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IRAKLI\TENDEREBI 2013 WELI\მიქელაძე მეველეს ქ რეაბილიტაცია 122950 ლარი 2019 წელი\"/>
    </mc:Choice>
  </mc:AlternateContent>
  <bookViews>
    <workbookView xWindow="0" yWindow="0" windowWidth="23040" windowHeight="9372"/>
  </bookViews>
  <sheets>
    <sheet name="მიქელაძე-მეველე" sheetId="1" r:id="rId1"/>
  </sheets>
  <definedNames>
    <definedName name="_xlnm.Print_Titles" localSheetId="0">'მიქელაძე-მეველე'!$4:$4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7" i="1" l="1"/>
  <c r="E86" i="1"/>
  <c r="E85" i="1"/>
  <c r="E84" i="1"/>
  <c r="E88" i="1" s="1"/>
  <c r="E82" i="1"/>
  <c r="E81" i="1"/>
  <c r="E76" i="1"/>
  <c r="E75" i="1"/>
  <c r="E74" i="1"/>
  <c r="E73" i="1"/>
  <c r="E77" i="1" s="1"/>
  <c r="E70" i="1"/>
  <c r="E69" i="1"/>
  <c r="E66" i="1"/>
  <c r="E67" i="1" s="1"/>
  <c r="E65" i="1"/>
  <c r="E63" i="1"/>
  <c r="E62" i="1"/>
  <c r="E58" i="1"/>
  <c r="E57" i="1"/>
  <c r="E56" i="1"/>
  <c r="E55" i="1"/>
  <c r="E54" i="1"/>
  <c r="E53" i="1"/>
  <c r="E52" i="1"/>
  <c r="E51" i="1"/>
  <c r="E50" i="1"/>
  <c r="E35" i="1"/>
  <c r="E43" i="1" s="1"/>
  <c r="E27" i="1"/>
  <c r="E25" i="1"/>
  <c r="E30" i="1" s="1"/>
  <c r="E17" i="1"/>
  <c r="E22" i="1" s="1"/>
  <c r="E16" i="1"/>
  <c r="E15" i="1"/>
  <c r="E13" i="1"/>
  <c r="E12" i="1"/>
  <c r="E10" i="1"/>
  <c r="E9" i="1"/>
  <c r="E8" i="1"/>
  <c r="E7" i="1"/>
  <c r="E18" i="1" l="1"/>
  <c r="E24" i="1"/>
  <c r="E47" i="1"/>
  <c r="E21" i="1"/>
  <c r="E32" i="1"/>
  <c r="E38" i="1"/>
  <c r="E41" i="1"/>
  <c r="E29" i="1"/>
  <c r="E37" i="1"/>
  <c r="E20" i="1"/>
  <c r="E23" i="1"/>
  <c r="E31" i="1"/>
  <c r="E44" i="1"/>
  <c r="E26" i="1"/>
  <c r="E42" i="1"/>
  <c r="E19" i="1"/>
  <c r="E28" i="1"/>
  <c r="E36" i="1"/>
  <c r="E46" i="1"/>
  <c r="E33" i="1"/>
  <c r="E34" i="1" l="1"/>
  <c r="E48" i="1"/>
</calcChain>
</file>

<file path=xl/sharedStrings.xml><?xml version="1.0" encoding="utf-8"?>
<sst xmlns="http://schemas.openxmlformats.org/spreadsheetml/2006/main" count="199" uniqueCount="103">
  <si>
    <t>q. quTaisSi miqelaZe meveles 1-li Sesaxvevis gzis reabilitaciis samuSaoebis xarjTaRricxva</t>
  </si>
  <si>
    <t>#</t>
  </si>
  <si>
    <t>samuSaoebis CamonaTvali</t>
  </si>
  <si>
    <t>ganzomileba</t>
  </si>
  <si>
    <t>raodenoba</t>
  </si>
  <si>
    <t>masala</t>
  </si>
  <si>
    <t>manqana-meqan.</t>
  </si>
  <si>
    <t>xelfasi</t>
  </si>
  <si>
    <t>jami</t>
  </si>
  <si>
    <t>normiT</t>
  </si>
  <si>
    <t>erT. fasi</t>
  </si>
  <si>
    <t xml:space="preserve">თავი 1. გზის სამოსი </t>
  </si>
  <si>
    <t xml:space="preserve"> სავალ ნაწილზე არსებული   საფარის აღება მექანიზმით  მისი ა/თვითმცლელზე დატვირთვით</t>
  </si>
  <si>
    <t>შრომითი რესურსი</t>
  </si>
  <si>
    <t>კაც/სთ</t>
  </si>
  <si>
    <t>ექსკავატორი ჩამჩის მოცულობით 0,65 კბმ</t>
  </si>
  <si>
    <t>მანქ/სთ</t>
  </si>
  <si>
    <t>სხვა მანქანები</t>
  </si>
  <si>
    <t>ლ</t>
  </si>
  <si>
    <t>RorRi</t>
  </si>
  <si>
    <t>მექანიზმით მიუდგომელ ადგილებში იგივეს დამუშავება ხელით ა/თვითმცლელზე დატვირთვით</t>
  </si>
  <si>
    <t>დატვირთული მასის გატანა საშ. 10კმ-ზე</t>
  </si>
  <si>
    <t>t</t>
  </si>
  <si>
    <t>მოჭრილი ზედაპირის მოშანდაკება მექანიზმებით</t>
  </si>
  <si>
    <t>ავტოგრეიდერი საშუალო ტიპის 79კვტ</t>
  </si>
  <si>
    <t>ბულდოზერი  79კვტ</t>
  </si>
  <si>
    <t>სტკეპნი საგზაო 18 ტ.</t>
  </si>
  <si>
    <t>მოსარწყავი მანქანა</t>
  </si>
  <si>
    <t>ქვიშა-ხრეშოვანი ნარევი</t>
  </si>
  <si>
    <t>წყალი</t>
  </si>
  <si>
    <t>ქვიშა-ხრეშოვანი ნარევის ტრანსპორტირება 10 კმ-ზე</t>
  </si>
  <si>
    <t>ტ</t>
  </si>
  <si>
    <r>
      <t>1000მ</t>
    </r>
    <r>
      <rPr>
        <sz val="11"/>
        <rFont val="Calibri"/>
        <family val="2"/>
      </rPr>
      <t>²</t>
    </r>
  </si>
  <si>
    <t>სატკეპნი საგზაო 5 ტ</t>
  </si>
  <si>
    <t>სატკეპნი საგზაო 10 ტ</t>
  </si>
  <si>
    <t>ფრაქციული ღორღი 0-40მმ</t>
  </si>
  <si>
    <t>ფრაქციული ღორღის ტრანსპორტირება 10 კმ-ზე</t>
  </si>
  <si>
    <t>ლარი</t>
  </si>
  <si>
    <t>რელს-ფორმა</t>
  </si>
  <si>
    <t>ბეტონის მ-350 ფასი k-1.02</t>
  </si>
  <si>
    <r>
      <t>მ</t>
    </r>
    <r>
      <rPr>
        <sz val="11"/>
        <rFont val="Calibri"/>
        <family val="2"/>
      </rPr>
      <t>³</t>
    </r>
  </si>
  <si>
    <r>
      <t>არმატურა d-8 AA</t>
    </r>
    <r>
      <rPr>
        <sz val="11"/>
        <rFont val="Cambria"/>
        <family val="1"/>
        <charset val="204"/>
      </rPr>
      <t xml:space="preserve">A_III  უჯრა 20*20სმ </t>
    </r>
  </si>
  <si>
    <t>პრ</t>
  </si>
  <si>
    <t>სხვა მასალა</t>
  </si>
  <si>
    <t>ბეტონის ტრანსპორტირება 10 კმ-ზე</t>
  </si>
  <si>
    <t>ტემპერატურული ნაკერების მოწყობა ყოველ 5 მეტრში</t>
  </si>
  <si>
    <t>100გრძ.მ</t>
  </si>
  <si>
    <t>ნაკერების დამჭრელი მექანიზმი</t>
  </si>
  <si>
    <t>ნაკერების ჩამსხმელი</t>
  </si>
  <si>
    <t>სხვა მასალები</t>
  </si>
  <si>
    <t>თავი 1-ის ჯამი</t>
  </si>
  <si>
    <t>თავი 2. მონილითური სანიაღვრე არხი 30X30სმ, 305მ</t>
  </si>
  <si>
    <t>III კატეგორიის გრუნტის gaWra ექსკავატორით  monoliTuri betonis arxis  0,5X0,5X305 მოსაწყობად.</t>
  </si>
  <si>
    <t>შრომის დანახარჯები</t>
  </si>
  <si>
    <t>ექსკავატორი 0,65 კბმ</t>
  </si>
  <si>
    <t>qviSa-xreSovani safuZvlis mowyoba monoliTuri arxis  qveS 10 სმ</t>
  </si>
  <si>
    <t>ქვიშა-ხრეშოვანი ნარევის ტრანსპორტირება 15კმ</t>
  </si>
  <si>
    <t xml:space="preserve">Sromis danaxarjebi </t>
  </si>
  <si>
    <t>kac.sT</t>
  </si>
  <si>
    <t>sxva manqanebi</t>
  </si>
  <si>
    <t>lari</t>
  </si>
  <si>
    <t>ბეტონი მ 300</t>
  </si>
  <si>
    <t>ხის ძელი 40-60მმ</t>
  </si>
  <si>
    <t>ხის ფიცარი 25-32მმ</t>
  </si>
  <si>
    <t>ბეტონის ტრანსპორტირება 10კმ</t>
  </si>
  <si>
    <t>თავი 2-ის ჯამი</t>
  </si>
  <si>
    <t>თავი 3. სანიაღვრე არხების გადახურვა</t>
  </si>
  <si>
    <t>სანიაღვრე არხების გადახურვა მონოლითური ფილით ორმაგი არმირებით. 60მ</t>
  </si>
  <si>
    <t>მანქანები</t>
  </si>
  <si>
    <t>ბეტონი მ-350</t>
  </si>
  <si>
    <t>ყალიბის ფარი</t>
  </si>
  <si>
    <t>ყალიბის ფიცარი</t>
  </si>
  <si>
    <t>თავი 3-ის ჯამი</t>
  </si>
  <si>
    <t>1-2-3 თავების  jami</t>
  </si>
  <si>
    <t>zednadebi xarjebi</t>
  </si>
  <si>
    <t>gegmiuri dagroveba</t>
  </si>
  <si>
    <t>gauTvaliwinebeli xarjebi</t>
  </si>
  <si>
    <t>dRg</t>
  </si>
  <si>
    <r>
      <t>1000მ</t>
    </r>
    <r>
      <rPr>
        <sz val="11"/>
        <rFont val="Calibri"/>
        <family val="2"/>
      </rPr>
      <t>³</t>
    </r>
  </si>
  <si>
    <r>
      <t>100მ</t>
    </r>
    <r>
      <rPr>
        <sz val="11"/>
        <rFont val="Calibri"/>
        <family val="2"/>
      </rPr>
      <t>³</t>
    </r>
  </si>
  <si>
    <r>
      <t>100მ</t>
    </r>
    <r>
      <rPr>
        <sz val="12"/>
        <rFont val="Calibri"/>
        <family val="2"/>
      </rPr>
      <t>³</t>
    </r>
  </si>
  <si>
    <t>დისპერსიული მასალა (პარაფინი ან სხვა) 2 ფენა</t>
  </si>
  <si>
    <t>კგ</t>
  </si>
  <si>
    <t>შემასწორებელი ფენის მოწყობა ქვიშა-ხრეშოვანი ნარევით სისქით 15სმ კ-1.22 Semotana 10km-dan</t>
  </si>
  <si>
    <r>
      <t>არმატურა d-8mm AA</t>
    </r>
    <r>
      <rPr>
        <sz val="12"/>
        <rFont val="Calibri"/>
        <family val="2"/>
        <charset val="204"/>
        <scheme val="minor"/>
      </rPr>
      <t>A-</t>
    </r>
    <r>
      <rPr>
        <sz val="12"/>
        <rFont val="AcadNusx"/>
      </rPr>
      <t>III</t>
    </r>
  </si>
  <si>
    <t>მონოლითური ბეტონის სანიაღვრე არხის მოწყობა  30X30X305m არმირებით</t>
  </si>
  <si>
    <r>
      <t>არმატურა d-8 AA</t>
    </r>
    <r>
      <rPr>
        <sz val="12"/>
        <rFont val="Calibri"/>
        <family val="2"/>
        <charset val="204"/>
        <scheme val="minor"/>
      </rPr>
      <t>A-</t>
    </r>
    <r>
      <rPr>
        <sz val="12"/>
        <rFont val="AcadNusx"/>
      </rPr>
      <t>III</t>
    </r>
  </si>
  <si>
    <r>
      <t>არმატურა d-6 AA</t>
    </r>
    <r>
      <rPr>
        <sz val="12"/>
        <rFont val="Calibri"/>
        <family val="2"/>
        <charset val="204"/>
        <scheme val="minor"/>
      </rPr>
      <t>A-</t>
    </r>
    <r>
      <rPr>
        <sz val="12"/>
        <rFont val="AcadNusx"/>
      </rPr>
      <t>III</t>
    </r>
  </si>
  <si>
    <t>საფუძვლის მოწყობა ფრაქციული ღორღით 0-40მმ საშ. სისქით 10სმ. კ-1.26</t>
  </si>
  <si>
    <t xml:space="preserve">სავალი ნაწილის საფარის მოწყობა მონოლითური ბეტონით მ-350 სისქით 16სმ </t>
  </si>
  <si>
    <t>betonis mosapirkeTebeli</t>
  </si>
  <si>
    <t>m/s</t>
  </si>
  <si>
    <t>gamanawilebeli agregati</t>
  </si>
  <si>
    <t xml:space="preserve">traqtori muxluxa svlaze </t>
  </si>
  <si>
    <t xml:space="preserve">amwe saavtomobilo svlaze 5 </t>
  </si>
  <si>
    <t>bitumis emulsia</t>
  </si>
  <si>
    <t>wyali</t>
  </si>
  <si>
    <t>m3</t>
  </si>
  <si>
    <t>ბიტუმის mastika</t>
  </si>
  <si>
    <t>ბიტუმის ემულსია</t>
  </si>
  <si>
    <r>
      <t>100მ</t>
    </r>
    <r>
      <rPr>
        <vertAlign val="superscript"/>
        <sz val="11"/>
        <rFont val="Calibri"/>
        <family val="2"/>
      </rPr>
      <t>3</t>
    </r>
  </si>
  <si>
    <t>რაოდენობა</t>
  </si>
  <si>
    <t>2019 წლის 1 იანვრიდან, შესყიდვებში მონაწილეობის მსურველები/პრეტენდენტები/მიმწოდებლები „ელექტრონული დოკუმენტისა და ელექტრონული სანდო მომსახურების შესახებ“ საქართველოს კანონის მე-3 მუხლის მე-3 და მე-4 პუნქტების საფუძველზე ვალდებულები არიან, სახელმწიფო შესყიდვებში ერთიან ელექტრონულ სისტემაში ასატვირთ ელექტრონულ დოკუმენტებზე შეასრულონ კვალიფიციური ელექტრონული ხელმოწერა ან/და ეს დოკუმენტები დაამოწმონ კვალიფიციური ელექტრონული შტამპით /კვალიფიციური ელექტრონული ხელმოწერის შესრულება ან/და კვალიფიციური ელექტრონული შტამპის დასმა შესაძლებელია მხოლოდ PDF ფორმატის დოკუმენტებზე/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</si>
</sst>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cadMtavr"/>
    </font>
    <font>
      <sz val="12"/>
      <name val="AcadNusx"/>
    </font>
    <font>
      <b/>
      <sz val="11"/>
      <name val="AcadNusx"/>
    </font>
    <font>
      <sz val="11"/>
      <name val="AcadNusx"/>
    </font>
    <font>
      <sz val="11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mbria"/>
      <family val="1"/>
      <charset val="204"/>
    </font>
    <font>
      <sz val="11"/>
      <name val="Sylfaen"/>
      <family val="1"/>
      <charset val="204"/>
    </font>
    <font>
      <b/>
      <sz val="11"/>
      <name val="Sylfaen"/>
      <family val="1"/>
      <charset val="204"/>
    </font>
    <font>
      <b/>
      <sz val="12"/>
      <name val="AcadNusx"/>
    </font>
    <font>
      <sz val="12"/>
      <name val="Calibri"/>
      <family val="2"/>
      <charset val="204"/>
      <scheme val="minor"/>
    </font>
    <font>
      <sz val="12"/>
      <name val="Calibri"/>
      <family val="2"/>
    </font>
    <font>
      <vertAlign val="superscript"/>
      <sz val="11"/>
      <name val="Calibri"/>
      <family val="2"/>
    </font>
    <font>
      <b/>
      <i/>
      <sz val="9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7">
    <xf numFmtId="0" fontId="0" fillId="0" borderId="0" xfId="0"/>
    <xf numFmtId="0" fontId="3" fillId="0" borderId="0" xfId="1" applyFont="1"/>
    <xf numFmtId="0" fontId="5" fillId="0" borderId="0" xfId="1" applyFont="1" applyBorder="1"/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top"/>
    </xf>
    <xf numFmtId="0" fontId="3" fillId="0" borderId="0" xfId="1" applyFont="1" applyBorder="1"/>
    <xf numFmtId="0" fontId="4" fillId="0" borderId="1" xfId="1" applyFont="1" applyBorder="1" applyAlignment="1">
      <alignment horizontal="right" vertical="center"/>
    </xf>
    <xf numFmtId="0" fontId="4" fillId="0" borderId="1" xfId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vertical="center" wrapText="1"/>
    </xf>
    <xf numFmtId="0" fontId="5" fillId="0" borderId="1" xfId="0" applyNumberFormat="1" applyFont="1" applyBorder="1" applyAlignment="1">
      <alignment vertical="center" wrapText="1"/>
    </xf>
    <xf numFmtId="0" fontId="5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top"/>
    </xf>
    <xf numFmtId="0" fontId="3" fillId="0" borderId="1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5" fillId="0" borderId="1" xfId="1" applyFont="1" applyBorder="1" applyAlignment="1">
      <alignment vertical="center" wrapText="1"/>
    </xf>
    <xf numFmtId="0" fontId="3" fillId="0" borderId="1" xfId="1" applyFont="1" applyBorder="1" applyAlignment="1">
      <alignment vertical="center"/>
    </xf>
    <xf numFmtId="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9" fontId="4" fillId="0" borderId="1" xfId="1" applyNumberFormat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top"/>
    </xf>
    <xf numFmtId="0" fontId="5" fillId="0" borderId="0" xfId="1" applyFont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3" fillId="0" borderId="0" xfId="0" applyFont="1"/>
    <xf numFmtId="0" fontId="3" fillId="0" borderId="0" xfId="1" applyFont="1" applyFill="1" applyBorder="1" applyAlignment="1">
      <alignment horizontal="center" vertical="top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2" fontId="8" fillId="0" borderId="1" xfId="1" applyNumberFormat="1" applyFont="1" applyFill="1" applyBorder="1" applyAlignment="1">
      <alignment vertical="center" wrapText="1"/>
    </xf>
    <xf numFmtId="164" fontId="8" fillId="0" borderId="1" xfId="1" applyNumberFormat="1" applyFont="1" applyFill="1" applyBorder="1" applyAlignment="1">
      <alignment vertical="center" wrapText="1"/>
    </xf>
    <xf numFmtId="2" fontId="9" fillId="0" borderId="1" xfId="1" applyNumberFormat="1" applyFont="1" applyFill="1" applyBorder="1" applyAlignment="1">
      <alignment vertical="center" wrapText="1"/>
    </xf>
    <xf numFmtId="2" fontId="10" fillId="0" borderId="1" xfId="1" applyNumberFormat="1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2" fontId="11" fillId="0" borderId="1" xfId="1" applyNumberFormat="1" applyFont="1" applyBorder="1" applyAlignment="1">
      <alignment vertical="center"/>
    </xf>
    <xf numFmtId="164" fontId="11" fillId="0" borderId="1" xfId="1" applyNumberFormat="1" applyFont="1" applyBorder="1" applyAlignment="1">
      <alignment vertical="center"/>
    </xf>
    <xf numFmtId="2" fontId="11" fillId="0" borderId="1" xfId="0" applyNumberFormat="1" applyFont="1" applyFill="1" applyBorder="1" applyAlignment="1">
      <alignment vertical="center"/>
    </xf>
    <xf numFmtId="2" fontId="10" fillId="0" borderId="1" xfId="1" applyNumberFormat="1" applyFont="1" applyFill="1" applyBorder="1" applyAlignment="1">
      <alignment vertical="center" wrapText="1"/>
    </xf>
    <xf numFmtId="2" fontId="10" fillId="0" borderId="1" xfId="0" applyNumberFormat="1" applyFont="1" applyFill="1" applyBorder="1" applyAlignment="1">
      <alignment vertical="center"/>
    </xf>
    <xf numFmtId="164" fontId="10" fillId="2" borderId="1" xfId="1" applyNumberFormat="1" applyFont="1" applyFill="1" applyBorder="1" applyAlignment="1">
      <alignment vertical="center"/>
    </xf>
    <xf numFmtId="2" fontId="10" fillId="0" borderId="1" xfId="0" applyNumberFormat="1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vertical="center" wrapText="1"/>
    </xf>
    <xf numFmtId="0" fontId="11" fillId="0" borderId="1" xfId="0" applyNumberFormat="1" applyFont="1" applyFill="1" applyBorder="1" applyAlignment="1">
      <alignment vertical="center" wrapText="1"/>
    </xf>
    <xf numFmtId="0" fontId="10" fillId="0" borderId="1" xfId="1" applyFont="1" applyBorder="1" applyAlignment="1">
      <alignment vertical="center"/>
    </xf>
    <xf numFmtId="2" fontId="11" fillId="0" borderId="1" xfId="0" applyNumberFormat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top"/>
    </xf>
    <xf numFmtId="0" fontId="7" fillId="0" borderId="1" xfId="1" applyFont="1" applyFill="1" applyBorder="1" applyAlignment="1">
      <alignment horizontal="center" vertical="top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1" fillId="0" borderId="1" xfId="1" applyFont="1" applyFill="1" applyBorder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15" fillId="0" borderId="3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top"/>
    </xf>
    <xf numFmtId="0" fontId="3" fillId="0" borderId="6" xfId="1" applyFont="1" applyFill="1" applyBorder="1" applyAlignment="1">
      <alignment horizontal="center" vertical="top"/>
    </xf>
    <xf numFmtId="0" fontId="3" fillId="0" borderId="7" xfId="1" applyFont="1" applyFill="1" applyBorder="1" applyAlignment="1">
      <alignment horizontal="center" vertical="top"/>
    </xf>
    <xf numFmtId="0" fontId="14" fillId="0" borderId="3" xfId="0" applyNumberFormat="1" applyFont="1" applyFill="1" applyBorder="1" applyAlignment="1">
      <alignment horizontal="center" vertical="center" wrapText="1"/>
    </xf>
    <xf numFmtId="0" fontId="14" fillId="0" borderId="4" xfId="0" applyNumberFormat="1" applyFont="1" applyFill="1" applyBorder="1" applyAlignment="1">
      <alignment horizontal="center" vertical="center" wrapText="1"/>
    </xf>
    <xf numFmtId="0" fontId="14" fillId="0" borderId="5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3" fillId="0" borderId="6" xfId="0" applyNumberFormat="1" applyFont="1" applyFill="1" applyBorder="1" applyAlignment="1">
      <alignment horizontal="center" vertical="top" wrapText="1"/>
    </xf>
    <xf numFmtId="0" fontId="3" fillId="0" borderId="7" xfId="0" applyNumberFormat="1" applyFont="1" applyFill="1" applyBorder="1" applyAlignment="1">
      <alignment horizontal="center" vertical="top" wrapText="1"/>
    </xf>
    <xf numFmtId="0" fontId="5" fillId="0" borderId="2" xfId="0" applyNumberFormat="1" applyFont="1" applyFill="1" applyBorder="1" applyAlignment="1">
      <alignment horizontal="center" vertical="top" wrapText="1"/>
    </xf>
    <xf numFmtId="0" fontId="5" fillId="0" borderId="6" xfId="0" applyNumberFormat="1" applyFont="1" applyFill="1" applyBorder="1" applyAlignment="1">
      <alignment horizontal="center" vertical="top" wrapText="1"/>
    </xf>
    <xf numFmtId="0" fontId="5" fillId="0" borderId="7" xfId="0" applyNumberFormat="1" applyFont="1" applyFill="1" applyBorder="1" applyAlignment="1">
      <alignment horizontal="center" vertical="top" wrapText="1"/>
    </xf>
    <xf numFmtId="0" fontId="7" fillId="0" borderId="1" xfId="1" applyFont="1" applyFill="1" applyBorder="1" applyAlignment="1">
      <alignment horizontal="center" vertical="top"/>
    </xf>
    <xf numFmtId="0" fontId="5" fillId="0" borderId="1" xfId="1" applyFont="1" applyFill="1" applyBorder="1" applyAlignment="1">
      <alignment horizontal="center" vertical="top"/>
    </xf>
    <xf numFmtId="0" fontId="2" fillId="0" borderId="0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top"/>
    </xf>
    <xf numFmtId="0" fontId="5" fillId="0" borderId="6" xfId="1" applyFont="1" applyFill="1" applyBorder="1" applyAlignment="1">
      <alignment horizontal="center" vertical="top"/>
    </xf>
    <xf numFmtId="0" fontId="5" fillId="0" borderId="7" xfId="1" applyFont="1" applyFill="1" applyBorder="1" applyAlignment="1">
      <alignment horizontal="center" vertical="top"/>
    </xf>
    <xf numFmtId="0" fontId="19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tabSelected="1" zoomScale="85" zoomScaleNormal="85" workbookViewId="0">
      <selection sqref="A1:L1"/>
    </sheetView>
  </sheetViews>
  <sheetFormatPr defaultColWidth="9.109375" defaultRowHeight="17.399999999999999" x14ac:dyDescent="0.4"/>
  <cols>
    <col min="1" max="1" width="3.109375" style="37" bestFit="1" customWidth="1"/>
    <col min="2" max="2" width="41.44140625" style="38" customWidth="1"/>
    <col min="3" max="3" width="9.33203125" style="39" customWidth="1"/>
    <col min="4" max="4" width="8.5546875" style="40" hidden="1" customWidth="1"/>
    <col min="5" max="11" width="8.5546875" style="40" customWidth="1"/>
    <col min="12" max="12" width="11.44140625" style="40" customWidth="1"/>
    <col min="13" max="16384" width="9.109375" style="6"/>
  </cols>
  <sheetData>
    <row r="1" spans="1:12" s="1" customFormat="1" ht="60" customHeight="1" x14ac:dyDescent="0.4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s="2" customFormat="1" ht="15" customHeight="1" x14ac:dyDescent="0.4">
      <c r="A2" s="86" t="s">
        <v>1</v>
      </c>
      <c r="B2" s="88" t="s">
        <v>2</v>
      </c>
      <c r="C2" s="88" t="s">
        <v>3</v>
      </c>
      <c r="D2" s="8" t="s">
        <v>4</v>
      </c>
      <c r="E2" s="66" t="s">
        <v>101</v>
      </c>
      <c r="F2" s="88" t="s">
        <v>5</v>
      </c>
      <c r="G2" s="88"/>
      <c r="H2" s="90" t="s">
        <v>6</v>
      </c>
      <c r="I2" s="90"/>
      <c r="J2" s="88" t="s">
        <v>7</v>
      </c>
      <c r="K2" s="88"/>
      <c r="L2" s="88" t="s">
        <v>8</v>
      </c>
    </row>
    <row r="3" spans="1:12" s="2" customFormat="1" ht="32.4" x14ac:dyDescent="0.4">
      <c r="A3" s="87"/>
      <c r="B3" s="89"/>
      <c r="C3" s="89"/>
      <c r="D3" s="65" t="s">
        <v>9</v>
      </c>
      <c r="E3" s="67"/>
      <c r="F3" s="4" t="s">
        <v>10</v>
      </c>
      <c r="G3" s="3" t="s">
        <v>8</v>
      </c>
      <c r="H3" s="4" t="s">
        <v>10</v>
      </c>
      <c r="I3" s="3" t="s">
        <v>8</v>
      </c>
      <c r="J3" s="4" t="s">
        <v>10</v>
      </c>
      <c r="K3" s="3" t="s">
        <v>8</v>
      </c>
      <c r="L3" s="89"/>
    </row>
    <row r="4" spans="1:12" ht="15" customHeight="1" x14ac:dyDescent="0.4">
      <c r="A4" s="57">
        <v>1</v>
      </c>
      <c r="B4" s="5">
        <v>2</v>
      </c>
      <c r="C4" s="5">
        <v>3</v>
      </c>
      <c r="D4" s="5">
        <v>5</v>
      </c>
      <c r="E4" s="5">
        <v>4</v>
      </c>
      <c r="F4" s="5">
        <v>5</v>
      </c>
      <c r="G4" s="5">
        <v>6</v>
      </c>
      <c r="H4" s="5">
        <v>7</v>
      </c>
      <c r="I4" s="5">
        <v>8</v>
      </c>
      <c r="J4" s="5">
        <v>9</v>
      </c>
      <c r="K4" s="5">
        <v>10</v>
      </c>
      <c r="L4" s="5">
        <v>11</v>
      </c>
    </row>
    <row r="5" spans="1:12" s="36" customFormat="1" x14ac:dyDescent="0.4">
      <c r="A5" s="59"/>
      <c r="B5" s="91" t="s">
        <v>11</v>
      </c>
      <c r="C5" s="91"/>
      <c r="D5" s="91"/>
      <c r="E5" s="91"/>
      <c r="F5" s="91"/>
      <c r="G5" s="91"/>
      <c r="H5" s="91"/>
      <c r="I5" s="91"/>
      <c r="J5" s="91"/>
      <c r="K5" s="91"/>
      <c r="L5" s="7"/>
    </row>
    <row r="6" spans="1:12" s="36" customFormat="1" ht="48.6" x14ac:dyDescent="0.4">
      <c r="A6" s="92">
        <v>1</v>
      </c>
      <c r="B6" s="8" t="s">
        <v>12</v>
      </c>
      <c r="C6" s="9" t="s">
        <v>78</v>
      </c>
      <c r="D6" s="41"/>
      <c r="E6" s="42">
        <v>0.58699999999999997</v>
      </c>
      <c r="F6" s="43"/>
      <c r="G6" s="44"/>
      <c r="H6" s="43"/>
      <c r="I6" s="44"/>
      <c r="J6" s="43"/>
      <c r="K6" s="44"/>
      <c r="L6" s="44"/>
    </row>
    <row r="7" spans="1:12" ht="16.5" hidden="1" customHeight="1" x14ac:dyDescent="0.4">
      <c r="A7" s="93"/>
      <c r="B7" s="10" t="s">
        <v>13</v>
      </c>
      <c r="C7" s="9" t="s">
        <v>14</v>
      </c>
      <c r="D7" s="45">
        <v>13.2</v>
      </c>
      <c r="E7" s="45">
        <f>E6*D7</f>
        <v>7.7483999999999993</v>
      </c>
      <c r="F7" s="43"/>
      <c r="G7" s="44"/>
      <c r="H7" s="43"/>
      <c r="I7" s="44"/>
      <c r="J7" s="43"/>
      <c r="K7" s="44"/>
      <c r="L7" s="44"/>
    </row>
    <row r="8" spans="1:12" ht="31.5" hidden="1" customHeight="1" x14ac:dyDescent="0.4">
      <c r="A8" s="93"/>
      <c r="B8" s="10" t="s">
        <v>15</v>
      </c>
      <c r="C8" s="9" t="s">
        <v>16</v>
      </c>
      <c r="D8" s="45">
        <v>29.5</v>
      </c>
      <c r="E8" s="45">
        <f>E6*D8</f>
        <v>17.316499999999998</v>
      </c>
      <c r="F8" s="43"/>
      <c r="G8" s="44"/>
      <c r="H8" s="43"/>
      <c r="I8" s="44"/>
      <c r="J8" s="43"/>
      <c r="K8" s="44"/>
      <c r="L8" s="44"/>
    </row>
    <row r="9" spans="1:12" ht="16.5" hidden="1" customHeight="1" x14ac:dyDescent="0.4">
      <c r="A9" s="93"/>
      <c r="B9" s="10" t="s">
        <v>17</v>
      </c>
      <c r="C9" s="9" t="s">
        <v>18</v>
      </c>
      <c r="D9" s="45">
        <v>2.1</v>
      </c>
      <c r="E9" s="45">
        <f>E6*D9</f>
        <v>1.2326999999999999</v>
      </c>
      <c r="F9" s="43"/>
      <c r="G9" s="44"/>
      <c r="H9" s="43"/>
      <c r="I9" s="44"/>
      <c r="J9" s="43"/>
      <c r="K9" s="44"/>
      <c r="L9" s="44"/>
    </row>
    <row r="10" spans="1:12" ht="16.5" hidden="1" customHeight="1" x14ac:dyDescent="0.4">
      <c r="A10" s="94"/>
      <c r="B10" s="10" t="s">
        <v>19</v>
      </c>
      <c r="C10" s="9" t="s">
        <v>40</v>
      </c>
      <c r="D10" s="45">
        <v>0.05</v>
      </c>
      <c r="E10" s="45">
        <f>E6*D10</f>
        <v>2.9350000000000001E-2</v>
      </c>
      <c r="F10" s="43"/>
      <c r="G10" s="44"/>
      <c r="H10" s="43"/>
      <c r="I10" s="44"/>
      <c r="J10" s="43"/>
      <c r="K10" s="44"/>
      <c r="L10" s="44"/>
    </row>
    <row r="11" spans="1:12" ht="48.6" x14ac:dyDescent="0.4">
      <c r="A11" s="84">
        <v>2</v>
      </c>
      <c r="B11" s="11" t="s">
        <v>20</v>
      </c>
      <c r="C11" s="9" t="s">
        <v>79</v>
      </c>
      <c r="D11" s="46"/>
      <c r="E11" s="47">
        <v>0.65200000000000002</v>
      </c>
      <c r="F11" s="43"/>
      <c r="G11" s="44"/>
      <c r="H11" s="44"/>
      <c r="I11" s="44"/>
      <c r="J11" s="44"/>
      <c r="K11" s="44"/>
      <c r="L11" s="44"/>
    </row>
    <row r="12" spans="1:12" ht="16.5" hidden="1" customHeight="1" x14ac:dyDescent="0.4">
      <c r="A12" s="84"/>
      <c r="B12" s="12" t="s">
        <v>13</v>
      </c>
      <c r="C12" s="9" t="s">
        <v>14</v>
      </c>
      <c r="D12" s="45">
        <v>206</v>
      </c>
      <c r="E12" s="45">
        <f>E11*D12</f>
        <v>134.31200000000001</v>
      </c>
      <c r="F12" s="44"/>
      <c r="G12" s="44"/>
      <c r="H12" s="43"/>
      <c r="I12" s="44"/>
      <c r="J12" s="43"/>
      <c r="K12" s="44"/>
      <c r="L12" s="44"/>
    </row>
    <row r="13" spans="1:12" ht="32.4" x14ac:dyDescent="0.4">
      <c r="A13" s="59">
        <v>3</v>
      </c>
      <c r="B13" s="13" t="s">
        <v>21</v>
      </c>
      <c r="C13" s="14" t="s">
        <v>22</v>
      </c>
      <c r="D13" s="48"/>
      <c r="E13" s="48">
        <f>(E6*1000+E11*100)*1.6</f>
        <v>1043.5200000000002</v>
      </c>
      <c r="F13" s="49"/>
      <c r="G13" s="44"/>
      <c r="H13" s="50"/>
      <c r="I13" s="44"/>
      <c r="J13" s="50"/>
      <c r="K13" s="44"/>
      <c r="L13" s="44"/>
    </row>
    <row r="14" spans="1:12" ht="32.4" x14ac:dyDescent="0.4">
      <c r="A14" s="84">
        <v>4</v>
      </c>
      <c r="B14" s="11" t="s">
        <v>23</v>
      </c>
      <c r="C14" s="9" t="s">
        <v>32</v>
      </c>
      <c r="D14" s="46"/>
      <c r="E14" s="47">
        <v>1.4910000000000001</v>
      </c>
      <c r="F14" s="43"/>
      <c r="G14" s="44"/>
      <c r="H14" s="44"/>
      <c r="I14" s="44"/>
      <c r="J14" s="44"/>
      <c r="K14" s="44"/>
      <c r="L14" s="44"/>
    </row>
    <row r="15" spans="1:12" ht="16.5" hidden="1" customHeight="1" x14ac:dyDescent="0.4">
      <c r="A15" s="84"/>
      <c r="B15" s="12" t="s">
        <v>24</v>
      </c>
      <c r="C15" s="9" t="s">
        <v>16</v>
      </c>
      <c r="D15" s="45">
        <v>0.45</v>
      </c>
      <c r="E15" s="45">
        <f>E14*D15</f>
        <v>0.67095000000000005</v>
      </c>
      <c r="F15" s="44"/>
      <c r="G15" s="44"/>
      <c r="H15" s="43"/>
      <c r="I15" s="44"/>
      <c r="J15" s="43"/>
      <c r="K15" s="44"/>
      <c r="L15" s="44"/>
    </row>
    <row r="16" spans="1:12" ht="16.5" hidden="1" customHeight="1" x14ac:dyDescent="0.4">
      <c r="A16" s="84"/>
      <c r="B16" s="12" t="s">
        <v>25</v>
      </c>
      <c r="C16" s="9" t="s">
        <v>16</v>
      </c>
      <c r="D16" s="45">
        <v>0.9</v>
      </c>
      <c r="E16" s="45">
        <f>E14*D16</f>
        <v>1.3419000000000001</v>
      </c>
      <c r="F16" s="44"/>
      <c r="G16" s="44"/>
      <c r="H16" s="43"/>
      <c r="I16" s="44"/>
      <c r="J16" s="43"/>
      <c r="K16" s="44"/>
      <c r="L16" s="44"/>
    </row>
    <row r="17" spans="1:12" ht="48.6" x14ac:dyDescent="0.4">
      <c r="A17" s="84">
        <v>5</v>
      </c>
      <c r="B17" s="11" t="s">
        <v>83</v>
      </c>
      <c r="C17" s="9" t="s">
        <v>79</v>
      </c>
      <c r="D17" s="44"/>
      <c r="E17" s="47">
        <f>E14*1.5</f>
        <v>2.2365000000000004</v>
      </c>
      <c r="F17" s="43"/>
      <c r="G17" s="44"/>
      <c r="H17" s="44"/>
      <c r="I17" s="44"/>
      <c r="J17" s="44"/>
      <c r="K17" s="44"/>
      <c r="L17" s="44"/>
    </row>
    <row r="18" spans="1:12" ht="16.5" hidden="1" customHeight="1" x14ac:dyDescent="0.4">
      <c r="A18" s="84"/>
      <c r="B18" s="12" t="s">
        <v>13</v>
      </c>
      <c r="C18" s="9" t="s">
        <v>14</v>
      </c>
      <c r="D18" s="45">
        <v>15</v>
      </c>
      <c r="E18" s="45">
        <f>E17*D18</f>
        <v>33.547500000000007</v>
      </c>
      <c r="F18" s="44"/>
      <c r="G18" s="44"/>
      <c r="H18" s="43"/>
      <c r="I18" s="44"/>
      <c r="J18" s="43"/>
      <c r="K18" s="44"/>
      <c r="L18" s="44"/>
    </row>
    <row r="19" spans="1:12" ht="16.5" hidden="1" customHeight="1" x14ac:dyDescent="0.4">
      <c r="A19" s="84"/>
      <c r="B19" s="12" t="s">
        <v>24</v>
      </c>
      <c r="C19" s="9" t="s">
        <v>16</v>
      </c>
      <c r="D19" s="45">
        <v>2.16</v>
      </c>
      <c r="E19" s="45">
        <f>E17*D19</f>
        <v>4.8308400000000011</v>
      </c>
      <c r="F19" s="44"/>
      <c r="G19" s="44"/>
      <c r="H19" s="43"/>
      <c r="I19" s="44"/>
      <c r="J19" s="43"/>
      <c r="K19" s="44"/>
      <c r="L19" s="44"/>
    </row>
    <row r="20" spans="1:12" ht="16.5" hidden="1" customHeight="1" x14ac:dyDescent="0.4">
      <c r="A20" s="84"/>
      <c r="B20" s="12" t="s">
        <v>26</v>
      </c>
      <c r="C20" s="9" t="s">
        <v>16</v>
      </c>
      <c r="D20" s="45">
        <v>2.73</v>
      </c>
      <c r="E20" s="45">
        <f>E17*D20</f>
        <v>6.1056450000000009</v>
      </c>
      <c r="F20" s="44"/>
      <c r="G20" s="44"/>
      <c r="H20" s="43"/>
      <c r="I20" s="44"/>
      <c r="J20" s="43"/>
      <c r="K20" s="44"/>
      <c r="L20" s="44"/>
    </row>
    <row r="21" spans="1:12" ht="16.5" hidden="1" customHeight="1" x14ac:dyDescent="0.4">
      <c r="A21" s="84"/>
      <c r="B21" s="12" t="s">
        <v>27</v>
      </c>
      <c r="C21" s="9" t="s">
        <v>16</v>
      </c>
      <c r="D21" s="45">
        <v>0.97</v>
      </c>
      <c r="E21" s="45">
        <f>E17*D21</f>
        <v>2.1694050000000002</v>
      </c>
      <c r="F21" s="44"/>
      <c r="G21" s="44"/>
      <c r="H21" s="43"/>
      <c r="I21" s="44"/>
      <c r="J21" s="43"/>
      <c r="K21" s="44"/>
      <c r="L21" s="44"/>
    </row>
    <row r="22" spans="1:12" ht="16.5" hidden="1" customHeight="1" x14ac:dyDescent="0.4">
      <c r="A22" s="84"/>
      <c r="B22" s="12" t="s">
        <v>28</v>
      </c>
      <c r="C22" s="9" t="s">
        <v>40</v>
      </c>
      <c r="D22" s="45">
        <v>122</v>
      </c>
      <c r="E22" s="45">
        <f>E17*D22</f>
        <v>272.85300000000007</v>
      </c>
      <c r="F22" s="44"/>
      <c r="G22" s="44"/>
      <c r="H22" s="43"/>
      <c r="I22" s="44"/>
      <c r="J22" s="43"/>
      <c r="K22" s="44"/>
      <c r="L22" s="44"/>
    </row>
    <row r="23" spans="1:12" ht="16.5" hidden="1" customHeight="1" x14ac:dyDescent="0.4">
      <c r="A23" s="84"/>
      <c r="B23" s="12" t="s">
        <v>29</v>
      </c>
      <c r="C23" s="9" t="s">
        <v>40</v>
      </c>
      <c r="D23" s="45">
        <v>7</v>
      </c>
      <c r="E23" s="45">
        <f>E17*D23</f>
        <v>15.655500000000004</v>
      </c>
      <c r="F23" s="44"/>
      <c r="G23" s="44"/>
      <c r="H23" s="43"/>
      <c r="I23" s="44"/>
      <c r="J23" s="43"/>
      <c r="K23" s="44"/>
      <c r="L23" s="44"/>
    </row>
    <row r="24" spans="1:12" ht="31.5" hidden="1" customHeight="1" x14ac:dyDescent="0.4">
      <c r="A24" s="84"/>
      <c r="B24" s="12" t="s">
        <v>30</v>
      </c>
      <c r="C24" s="9" t="s">
        <v>31</v>
      </c>
      <c r="D24" s="45"/>
      <c r="E24" s="45">
        <f>E22*1.6</f>
        <v>436.5648000000001</v>
      </c>
      <c r="F24" s="44"/>
      <c r="G24" s="44"/>
      <c r="H24" s="43"/>
      <c r="I24" s="44"/>
      <c r="J24" s="43"/>
      <c r="K24" s="44"/>
      <c r="L24" s="44"/>
    </row>
    <row r="25" spans="1:12" ht="48.6" x14ac:dyDescent="0.4">
      <c r="A25" s="84">
        <v>6</v>
      </c>
      <c r="B25" s="15" t="s">
        <v>88</v>
      </c>
      <c r="C25" s="9" t="s">
        <v>32</v>
      </c>
      <c r="D25" s="46"/>
      <c r="E25" s="47">
        <f>E14</f>
        <v>1.4910000000000001</v>
      </c>
      <c r="F25" s="43"/>
      <c r="G25" s="44"/>
      <c r="H25" s="43"/>
      <c r="I25" s="44"/>
      <c r="J25" s="44"/>
      <c r="K25" s="44"/>
      <c r="L25" s="44"/>
    </row>
    <row r="26" spans="1:12" ht="16.5" hidden="1" customHeight="1" x14ac:dyDescent="0.4">
      <c r="A26" s="84"/>
      <c r="B26" s="12" t="s">
        <v>13</v>
      </c>
      <c r="C26" s="9" t="s">
        <v>14</v>
      </c>
      <c r="D26" s="45">
        <v>42.9</v>
      </c>
      <c r="E26" s="45">
        <f>E25*D26</f>
        <v>63.963900000000002</v>
      </c>
      <c r="F26" s="44"/>
      <c r="G26" s="44"/>
      <c r="H26" s="43"/>
      <c r="I26" s="44"/>
      <c r="J26" s="43"/>
      <c r="K26" s="44"/>
      <c r="L26" s="44"/>
    </row>
    <row r="27" spans="1:12" ht="16.5" hidden="1" customHeight="1" x14ac:dyDescent="0.4">
      <c r="A27" s="84"/>
      <c r="B27" s="12" t="s">
        <v>24</v>
      </c>
      <c r="C27" s="9" t="s">
        <v>16</v>
      </c>
      <c r="D27" s="45">
        <v>2.69</v>
      </c>
      <c r="E27" s="45">
        <f>E25*D27</f>
        <v>4.0107900000000001</v>
      </c>
      <c r="F27" s="44"/>
      <c r="G27" s="44"/>
      <c r="H27" s="43"/>
      <c r="I27" s="44"/>
      <c r="J27" s="43"/>
      <c r="K27" s="44"/>
      <c r="L27" s="44"/>
    </row>
    <row r="28" spans="1:12" ht="16.5" hidden="1" customHeight="1" x14ac:dyDescent="0.4">
      <c r="A28" s="84"/>
      <c r="B28" s="12" t="s">
        <v>26</v>
      </c>
      <c r="C28" s="9" t="s">
        <v>16</v>
      </c>
      <c r="D28" s="45">
        <v>0.41</v>
      </c>
      <c r="E28" s="45">
        <f>E25*D28</f>
        <v>0.61131000000000002</v>
      </c>
      <c r="F28" s="44"/>
      <c r="G28" s="44"/>
      <c r="H28" s="43"/>
      <c r="I28" s="44"/>
      <c r="J28" s="43"/>
      <c r="K28" s="44"/>
      <c r="L28" s="44"/>
    </row>
    <row r="29" spans="1:12" ht="16.5" hidden="1" customHeight="1" x14ac:dyDescent="0.4">
      <c r="A29" s="84"/>
      <c r="B29" s="12" t="s">
        <v>33</v>
      </c>
      <c r="C29" s="9" t="s">
        <v>16</v>
      </c>
      <c r="D29" s="45">
        <v>7.6</v>
      </c>
      <c r="E29" s="45">
        <f>E25*D29</f>
        <v>11.3316</v>
      </c>
      <c r="F29" s="44"/>
      <c r="G29" s="44"/>
      <c r="H29" s="43"/>
      <c r="I29" s="44"/>
      <c r="J29" s="43"/>
      <c r="K29" s="44"/>
      <c r="L29" s="44"/>
    </row>
    <row r="30" spans="1:12" ht="16.5" hidden="1" customHeight="1" x14ac:dyDescent="0.4">
      <c r="A30" s="84"/>
      <c r="B30" s="12" t="s">
        <v>34</v>
      </c>
      <c r="C30" s="9" t="s">
        <v>16</v>
      </c>
      <c r="D30" s="45">
        <v>7.4</v>
      </c>
      <c r="E30" s="45">
        <f>E25*D30</f>
        <v>11.033400000000002</v>
      </c>
      <c r="F30" s="44"/>
      <c r="G30" s="44"/>
      <c r="H30" s="43"/>
      <c r="I30" s="44"/>
      <c r="J30" s="43"/>
      <c r="K30" s="44"/>
      <c r="L30" s="44"/>
    </row>
    <row r="31" spans="1:12" ht="16.5" hidden="1" customHeight="1" x14ac:dyDescent="0.4">
      <c r="A31" s="84"/>
      <c r="B31" s="12" t="s">
        <v>27</v>
      </c>
      <c r="C31" s="9" t="s">
        <v>16</v>
      </c>
      <c r="D31" s="45">
        <v>1.48</v>
      </c>
      <c r="E31" s="45">
        <f>E25*D31</f>
        <v>2.20668</v>
      </c>
      <c r="F31" s="44"/>
      <c r="G31" s="44"/>
      <c r="H31" s="43"/>
      <c r="I31" s="44"/>
      <c r="J31" s="43"/>
      <c r="K31" s="44"/>
      <c r="L31" s="44"/>
    </row>
    <row r="32" spans="1:12" ht="16.5" hidden="1" customHeight="1" x14ac:dyDescent="0.4">
      <c r="A32" s="84"/>
      <c r="B32" s="12" t="s">
        <v>35</v>
      </c>
      <c r="C32" s="9" t="s">
        <v>40</v>
      </c>
      <c r="D32" s="45">
        <v>126</v>
      </c>
      <c r="E32" s="45">
        <f>E25*D32</f>
        <v>187.86600000000001</v>
      </c>
      <c r="F32" s="44"/>
      <c r="G32" s="44"/>
      <c r="H32" s="43"/>
      <c r="I32" s="44"/>
      <c r="J32" s="43"/>
      <c r="K32" s="44"/>
      <c r="L32" s="44"/>
    </row>
    <row r="33" spans="1:12" ht="16.5" hidden="1" customHeight="1" x14ac:dyDescent="0.4">
      <c r="A33" s="84"/>
      <c r="B33" s="12" t="s">
        <v>29</v>
      </c>
      <c r="C33" s="9" t="s">
        <v>40</v>
      </c>
      <c r="D33" s="45">
        <v>11</v>
      </c>
      <c r="E33" s="45">
        <f>E25*D33</f>
        <v>16.401</v>
      </c>
      <c r="F33" s="44"/>
      <c r="G33" s="44"/>
      <c r="H33" s="43"/>
      <c r="I33" s="44"/>
      <c r="J33" s="43"/>
      <c r="K33" s="44"/>
      <c r="L33" s="44"/>
    </row>
    <row r="34" spans="1:12" ht="31.5" hidden="1" customHeight="1" x14ac:dyDescent="0.4">
      <c r="A34" s="84"/>
      <c r="B34" s="12" t="s">
        <v>36</v>
      </c>
      <c r="C34" s="9" t="s">
        <v>31</v>
      </c>
      <c r="D34" s="45"/>
      <c r="E34" s="45">
        <f>E32*1.6</f>
        <v>300.58560000000006</v>
      </c>
      <c r="F34" s="44"/>
      <c r="G34" s="44"/>
      <c r="H34" s="43"/>
      <c r="I34" s="44"/>
      <c r="J34" s="43"/>
      <c r="K34" s="44"/>
      <c r="L34" s="44"/>
    </row>
    <row r="35" spans="1:12" ht="48.6" x14ac:dyDescent="0.4">
      <c r="A35" s="84">
        <v>7</v>
      </c>
      <c r="B35" s="15" t="s">
        <v>89</v>
      </c>
      <c r="C35" s="9" t="s">
        <v>32</v>
      </c>
      <c r="D35" s="46"/>
      <c r="E35" s="47">
        <f>E14</f>
        <v>1.4910000000000001</v>
      </c>
      <c r="F35" s="43"/>
      <c r="G35" s="44"/>
      <c r="H35" s="43"/>
      <c r="I35" s="44"/>
      <c r="J35" s="44"/>
      <c r="K35" s="44"/>
      <c r="L35" s="44"/>
    </row>
    <row r="36" spans="1:12" ht="16.5" hidden="1" customHeight="1" x14ac:dyDescent="0.4">
      <c r="A36" s="84"/>
      <c r="B36" s="16" t="s">
        <v>13</v>
      </c>
      <c r="C36" s="9" t="s">
        <v>14</v>
      </c>
      <c r="D36" s="45">
        <v>153</v>
      </c>
      <c r="E36" s="45">
        <f>E35*D36</f>
        <v>228.12300000000002</v>
      </c>
      <c r="F36" s="44"/>
      <c r="G36" s="44"/>
      <c r="H36" s="43"/>
      <c r="I36" s="44"/>
      <c r="J36" s="43"/>
      <c r="K36" s="44"/>
      <c r="L36" s="44"/>
    </row>
    <row r="37" spans="1:12" ht="16.5" hidden="1" customHeight="1" x14ac:dyDescent="0.4">
      <c r="A37" s="84"/>
      <c r="B37" s="16" t="s">
        <v>17</v>
      </c>
      <c r="C37" s="9" t="s">
        <v>37</v>
      </c>
      <c r="D37" s="45">
        <v>34</v>
      </c>
      <c r="E37" s="45">
        <f>E35*D37</f>
        <v>50.694000000000003</v>
      </c>
      <c r="F37" s="44"/>
      <c r="G37" s="44"/>
      <c r="H37" s="43"/>
      <c r="I37" s="44"/>
      <c r="J37" s="43"/>
      <c r="K37" s="44"/>
      <c r="L37" s="44"/>
    </row>
    <row r="38" spans="1:12" ht="16.5" hidden="1" customHeight="1" x14ac:dyDescent="0.4">
      <c r="A38" s="84"/>
      <c r="B38" s="16" t="s">
        <v>90</v>
      </c>
      <c r="C38" s="9" t="s">
        <v>91</v>
      </c>
      <c r="D38" s="45">
        <v>6</v>
      </c>
      <c r="E38" s="45">
        <f>E35*D38</f>
        <v>8.9460000000000015</v>
      </c>
      <c r="F38" s="44"/>
      <c r="G38" s="44"/>
      <c r="H38" s="43"/>
      <c r="I38" s="44"/>
      <c r="J38" s="43"/>
      <c r="K38" s="44"/>
      <c r="L38" s="44"/>
    </row>
    <row r="39" spans="1:12" ht="16.5" hidden="1" customHeight="1" x14ac:dyDescent="0.4">
      <c r="A39" s="84"/>
      <c r="B39" s="16" t="s">
        <v>92</v>
      </c>
      <c r="C39" s="9" t="s">
        <v>91</v>
      </c>
      <c r="D39" s="45">
        <v>6</v>
      </c>
      <c r="E39" s="45">
        <v>8.9459999999999997</v>
      </c>
      <c r="F39" s="44"/>
      <c r="G39" s="44"/>
      <c r="H39" s="43"/>
      <c r="I39" s="44"/>
      <c r="J39" s="43"/>
      <c r="K39" s="44"/>
      <c r="L39" s="44"/>
    </row>
    <row r="40" spans="1:12" ht="16.5" hidden="1" customHeight="1" x14ac:dyDescent="0.4">
      <c r="A40" s="84"/>
      <c r="B40" s="16" t="s">
        <v>93</v>
      </c>
      <c r="C40" s="9" t="s">
        <v>91</v>
      </c>
      <c r="D40" s="45">
        <v>6</v>
      </c>
      <c r="E40" s="45">
        <v>8.9459999999999997</v>
      </c>
      <c r="F40" s="44"/>
      <c r="G40" s="44"/>
      <c r="H40" s="43"/>
      <c r="I40" s="44"/>
      <c r="J40" s="43"/>
      <c r="K40" s="44"/>
      <c r="L40" s="44"/>
    </row>
    <row r="41" spans="1:12" ht="16.5" hidden="1" customHeight="1" x14ac:dyDescent="0.4">
      <c r="A41" s="84"/>
      <c r="B41" s="16" t="s">
        <v>94</v>
      </c>
      <c r="C41" s="9" t="s">
        <v>91</v>
      </c>
      <c r="D41" s="45">
        <v>18.600000000000001</v>
      </c>
      <c r="E41" s="45">
        <f>E35*D41</f>
        <v>27.732600000000005</v>
      </c>
      <c r="F41" s="44"/>
      <c r="G41" s="44"/>
      <c r="H41" s="43"/>
      <c r="I41" s="44"/>
      <c r="J41" s="43"/>
      <c r="K41" s="44"/>
      <c r="L41" s="44"/>
    </row>
    <row r="42" spans="1:12" ht="16.5" hidden="1" customHeight="1" x14ac:dyDescent="0.4">
      <c r="A42" s="84"/>
      <c r="B42" s="16" t="s">
        <v>95</v>
      </c>
      <c r="C42" s="9" t="s">
        <v>22</v>
      </c>
      <c r="D42" s="45">
        <v>0.5</v>
      </c>
      <c r="E42" s="45">
        <f>E35*D42</f>
        <v>0.74550000000000005</v>
      </c>
      <c r="F42" s="44"/>
      <c r="G42" s="44"/>
      <c r="H42" s="43"/>
      <c r="I42" s="44"/>
      <c r="J42" s="43"/>
      <c r="K42" s="44"/>
      <c r="L42" s="44"/>
    </row>
    <row r="43" spans="1:12" ht="16.5" hidden="1" customHeight="1" x14ac:dyDescent="0.4">
      <c r="A43" s="84"/>
      <c r="B43" s="16" t="s">
        <v>38</v>
      </c>
      <c r="C43" s="9" t="s">
        <v>31</v>
      </c>
      <c r="D43" s="45">
        <v>0.11</v>
      </c>
      <c r="E43" s="45">
        <f>E35*D43</f>
        <v>0.16401000000000002</v>
      </c>
      <c r="F43" s="44"/>
      <c r="G43" s="44"/>
      <c r="H43" s="43"/>
      <c r="I43" s="44"/>
      <c r="J43" s="43"/>
      <c r="K43" s="44"/>
      <c r="L43" s="44"/>
    </row>
    <row r="44" spans="1:12" ht="16.5" hidden="1" customHeight="1" x14ac:dyDescent="0.4">
      <c r="A44" s="84"/>
      <c r="B44" s="17" t="s">
        <v>39</v>
      </c>
      <c r="C44" s="9" t="s">
        <v>40</v>
      </c>
      <c r="D44" s="44">
        <v>163</v>
      </c>
      <c r="E44" s="44">
        <f>E35*D44</f>
        <v>243.03300000000002</v>
      </c>
      <c r="F44" s="43"/>
      <c r="G44" s="44"/>
      <c r="H44" s="44"/>
      <c r="I44" s="44"/>
      <c r="J44" s="43"/>
      <c r="K44" s="44"/>
      <c r="L44" s="44"/>
    </row>
    <row r="45" spans="1:12" x14ac:dyDescent="0.4">
      <c r="A45" s="84"/>
      <c r="B45" s="17" t="s">
        <v>41</v>
      </c>
      <c r="C45" s="9" t="s">
        <v>22</v>
      </c>
      <c r="D45" s="44" t="s">
        <v>42</v>
      </c>
      <c r="E45" s="51">
        <v>6.4779999999999998</v>
      </c>
      <c r="F45" s="43"/>
      <c r="G45" s="44"/>
      <c r="H45" s="44"/>
      <c r="I45" s="44"/>
      <c r="J45" s="43"/>
      <c r="K45" s="44"/>
      <c r="L45" s="44"/>
    </row>
    <row r="46" spans="1:12" ht="32.4" x14ac:dyDescent="0.4">
      <c r="A46" s="84"/>
      <c r="B46" s="17" t="s">
        <v>81</v>
      </c>
      <c r="C46" s="9" t="s">
        <v>82</v>
      </c>
      <c r="D46" s="44">
        <v>0.4</v>
      </c>
      <c r="E46" s="51">
        <f>E35*D46*1000</f>
        <v>596.40000000000009</v>
      </c>
      <c r="F46" s="43"/>
      <c r="G46" s="44"/>
      <c r="H46" s="44"/>
      <c r="I46" s="44"/>
      <c r="J46" s="43"/>
      <c r="K46" s="44"/>
      <c r="L46" s="44"/>
    </row>
    <row r="47" spans="1:12" ht="16.5" hidden="1" customHeight="1" x14ac:dyDescent="0.4">
      <c r="A47" s="84"/>
      <c r="B47" s="17" t="s">
        <v>43</v>
      </c>
      <c r="C47" s="9" t="s">
        <v>37</v>
      </c>
      <c r="D47" s="45">
        <v>0.46</v>
      </c>
      <c r="E47" s="45">
        <f>E35*D47</f>
        <v>0.68586000000000003</v>
      </c>
      <c r="F47" s="44"/>
      <c r="G47" s="44"/>
      <c r="H47" s="43"/>
      <c r="I47" s="44"/>
      <c r="J47" s="43"/>
      <c r="K47" s="44"/>
      <c r="L47" s="44"/>
    </row>
    <row r="48" spans="1:12" ht="16.5" hidden="1" customHeight="1" x14ac:dyDescent="0.4">
      <c r="A48" s="84"/>
      <c r="B48" s="17" t="s">
        <v>44</v>
      </c>
      <c r="C48" s="9" t="s">
        <v>31</v>
      </c>
      <c r="D48" s="45"/>
      <c r="E48" s="45">
        <f>E44*2.4</f>
        <v>583.27920000000006</v>
      </c>
      <c r="F48" s="44"/>
      <c r="G48" s="44"/>
      <c r="H48" s="43"/>
      <c r="I48" s="44"/>
      <c r="J48" s="43"/>
      <c r="K48" s="44"/>
      <c r="L48" s="44"/>
    </row>
    <row r="49" spans="1:12" ht="32.4" x14ac:dyDescent="0.4">
      <c r="A49" s="83">
        <v>8</v>
      </c>
      <c r="B49" s="18" t="s">
        <v>45</v>
      </c>
      <c r="C49" s="9" t="s">
        <v>46</v>
      </c>
      <c r="D49" s="45"/>
      <c r="E49" s="63">
        <v>5.26</v>
      </c>
      <c r="F49" s="47"/>
      <c r="G49" s="44"/>
      <c r="H49" s="43"/>
      <c r="I49" s="44"/>
      <c r="J49" s="43"/>
      <c r="K49" s="44"/>
      <c r="L49" s="44"/>
    </row>
    <row r="50" spans="1:12" ht="16.5" hidden="1" customHeight="1" x14ac:dyDescent="0.4">
      <c r="A50" s="83"/>
      <c r="B50" s="17" t="s">
        <v>13</v>
      </c>
      <c r="C50" s="9" t="s">
        <v>14</v>
      </c>
      <c r="D50" s="45">
        <v>7.7</v>
      </c>
      <c r="E50" s="45">
        <f>E49*D50</f>
        <v>40.502000000000002</v>
      </c>
      <c r="F50" s="44"/>
      <c r="G50" s="44"/>
      <c r="H50" s="43"/>
      <c r="I50" s="44"/>
      <c r="J50" s="43"/>
      <c r="K50" s="44"/>
      <c r="L50" s="44"/>
    </row>
    <row r="51" spans="1:12" ht="16.5" hidden="1" customHeight="1" x14ac:dyDescent="0.4">
      <c r="A51" s="83"/>
      <c r="B51" s="17" t="s">
        <v>47</v>
      </c>
      <c r="C51" s="9" t="s">
        <v>16</v>
      </c>
      <c r="D51" s="45">
        <v>1.94</v>
      </c>
      <c r="E51" s="45">
        <f>E49*D51</f>
        <v>10.2044</v>
      </c>
      <c r="F51" s="44"/>
      <c r="G51" s="44"/>
      <c r="H51" s="43"/>
      <c r="I51" s="44"/>
      <c r="J51" s="43"/>
      <c r="K51" s="44"/>
      <c r="L51" s="44"/>
    </row>
    <row r="52" spans="1:12" ht="16.5" hidden="1" customHeight="1" x14ac:dyDescent="0.4">
      <c r="A52" s="83"/>
      <c r="B52" s="17" t="s">
        <v>48</v>
      </c>
      <c r="C52" s="9" t="s">
        <v>16</v>
      </c>
      <c r="D52" s="45">
        <v>1.67</v>
      </c>
      <c r="E52" s="45">
        <f>E49*D52</f>
        <v>8.7841999999999985</v>
      </c>
      <c r="F52" s="44"/>
      <c r="G52" s="44"/>
      <c r="H52" s="43"/>
      <c r="I52" s="44"/>
      <c r="J52" s="43"/>
      <c r="K52" s="44"/>
      <c r="L52" s="44"/>
    </row>
    <row r="53" spans="1:12" ht="16.5" hidden="1" customHeight="1" x14ac:dyDescent="0.4">
      <c r="A53" s="83"/>
      <c r="B53" s="16" t="s">
        <v>93</v>
      </c>
      <c r="C53" s="9" t="s">
        <v>91</v>
      </c>
      <c r="D53" s="45">
        <v>2.42</v>
      </c>
      <c r="E53" s="45">
        <f>E49*D53</f>
        <v>12.729199999999999</v>
      </c>
      <c r="F53" s="44"/>
      <c r="G53" s="44"/>
      <c r="H53" s="43"/>
      <c r="I53" s="44"/>
      <c r="J53" s="43"/>
      <c r="K53" s="44"/>
      <c r="L53" s="44"/>
    </row>
    <row r="54" spans="1:12" ht="16.5" hidden="1" customHeight="1" x14ac:dyDescent="0.4">
      <c r="A54" s="83"/>
      <c r="B54" s="12" t="s">
        <v>27</v>
      </c>
      <c r="C54" s="9" t="s">
        <v>16</v>
      </c>
      <c r="D54" s="45">
        <v>0.88</v>
      </c>
      <c r="E54" s="45">
        <f>E49*D54</f>
        <v>4.6288</v>
      </c>
      <c r="F54" s="44"/>
      <c r="G54" s="44"/>
      <c r="H54" s="43"/>
      <c r="I54" s="44"/>
      <c r="J54" s="43"/>
      <c r="K54" s="44"/>
      <c r="L54" s="44"/>
    </row>
    <row r="55" spans="1:12" ht="16.5" hidden="1" customHeight="1" x14ac:dyDescent="0.4">
      <c r="A55" s="83"/>
      <c r="B55" s="17" t="s">
        <v>96</v>
      </c>
      <c r="C55" s="9" t="s">
        <v>97</v>
      </c>
      <c r="D55" s="45">
        <v>6.2</v>
      </c>
      <c r="E55" s="45">
        <f>E49*D55</f>
        <v>32.612000000000002</v>
      </c>
      <c r="F55" s="44"/>
      <c r="G55" s="44"/>
      <c r="H55" s="43"/>
      <c r="I55" s="44"/>
      <c r="J55" s="43"/>
      <c r="K55" s="44"/>
      <c r="L55" s="44"/>
    </row>
    <row r="56" spans="1:12" ht="16.5" hidden="1" customHeight="1" x14ac:dyDescent="0.4">
      <c r="A56" s="83"/>
      <c r="B56" s="17" t="s">
        <v>98</v>
      </c>
      <c r="C56" s="9" t="s">
        <v>22</v>
      </c>
      <c r="D56" s="45">
        <v>7.0000000000000007E-2</v>
      </c>
      <c r="E56" s="45">
        <f>E49*D56</f>
        <v>0.36820000000000003</v>
      </c>
      <c r="F56" s="44"/>
      <c r="G56" s="44"/>
      <c r="H56" s="43"/>
      <c r="I56" s="44"/>
      <c r="J56" s="43"/>
      <c r="K56" s="44"/>
      <c r="L56" s="44"/>
    </row>
    <row r="57" spans="1:12" ht="16.5" hidden="1" customHeight="1" x14ac:dyDescent="0.4">
      <c r="A57" s="83"/>
      <c r="B57" s="17" t="s">
        <v>99</v>
      </c>
      <c r="C57" s="9" t="s">
        <v>31</v>
      </c>
      <c r="D57" s="45">
        <v>0.06</v>
      </c>
      <c r="E57" s="45">
        <f>E49*D57</f>
        <v>0.31559999999999999</v>
      </c>
      <c r="F57" s="44"/>
      <c r="G57" s="44"/>
      <c r="H57" s="43"/>
      <c r="I57" s="44"/>
      <c r="J57" s="43"/>
      <c r="K57" s="44"/>
      <c r="L57" s="44"/>
    </row>
    <row r="58" spans="1:12" ht="16.5" hidden="1" customHeight="1" x14ac:dyDescent="0.4">
      <c r="A58" s="83"/>
      <c r="B58" s="17" t="s">
        <v>49</v>
      </c>
      <c r="C58" s="9" t="s">
        <v>37</v>
      </c>
      <c r="D58" s="45">
        <v>1.78</v>
      </c>
      <c r="E58" s="45">
        <f>E49*D58</f>
        <v>9.3628</v>
      </c>
      <c r="F58" s="44"/>
      <c r="G58" s="44"/>
      <c r="H58" s="43"/>
      <c r="I58" s="44"/>
      <c r="J58" s="43"/>
      <c r="K58" s="44"/>
      <c r="L58" s="44"/>
    </row>
    <row r="59" spans="1:12" x14ac:dyDescent="0.4">
      <c r="A59" s="60"/>
      <c r="B59" s="61" t="s">
        <v>50</v>
      </c>
      <c r="C59" s="9"/>
      <c r="D59" s="45"/>
      <c r="E59" s="45"/>
      <c r="F59" s="44"/>
      <c r="G59" s="44"/>
      <c r="H59" s="43"/>
      <c r="I59" s="44"/>
      <c r="J59" s="43"/>
      <c r="K59" s="44"/>
      <c r="L59" s="46"/>
    </row>
    <row r="60" spans="1:12" ht="16.5" customHeight="1" x14ac:dyDescent="0.4">
      <c r="A60" s="19"/>
      <c r="B60" s="74" t="s">
        <v>51</v>
      </c>
      <c r="C60" s="75"/>
      <c r="D60" s="75"/>
      <c r="E60" s="75"/>
      <c r="F60" s="75"/>
      <c r="G60" s="75"/>
      <c r="H60" s="75"/>
      <c r="I60" s="75"/>
      <c r="J60" s="75"/>
      <c r="K60" s="76"/>
      <c r="L60" s="52"/>
    </row>
    <row r="61" spans="1:12" ht="64.8" x14ac:dyDescent="0.4">
      <c r="A61" s="77">
        <v>1</v>
      </c>
      <c r="B61" s="20" t="s">
        <v>52</v>
      </c>
      <c r="C61" s="21" t="s">
        <v>78</v>
      </c>
      <c r="D61" s="53"/>
      <c r="E61" s="54">
        <v>7.6300000000000007E-2</v>
      </c>
      <c r="F61" s="52"/>
      <c r="G61" s="52"/>
      <c r="H61" s="52"/>
      <c r="I61" s="52"/>
      <c r="J61" s="52"/>
      <c r="K61" s="52"/>
      <c r="L61" s="52"/>
    </row>
    <row r="62" spans="1:12" ht="16.5" hidden="1" customHeight="1" x14ac:dyDescent="0.4">
      <c r="A62" s="78"/>
      <c r="B62" s="22" t="s">
        <v>53</v>
      </c>
      <c r="C62" s="21" t="s">
        <v>14</v>
      </c>
      <c r="D62" s="53">
        <v>13.2</v>
      </c>
      <c r="E62" s="53">
        <f>E61*D62</f>
        <v>1.0071600000000001</v>
      </c>
      <c r="F62" s="52"/>
      <c r="G62" s="52"/>
      <c r="H62" s="52"/>
      <c r="I62" s="52"/>
      <c r="J62" s="52"/>
      <c r="K62" s="52"/>
      <c r="L62" s="52"/>
    </row>
    <row r="63" spans="1:12" ht="16.5" hidden="1" customHeight="1" x14ac:dyDescent="0.4">
      <c r="A63" s="79"/>
      <c r="B63" s="22" t="s">
        <v>54</v>
      </c>
      <c r="C63" s="21" t="s">
        <v>16</v>
      </c>
      <c r="D63" s="53">
        <v>29.5</v>
      </c>
      <c r="E63" s="53">
        <f>E61*D63</f>
        <v>2.2508500000000002</v>
      </c>
      <c r="F63" s="52"/>
      <c r="G63" s="52"/>
      <c r="H63" s="52"/>
      <c r="I63" s="52"/>
      <c r="J63" s="52"/>
      <c r="K63" s="52"/>
      <c r="L63" s="52"/>
    </row>
    <row r="64" spans="1:12" ht="48.6" x14ac:dyDescent="0.4">
      <c r="A64" s="77">
        <v>2</v>
      </c>
      <c r="B64" s="20" t="s">
        <v>55</v>
      </c>
      <c r="C64" s="9" t="s">
        <v>40</v>
      </c>
      <c r="D64" s="53"/>
      <c r="E64" s="54">
        <v>15.25</v>
      </c>
      <c r="F64" s="52"/>
      <c r="G64" s="52"/>
      <c r="H64" s="52"/>
      <c r="I64" s="52"/>
      <c r="J64" s="52"/>
      <c r="K64" s="52"/>
      <c r="L64" s="52"/>
    </row>
    <row r="65" spans="1:12" ht="16.5" hidden="1" customHeight="1" x14ac:dyDescent="0.4">
      <c r="A65" s="78"/>
      <c r="B65" s="22" t="s">
        <v>53</v>
      </c>
      <c r="C65" s="21" t="s">
        <v>14</v>
      </c>
      <c r="D65" s="53">
        <v>1.78</v>
      </c>
      <c r="E65" s="53">
        <f>E64*D65</f>
        <v>27.145</v>
      </c>
      <c r="F65" s="52"/>
      <c r="G65" s="52"/>
      <c r="H65" s="52"/>
      <c r="I65" s="52"/>
      <c r="J65" s="52"/>
      <c r="K65" s="52"/>
      <c r="L65" s="52"/>
    </row>
    <row r="66" spans="1:12" ht="16.5" hidden="1" customHeight="1" x14ac:dyDescent="0.4">
      <c r="A66" s="78"/>
      <c r="B66" s="22" t="s">
        <v>28</v>
      </c>
      <c r="C66" s="9" t="s">
        <v>40</v>
      </c>
      <c r="D66" s="53">
        <v>1.1000000000000001</v>
      </c>
      <c r="E66" s="53">
        <f>E64*D66</f>
        <v>16.775000000000002</v>
      </c>
      <c r="F66" s="52"/>
      <c r="G66" s="52"/>
      <c r="H66" s="52"/>
      <c r="I66" s="52"/>
      <c r="J66" s="52"/>
      <c r="K66" s="52"/>
      <c r="L66" s="52"/>
    </row>
    <row r="67" spans="1:12" ht="31.5" hidden="1" customHeight="1" x14ac:dyDescent="0.4">
      <c r="A67" s="79"/>
      <c r="B67" s="22" t="s">
        <v>56</v>
      </c>
      <c r="C67" s="21" t="s">
        <v>31</v>
      </c>
      <c r="D67" s="53"/>
      <c r="E67" s="53">
        <f>E66*1.6</f>
        <v>26.840000000000003</v>
      </c>
      <c r="F67" s="52"/>
      <c r="G67" s="52"/>
      <c r="H67" s="52"/>
      <c r="I67" s="52"/>
      <c r="J67" s="52"/>
      <c r="K67" s="52"/>
      <c r="L67" s="52"/>
    </row>
    <row r="68" spans="1:12" ht="48.6" x14ac:dyDescent="0.4">
      <c r="A68" s="80">
        <v>3</v>
      </c>
      <c r="B68" s="20" t="s">
        <v>85</v>
      </c>
      <c r="C68" s="23" t="s">
        <v>100</v>
      </c>
      <c r="D68" s="53"/>
      <c r="E68" s="54">
        <v>0.33550000000000002</v>
      </c>
      <c r="F68" s="52"/>
      <c r="G68" s="52"/>
      <c r="H68" s="52"/>
      <c r="I68" s="52"/>
      <c r="J68" s="52"/>
      <c r="K68" s="52"/>
      <c r="L68" s="52"/>
    </row>
    <row r="69" spans="1:12" ht="16.5" hidden="1" customHeight="1" x14ac:dyDescent="0.4">
      <c r="A69" s="81"/>
      <c r="B69" s="22" t="s">
        <v>57</v>
      </c>
      <c r="C69" s="21" t="s">
        <v>58</v>
      </c>
      <c r="D69" s="53">
        <v>1460</v>
      </c>
      <c r="E69" s="53">
        <f>E68*D69</f>
        <v>489.83000000000004</v>
      </c>
      <c r="F69" s="52"/>
      <c r="G69" s="52"/>
      <c r="H69" s="52"/>
      <c r="I69" s="52"/>
      <c r="J69" s="52"/>
      <c r="K69" s="52"/>
      <c r="L69" s="52"/>
    </row>
    <row r="70" spans="1:12" ht="16.5" hidden="1" customHeight="1" x14ac:dyDescent="0.4">
      <c r="A70" s="81"/>
      <c r="B70" s="22" t="s">
        <v>59</v>
      </c>
      <c r="C70" s="21" t="s">
        <v>60</v>
      </c>
      <c r="D70" s="53">
        <v>86</v>
      </c>
      <c r="E70" s="53">
        <f>E68*D70</f>
        <v>28.853000000000002</v>
      </c>
      <c r="F70" s="52"/>
      <c r="G70" s="52"/>
      <c r="H70" s="52"/>
      <c r="I70" s="52"/>
      <c r="J70" s="52"/>
      <c r="K70" s="52"/>
      <c r="L70" s="52"/>
    </row>
    <row r="71" spans="1:12" x14ac:dyDescent="0.4">
      <c r="A71" s="81"/>
      <c r="B71" s="29" t="s">
        <v>86</v>
      </c>
      <c r="C71" s="26" t="s">
        <v>31</v>
      </c>
      <c r="D71" s="58" t="s">
        <v>42</v>
      </c>
      <c r="E71" s="55">
        <v>0.91800000000000004</v>
      </c>
      <c r="F71" s="55"/>
      <c r="G71" s="52"/>
      <c r="H71" s="55"/>
      <c r="I71" s="52"/>
      <c r="J71" s="55"/>
      <c r="K71" s="52"/>
      <c r="L71" s="52"/>
    </row>
    <row r="72" spans="1:12" x14ac:dyDescent="0.4">
      <c r="A72" s="81"/>
      <c r="B72" s="29" t="s">
        <v>87</v>
      </c>
      <c r="C72" s="26" t="s">
        <v>31</v>
      </c>
      <c r="D72" s="58" t="s">
        <v>42</v>
      </c>
      <c r="E72" s="55">
        <v>0.54200000000000004</v>
      </c>
      <c r="F72" s="55"/>
      <c r="G72" s="52"/>
      <c r="H72" s="55"/>
      <c r="I72" s="52"/>
      <c r="J72" s="55"/>
      <c r="K72" s="52"/>
      <c r="L72" s="52"/>
    </row>
    <row r="73" spans="1:12" ht="16.5" hidden="1" customHeight="1" x14ac:dyDescent="0.4">
      <c r="A73" s="81"/>
      <c r="B73" s="24" t="s">
        <v>61</v>
      </c>
      <c r="C73" s="9" t="s">
        <v>40</v>
      </c>
      <c r="D73" s="53">
        <v>101.5</v>
      </c>
      <c r="E73" s="53">
        <f>E68*D73</f>
        <v>34.053250000000006</v>
      </c>
      <c r="F73" s="52"/>
      <c r="G73" s="52"/>
      <c r="H73" s="52"/>
      <c r="I73" s="52"/>
      <c r="J73" s="52"/>
      <c r="K73" s="52"/>
      <c r="L73" s="52"/>
    </row>
    <row r="74" spans="1:12" ht="16.5" hidden="1" customHeight="1" x14ac:dyDescent="0.4">
      <c r="A74" s="81"/>
      <c r="B74" s="24" t="s">
        <v>62</v>
      </c>
      <c r="C74" s="9" t="s">
        <v>40</v>
      </c>
      <c r="D74" s="53">
        <v>0.63</v>
      </c>
      <c r="E74" s="53">
        <f>E68*D74</f>
        <v>0.21136500000000003</v>
      </c>
      <c r="F74" s="52"/>
      <c r="G74" s="52"/>
      <c r="H74" s="52"/>
      <c r="I74" s="52"/>
      <c r="J74" s="52"/>
      <c r="K74" s="52"/>
      <c r="L74" s="52"/>
    </row>
    <row r="75" spans="1:12" ht="16.5" hidden="1" customHeight="1" x14ac:dyDescent="0.4">
      <c r="A75" s="81"/>
      <c r="B75" s="24" t="s">
        <v>63</v>
      </c>
      <c r="C75" s="9" t="s">
        <v>40</v>
      </c>
      <c r="D75" s="53">
        <v>8.69</v>
      </c>
      <c r="E75" s="53">
        <f>E68*D75</f>
        <v>2.9154949999999999</v>
      </c>
      <c r="F75" s="52"/>
      <c r="G75" s="52"/>
      <c r="H75" s="52"/>
      <c r="I75" s="52"/>
      <c r="J75" s="52"/>
      <c r="K75" s="52"/>
      <c r="L75" s="52"/>
    </row>
    <row r="76" spans="1:12" ht="16.5" hidden="1" customHeight="1" x14ac:dyDescent="0.4">
      <c r="A76" s="81"/>
      <c r="B76" s="24" t="s">
        <v>43</v>
      </c>
      <c r="C76" s="21" t="s">
        <v>37</v>
      </c>
      <c r="D76" s="53">
        <v>304</v>
      </c>
      <c r="E76" s="53">
        <f>E68*D76</f>
        <v>101.992</v>
      </c>
      <c r="F76" s="52"/>
      <c r="G76" s="52"/>
      <c r="H76" s="52"/>
      <c r="I76" s="52"/>
      <c r="J76" s="52"/>
      <c r="K76" s="52"/>
      <c r="L76" s="52"/>
    </row>
    <row r="77" spans="1:12" ht="16.5" hidden="1" customHeight="1" x14ac:dyDescent="0.4">
      <c r="A77" s="82"/>
      <c r="B77" s="24" t="s">
        <v>64</v>
      </c>
      <c r="C77" s="21" t="s">
        <v>31</v>
      </c>
      <c r="D77" s="53"/>
      <c r="E77" s="53">
        <f>E73*2.4</f>
        <v>81.727800000000016</v>
      </c>
      <c r="F77" s="52"/>
      <c r="G77" s="52"/>
      <c r="H77" s="52"/>
      <c r="I77" s="52"/>
      <c r="J77" s="52"/>
      <c r="K77" s="52"/>
      <c r="L77" s="52"/>
    </row>
    <row r="78" spans="1:12" x14ac:dyDescent="0.4">
      <c r="A78" s="25"/>
      <c r="B78" s="27" t="s">
        <v>65</v>
      </c>
      <c r="C78" s="26"/>
      <c r="D78" s="55"/>
      <c r="E78" s="55"/>
      <c r="F78" s="55"/>
      <c r="G78" s="52"/>
      <c r="H78" s="55"/>
      <c r="I78" s="52"/>
      <c r="J78" s="55"/>
      <c r="K78" s="52"/>
      <c r="L78" s="56"/>
    </row>
    <row r="79" spans="1:12" x14ac:dyDescent="0.4">
      <c r="A79" s="25"/>
      <c r="B79" s="68" t="s">
        <v>66</v>
      </c>
      <c r="C79" s="69"/>
      <c r="D79" s="69"/>
      <c r="E79" s="69"/>
      <c r="F79" s="69"/>
      <c r="G79" s="69"/>
      <c r="H79" s="69"/>
      <c r="I79" s="69"/>
      <c r="J79" s="69"/>
      <c r="K79" s="70"/>
      <c r="L79" s="56"/>
    </row>
    <row r="80" spans="1:12" ht="52.2" x14ac:dyDescent="0.4">
      <c r="A80" s="71">
        <v>1</v>
      </c>
      <c r="B80" s="28" t="s">
        <v>67</v>
      </c>
      <c r="C80" s="26" t="s">
        <v>80</v>
      </c>
      <c r="D80" s="55"/>
      <c r="E80" s="64">
        <v>3.5999999999999997E-2</v>
      </c>
      <c r="F80" s="55"/>
      <c r="G80" s="52"/>
      <c r="H80" s="55"/>
      <c r="I80" s="52"/>
      <c r="J80" s="55"/>
      <c r="K80" s="52"/>
      <c r="L80" s="52"/>
    </row>
    <row r="81" spans="1:12" ht="16.5" hidden="1" customHeight="1" x14ac:dyDescent="0.4">
      <c r="A81" s="72"/>
      <c r="B81" s="29" t="s">
        <v>53</v>
      </c>
      <c r="C81" s="26" t="s">
        <v>14</v>
      </c>
      <c r="D81" s="55">
        <v>846</v>
      </c>
      <c r="E81" s="55">
        <f>E80*D81</f>
        <v>30.455999999999996</v>
      </c>
      <c r="F81" s="55"/>
      <c r="G81" s="52"/>
      <c r="H81" s="55"/>
      <c r="I81" s="52"/>
      <c r="J81" s="55"/>
      <c r="K81" s="52"/>
      <c r="L81" s="52"/>
    </row>
    <row r="82" spans="1:12" ht="16.5" hidden="1" customHeight="1" x14ac:dyDescent="0.4">
      <c r="A82" s="72"/>
      <c r="B82" s="29" t="s">
        <v>68</v>
      </c>
      <c r="C82" s="26" t="s">
        <v>37</v>
      </c>
      <c r="D82" s="55">
        <v>82</v>
      </c>
      <c r="E82" s="55">
        <f>E80*D82</f>
        <v>2.952</v>
      </c>
      <c r="F82" s="55"/>
      <c r="G82" s="52"/>
      <c r="H82" s="55"/>
      <c r="I82" s="52"/>
      <c r="J82" s="55"/>
      <c r="K82" s="52"/>
      <c r="L82" s="52"/>
    </row>
    <row r="83" spans="1:12" x14ac:dyDescent="0.4">
      <c r="A83" s="72"/>
      <c r="B83" s="29" t="s">
        <v>84</v>
      </c>
      <c r="C83" s="26" t="s">
        <v>31</v>
      </c>
      <c r="D83" s="58" t="s">
        <v>42</v>
      </c>
      <c r="E83" s="55">
        <v>0.29499999999999998</v>
      </c>
      <c r="F83" s="55"/>
      <c r="G83" s="52"/>
      <c r="H83" s="55"/>
      <c r="I83" s="52"/>
      <c r="J83" s="55"/>
      <c r="K83" s="52"/>
      <c r="L83" s="52"/>
    </row>
    <row r="84" spans="1:12" ht="16.5" hidden="1" customHeight="1" x14ac:dyDescent="0.4">
      <c r="A84" s="72"/>
      <c r="B84" s="29" t="s">
        <v>69</v>
      </c>
      <c r="C84" s="9" t="s">
        <v>40</v>
      </c>
      <c r="D84" s="55">
        <v>101.5</v>
      </c>
      <c r="E84" s="55">
        <f>E80*D84</f>
        <v>3.6539999999999999</v>
      </c>
      <c r="F84" s="55"/>
      <c r="G84" s="52"/>
      <c r="H84" s="55"/>
      <c r="I84" s="52"/>
      <c r="J84" s="55"/>
      <c r="K84" s="52"/>
      <c r="L84" s="52"/>
    </row>
    <row r="85" spans="1:12" ht="16.5" hidden="1" customHeight="1" x14ac:dyDescent="0.4">
      <c r="A85" s="72"/>
      <c r="B85" s="29" t="s">
        <v>70</v>
      </c>
      <c r="C85" s="9" t="s">
        <v>40</v>
      </c>
      <c r="D85" s="55">
        <v>193</v>
      </c>
      <c r="E85" s="55">
        <f>E80*D85</f>
        <v>6.9479999999999995</v>
      </c>
      <c r="F85" s="55"/>
      <c r="G85" s="52"/>
      <c r="H85" s="55"/>
      <c r="I85" s="52"/>
      <c r="J85" s="55"/>
      <c r="K85" s="52"/>
      <c r="L85" s="52"/>
    </row>
    <row r="86" spans="1:12" ht="16.5" hidden="1" customHeight="1" x14ac:dyDescent="0.4">
      <c r="A86" s="72"/>
      <c r="B86" s="29" t="s">
        <v>71</v>
      </c>
      <c r="C86" s="9" t="s">
        <v>40</v>
      </c>
      <c r="D86" s="55">
        <v>5.45</v>
      </c>
      <c r="E86" s="55">
        <f>E80*D86</f>
        <v>0.19619999999999999</v>
      </c>
      <c r="F86" s="55"/>
      <c r="G86" s="52"/>
      <c r="H86" s="55"/>
      <c r="I86" s="52"/>
      <c r="J86" s="55"/>
      <c r="K86" s="52"/>
      <c r="L86" s="52"/>
    </row>
    <row r="87" spans="1:12" ht="16.5" hidden="1" customHeight="1" x14ac:dyDescent="0.4">
      <c r="A87" s="72"/>
      <c r="B87" s="29" t="s">
        <v>49</v>
      </c>
      <c r="C87" s="26" t="s">
        <v>37</v>
      </c>
      <c r="D87" s="55">
        <v>104</v>
      </c>
      <c r="E87" s="55">
        <f>E80*D87</f>
        <v>3.7439999999999998</v>
      </c>
      <c r="F87" s="55"/>
      <c r="G87" s="52"/>
      <c r="H87" s="55"/>
      <c r="I87" s="52"/>
      <c r="J87" s="55"/>
      <c r="K87" s="52"/>
      <c r="L87" s="52"/>
    </row>
    <row r="88" spans="1:12" hidden="1" x14ac:dyDescent="0.4">
      <c r="A88" s="73"/>
      <c r="B88" s="29" t="s">
        <v>44</v>
      </c>
      <c r="C88" s="26" t="s">
        <v>31</v>
      </c>
      <c r="D88" s="55"/>
      <c r="E88" s="55">
        <f>E84*2.4</f>
        <v>8.7695999999999987</v>
      </c>
      <c r="F88" s="55"/>
      <c r="G88" s="52"/>
      <c r="H88" s="55"/>
      <c r="I88" s="52"/>
      <c r="J88" s="55"/>
      <c r="K88" s="52"/>
      <c r="L88" s="52"/>
    </row>
    <row r="89" spans="1:12" x14ac:dyDescent="0.4">
      <c r="A89" s="25"/>
      <c r="B89" s="27" t="s">
        <v>72</v>
      </c>
      <c r="C89" s="26"/>
      <c r="D89" s="55"/>
      <c r="E89" s="55"/>
      <c r="F89" s="55"/>
      <c r="G89" s="55"/>
      <c r="H89" s="55"/>
      <c r="I89" s="55"/>
      <c r="J89" s="55"/>
      <c r="K89" s="55"/>
      <c r="L89" s="46"/>
    </row>
    <row r="90" spans="1:12" x14ac:dyDescent="0.4">
      <c r="A90" s="60"/>
      <c r="B90" s="61" t="s">
        <v>73</v>
      </c>
      <c r="C90" s="9"/>
      <c r="D90" s="45"/>
      <c r="E90" s="45"/>
      <c r="F90" s="44"/>
      <c r="G90" s="44"/>
      <c r="H90" s="43"/>
      <c r="I90" s="44"/>
      <c r="J90" s="43"/>
      <c r="K90" s="44"/>
      <c r="L90" s="46"/>
    </row>
    <row r="91" spans="1:12" x14ac:dyDescent="0.4">
      <c r="A91" s="59"/>
      <c r="B91" s="62" t="s">
        <v>74</v>
      </c>
      <c r="C91" s="30"/>
      <c r="D91" s="46"/>
      <c r="E91" s="46"/>
      <c r="F91" s="46"/>
      <c r="G91" s="46"/>
      <c r="H91" s="46"/>
      <c r="I91" s="44"/>
      <c r="J91" s="46"/>
      <c r="K91" s="46"/>
      <c r="L91" s="46"/>
    </row>
    <row r="92" spans="1:12" x14ac:dyDescent="0.4">
      <c r="A92" s="59"/>
      <c r="B92" s="62" t="s">
        <v>8</v>
      </c>
      <c r="C92" s="62" t="s">
        <v>60</v>
      </c>
      <c r="D92" s="46"/>
      <c r="E92" s="46"/>
      <c r="F92" s="46"/>
      <c r="G92" s="46"/>
      <c r="H92" s="46"/>
      <c r="I92" s="46"/>
      <c r="J92" s="46"/>
      <c r="K92" s="46"/>
      <c r="L92" s="46"/>
    </row>
    <row r="93" spans="1:12" x14ac:dyDescent="0.4">
      <c r="A93" s="59"/>
      <c r="B93" s="62" t="s">
        <v>75</v>
      </c>
      <c r="C93" s="30"/>
      <c r="D93" s="46"/>
      <c r="E93" s="46"/>
      <c r="F93" s="46"/>
      <c r="G93" s="46"/>
      <c r="H93" s="46"/>
      <c r="I93" s="46"/>
      <c r="J93" s="46"/>
      <c r="K93" s="46"/>
      <c r="L93" s="46"/>
    </row>
    <row r="94" spans="1:12" x14ac:dyDescent="0.4">
      <c r="A94" s="59"/>
      <c r="B94" s="62" t="s">
        <v>8</v>
      </c>
      <c r="C94" s="31" t="s">
        <v>60</v>
      </c>
      <c r="D94" s="46"/>
      <c r="E94" s="46"/>
      <c r="F94" s="46"/>
      <c r="G94" s="46"/>
      <c r="H94" s="46"/>
      <c r="I94" s="46"/>
      <c r="J94" s="46"/>
      <c r="K94" s="46"/>
      <c r="L94" s="46"/>
    </row>
    <row r="95" spans="1:12" x14ac:dyDescent="0.4">
      <c r="A95" s="59"/>
      <c r="B95" s="62" t="s">
        <v>76</v>
      </c>
      <c r="C95" s="32">
        <v>0.03</v>
      </c>
      <c r="D95" s="46"/>
      <c r="E95" s="46"/>
      <c r="F95" s="46"/>
      <c r="G95" s="46"/>
      <c r="H95" s="46"/>
      <c r="I95" s="46"/>
      <c r="J95" s="46"/>
      <c r="K95" s="46"/>
      <c r="L95" s="46"/>
    </row>
    <row r="96" spans="1:12" x14ac:dyDescent="0.4">
      <c r="A96" s="59"/>
      <c r="B96" s="62" t="s">
        <v>8</v>
      </c>
      <c r="C96" s="31" t="s">
        <v>60</v>
      </c>
      <c r="D96" s="46"/>
      <c r="E96" s="46"/>
      <c r="F96" s="46"/>
      <c r="G96" s="46"/>
      <c r="H96" s="46"/>
      <c r="I96" s="46"/>
      <c r="J96" s="46"/>
      <c r="K96" s="46"/>
      <c r="L96" s="46"/>
    </row>
    <row r="97" spans="1:12" x14ac:dyDescent="0.4">
      <c r="A97" s="59"/>
      <c r="B97" s="62" t="s">
        <v>77</v>
      </c>
      <c r="C97" s="32">
        <v>0.18</v>
      </c>
      <c r="D97" s="46"/>
      <c r="E97" s="46"/>
      <c r="F97" s="46"/>
      <c r="G97" s="46"/>
      <c r="H97" s="46"/>
      <c r="I97" s="46"/>
      <c r="J97" s="46"/>
      <c r="K97" s="46"/>
      <c r="L97" s="46"/>
    </row>
    <row r="98" spans="1:12" x14ac:dyDescent="0.4">
      <c r="A98" s="59"/>
      <c r="B98" s="62" t="s">
        <v>8</v>
      </c>
      <c r="C98" s="31" t="s">
        <v>60</v>
      </c>
      <c r="D98" s="46"/>
      <c r="E98" s="46"/>
      <c r="F98" s="46"/>
      <c r="G98" s="46"/>
      <c r="H98" s="46"/>
      <c r="I98" s="46"/>
      <c r="J98" s="46"/>
      <c r="K98" s="46"/>
      <c r="L98" s="46"/>
    </row>
    <row r="99" spans="1:12" x14ac:dyDescent="0.4">
      <c r="A99" s="33"/>
      <c r="B99" s="34"/>
      <c r="C99" s="35"/>
      <c r="D99" s="35"/>
      <c r="E99" s="35"/>
      <c r="F99" s="35"/>
      <c r="G99" s="35"/>
      <c r="H99" s="35"/>
      <c r="I99" s="35"/>
      <c r="J99" s="35"/>
      <c r="K99" s="35"/>
      <c r="L99" s="35"/>
    </row>
    <row r="100" spans="1:12" x14ac:dyDescent="0.4">
      <c r="A100" s="33"/>
      <c r="B100" s="34"/>
      <c r="C100" s="35"/>
      <c r="D100" s="35"/>
      <c r="E100" s="35"/>
      <c r="F100" s="35"/>
      <c r="G100" s="35"/>
      <c r="H100" s="35"/>
      <c r="I100" s="35"/>
      <c r="J100" s="35"/>
      <c r="K100" s="35"/>
      <c r="L100" s="35"/>
    </row>
    <row r="101" spans="1:12" s="96" customFormat="1" ht="73.2" customHeight="1" x14ac:dyDescent="0.3">
      <c r="A101" s="95" t="s">
        <v>102</v>
      </c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</row>
  </sheetData>
  <mergeCells count="24">
    <mergeCell ref="A101:L101"/>
    <mergeCell ref="A1:L1"/>
    <mergeCell ref="A2:A3"/>
    <mergeCell ref="B2:B3"/>
    <mergeCell ref="C2:C3"/>
    <mergeCell ref="F2:G2"/>
    <mergeCell ref="H2:I2"/>
    <mergeCell ref="J2:K2"/>
    <mergeCell ref="L2:L3"/>
    <mergeCell ref="E2:E3"/>
    <mergeCell ref="B79:K79"/>
    <mergeCell ref="A80:A88"/>
    <mergeCell ref="B60:K60"/>
    <mergeCell ref="A61:A63"/>
    <mergeCell ref="A68:A77"/>
    <mergeCell ref="A64:A67"/>
    <mergeCell ref="A49:A58"/>
    <mergeCell ref="A14:A16"/>
    <mergeCell ref="B5:K5"/>
    <mergeCell ref="A6:A10"/>
    <mergeCell ref="A35:A48"/>
    <mergeCell ref="A11:A12"/>
    <mergeCell ref="A17:A24"/>
    <mergeCell ref="A25:A34"/>
  </mergeCells>
  <pageMargins left="0.25" right="0.25" top="0.75" bottom="0.75" header="0.3" footer="0.3"/>
  <pageSetup paperSize="9" orientation="landscape" r:id="rId1"/>
  <rowBreaks count="1" manualBreakCount="1"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მიქელაძე-მეველე</vt:lpstr>
      <vt:lpstr>'მიქელაძე-მეველე'!Print_Titles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Davit Grigalashvili</dc:creator>
  <cp:lastModifiedBy>Irakli Adeishvili</cp:lastModifiedBy>
  <cp:lastPrinted>2019-01-01T22:37:57Z</cp:lastPrinted>
  <dcterms:created xsi:type="dcterms:W3CDTF">2018-11-17T00:32:38Z</dcterms:created>
  <dcterms:modified xsi:type="dcterms:W3CDTF">2019-04-03T13:49:56Z</dcterms:modified>
</cp:coreProperties>
</file>