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am.zakaidze\Desktop\1ოქმები\"/>
    </mc:Choice>
  </mc:AlternateContent>
  <bookViews>
    <workbookView xWindow="0" yWindow="0" windowWidth="28545" windowHeight="12330" tabRatio="795"/>
  </bookViews>
  <sheets>
    <sheet name="Лист1" sheetId="49" r:id="rId1"/>
    <sheet name="lok. xarj. 1" sheetId="47" r:id="rId2"/>
  </sheets>
  <definedNames>
    <definedName name="_xlnm._FilterDatabase" localSheetId="1" hidden="1">'lok. xarj. 1'!$A$8:$N$191</definedName>
    <definedName name="_xlnm.Print_Area" localSheetId="1">'lok. xarj. 1'!$B$1:$M$196</definedName>
    <definedName name="_xlnm.Print_Area" localSheetId="0">Лист1!$A$1:$H$16</definedName>
    <definedName name="_xlnm.Print_Titles" localSheetId="1">'lok. xarj. 1'!$8:$8</definedName>
  </definedNames>
  <calcPr calcId="152511"/>
</workbook>
</file>

<file path=xl/calcChain.xml><?xml version="1.0" encoding="utf-8"?>
<calcChain xmlns="http://schemas.openxmlformats.org/spreadsheetml/2006/main">
  <c r="P187" i="47" l="1"/>
  <c r="P188" i="47" s="1"/>
  <c r="N197" i="47" l="1"/>
  <c r="H10" i="49"/>
  <c r="D11" i="49" s="1"/>
  <c r="G12" i="49" s="1"/>
  <c r="G13" i="49" l="1"/>
  <c r="D13" i="49"/>
  <c r="D15" i="49" s="1"/>
  <c r="H11" i="49"/>
  <c r="H12" i="49" l="1"/>
  <c r="H13" i="49"/>
  <c r="G14" i="49" s="1"/>
  <c r="G15" i="49" s="1"/>
  <c r="H15" i="49" s="1"/>
  <c r="D4" i="49" l="1"/>
  <c r="H14" i="49"/>
</calcChain>
</file>

<file path=xl/sharedStrings.xml><?xml version="1.0" encoding="utf-8"?>
<sst xmlns="http://schemas.openxmlformats.org/spreadsheetml/2006/main" count="460" uniqueCount="167">
  <si>
    <t>#</t>
  </si>
  <si>
    <t>sul</t>
  </si>
  <si>
    <t>safuZveli</t>
  </si>
  <si>
    <t>samuSaoebis, resursebis                                    dasaxeleba</t>
  </si>
  <si>
    <t>ganz.</t>
  </si>
  <si>
    <t>normatiuli resursi</t>
  </si>
  <si>
    <t>masala</t>
  </si>
  <si>
    <t>xelfasi</t>
  </si>
  <si>
    <t>manqana-meqanizmebi</t>
  </si>
  <si>
    <t>jami</t>
  </si>
  <si>
    <t>erTeuli</t>
  </si>
  <si>
    <t>erT. Ffasi</t>
  </si>
  <si>
    <t>13</t>
  </si>
  <si>
    <t>k/sT</t>
  </si>
  <si>
    <t>t</t>
  </si>
  <si>
    <t>sxva manqanebi</t>
  </si>
  <si>
    <t>lari</t>
  </si>
  <si>
    <t>m/sT</t>
  </si>
  <si>
    <t>jami:</t>
  </si>
  <si>
    <t>sul:</t>
  </si>
  <si>
    <t>Sromis  danaxarji</t>
  </si>
  <si>
    <t>sxva  masala</t>
  </si>
  <si>
    <t xml:space="preserve">  1. mosamzadebeli samuSaoebi</t>
  </si>
  <si>
    <t>km</t>
  </si>
  <si>
    <t>.-</t>
  </si>
  <si>
    <t>27-63-1</t>
  </si>
  <si>
    <t xml:space="preserve">         obieqtis xarjTaRricxva # 1   </t>
  </si>
  <si>
    <t>saxarjTaRricxvo Rirebuleba:</t>
  </si>
  <si>
    <t>aTasi  lari</t>
  </si>
  <si>
    <t>xarjTaRricxvis ##</t>
  </si>
  <si>
    <t>samuSaoebisa da danaxarjTa         dasaxeleba</t>
  </si>
  <si>
    <t>saxarjTaRricxvo Rirebuleba aTasi lari</t>
  </si>
  <si>
    <t>samS-lo</t>
  </si>
  <si>
    <t>montaJi</t>
  </si>
  <si>
    <t>mowyobil</t>
  </si>
  <si>
    <t>sxvadasxva</t>
  </si>
  <si>
    <t>1</t>
  </si>
  <si>
    <t>2</t>
  </si>
  <si>
    <t>3</t>
  </si>
  <si>
    <t>4</t>
  </si>
  <si>
    <t>5</t>
  </si>
  <si>
    <t>6</t>
  </si>
  <si>
    <t>7</t>
  </si>
  <si>
    <t>8</t>
  </si>
  <si>
    <t>l.x. #1</t>
  </si>
  <si>
    <t>samSeneblo samuSaoebi</t>
  </si>
  <si>
    <t>_</t>
  </si>
  <si>
    <t xml:space="preserve">mSen. Semf. kavS.2017 w. Tavi 4-7 </t>
  </si>
  <si>
    <t>mSen. Semf. kavS.2017 w. Tavi 4-10 gv12</t>
  </si>
  <si>
    <t>dRg_18%</t>
  </si>
  <si>
    <t>sul obieqtis xarjTaRricxviT</t>
  </si>
  <si>
    <t>lokaluri xarjTaRricxva #1</t>
  </si>
  <si>
    <t>mosarwyav-mosarecxi manqana 6000 l</t>
  </si>
  <si>
    <t>buldozeri 79 kvt  (108 cx.Z)</t>
  </si>
  <si>
    <t>satkepni 5 t</t>
  </si>
  <si>
    <t>satkepni 10 t</t>
  </si>
  <si>
    <t>qvis namtvrevebis gamanawilebeli</t>
  </si>
  <si>
    <t>RorRi 40-70 mm</t>
  </si>
  <si>
    <t>avtogudronatori</t>
  </si>
  <si>
    <t>Txevadi bitumi</t>
  </si>
  <si>
    <t>asfaltbetonis damgebi</t>
  </si>
  <si>
    <t>27-39-1,2            27-40-1,2</t>
  </si>
  <si>
    <t>wvrilmarcvlovani asfaltbetonis narevi</t>
  </si>
  <si>
    <r>
      <t xml:space="preserve"> m</t>
    </r>
    <r>
      <rPr>
        <vertAlign val="superscript"/>
        <sz val="10"/>
        <color theme="1"/>
        <rFont val="AcadNusx"/>
      </rPr>
      <t>3</t>
    </r>
  </si>
  <si>
    <r>
      <t xml:space="preserve"> m</t>
    </r>
    <r>
      <rPr>
        <vertAlign val="superscript"/>
        <sz val="10"/>
        <rFont val="AcadNusx"/>
      </rPr>
      <t>3</t>
    </r>
  </si>
  <si>
    <t>trasis aRdgena da damagreba</t>
  </si>
  <si>
    <t>2. miwis vakisis mowyoba</t>
  </si>
  <si>
    <t>2.1 ჭრილის მოწყობა</t>
  </si>
  <si>
    <t xml:space="preserve">III jgufis gruntis damuSaveba WrilSi eqskavatoriT da datvirTva avtoTviTmclelebze </t>
  </si>
  <si>
    <r>
      <t xml:space="preserve"> m</t>
    </r>
    <r>
      <rPr>
        <vertAlign val="superscript"/>
        <sz val="11"/>
        <rFont val="AcadNusx"/>
      </rPr>
      <t>3</t>
    </r>
  </si>
  <si>
    <t xml:space="preserve">zedmeti gruntis transportireba nayarSi 3 km manZilze  </t>
  </si>
  <si>
    <t>2.2 ყრილის მოწყობა</t>
  </si>
  <si>
    <t xml:space="preserve">moziduli xreSovani gruntiT yrilis mowyoba </t>
  </si>
  <si>
    <t xml:space="preserve">1-22-9
</t>
  </si>
  <si>
    <t>27-7-2</t>
  </si>
  <si>
    <t>satkepni pnevmosvlaze 18 t</t>
  </si>
  <si>
    <t>xreSovani narevi</t>
  </si>
  <si>
    <r>
      <t xml:space="preserve">avtogreideri 79 </t>
    </r>
    <r>
      <rPr>
        <sz val="10"/>
        <color theme="1"/>
        <rFont val="Arial"/>
        <family val="2"/>
        <charset val="204"/>
      </rPr>
      <t xml:space="preserve">кВт </t>
    </r>
    <r>
      <rPr>
        <sz val="10"/>
        <color theme="1"/>
        <rFont val="AcadNusx"/>
      </rPr>
      <t>(108 cx.Z)</t>
    </r>
  </si>
  <si>
    <t>qviSa xreSovani narevi</t>
  </si>
  <si>
    <t>27-11-1</t>
  </si>
  <si>
    <t>Txevadi bitumis mosxma</t>
  </si>
  <si>
    <t xml:space="preserve">Semasworebeli fenis mowyoba qviSa-xreSovani nareviT  </t>
  </si>
  <si>
    <t xml:space="preserve">safuZvlis mowyoba  qviSa-RorRis nareviT h-15 sm </t>
  </si>
  <si>
    <r>
      <t xml:space="preserve">avtogreideri 79 </t>
    </r>
    <r>
      <rPr>
        <sz val="10"/>
        <rFont val="Arial"/>
        <family val="2"/>
        <charset val="204"/>
      </rPr>
      <t xml:space="preserve">кВт </t>
    </r>
    <r>
      <rPr>
        <sz val="10"/>
        <rFont val="AcadNusx"/>
      </rPr>
      <t>(108 cx.Z)</t>
    </r>
  </si>
  <si>
    <t>27-39-1,2                    27-40-1,2</t>
  </si>
  <si>
    <t>msxvilmarcvlovani asfaltbetonis narevi</t>
  </si>
  <si>
    <t>safaris qveda fenaze  Txevadi bitumis mosxma   0,3 kg/m2</t>
  </si>
  <si>
    <t>3. სამოსის მოწყობა</t>
  </si>
  <si>
    <t>27-46-4</t>
  </si>
  <si>
    <t>100 cali</t>
  </si>
  <si>
    <t>amwe saburRi mowyobilobiT 3,5m</t>
  </si>
  <si>
    <t>amwe 3t</t>
  </si>
  <si>
    <t>ldn5-sigrZiT 3,5m, Ф76mm</t>
  </si>
  <si>
    <t>cali</t>
  </si>
  <si>
    <t>savali nawilis horizontaluri moniSvna erTkomponentiaani (TeTri) sagzao niSansadebi saRebaviT damzadebuli meTilmeTakrilatis safuZvelze, gaumjobesebuli Ramis xilvadobis Suqdamabrunebeli minis burTulakebiT zomiT                                100-600 mkm-de</t>
  </si>
  <si>
    <t>normatiuli Sromatevadoba</t>
  </si>
  <si>
    <t>kac/sT</t>
  </si>
  <si>
    <t>niSansadebi manqanebi</t>
  </si>
  <si>
    <t>manq/sT</t>
  </si>
  <si>
    <t>saRebavi</t>
  </si>
  <si>
    <t>kg</t>
  </si>
  <si>
    <t>Suqdamabrunebeli minis burTulakebi</t>
  </si>
  <si>
    <t>3. xelovnuri nagebobebi</t>
  </si>
  <si>
    <t xml:space="preserve">safuZvlis mowyoba  qviSa-RorRis nareviT h-10 sm      </t>
  </si>
  <si>
    <t>თუჯის ცხაური 500X750  მმ</t>
  </si>
  <si>
    <r>
      <t>eqskavatori V=0,65 m</t>
    </r>
    <r>
      <rPr>
        <vertAlign val="superscript"/>
        <sz val="10"/>
        <rFont val="AcadNusx"/>
      </rPr>
      <t>3</t>
    </r>
  </si>
  <si>
    <t>30-3-1</t>
  </si>
  <si>
    <t>qva-RorRi</t>
  </si>
  <si>
    <t>37-64-8</t>
  </si>
  <si>
    <t>kac.sT</t>
  </si>
  <si>
    <t>amwe muxluxa svlaze 10t</t>
  </si>
  <si>
    <t>manq.sT</t>
  </si>
  <si>
    <r>
      <t xml:space="preserve">betoni  </t>
    </r>
    <r>
      <rPr>
        <sz val="11"/>
        <rFont val="Amiran SP"/>
        <family val="2"/>
      </rPr>
      <t>B-25 F200 W6</t>
    </r>
  </si>
  <si>
    <t>cementis xsnari m-200</t>
  </si>
  <si>
    <t>xis yalibis fari 25,mm</t>
  </si>
  <si>
    <r>
      <t xml:space="preserve"> m</t>
    </r>
    <r>
      <rPr>
        <vertAlign val="superscript"/>
        <sz val="11"/>
        <rFont val="AcadNusx"/>
      </rPr>
      <t>2</t>
    </r>
  </si>
  <si>
    <t xml:space="preserve">xis mori </t>
  </si>
  <si>
    <t>Camoganili ficari III xarisx,                                   40-60mm</t>
  </si>
  <si>
    <t>WanWikebi</t>
  </si>
  <si>
    <t>sxva masalebi</t>
  </si>
  <si>
    <t>37-66-2</t>
  </si>
  <si>
    <t>armaturebis mowyoba</t>
  </si>
  <si>
    <t>amwe muxluxa svlaze 25 t</t>
  </si>
  <si>
    <t xml:space="preserve">armatura  ა-III Ф10                           </t>
  </si>
  <si>
    <t xml:space="preserve">ჩასაყოლებელი ნაკეთობანი            </t>
  </si>
  <si>
    <t>Casayolebeli detalebi</t>
  </si>
  <si>
    <t xml:space="preserve">srf 2018 IVkv </t>
  </si>
  <si>
    <t xml:space="preserve">6. მიერთებებისა და  ეზოებში შესასვლელების მოწყობა </t>
  </si>
  <si>
    <t>მიერთების მოწყობა</t>
  </si>
  <si>
    <t>ეზოებში შესასვლელების მოწყობა</t>
  </si>
  <si>
    <t>misayreli gverdulebis mowyoba qviSa-xreSovani nareviT</t>
  </si>
  <si>
    <t>wyali</t>
  </si>
  <si>
    <t xml:space="preserve">rkinabetonis kiuvetis mowyoba </t>
  </si>
  <si>
    <t>2.3 გრუნტის kiuvetebis mowyoba</t>
  </si>
  <si>
    <t>milis transportireba 3km manZilze</t>
  </si>
  <si>
    <t>30-39-2</t>
  </si>
  <si>
    <t>0.4 m diametris 6 grZ.m აზბესტის milis demontaJi tranSeaSi, gadatana avtotransportiT ნაყარში</t>
  </si>
  <si>
    <t>amwe 10 t</t>
  </si>
  <si>
    <t>ldn5-sigrZiT 2,75m, Ф76mm</t>
  </si>
  <si>
    <t>c</t>
  </si>
  <si>
    <r>
      <t xml:space="preserve">_ samkuTxa   </t>
    </r>
    <r>
      <rPr>
        <sz val="10"/>
        <color theme="1"/>
        <rFont val="Arial"/>
        <family val="2"/>
        <charset val="204"/>
      </rPr>
      <t>A 700</t>
    </r>
    <r>
      <rPr>
        <sz val="10"/>
        <color theme="1"/>
        <rFont val="AcadNusx"/>
      </rPr>
      <t xml:space="preserve"> mm  (prioritetis)</t>
    </r>
  </si>
  <si>
    <r>
      <t xml:space="preserve">_ mrgvali   </t>
    </r>
    <r>
      <rPr>
        <sz val="10"/>
        <color theme="1"/>
        <rFont val="Arial"/>
        <family val="2"/>
        <charset val="204"/>
      </rPr>
      <t>D 600</t>
    </r>
    <r>
      <rPr>
        <sz val="10"/>
        <color theme="1"/>
        <rFont val="AcadNusx"/>
      </rPr>
      <t xml:space="preserve"> mm  (amkrZalavi)</t>
    </r>
  </si>
  <si>
    <r>
      <t xml:space="preserve"> m</t>
    </r>
    <r>
      <rPr>
        <vertAlign val="superscript"/>
        <sz val="11"/>
        <color theme="1"/>
        <rFont val="AcadNusx"/>
      </rPr>
      <t>3</t>
    </r>
  </si>
  <si>
    <r>
      <t>betoni-</t>
    </r>
    <r>
      <rPr>
        <sz val="10"/>
        <rFont val="Arial"/>
        <family val="2"/>
        <charset val="204"/>
      </rPr>
      <t>B</t>
    </r>
    <r>
      <rPr>
        <sz val="10"/>
        <rFont val="AcadNusx"/>
      </rPr>
      <t>22.5</t>
    </r>
  </si>
  <si>
    <r>
      <t xml:space="preserve">_ oTxkuTxa  </t>
    </r>
    <r>
      <rPr>
        <sz val="10"/>
        <color theme="1"/>
        <rFont val="Arial"/>
        <family val="2"/>
        <charset val="204"/>
      </rPr>
      <t>H</t>
    </r>
    <r>
      <rPr>
        <sz val="10"/>
        <color theme="1"/>
        <rFont val="AcadNusx"/>
      </rPr>
      <t xml:space="preserve">500  </t>
    </r>
    <r>
      <rPr>
        <sz val="10"/>
        <color theme="1"/>
        <rFont val="Arial"/>
        <family val="2"/>
        <charset val="204"/>
      </rPr>
      <t>B650</t>
    </r>
    <r>
      <rPr>
        <sz val="10"/>
        <color theme="1"/>
        <rFont val="AcadNusx"/>
      </rPr>
      <t xml:space="preserve"> mm  (gamafrTxilebeli)</t>
    </r>
  </si>
  <si>
    <r>
      <t xml:space="preserve">_ samkuTxa   </t>
    </r>
    <r>
      <rPr>
        <sz val="10"/>
        <color theme="1"/>
        <rFont val="Arial"/>
        <family val="2"/>
        <charset val="204"/>
      </rPr>
      <t>A 700</t>
    </r>
    <r>
      <rPr>
        <sz val="10"/>
        <color theme="1"/>
        <rFont val="AcadNusx"/>
      </rPr>
      <t xml:space="preserve"> mm  (gamafrTxilebeli)</t>
    </r>
  </si>
  <si>
    <r>
      <t xml:space="preserve">_ oTxkuTxa  </t>
    </r>
    <r>
      <rPr>
        <sz val="10"/>
        <color theme="1"/>
        <rFont val="Arial"/>
        <family val="2"/>
        <charset val="204"/>
      </rPr>
      <t>B600</t>
    </r>
    <r>
      <rPr>
        <sz val="10"/>
        <color theme="1"/>
        <rFont val="AcadNusx"/>
      </rPr>
      <t xml:space="preserve"> mm  (განსაკუთრებული მითითების ნიშნები)</t>
    </r>
  </si>
  <si>
    <t>gauTvaliswinebeli samuSaoebi da danaxarjebi-3%</t>
  </si>
  <si>
    <r>
      <t>1000 m</t>
    </r>
    <r>
      <rPr>
        <b/>
        <vertAlign val="superscript"/>
        <sz val="10"/>
        <rFont val="AcadNusx"/>
      </rPr>
      <t>3</t>
    </r>
  </si>
  <si>
    <r>
      <t>100 m</t>
    </r>
    <r>
      <rPr>
        <b/>
        <vertAlign val="superscript"/>
        <sz val="10"/>
        <rFont val="AcadNusx"/>
      </rPr>
      <t>3</t>
    </r>
  </si>
  <si>
    <r>
      <t>m</t>
    </r>
    <r>
      <rPr>
        <b/>
        <vertAlign val="superscript"/>
        <sz val="11"/>
        <rFont val="AcadNusx"/>
      </rPr>
      <t>3</t>
    </r>
  </si>
  <si>
    <r>
      <t xml:space="preserve">monoliTuri betoni  </t>
    </r>
    <r>
      <rPr>
        <b/>
        <sz val="10"/>
        <rFont val="Arial"/>
        <family val="2"/>
        <charset val="204"/>
      </rPr>
      <t>B25 F200 W6</t>
    </r>
    <r>
      <rPr>
        <b/>
        <sz val="10"/>
        <rFont val="AcadNusx"/>
      </rPr>
      <t>:</t>
    </r>
  </si>
  <si>
    <r>
      <t>qvesagebi fenis mowyoba qviSa-xreSovani nareviT (0-70mm),</t>
    </r>
    <r>
      <rPr>
        <b/>
        <sz val="10"/>
        <color theme="1"/>
        <rFont val="Arial"/>
        <family val="2"/>
        <charset val="204"/>
      </rPr>
      <t xml:space="preserve"> h</t>
    </r>
    <r>
      <rPr>
        <b/>
        <sz val="10"/>
        <color theme="1"/>
        <rFont val="AcadNusx"/>
      </rPr>
      <t>-20sm.</t>
    </r>
  </si>
  <si>
    <r>
      <t>100 m</t>
    </r>
    <r>
      <rPr>
        <b/>
        <vertAlign val="superscript"/>
        <sz val="10"/>
        <color theme="1"/>
        <rFont val="AcadNusx"/>
      </rPr>
      <t>3</t>
    </r>
  </si>
  <si>
    <r>
      <t>1000 m</t>
    </r>
    <r>
      <rPr>
        <b/>
        <vertAlign val="superscript"/>
        <sz val="10"/>
        <rFont val="AcadNusx"/>
      </rPr>
      <t>2</t>
    </r>
  </si>
  <si>
    <r>
      <t xml:space="preserve">safaris qveda fenis mowyoba (tipi I) msxvilmarcvlovani, forovani a.b-is cxeli nareviT, marka I </t>
    </r>
    <r>
      <rPr>
        <b/>
        <sz val="11"/>
        <color theme="1"/>
        <rFont val="Arial"/>
        <family val="2"/>
        <charset val="204"/>
      </rPr>
      <t>H</t>
    </r>
    <r>
      <rPr>
        <b/>
        <sz val="11"/>
        <color theme="1"/>
        <rFont val="AcadNusx"/>
      </rPr>
      <t>=6 sm</t>
    </r>
  </si>
  <si>
    <r>
      <t>1000 m</t>
    </r>
    <r>
      <rPr>
        <b/>
        <vertAlign val="superscript"/>
        <sz val="11"/>
        <color theme="1"/>
        <rFont val="AcadNusx"/>
      </rPr>
      <t>2</t>
    </r>
  </si>
  <si>
    <r>
      <t xml:space="preserve">gzis saval nawilze  safaris zeda fenis mowyoba (tipi I) wvrilmarcvlovani, mkvrivi a.b-is cxeli nareviT, tipi `b~ marka II  </t>
    </r>
    <r>
      <rPr>
        <b/>
        <sz val="11"/>
        <color theme="1"/>
        <rFont val="Calibri"/>
        <family val="2"/>
        <charset val="204"/>
      </rPr>
      <t>H</t>
    </r>
    <r>
      <rPr>
        <b/>
        <sz val="11"/>
        <color theme="1"/>
        <rFont val="AcadNusx"/>
      </rPr>
      <t>=4 sm</t>
    </r>
  </si>
  <si>
    <r>
      <t>qvesagebi fenis mowyoba qviSa-xreSovani nareviT (0-70mm),</t>
    </r>
    <r>
      <rPr>
        <b/>
        <sz val="10"/>
        <rFont val="Arial"/>
        <family val="2"/>
        <charset val="204"/>
      </rPr>
      <t xml:space="preserve"> h</t>
    </r>
    <r>
      <rPr>
        <b/>
        <sz val="10"/>
        <rFont val="AcadNusx"/>
      </rPr>
      <t>-20sm.</t>
    </r>
  </si>
  <si>
    <r>
      <t xml:space="preserve">safaris fenis mowyoba wvrilmarcvlovani mkvrivi asfaltobetonis cxeli nareviT tipi B marka II  </t>
    </r>
    <r>
      <rPr>
        <b/>
        <sz val="10"/>
        <rFont val="Arial"/>
        <family val="2"/>
        <charset val="204"/>
      </rPr>
      <t>h-</t>
    </r>
    <r>
      <rPr>
        <b/>
        <sz val="10"/>
        <rFont val="AcadNusx"/>
      </rPr>
      <t>5sm.</t>
    </r>
  </si>
  <si>
    <t>6-9-7,</t>
  </si>
  <si>
    <t xml:space="preserve">                        27-56-1</t>
  </si>
  <si>
    <t xml:space="preserve">sagzao niSnebis dayeneba liTonis erT dgarze, sigrZiT 2,75 (1c) da 3,5 (26c), dabetonebiT   В22,5, F100, W6, moTuTiebuli dgarebisaTvis (27c) qvabulis amoRebis samuSaoebiT (26c), dabetonebiT   В22,5, F100, W6, moTuTiebuli dgarebisaTvis (27c) qvabulis amoRebis samuSaoebiT </t>
  </si>
  <si>
    <t>ანანურის ა/ე-ში ეკლესიასთან მისასვლელი გზის, მთავარი გზიდან პლიაჟამდე მისასვლელი გზის მოასფალტება და პლიაჟის კეთილმოწყობა</t>
  </si>
  <si>
    <t>gzis rebilitacia</t>
  </si>
  <si>
    <t>gegmiuri dagroveba</t>
  </si>
  <si>
    <t xml:space="preserve">zednadebi xarjebi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</si>
</sst>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0.000000"/>
  </numFmts>
  <fonts count="60">
    <font>
      <sz val="11"/>
      <color theme="1"/>
      <name val="Calibri"/>
      <family val="2"/>
      <scheme val="minor"/>
    </font>
    <font>
      <sz val="10"/>
      <name val="AcadNusx"/>
    </font>
    <font>
      <b/>
      <sz val="10"/>
      <name val="AcadNusx"/>
    </font>
    <font>
      <b/>
      <sz val="11"/>
      <name val="AcadNusx"/>
    </font>
    <font>
      <sz val="10"/>
      <name val="Arial"/>
      <family val="2"/>
      <charset val="204"/>
    </font>
    <font>
      <sz val="10"/>
      <name val="Arial"/>
      <family val="2"/>
      <charset val="204"/>
    </font>
    <font>
      <sz val="9"/>
      <name val="AcadNusx"/>
    </font>
    <font>
      <sz val="11"/>
      <name val="Calibri"/>
      <family val="2"/>
      <scheme val="minor"/>
    </font>
    <font>
      <sz val="10"/>
      <color theme="1"/>
      <name val="AcadNusx"/>
    </font>
    <font>
      <sz val="10"/>
      <name val="Arial"/>
      <family val="2"/>
    </font>
    <font>
      <sz val="10"/>
      <color theme="1"/>
      <name val="Arial"/>
      <family val="2"/>
      <charset val="204"/>
    </font>
    <font>
      <b/>
      <sz val="10"/>
      <color theme="1"/>
      <name val="AcadNusx"/>
    </font>
    <font>
      <sz val="11"/>
      <color theme="1"/>
      <name val="Calibri"/>
      <family val="2"/>
      <scheme val="minor"/>
    </font>
    <font>
      <b/>
      <sz val="10"/>
      <color theme="1"/>
      <name val="AcadMtavr"/>
    </font>
    <font>
      <sz val="10"/>
      <color theme="1"/>
      <name val="Calibri"/>
      <family val="2"/>
      <scheme val="minor"/>
    </font>
    <font>
      <b/>
      <sz val="12"/>
      <name val="AcadMtavr"/>
    </font>
    <font>
      <sz val="10"/>
      <name val="Grigolia"/>
    </font>
    <font>
      <sz val="10"/>
      <name val="AcadMtavr"/>
    </font>
    <font>
      <sz val="9"/>
      <name val="AcadMtavr"/>
    </font>
    <font>
      <i/>
      <sz val="10"/>
      <name val="AcadNusx"/>
    </font>
    <font>
      <i/>
      <sz val="10"/>
      <name val="Grigolia"/>
    </font>
    <font>
      <vertAlign val="superscript"/>
      <sz val="10"/>
      <color theme="1"/>
      <name val="AcadNusx"/>
    </font>
    <font>
      <b/>
      <i/>
      <sz val="10"/>
      <color theme="1"/>
      <name val="AcadNusx"/>
    </font>
    <font>
      <vertAlign val="superscript"/>
      <sz val="10"/>
      <name val="AcadNusx"/>
    </font>
    <font>
      <sz val="11"/>
      <name val="AcadNusx"/>
    </font>
    <font>
      <sz val="12"/>
      <name val="AcadNusx"/>
    </font>
    <font>
      <vertAlign val="superscript"/>
      <sz val="11"/>
      <name val="AcadNusx"/>
    </font>
    <font>
      <b/>
      <sz val="12"/>
      <name val="AcadNusx"/>
    </font>
    <font>
      <b/>
      <sz val="9"/>
      <name val="AcadNusx"/>
    </font>
    <font>
      <b/>
      <sz val="10"/>
      <name val="Calibri"/>
      <family val="2"/>
      <charset val="204"/>
      <scheme val="minor"/>
    </font>
    <font>
      <b/>
      <i/>
      <u/>
      <sz val="10"/>
      <name val="Calibri"/>
      <family val="2"/>
      <charset val="204"/>
      <scheme val="minor"/>
    </font>
    <font>
      <sz val="10"/>
      <name val="Calibri"/>
      <family val="2"/>
      <scheme val="minor"/>
    </font>
    <font>
      <sz val="9"/>
      <name val="Arial"/>
      <family val="2"/>
      <charset val="204"/>
    </font>
    <font>
      <b/>
      <sz val="11"/>
      <color rgb="FF000000"/>
      <name val="AcadNusx"/>
    </font>
    <font>
      <sz val="11"/>
      <color theme="1"/>
      <name val="AcadNusx"/>
    </font>
    <font>
      <vertAlign val="superscript"/>
      <sz val="11"/>
      <color theme="1"/>
      <name val="AcadNusx"/>
    </font>
    <font>
      <sz val="9"/>
      <color theme="1"/>
      <name val="Arial"/>
      <family val="2"/>
      <charset val="204"/>
    </font>
    <font>
      <sz val="11"/>
      <color indexed="8"/>
      <name val="AcadNusx"/>
    </font>
    <font>
      <sz val="11"/>
      <name val="Arachveulebrivi Thin"/>
      <family val="2"/>
    </font>
    <font>
      <sz val="10"/>
      <name val="Arial Cyr"/>
      <charset val="204"/>
    </font>
    <font>
      <sz val="11"/>
      <name val="Amiran SP"/>
      <family val="2"/>
    </font>
    <font>
      <b/>
      <i/>
      <u/>
      <sz val="12"/>
      <name val="AcadNusx"/>
    </font>
    <font>
      <sz val="11"/>
      <color rgb="FFFF0000"/>
      <name val="AcadNusx"/>
    </font>
    <font>
      <b/>
      <sz val="11"/>
      <color theme="1"/>
      <name val="AcadNusx"/>
    </font>
    <font>
      <sz val="10"/>
      <color indexed="8"/>
      <name val="AcadNusx"/>
    </font>
    <font>
      <sz val="10"/>
      <color indexed="10"/>
      <name val="AcadNusx"/>
    </font>
    <font>
      <b/>
      <sz val="10"/>
      <color theme="1"/>
      <name val="Sylfaen"/>
      <family val="1"/>
      <charset val="204"/>
    </font>
    <font>
      <sz val="10"/>
      <color rgb="FFFF0000"/>
      <name val="AcadNusx"/>
    </font>
    <font>
      <b/>
      <sz val="10"/>
      <color theme="1"/>
      <name val="Times New Roman"/>
      <family val="1"/>
      <charset val="204"/>
    </font>
    <font>
      <b/>
      <vertAlign val="superscript"/>
      <sz val="10"/>
      <name val="AcadNusx"/>
    </font>
    <font>
      <b/>
      <sz val="10"/>
      <name val="Arial"/>
      <family val="2"/>
      <charset val="204"/>
    </font>
    <font>
      <b/>
      <sz val="10"/>
      <color rgb="FF000000"/>
      <name val="AcadNusx"/>
    </font>
    <font>
      <b/>
      <vertAlign val="superscript"/>
      <sz val="11"/>
      <name val="AcadNusx"/>
    </font>
    <font>
      <b/>
      <sz val="10"/>
      <name val="Times New Roman"/>
      <family val="1"/>
      <charset val="204"/>
    </font>
    <font>
      <b/>
      <sz val="10"/>
      <color theme="1"/>
      <name val="Arial"/>
      <family val="2"/>
      <charset val="204"/>
    </font>
    <font>
      <b/>
      <vertAlign val="superscript"/>
      <sz val="10"/>
      <color theme="1"/>
      <name val="AcadNusx"/>
    </font>
    <font>
      <b/>
      <sz val="11"/>
      <color theme="1"/>
      <name val="Arial"/>
      <family val="2"/>
      <charset val="204"/>
    </font>
    <font>
      <b/>
      <vertAlign val="superscript"/>
      <sz val="11"/>
      <color theme="1"/>
      <name val="AcadNusx"/>
    </font>
    <font>
      <b/>
      <sz val="11"/>
      <color theme="1"/>
      <name val="Calibri"/>
      <family val="2"/>
      <charset val="204"/>
    </font>
    <font>
      <b/>
      <sz val="11"/>
      <name val="Arachveulebrivi Thin"/>
      <family val="2"/>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s>
  <cellStyleXfs count="8">
    <xf numFmtId="0" fontId="0" fillId="0" borderId="0"/>
    <xf numFmtId="0" fontId="5" fillId="0" borderId="0"/>
    <xf numFmtId="0" fontId="4" fillId="0" borderId="0"/>
    <xf numFmtId="0" fontId="4" fillId="0" borderId="0"/>
    <xf numFmtId="0" fontId="12" fillId="0" borderId="0"/>
    <xf numFmtId="0" fontId="9" fillId="0" borderId="0"/>
    <xf numFmtId="0" fontId="9" fillId="0" borderId="0"/>
    <xf numFmtId="0" fontId="39" fillId="0" borderId="0"/>
  </cellStyleXfs>
  <cellXfs count="283">
    <xf numFmtId="0" fontId="0" fillId="0" borderId="0" xfId="0"/>
    <xf numFmtId="0" fontId="2" fillId="2" borderId="0" xfId="0" applyFont="1" applyFill="1" applyAlignment="1">
      <alignment vertical="center"/>
    </xf>
    <xf numFmtId="2" fontId="1" fillId="0" borderId="1"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49" fontId="18" fillId="0" borderId="0" xfId="0" applyNumberFormat="1" applyFont="1" applyAlignment="1">
      <alignment horizontal="center" vertical="center" wrapText="1"/>
    </xf>
    <xf numFmtId="49" fontId="1" fillId="0" borderId="4" xfId="0" applyNumberFormat="1" applyFont="1" applyBorder="1" applyAlignment="1">
      <alignment horizontal="center" vertical="center" wrapText="1"/>
    </xf>
    <xf numFmtId="49" fontId="19" fillId="3"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2" fontId="16" fillId="0" borderId="1"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7" fillId="0" borderId="0" xfId="0" applyNumberFormat="1" applyFont="1" applyAlignment="1">
      <alignment horizontal="left" vertical="center" wrapText="1"/>
    </xf>
    <xf numFmtId="0" fontId="11" fillId="2" borderId="0" xfId="0" applyFont="1" applyFill="1" applyAlignment="1">
      <alignment vertical="center"/>
    </xf>
    <xf numFmtId="0" fontId="27"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2" borderId="1"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31" fillId="2" borderId="1" xfId="0" applyFont="1" applyFill="1" applyBorder="1"/>
    <xf numFmtId="0" fontId="4" fillId="2" borderId="1" xfId="0" applyFont="1" applyFill="1" applyBorder="1" applyAlignment="1">
      <alignment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xf>
    <xf numFmtId="0" fontId="4" fillId="2" borderId="1" xfId="0"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4" fillId="2" borderId="1" xfId="0" applyFont="1" applyFill="1" applyBorder="1"/>
    <xf numFmtId="0" fontId="24" fillId="2" borderId="1" xfId="0" applyFont="1" applyFill="1" applyBorder="1" applyAlignment="1">
      <alignment horizontal="left"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xf numFmtId="0" fontId="24" fillId="2" borderId="1" xfId="0" applyFont="1" applyFill="1" applyBorder="1" applyAlignment="1">
      <alignment horizontal="center"/>
    </xf>
    <xf numFmtId="165" fontId="1" fillId="2" borderId="1" xfId="0" applyNumberFormat="1" applyFont="1" applyFill="1" applyBorder="1" applyAlignment="1">
      <alignment horizontal="center" vertical="center"/>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10" fillId="2" borderId="1" xfId="0" applyFont="1" applyFill="1" applyBorder="1"/>
    <xf numFmtId="0" fontId="10" fillId="2" borderId="1" xfId="0" applyFont="1" applyFill="1" applyBorder="1" applyAlignment="1">
      <alignment vertical="center"/>
    </xf>
    <xf numFmtId="0" fontId="34" fillId="2" borderId="1" xfId="0" applyFont="1" applyFill="1" applyBorder="1" applyAlignment="1">
      <alignment horizontal="left" vertical="center" wrapText="1"/>
    </xf>
    <xf numFmtId="0" fontId="34"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34" fillId="2" borderId="1" xfId="0" applyFont="1" applyFill="1" applyBorder="1" applyAlignment="1">
      <alignment horizontal="left"/>
    </xf>
    <xf numFmtId="0" fontId="34"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xf>
    <xf numFmtId="166"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xf numFmtId="165" fontId="8" fillId="2" borderId="1" xfId="0" applyNumberFormat="1" applyFont="1" applyFill="1" applyBorder="1" applyAlignment="1">
      <alignment horizontal="center" vertical="center" wrapText="1"/>
    </xf>
    <xf numFmtId="0" fontId="8" fillId="2" borderId="1" xfId="0" applyFont="1" applyFill="1" applyBorder="1" applyAlignment="1">
      <alignment horizontal="left"/>
    </xf>
    <xf numFmtId="0" fontId="47"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49" fontId="1" fillId="4" borderId="1" xfId="0" applyNumberFormat="1" applyFont="1" applyFill="1" applyBorder="1" applyAlignment="1">
      <alignment horizontal="left" vertical="center" wrapText="1"/>
    </xf>
    <xf numFmtId="2" fontId="1" fillId="4" borderId="1" xfId="0" applyNumberFormat="1" applyFont="1" applyFill="1" applyBorder="1" applyAlignment="1">
      <alignment horizontal="center" vertical="center" wrapText="1"/>
    </xf>
    <xf numFmtId="2" fontId="0" fillId="0" borderId="0" xfId="0" applyNumberFormat="1"/>
    <xf numFmtId="0" fontId="11" fillId="2" borderId="0" xfId="0" applyFont="1" applyFill="1" applyAlignment="1">
      <alignment horizontal="center"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50" fillId="2" borderId="1" xfId="0" applyFont="1" applyFill="1" applyBorder="1" applyAlignment="1">
      <alignment horizontal="center" vertical="center"/>
    </xf>
    <xf numFmtId="166" fontId="2" fillId="2" borderId="1" xfId="0" applyNumberFormat="1" applyFont="1" applyFill="1" applyBorder="1" applyAlignment="1">
      <alignment horizontal="center" vertical="center" wrapText="1"/>
    </xf>
    <xf numFmtId="0" fontId="54" fillId="2" borderId="1" xfId="0" applyFont="1" applyFill="1" applyBorder="1"/>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vertical="center"/>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xf>
    <xf numFmtId="0" fontId="11" fillId="2" borderId="1" xfId="0" applyFont="1" applyFill="1" applyBorder="1" applyAlignment="1">
      <alignment horizontal="left" vertical="center" wrapText="1"/>
    </xf>
    <xf numFmtId="0" fontId="27" fillId="0" borderId="0" xfId="0" applyFont="1" applyAlignment="1">
      <alignment wrapText="1"/>
    </xf>
    <xf numFmtId="49" fontId="15" fillId="0" borderId="0" xfId="0" applyNumberFormat="1" applyFont="1" applyAlignment="1">
      <alignment horizontal="center" vertical="center" wrapText="1"/>
    </xf>
    <xf numFmtId="0" fontId="2" fillId="0" borderId="0" xfId="0" applyFont="1" applyAlignment="1">
      <alignment horizontal="center" vertical="center" wrapText="1"/>
    </xf>
    <xf numFmtId="49" fontId="17" fillId="0" borderId="0" xfId="0" applyNumberFormat="1" applyFont="1" applyAlignment="1">
      <alignment horizontal="right" vertical="center" wrapText="1"/>
    </xf>
    <xf numFmtId="49" fontId="17" fillId="0" borderId="0" xfId="0" applyNumberFormat="1" applyFont="1" applyAlignment="1">
      <alignment horizontal="left" vertical="center" wrapText="1"/>
    </xf>
    <xf numFmtId="0" fontId="27" fillId="0" borderId="0" xfId="0" applyFont="1" applyAlignment="1">
      <alignment horizontal="center" wrapText="1"/>
    </xf>
    <xf numFmtId="49" fontId="1" fillId="0" borderId="3"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xf>
    <xf numFmtId="0" fontId="27" fillId="2" borderId="4"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vertical="center"/>
    </xf>
    <xf numFmtId="0" fontId="27" fillId="2" borderId="0" xfId="0" applyFont="1" applyFill="1" applyAlignment="1">
      <alignment horizont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2" fontId="28" fillId="2" borderId="0" xfId="0" applyNumberFormat="1" applyFont="1" applyFill="1" applyAlignment="1">
      <alignment horizontal="center" vertical="center"/>
    </xf>
    <xf numFmtId="164" fontId="1" fillId="2" borderId="0" xfId="0" applyNumberFormat="1" applyFont="1" applyFill="1" applyAlignment="1">
      <alignment horizontal="left" vertical="center"/>
    </xf>
    <xf numFmtId="164" fontId="1" fillId="2" borderId="0" xfId="0" applyNumberFormat="1" applyFont="1" applyFill="1" applyAlignment="1">
      <alignment horizontal="right" vertical="center"/>
    </xf>
    <xf numFmtId="2"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xf>
    <xf numFmtId="0" fontId="2" fillId="2" borderId="0" xfId="0" applyFont="1" applyFill="1" applyAlignment="1">
      <alignment horizontal="center" vertical="center"/>
    </xf>
    <xf numFmtId="164" fontId="1" fillId="2" borderId="2" xfId="0" applyNumberFormat="1" applyFont="1" applyFill="1" applyBorder="1" applyAlignment="1">
      <alignment horizontal="right" vertical="center"/>
    </xf>
    <xf numFmtId="0" fontId="2" fillId="2" borderId="1" xfId="0" applyFont="1" applyFill="1" applyBorder="1" applyAlignment="1">
      <alignment horizontal="center" vertical="center"/>
    </xf>
    <xf numFmtId="49" fontId="2" fillId="2" borderId="3" xfId="0" applyNumberFormat="1" applyFont="1" applyFill="1" applyBorder="1" applyAlignment="1">
      <alignment horizontal="center" vertical="center" textRotation="90"/>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textRotation="90"/>
    </xf>
    <xf numFmtId="0" fontId="2" fillId="2" borderId="6"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3" fillId="2" borderId="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5" xfId="0" applyFont="1" applyFill="1" applyBorder="1" applyAlignment="1">
      <alignment horizontal="left" vertical="center" wrapText="1"/>
    </xf>
    <xf numFmtId="49"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49" fontId="48" fillId="2" borderId="1" xfId="0" applyNumberFormat="1" applyFont="1" applyFill="1" applyBorder="1" applyAlignment="1">
      <alignment horizontal="center" vertical="center" wrapText="1"/>
    </xf>
    <xf numFmtId="0" fontId="2" fillId="2" borderId="1" xfId="6" applyFont="1" applyFill="1" applyBorder="1" applyAlignment="1">
      <alignment horizontal="left" vertical="center" wrapText="1"/>
    </xf>
    <xf numFmtId="0" fontId="4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25" fillId="2" borderId="0" xfId="0" applyFont="1" applyFill="1" applyAlignment="1">
      <alignment horizontal="center" vertical="center"/>
    </xf>
    <xf numFmtId="49" fontId="1" fillId="2" borderId="1" xfId="0" applyNumberFormat="1" applyFont="1" applyFill="1" applyBorder="1" applyAlignment="1">
      <alignment horizontal="center" vertical="center"/>
    </xf>
    <xf numFmtId="0" fontId="29"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3" fillId="2" borderId="1" xfId="0" applyFont="1" applyFill="1" applyBorder="1" applyAlignment="1">
      <alignment horizontal="center" vertical="center"/>
    </xf>
    <xf numFmtId="49" fontId="2" fillId="2" borderId="1" xfId="0" applyNumberFormat="1" applyFont="1" applyFill="1" applyBorder="1" applyAlignment="1">
      <alignment horizontal="center" wrapText="1"/>
    </xf>
    <xf numFmtId="2" fontId="2" fillId="2" borderId="4" xfId="0" applyNumberFormat="1" applyFont="1" applyFill="1" applyBorder="1" applyAlignment="1">
      <alignment horizontal="left" vertical="center" wrapText="1"/>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xf>
    <xf numFmtId="2" fontId="24" fillId="2" borderId="1" xfId="0" applyNumberFormat="1" applyFont="1" applyFill="1" applyBorder="1" applyAlignment="1">
      <alignment horizontal="center" vertical="center" wrapText="1"/>
    </xf>
    <xf numFmtId="0" fontId="1" fillId="2" borderId="1" xfId="0" applyFont="1" applyFill="1" applyBorder="1"/>
    <xf numFmtId="0" fontId="1" fillId="2" borderId="1" xfId="0" applyFont="1" applyFill="1" applyBorder="1" applyAlignment="1">
      <alignment horizontal="left"/>
    </xf>
    <xf numFmtId="0" fontId="2" fillId="2" borderId="4" xfId="6" applyFont="1" applyFill="1" applyBorder="1" applyAlignment="1">
      <alignment horizontal="left" vertical="center" wrapText="1"/>
    </xf>
    <xf numFmtId="0" fontId="2" fillId="2" borderId="1" xfId="6" applyFont="1" applyFill="1" applyBorder="1" applyAlignment="1">
      <alignment horizontal="center" vertical="center"/>
    </xf>
    <xf numFmtId="165" fontId="29"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2" fontId="24"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41" fillId="2" borderId="1" xfId="0" applyFont="1" applyFill="1" applyBorder="1" applyAlignment="1">
      <alignment vertical="center" wrapText="1"/>
    </xf>
    <xf numFmtId="0" fontId="42" fillId="2" borderId="1" xfId="0" applyFont="1" applyFill="1" applyBorder="1" applyAlignment="1">
      <alignment horizontal="center"/>
    </xf>
    <xf numFmtId="0" fontId="2" fillId="2" borderId="1" xfId="0" applyFont="1" applyFill="1" applyBorder="1" applyAlignment="1">
      <alignment vertical="center"/>
    </xf>
    <xf numFmtId="49" fontId="3" fillId="2" borderId="1" xfId="0" applyNumberFormat="1" applyFont="1" applyFill="1" applyBorder="1" applyAlignment="1">
      <alignment horizontal="center" vertical="center" wrapText="1"/>
    </xf>
    <xf numFmtId="0" fontId="51" fillId="2" borderId="1" xfId="0" applyFont="1" applyFill="1" applyBorder="1" applyAlignment="1">
      <alignment vertical="center" wrapText="1"/>
    </xf>
    <xf numFmtId="0" fontId="3"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xf>
    <xf numFmtId="164" fontId="24" fillId="2" borderId="1" xfId="0" applyNumberFormat="1" applyFont="1" applyFill="1" applyBorder="1" applyAlignment="1">
      <alignment horizontal="center" vertical="center"/>
    </xf>
    <xf numFmtId="0" fontId="32" fillId="2" borderId="1" xfId="0" applyFont="1" applyFill="1" applyBorder="1" applyAlignment="1">
      <alignment vertical="center"/>
    </xf>
    <xf numFmtId="165" fontId="24" fillId="2" borderId="1" xfId="0" applyNumberFormat="1" applyFont="1" applyFill="1" applyBorder="1" applyAlignment="1">
      <alignment horizontal="center" vertical="center" wrapText="1"/>
    </xf>
    <xf numFmtId="165" fontId="24" fillId="2" borderId="1" xfId="0" applyNumberFormat="1" applyFont="1" applyFill="1" applyBorder="1" applyAlignment="1">
      <alignment horizontal="center" vertical="center"/>
    </xf>
    <xf numFmtId="0" fontId="53" fillId="2" borderId="1" xfId="0" applyFont="1" applyFill="1" applyBorder="1" applyAlignment="1">
      <alignment horizontal="center" vertical="center" wrapText="1"/>
    </xf>
    <xf numFmtId="0" fontId="3" fillId="2" borderId="1" xfId="0" applyFont="1" applyFill="1" applyBorder="1" applyAlignment="1">
      <alignment horizontal="center"/>
    </xf>
    <xf numFmtId="166" fontId="24" fillId="2" borderId="1" xfId="0" applyNumberFormat="1" applyFont="1" applyFill="1" applyBorder="1" applyAlignment="1">
      <alignment horizontal="center" vertical="center"/>
    </xf>
    <xf numFmtId="0" fontId="46" fillId="2" borderId="1" xfId="0" applyFont="1" applyFill="1" applyBorder="1" applyAlignment="1">
      <alignment vertical="center" wrapText="1"/>
    </xf>
    <xf numFmtId="2" fontId="11" fillId="2" borderId="1" xfId="0" applyNumberFormat="1" applyFont="1" applyFill="1" applyBorder="1" applyAlignment="1">
      <alignment horizontal="center" vertical="center" wrapText="1"/>
    </xf>
    <xf numFmtId="2" fontId="11" fillId="2" borderId="1" xfId="0" applyNumberFormat="1" applyFont="1" applyFill="1" applyBorder="1" applyAlignment="1">
      <alignment horizontal="center" vertical="center"/>
    </xf>
    <xf numFmtId="0" fontId="7" fillId="2" borderId="0" xfId="0" applyFont="1" applyFill="1"/>
    <xf numFmtId="49" fontId="11" fillId="2" borderId="1" xfId="0" applyNumberFormat="1" applyFont="1" applyFill="1" applyBorder="1" applyAlignment="1">
      <alignment horizontal="center" wrapText="1"/>
    </xf>
    <xf numFmtId="0" fontId="11" fillId="2" borderId="1" xfId="7" applyFont="1" applyFill="1" applyBorder="1" applyAlignment="1">
      <alignment horizontal="center" vertical="center"/>
    </xf>
    <xf numFmtId="2" fontId="11" fillId="2" borderId="1" xfId="7" applyNumberFormat="1" applyFont="1" applyFill="1" applyBorder="1" applyAlignment="1">
      <alignment horizontal="center" vertical="center"/>
    </xf>
    <xf numFmtId="0" fontId="43" fillId="2" borderId="1" xfId="0" applyFont="1" applyFill="1" applyBorder="1" applyAlignment="1">
      <alignment vertical="center" wrapText="1"/>
    </xf>
    <xf numFmtId="0" fontId="8" fillId="2" borderId="1" xfId="0" applyFont="1" applyFill="1" applyBorder="1" applyAlignment="1">
      <alignment vertical="center"/>
    </xf>
    <xf numFmtId="16" fontId="10"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0" fontId="10"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xf>
    <xf numFmtId="2" fontId="31" fillId="2" borderId="1" xfId="0" applyNumberFormat="1" applyFont="1" applyFill="1" applyBorder="1" applyAlignment="1">
      <alignment horizontal="center" vertical="center"/>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wrapText="1"/>
    </xf>
    <xf numFmtId="0" fontId="43" fillId="2" borderId="6" xfId="0" applyFont="1" applyFill="1" applyBorder="1" applyAlignment="1">
      <alignment vertical="center" wrapText="1"/>
    </xf>
    <xf numFmtId="0" fontId="43" fillId="2" borderId="1" xfId="0" applyFont="1" applyFill="1" applyBorder="1" applyAlignment="1">
      <alignment horizontal="center" vertical="center" wrapText="1"/>
    </xf>
    <xf numFmtId="165" fontId="43" fillId="2" borderId="1" xfId="0" applyNumberFormat="1" applyFont="1" applyFill="1" applyBorder="1" applyAlignment="1">
      <alignment horizontal="center" vertical="center" wrapText="1"/>
    </xf>
    <xf numFmtId="164" fontId="43" fillId="2" borderId="1" xfId="0" applyNumberFormat="1" applyFont="1" applyFill="1" applyBorder="1" applyAlignment="1">
      <alignment horizontal="center" vertical="center" wrapText="1"/>
    </xf>
    <xf numFmtId="2" fontId="43" fillId="2" borderId="1" xfId="0" applyNumberFormat="1" applyFont="1" applyFill="1" applyBorder="1" applyAlignment="1">
      <alignment horizontal="center" vertical="center"/>
    </xf>
    <xf numFmtId="2" fontId="34" fillId="2" borderId="6" xfId="0" applyNumberFormat="1" applyFont="1" applyFill="1" applyBorder="1" applyAlignment="1">
      <alignment horizontal="center" vertical="center"/>
    </xf>
    <xf numFmtId="2" fontId="34" fillId="2" borderId="1"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xf>
    <xf numFmtId="2" fontId="34" fillId="2" borderId="1" xfId="0" applyNumberFormat="1" applyFont="1" applyFill="1" applyBorder="1" applyAlignment="1">
      <alignment horizontal="center" vertical="center"/>
    </xf>
    <xf numFmtId="0" fontId="0" fillId="2" borderId="1" xfId="0" applyFill="1" applyBorder="1"/>
    <xf numFmtId="0" fontId="36" fillId="2" borderId="1" xfId="0" applyFont="1" applyFill="1" applyBorder="1" applyAlignment="1">
      <alignment vertical="center"/>
    </xf>
    <xf numFmtId="0" fontId="34" fillId="2" borderId="1" xfId="0" applyFont="1" applyFill="1" applyBorder="1" applyAlignment="1">
      <alignment horizontal="left" vertical="center"/>
    </xf>
    <xf numFmtId="166" fontId="34" fillId="2" borderId="1"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0" fillId="2" borderId="1" xfId="0" applyFill="1" applyBorder="1" applyAlignment="1">
      <alignment vertical="center"/>
    </xf>
    <xf numFmtId="0" fontId="34" fillId="2" borderId="1" xfId="0" applyFont="1" applyFill="1" applyBorder="1"/>
    <xf numFmtId="165" fontId="34" fillId="2" borderId="1" xfId="0" applyNumberFormat="1" applyFont="1" applyFill="1" applyBorder="1" applyAlignment="1">
      <alignment horizontal="center" vertical="center"/>
    </xf>
    <xf numFmtId="0" fontId="43" fillId="2" borderId="1" xfId="0" applyFont="1" applyFill="1" applyBorder="1" applyAlignment="1">
      <alignment horizontal="center" vertical="center"/>
    </xf>
    <xf numFmtId="49" fontId="43" fillId="2" borderId="1" xfId="0" applyNumberFormat="1" applyFont="1" applyFill="1" applyBorder="1" applyAlignment="1">
      <alignment horizontal="center" vertical="center" wrapText="1"/>
    </xf>
    <xf numFmtId="2" fontId="43" fillId="2" borderId="1" xfId="0" applyNumberFormat="1" applyFont="1" applyFill="1" applyBorder="1" applyAlignment="1">
      <alignment horizontal="center" vertical="center" wrapText="1"/>
    </xf>
    <xf numFmtId="49" fontId="34" fillId="2" borderId="1" xfId="0" applyNumberFormat="1" applyFont="1" applyFill="1" applyBorder="1" applyAlignment="1">
      <alignment horizontal="center" vertical="center" wrapText="1"/>
    </xf>
    <xf numFmtId="0" fontId="34" fillId="2" borderId="1" xfId="0" applyFont="1" applyFill="1" applyBorder="1" applyAlignment="1">
      <alignment horizontal="center"/>
    </xf>
    <xf numFmtId="0" fontId="43" fillId="2" borderId="7" xfId="0" applyFont="1" applyFill="1" applyBorder="1" applyAlignment="1">
      <alignment horizontal="center" vertical="center"/>
    </xf>
    <xf numFmtId="49" fontId="43" fillId="2" borderId="7" xfId="0" applyNumberFormat="1" applyFont="1" applyFill="1" applyBorder="1" applyAlignment="1">
      <alignment horizontal="center" vertical="center" wrapText="1"/>
    </xf>
    <xf numFmtId="0" fontId="43" fillId="2" borderId="0" xfId="0" applyFont="1" applyFill="1" applyAlignment="1">
      <alignment vertical="center" wrapText="1"/>
    </xf>
    <xf numFmtId="165" fontId="43" fillId="2" borderId="7" xfId="0" applyNumberFormat="1" applyFont="1" applyFill="1" applyBorder="1" applyAlignment="1">
      <alignment horizontal="center" vertical="center" wrapText="1"/>
    </xf>
    <xf numFmtId="164" fontId="43" fillId="2" borderId="3" xfId="0" applyNumberFormat="1" applyFont="1" applyFill="1" applyBorder="1" applyAlignment="1">
      <alignment horizontal="center" vertical="center" wrapText="1"/>
    </xf>
    <xf numFmtId="2" fontId="43" fillId="2" borderId="3" xfId="0" applyNumberFormat="1" applyFont="1" applyFill="1" applyBorder="1" applyAlignment="1">
      <alignment horizontal="center" vertical="center"/>
    </xf>
    <xf numFmtId="2" fontId="34" fillId="2" borderId="7" xfId="0" applyNumberFormat="1" applyFont="1" applyFill="1" applyBorder="1" applyAlignment="1">
      <alignment horizontal="center" vertical="center"/>
    </xf>
    <xf numFmtId="2" fontId="34" fillId="2" borderId="3" xfId="0" applyNumberFormat="1" applyFont="1" applyFill="1" applyBorder="1" applyAlignment="1">
      <alignment horizontal="center" vertical="center" wrapText="1"/>
    </xf>
    <xf numFmtId="164" fontId="34" fillId="2" borderId="3" xfId="0" applyNumberFormat="1" applyFont="1" applyFill="1" applyBorder="1" applyAlignment="1">
      <alignment horizontal="center" vertical="center"/>
    </xf>
    <xf numFmtId="2" fontId="34" fillId="2" borderId="3" xfId="0" applyNumberFormat="1" applyFont="1" applyFill="1" applyBorder="1" applyAlignment="1">
      <alignment horizontal="center" vertical="center"/>
    </xf>
    <xf numFmtId="165" fontId="34" fillId="2" borderId="1"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49" fontId="8" fillId="2" borderId="3" xfId="0" applyNumberFormat="1" applyFont="1" applyFill="1" applyBorder="1" applyAlignment="1">
      <alignment horizontal="center"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center"/>
    </xf>
    <xf numFmtId="2" fontId="1" fillId="2" borderId="3"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1" fillId="2" borderId="1" xfId="0" applyFont="1" applyFill="1" applyBorder="1" applyAlignment="1">
      <alignment vertical="center"/>
    </xf>
    <xf numFmtId="16" fontId="4" fillId="2"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49" fontId="2" fillId="2" borderId="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xf>
    <xf numFmtId="2" fontId="1" fillId="2" borderId="7" xfId="0" applyNumberFormat="1" applyFont="1" applyFill="1" applyBorder="1" applyAlignment="1">
      <alignment horizontal="center" vertical="center"/>
    </xf>
    <xf numFmtId="0" fontId="14" fillId="2" borderId="1" xfId="0" applyFont="1" applyFill="1" applyBorder="1"/>
    <xf numFmtId="0" fontId="14" fillId="2" borderId="1" xfId="0" applyFont="1" applyFill="1" applyBorder="1" applyAlignment="1">
      <alignment vertical="center"/>
    </xf>
    <xf numFmtId="0" fontId="2" fillId="2" borderId="7" xfId="0" applyFont="1" applyFill="1" applyBorder="1" applyAlignment="1">
      <alignment vertical="center" wrapText="1"/>
    </xf>
    <xf numFmtId="2" fontId="2" fillId="2" borderId="7"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xf>
    <xf numFmtId="2" fontId="1" fillId="2" borderId="7"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xf>
    <xf numFmtId="2" fontId="24" fillId="2" borderId="7" xfId="0" applyNumberFormat="1" applyFont="1" applyFill="1" applyBorder="1" applyAlignment="1">
      <alignment horizontal="center" vertical="center"/>
    </xf>
    <xf numFmtId="0" fontId="1" fillId="2" borderId="7" xfId="0" applyFont="1" applyFill="1" applyBorder="1" applyAlignment="1">
      <alignment horizontal="center"/>
    </xf>
    <xf numFmtId="14" fontId="1" fillId="2" borderId="9"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2" fontId="1" fillId="2" borderId="10" xfId="0" applyNumberFormat="1" applyFont="1" applyFill="1" applyBorder="1" applyAlignment="1">
      <alignment horizontal="center" vertical="center"/>
    </xf>
    <xf numFmtId="2" fontId="44" fillId="2" borderId="6" xfId="0" applyNumberFormat="1" applyFont="1" applyFill="1" applyBorder="1" applyAlignment="1">
      <alignment horizontal="center" vertical="center"/>
    </xf>
    <xf numFmtId="2" fontId="45" fillId="2" borderId="1" xfId="0" applyNumberFormat="1" applyFont="1" applyFill="1" applyBorder="1" applyAlignment="1">
      <alignment horizontal="center" vertical="center" wrapText="1"/>
    </xf>
    <xf numFmtId="2" fontId="44" fillId="2" borderId="1" xfId="0" applyNumberFormat="1" applyFont="1" applyFill="1" applyBorder="1" applyAlignment="1">
      <alignment horizontal="center" vertical="center"/>
    </xf>
    <xf numFmtId="2" fontId="37" fillId="2" borderId="6" xfId="0" applyNumberFormat="1" applyFont="1" applyFill="1" applyBorder="1" applyAlignment="1">
      <alignment horizontal="center" vertical="center"/>
    </xf>
    <xf numFmtId="2" fontId="37" fillId="2" borderId="1" xfId="0" applyNumberFormat="1" applyFont="1" applyFill="1" applyBorder="1" applyAlignment="1">
      <alignment horizontal="center" vertical="center"/>
    </xf>
    <xf numFmtId="2" fontId="37" fillId="2" borderId="1" xfId="0" applyNumberFormat="1" applyFont="1" applyFill="1" applyBorder="1" applyAlignment="1">
      <alignment horizontal="center" vertical="center" wrapText="1"/>
    </xf>
    <xf numFmtId="0" fontId="59" fillId="2" borderId="11" xfId="6" applyFont="1" applyFill="1" applyBorder="1" applyAlignment="1">
      <alignment horizontal="center" vertical="center"/>
    </xf>
    <xf numFmtId="49" fontId="3" fillId="2" borderId="7" xfId="0" applyNumberFormat="1" applyFont="1" applyFill="1" applyBorder="1" applyAlignment="1">
      <alignment horizontal="center" vertical="center" wrapText="1"/>
    </xf>
    <xf numFmtId="0" fontId="3" fillId="2" borderId="7" xfId="6" applyFont="1" applyFill="1" applyBorder="1" applyAlignment="1">
      <alignment horizontal="left" vertical="center" wrapText="1"/>
    </xf>
    <xf numFmtId="2" fontId="59" fillId="2" borderId="11" xfId="6" applyNumberFormat="1" applyFont="1" applyFill="1" applyBorder="1" applyAlignment="1">
      <alignment horizontal="center" vertical="center"/>
    </xf>
    <xf numFmtId="2" fontId="59" fillId="2" borderId="7" xfId="6" applyNumberFormat="1" applyFont="1" applyFill="1" applyBorder="1" applyAlignment="1">
      <alignment horizontal="center" vertical="center"/>
    </xf>
    <xf numFmtId="164" fontId="59" fillId="2" borderId="12" xfId="6" applyNumberFormat="1" applyFont="1" applyFill="1" applyBorder="1" applyAlignment="1">
      <alignment horizontal="center" vertical="center"/>
    </xf>
    <xf numFmtId="167" fontId="59" fillId="2" borderId="7" xfId="3" applyNumberFormat="1" applyFont="1" applyFill="1" applyBorder="1" applyAlignment="1">
      <alignment horizontal="center" vertical="center"/>
    </xf>
    <xf numFmtId="2" fontId="38" fillId="2" borderId="3" xfId="3" applyNumberFormat="1" applyFont="1" applyFill="1" applyBorder="1" applyAlignment="1">
      <alignment horizontal="center" vertical="center"/>
    </xf>
    <xf numFmtId="2" fontId="38" fillId="2" borderId="13" xfId="3" applyNumberFormat="1" applyFont="1" applyFill="1" applyBorder="1" applyAlignment="1">
      <alignment horizontal="center" vertical="center"/>
    </xf>
    <xf numFmtId="2" fontId="38" fillId="2" borderId="1" xfId="3" applyNumberFormat="1" applyFont="1" applyFill="1" applyBorder="1" applyAlignment="1">
      <alignment horizontal="center" vertical="center"/>
    </xf>
    <xf numFmtId="0" fontId="38" fillId="2" borderId="1" xfId="6" applyFont="1" applyFill="1" applyBorder="1" applyAlignment="1">
      <alignment horizontal="center" vertical="center"/>
    </xf>
    <xf numFmtId="49" fontId="24" fillId="2" borderId="1" xfId="0" applyNumberFormat="1" applyFont="1" applyFill="1" applyBorder="1" applyAlignment="1">
      <alignment horizontal="center" vertical="center" wrapText="1"/>
    </xf>
    <xf numFmtId="2" fontId="24" fillId="2" borderId="1" xfId="0" applyNumberFormat="1" applyFont="1" applyFill="1" applyBorder="1" applyAlignment="1">
      <alignment horizontal="left" vertical="center" wrapText="1"/>
    </xf>
    <xf numFmtId="2" fontId="38" fillId="2" borderId="1" xfId="6" applyNumberFormat="1" applyFont="1" applyFill="1" applyBorder="1" applyAlignment="1">
      <alignment horizontal="center" vertical="center"/>
    </xf>
    <xf numFmtId="0" fontId="24" fillId="2" borderId="1" xfId="6" applyFont="1" applyFill="1" applyBorder="1" applyAlignment="1">
      <alignment horizontal="left" vertical="center" wrapText="1"/>
    </xf>
    <xf numFmtId="2" fontId="24" fillId="2" borderId="1" xfId="6" applyNumberFormat="1" applyFont="1" applyFill="1" applyBorder="1" applyAlignment="1">
      <alignment horizontal="center" vertical="center"/>
    </xf>
    <xf numFmtId="0" fontId="8" fillId="2" borderId="6" xfId="0" applyFont="1" applyFill="1" applyBorder="1"/>
    <xf numFmtId="0" fontId="22" fillId="2" borderId="6" xfId="0" applyFont="1" applyFill="1" applyBorder="1" applyAlignment="1">
      <alignment horizontal="left" vertical="center" wrapText="1"/>
    </xf>
    <xf numFmtId="0" fontId="22" fillId="2" borderId="6" xfId="0" applyFont="1" applyFill="1" applyBorder="1" applyAlignment="1">
      <alignment horizontal="center"/>
    </xf>
    <xf numFmtId="2" fontId="22" fillId="2" borderId="6" xfId="0" applyNumberFormat="1" applyFont="1" applyFill="1" applyBorder="1" applyAlignment="1">
      <alignment horizontal="center"/>
    </xf>
    <xf numFmtId="2" fontId="7" fillId="2" borderId="0" xfId="0" applyNumberFormat="1" applyFont="1" applyFill="1"/>
    <xf numFmtId="0" fontId="22" fillId="2" borderId="1" xfId="0" applyFont="1" applyFill="1" applyBorder="1" applyAlignment="1">
      <alignment horizontal="left" wrapText="1"/>
    </xf>
    <xf numFmtId="0" fontId="22" fillId="2" borderId="1" xfId="0" applyFont="1" applyFill="1" applyBorder="1" applyAlignment="1">
      <alignment horizontal="center"/>
    </xf>
    <xf numFmtId="2" fontId="22" fillId="2" borderId="1" xfId="0" applyNumberFormat="1" applyFont="1" applyFill="1" applyBorder="1" applyAlignment="1">
      <alignment horizontal="center" vertical="center"/>
    </xf>
    <xf numFmtId="0" fontId="22" fillId="2" borderId="1" xfId="0" applyFont="1" applyFill="1" applyBorder="1" applyAlignment="1">
      <alignment horizontal="left"/>
    </xf>
    <xf numFmtId="0" fontId="0" fillId="2" borderId="0" xfId="0" applyFill="1"/>
  </cellXfs>
  <cellStyles count="8">
    <cellStyle name="Normal" xfId="0" builtinId="0"/>
    <cellStyle name="Normal 2" xfId="3"/>
    <cellStyle name="Normal 2 2" xfId="5"/>
    <cellStyle name="Normal_gare wyalsadfenigagarini 2_SMSH2008-IIkv ." xfId="6"/>
    <cellStyle name="Обычный 2" xfId="1"/>
    <cellStyle name="Обычный 2 2" xfId="2"/>
    <cellStyle name="Обычный 3" xfId="4"/>
    <cellStyle name="Обычный_Лист1" xfId="7"/>
  </cellStyles>
  <dxfs count="44">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view="pageBreakPreview" zoomScaleNormal="100" zoomScaleSheetLayoutView="100" workbookViewId="0">
      <selection activeCell="H22" sqref="H22"/>
    </sheetView>
  </sheetViews>
  <sheetFormatPr defaultRowHeight="15"/>
  <cols>
    <col min="2" max="2" width="15.140625" customWidth="1"/>
    <col min="3" max="3" width="43.5703125" customWidth="1"/>
    <col min="4" max="4" width="10.85546875" customWidth="1"/>
    <col min="5" max="5" width="13.85546875" customWidth="1"/>
    <col min="6" max="6" width="12.140625" bestFit="1" customWidth="1"/>
    <col min="7" max="7" width="10.7109375" bestFit="1" customWidth="1"/>
    <col min="8" max="8" width="11.5703125" customWidth="1"/>
    <col min="9" max="9" width="9.85546875" bestFit="1" customWidth="1"/>
  </cols>
  <sheetData>
    <row r="1" spans="1:13" ht="42.75" customHeight="1">
      <c r="A1" s="84" t="s">
        <v>26</v>
      </c>
      <c r="B1" s="84"/>
      <c r="C1" s="84"/>
      <c r="D1" s="84"/>
      <c r="E1" s="84"/>
      <c r="F1" s="84"/>
      <c r="G1" s="84"/>
      <c r="H1" s="3"/>
    </row>
    <row r="2" spans="1:13" ht="54.75" customHeight="1">
      <c r="A2" s="85" t="s">
        <v>163</v>
      </c>
      <c r="B2" s="85"/>
      <c r="C2" s="85"/>
      <c r="D2" s="85"/>
      <c r="E2" s="85"/>
      <c r="F2" s="85"/>
      <c r="G2" s="85"/>
      <c r="H2" s="85"/>
    </row>
    <row r="3" spans="1:13" ht="16.5" customHeight="1">
      <c r="A3" s="88" t="s">
        <v>164</v>
      </c>
      <c r="B3" s="88"/>
      <c r="C3" s="88"/>
      <c r="D3" s="88"/>
      <c r="E3" s="88"/>
      <c r="F3" s="88"/>
      <c r="G3" s="88"/>
      <c r="H3" s="88"/>
      <c r="I3" s="83"/>
      <c r="J3" s="83"/>
      <c r="K3" s="83"/>
      <c r="L3" s="83"/>
      <c r="M3" s="83"/>
    </row>
    <row r="4" spans="1:13" ht="21" customHeight="1">
      <c r="A4" s="86" t="s">
        <v>27</v>
      </c>
      <c r="B4" s="86"/>
      <c r="C4" s="86"/>
      <c r="D4" s="5">
        <f>H15/1000</f>
        <v>0</v>
      </c>
      <c r="E4" s="87" t="s">
        <v>28</v>
      </c>
      <c r="F4" s="87"/>
      <c r="G4" s="4"/>
      <c r="H4" s="3"/>
    </row>
    <row r="5" spans="1:13">
      <c r="A5" s="87"/>
      <c r="B5" s="87"/>
      <c r="C5" s="87"/>
      <c r="D5" s="4"/>
      <c r="E5" s="4"/>
      <c r="F5" s="4"/>
      <c r="G5" s="4"/>
      <c r="H5" s="3"/>
    </row>
    <row r="6" spans="1:13">
      <c r="A6" s="4"/>
      <c r="B6" s="6"/>
      <c r="C6" s="15"/>
      <c r="D6" s="4"/>
      <c r="E6" s="4"/>
      <c r="F6" s="4"/>
      <c r="G6" s="4"/>
      <c r="H6" s="3"/>
    </row>
    <row r="7" spans="1:13">
      <c r="A7" s="89" t="s">
        <v>0</v>
      </c>
      <c r="B7" s="89" t="s">
        <v>29</v>
      </c>
      <c r="C7" s="89" t="s">
        <v>30</v>
      </c>
      <c r="D7" s="91" t="s">
        <v>31</v>
      </c>
      <c r="E7" s="91"/>
      <c r="F7" s="91"/>
      <c r="G7" s="91"/>
      <c r="H7" s="91"/>
    </row>
    <row r="8" spans="1:13" ht="25.5" customHeight="1">
      <c r="A8" s="90"/>
      <c r="B8" s="90"/>
      <c r="C8" s="90"/>
      <c r="D8" s="10" t="s">
        <v>32</v>
      </c>
      <c r="E8" s="10" t="s">
        <v>33</v>
      </c>
      <c r="F8" s="10" t="s">
        <v>34</v>
      </c>
      <c r="G8" s="7" t="s">
        <v>35</v>
      </c>
      <c r="H8" s="10" t="s">
        <v>1</v>
      </c>
    </row>
    <row r="9" spans="1:13">
      <c r="A9" s="8" t="s">
        <v>36</v>
      </c>
      <c r="B9" s="8" t="s">
        <v>37</v>
      </c>
      <c r="C9" s="8" t="s">
        <v>38</v>
      </c>
      <c r="D9" s="8" t="s">
        <v>39</v>
      </c>
      <c r="E9" s="8" t="s">
        <v>40</v>
      </c>
      <c r="F9" s="8" t="s">
        <v>41</v>
      </c>
      <c r="G9" s="8" t="s">
        <v>42</v>
      </c>
      <c r="H9" s="9" t="s">
        <v>43</v>
      </c>
    </row>
    <row r="10" spans="1:13">
      <c r="A10" s="10" t="s">
        <v>36</v>
      </c>
      <c r="B10" s="11" t="s">
        <v>44</v>
      </c>
      <c r="C10" s="12" t="s">
        <v>45</v>
      </c>
      <c r="D10" s="2"/>
      <c r="E10" s="2" t="s">
        <v>46</v>
      </c>
      <c r="F10" s="2" t="s">
        <v>46</v>
      </c>
      <c r="G10" s="2"/>
      <c r="H10" s="2">
        <f>'lok. xarj. 1'!M196</f>
        <v>0</v>
      </c>
    </row>
    <row r="11" spans="1:13">
      <c r="A11" s="91" t="s">
        <v>1</v>
      </c>
      <c r="B11" s="91"/>
      <c r="C11" s="91"/>
      <c r="D11" s="13">
        <f>H10</f>
        <v>0</v>
      </c>
      <c r="E11" s="2" t="s">
        <v>46</v>
      </c>
      <c r="F11" s="2" t="s">
        <v>46</v>
      </c>
      <c r="G11" s="13"/>
      <c r="H11" s="13">
        <f>D11</f>
        <v>0</v>
      </c>
    </row>
    <row r="12" spans="1:13" ht="40.5">
      <c r="A12" s="10" t="s">
        <v>38</v>
      </c>
      <c r="B12" s="10" t="s">
        <v>47</v>
      </c>
      <c r="C12" s="62" t="s">
        <v>147</v>
      </c>
      <c r="D12" s="2" t="s">
        <v>46</v>
      </c>
      <c r="E12" s="2" t="s">
        <v>46</v>
      </c>
      <c r="F12" s="2" t="s">
        <v>46</v>
      </c>
      <c r="G12" s="63">
        <f>D11*0.03</f>
        <v>0</v>
      </c>
      <c r="H12" s="13">
        <f>G12</f>
        <v>0</v>
      </c>
    </row>
    <row r="13" spans="1:13">
      <c r="A13" s="91" t="s">
        <v>1</v>
      </c>
      <c r="B13" s="91"/>
      <c r="C13" s="91"/>
      <c r="D13" s="13">
        <f>D11</f>
        <v>0</v>
      </c>
      <c r="E13" s="2" t="s">
        <v>46</v>
      </c>
      <c r="F13" s="2" t="s">
        <v>46</v>
      </c>
      <c r="G13" s="13">
        <f>G12</f>
        <v>0</v>
      </c>
      <c r="H13" s="13">
        <f>D13+G13</f>
        <v>0</v>
      </c>
    </row>
    <row r="14" spans="1:13" ht="40.5">
      <c r="A14" s="10" t="s">
        <v>39</v>
      </c>
      <c r="B14" s="10" t="s">
        <v>48</v>
      </c>
      <c r="C14" s="10" t="s">
        <v>49</v>
      </c>
      <c r="D14" s="2" t="s">
        <v>46</v>
      </c>
      <c r="E14" s="2" t="s">
        <v>46</v>
      </c>
      <c r="F14" s="2" t="s">
        <v>46</v>
      </c>
      <c r="G14" s="2">
        <f>H13*0.18</f>
        <v>0</v>
      </c>
      <c r="H14" s="13">
        <f>G14</f>
        <v>0</v>
      </c>
    </row>
    <row r="15" spans="1:13">
      <c r="A15" s="91" t="s">
        <v>50</v>
      </c>
      <c r="B15" s="91"/>
      <c r="C15" s="91"/>
      <c r="D15" s="2">
        <f>D13</f>
        <v>0</v>
      </c>
      <c r="E15" s="2" t="s">
        <v>46</v>
      </c>
      <c r="F15" s="2" t="s">
        <v>46</v>
      </c>
      <c r="G15" s="2">
        <f>G14+G13</f>
        <v>0</v>
      </c>
      <c r="H15" s="2">
        <f>D15+G15</f>
        <v>0</v>
      </c>
    </row>
    <row r="16" spans="1:13">
      <c r="A16" s="93"/>
      <c r="B16" s="93"/>
      <c r="C16" s="93"/>
      <c r="D16" s="14"/>
      <c r="E16" s="92"/>
      <c r="F16" s="92"/>
      <c r="G16" s="92"/>
      <c r="H16" s="14"/>
      <c r="I16" s="64"/>
    </row>
  </sheetData>
  <mergeCells count="15">
    <mergeCell ref="E16:G16"/>
    <mergeCell ref="A11:C11"/>
    <mergeCell ref="A13:C13"/>
    <mergeCell ref="A15:C15"/>
    <mergeCell ref="A16:C16"/>
    <mergeCell ref="A7:A8"/>
    <mergeCell ref="B7:B8"/>
    <mergeCell ref="C7:C8"/>
    <mergeCell ref="D7:H7"/>
    <mergeCell ref="A5:C5"/>
    <mergeCell ref="A1:G1"/>
    <mergeCell ref="A2:H2"/>
    <mergeCell ref="A4:C4"/>
    <mergeCell ref="E4:F4"/>
    <mergeCell ref="A3:H3"/>
  </mergeCells>
  <pageMargins left="0.25" right="0.25" top="1" bottom="0.75" header="0.3" footer="0.3"/>
  <pageSetup paperSize="9" fitToHeight="0" orientation="landscape" horizontalDpi="150" verticalDpi="15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9"/>
  <sheetViews>
    <sheetView view="pageBreakPreview" topLeftCell="B175" zoomScaleSheetLayoutView="100" workbookViewId="0">
      <selection activeCell="Q10" sqref="Q10"/>
    </sheetView>
  </sheetViews>
  <sheetFormatPr defaultRowHeight="15"/>
  <cols>
    <col min="1" max="1" width="4" style="170" hidden="1" customWidth="1"/>
    <col min="2" max="2" width="13.140625" style="170" customWidth="1"/>
    <col min="3" max="3" width="43.5703125" style="170" customWidth="1"/>
    <col min="4" max="4" width="9.42578125" style="170" bestFit="1" customWidth="1"/>
    <col min="5" max="5" width="7.5703125" style="170" bestFit="1" customWidth="1"/>
    <col min="6" max="6" width="8.42578125" style="170" bestFit="1" customWidth="1"/>
    <col min="7" max="7" width="13" style="170" customWidth="1"/>
    <col min="8" max="8" width="11.5703125" style="170" customWidth="1"/>
    <col min="9" max="13" width="13" style="170" customWidth="1"/>
    <col min="14" max="14" width="9.5703125" style="170" bestFit="1" customWidth="1"/>
    <col min="15" max="16384" width="9.140625" style="170"/>
  </cols>
  <sheetData>
    <row r="1" spans="1:13" s="98" customFormat="1" ht="34.5" customHeight="1">
      <c r="A1" s="97" t="s">
        <v>163</v>
      </c>
      <c r="B1" s="97"/>
      <c r="C1" s="97"/>
      <c r="D1" s="97"/>
      <c r="E1" s="97"/>
      <c r="F1" s="97"/>
      <c r="G1" s="97"/>
      <c r="H1" s="97"/>
      <c r="I1" s="97"/>
      <c r="J1" s="97"/>
      <c r="K1" s="97"/>
      <c r="L1" s="97"/>
      <c r="M1" s="97"/>
    </row>
    <row r="2" spans="1:13" s="98" customFormat="1" ht="16.5">
      <c r="A2" s="99" t="s">
        <v>163</v>
      </c>
      <c r="B2" s="99"/>
      <c r="C2" s="99"/>
      <c r="D2" s="99"/>
      <c r="E2" s="99"/>
      <c r="F2" s="99"/>
      <c r="G2" s="99"/>
      <c r="H2" s="99"/>
      <c r="I2" s="99"/>
      <c r="J2" s="99"/>
      <c r="K2" s="99"/>
      <c r="L2" s="99"/>
      <c r="M2" s="99"/>
    </row>
    <row r="3" spans="1:13" s="98" customFormat="1" ht="15.75" customHeight="1">
      <c r="A3" s="100" t="s">
        <v>51</v>
      </c>
      <c r="B3" s="100"/>
      <c r="C3" s="100"/>
      <c r="D3" s="101"/>
      <c r="E3" s="101"/>
      <c r="F3" s="101"/>
      <c r="G3" s="101"/>
      <c r="H3" s="101"/>
      <c r="I3" s="101"/>
      <c r="J3" s="101"/>
      <c r="K3" s="101"/>
      <c r="L3" s="101"/>
      <c r="M3" s="101"/>
    </row>
    <row r="4" spans="1:13" s="98" customFormat="1" ht="13.5">
      <c r="D4" s="102"/>
      <c r="I4" s="103"/>
      <c r="J4" s="104"/>
      <c r="K4" s="104"/>
      <c r="L4" s="105"/>
      <c r="M4" s="106"/>
    </row>
    <row r="5" spans="1:13" s="98" customFormat="1" ht="13.5">
      <c r="A5" s="107"/>
      <c r="B5" s="107"/>
      <c r="D5" s="1"/>
      <c r="E5" s="1"/>
      <c r="F5" s="105"/>
      <c r="G5" s="108"/>
      <c r="H5" s="109"/>
      <c r="I5" s="109"/>
      <c r="J5" s="109"/>
      <c r="K5" s="109"/>
      <c r="L5" s="105"/>
      <c r="M5" s="106"/>
    </row>
    <row r="6" spans="1:13" s="1" customFormat="1" ht="13.5">
      <c r="A6" s="110" t="s">
        <v>0</v>
      </c>
      <c r="B6" s="111" t="s">
        <v>2</v>
      </c>
      <c r="C6" s="112" t="s">
        <v>3</v>
      </c>
      <c r="D6" s="110" t="s">
        <v>4</v>
      </c>
      <c r="E6" s="113" t="s">
        <v>5</v>
      </c>
      <c r="F6" s="114"/>
      <c r="G6" s="113" t="s">
        <v>6</v>
      </c>
      <c r="H6" s="114"/>
      <c r="I6" s="113" t="s">
        <v>7</v>
      </c>
      <c r="J6" s="114"/>
      <c r="K6" s="113" t="s">
        <v>8</v>
      </c>
      <c r="L6" s="114"/>
      <c r="M6" s="115" t="s">
        <v>9</v>
      </c>
    </row>
    <row r="7" spans="1:13" s="1" customFormat="1" ht="27">
      <c r="A7" s="110"/>
      <c r="B7" s="116"/>
      <c r="C7" s="117"/>
      <c r="D7" s="110"/>
      <c r="E7" s="69" t="s">
        <v>10</v>
      </c>
      <c r="F7" s="69" t="s">
        <v>1</v>
      </c>
      <c r="G7" s="69" t="s">
        <v>11</v>
      </c>
      <c r="H7" s="70" t="s">
        <v>9</v>
      </c>
      <c r="I7" s="71" t="s">
        <v>11</v>
      </c>
      <c r="J7" s="69" t="s">
        <v>9</v>
      </c>
      <c r="K7" s="69" t="s">
        <v>11</v>
      </c>
      <c r="L7" s="118" t="s">
        <v>9</v>
      </c>
      <c r="M7" s="115"/>
    </row>
    <row r="8" spans="1:13" s="1" customFormat="1" ht="13.5">
      <c r="A8" s="66">
        <v>1</v>
      </c>
      <c r="B8" s="119">
        <v>2</v>
      </c>
      <c r="C8" s="66">
        <v>3</v>
      </c>
      <c r="D8" s="119">
        <v>4</v>
      </c>
      <c r="E8" s="66">
        <v>5</v>
      </c>
      <c r="F8" s="119">
        <v>6</v>
      </c>
      <c r="G8" s="120">
        <v>7</v>
      </c>
      <c r="H8" s="119">
        <v>8</v>
      </c>
      <c r="I8" s="66">
        <v>9</v>
      </c>
      <c r="J8" s="119">
        <v>10</v>
      </c>
      <c r="K8" s="66">
        <v>11</v>
      </c>
      <c r="L8" s="120">
        <v>12</v>
      </c>
      <c r="M8" s="119" t="s">
        <v>12</v>
      </c>
    </row>
    <row r="9" spans="1:13" s="1" customFormat="1" ht="13.5">
      <c r="A9" s="121" t="s">
        <v>22</v>
      </c>
      <c r="B9" s="122"/>
      <c r="C9" s="122"/>
      <c r="D9" s="122"/>
      <c r="E9" s="122"/>
      <c r="F9" s="122"/>
      <c r="G9" s="123"/>
      <c r="H9" s="124"/>
      <c r="I9" s="125"/>
      <c r="J9" s="124"/>
      <c r="K9" s="125"/>
      <c r="L9" s="126"/>
      <c r="M9" s="124"/>
    </row>
    <row r="10" spans="1:13" s="1" customFormat="1" ht="13.5">
      <c r="A10" s="127" t="s">
        <v>36</v>
      </c>
      <c r="B10" s="16"/>
      <c r="C10" s="128" t="s">
        <v>65</v>
      </c>
      <c r="D10" s="78" t="s">
        <v>23</v>
      </c>
      <c r="E10" s="129"/>
      <c r="F10" s="65">
        <v>1.01</v>
      </c>
      <c r="G10" s="126"/>
      <c r="H10" s="130"/>
      <c r="I10" s="42"/>
      <c r="J10" s="130"/>
      <c r="K10" s="52"/>
      <c r="L10" s="52"/>
      <c r="M10" s="52"/>
    </row>
    <row r="11" spans="1:13" s="1" customFormat="1" ht="16.5">
      <c r="A11" s="131"/>
      <c r="B11" s="132"/>
      <c r="C11" s="19" t="s">
        <v>66</v>
      </c>
      <c r="D11" s="19"/>
      <c r="E11" s="30"/>
      <c r="F11" s="23"/>
      <c r="G11" s="23"/>
      <c r="H11" s="23"/>
      <c r="I11" s="25"/>
      <c r="J11" s="23"/>
      <c r="K11" s="26"/>
      <c r="L11" s="23"/>
      <c r="M11" s="23"/>
    </row>
    <row r="12" spans="1:13" s="1" customFormat="1" ht="13.5">
      <c r="A12" s="106"/>
      <c r="B12" s="132"/>
      <c r="C12" s="133" t="s">
        <v>67</v>
      </c>
      <c r="D12" s="134"/>
      <c r="E12" s="30"/>
      <c r="F12" s="23"/>
      <c r="G12" s="23"/>
      <c r="H12" s="23"/>
      <c r="I12" s="25"/>
      <c r="J12" s="23"/>
      <c r="K12" s="26"/>
      <c r="L12" s="23"/>
      <c r="M12" s="23"/>
    </row>
    <row r="13" spans="1:13" s="1" customFormat="1" ht="40.5">
      <c r="A13" s="135">
        <v>2</v>
      </c>
      <c r="B13" s="136" t="s">
        <v>73</v>
      </c>
      <c r="C13" s="137" t="s">
        <v>68</v>
      </c>
      <c r="D13" s="69" t="s">
        <v>148</v>
      </c>
      <c r="E13" s="71"/>
      <c r="F13" s="138">
        <v>4.2519999999999998</v>
      </c>
      <c r="G13" s="139"/>
      <c r="H13" s="30"/>
      <c r="I13" s="30"/>
      <c r="J13" s="30"/>
      <c r="K13" s="30"/>
      <c r="L13" s="30"/>
      <c r="M13" s="30"/>
    </row>
    <row r="14" spans="1:13" s="1" customFormat="1" ht="15.75">
      <c r="A14" s="37"/>
      <c r="B14" s="20"/>
      <c r="C14" s="29" t="s">
        <v>20</v>
      </c>
      <c r="D14" s="18" t="s">
        <v>13</v>
      </c>
      <c r="E14" s="32"/>
      <c r="F14" s="21">
        <v>56.126399999999997</v>
      </c>
      <c r="G14" s="23"/>
      <c r="H14" s="23"/>
      <c r="I14" s="140"/>
      <c r="J14" s="23"/>
      <c r="K14" s="26"/>
      <c r="L14" s="23"/>
      <c r="M14" s="23"/>
    </row>
    <row r="15" spans="1:13" s="1" customFormat="1" ht="15.75">
      <c r="A15" s="37"/>
      <c r="B15" s="20"/>
      <c r="C15" s="141" t="s">
        <v>105</v>
      </c>
      <c r="D15" s="18" t="s">
        <v>17</v>
      </c>
      <c r="E15" s="32"/>
      <c r="F15" s="21">
        <v>125.434</v>
      </c>
      <c r="G15" s="23"/>
      <c r="H15" s="23"/>
      <c r="I15" s="25"/>
      <c r="J15" s="23"/>
      <c r="K15" s="23"/>
      <c r="L15" s="23"/>
      <c r="M15" s="23"/>
    </row>
    <row r="16" spans="1:13" s="1" customFormat="1" ht="15.75">
      <c r="A16" s="37"/>
      <c r="B16" s="20"/>
      <c r="C16" s="142" t="s">
        <v>15</v>
      </c>
      <c r="D16" s="18" t="s">
        <v>17</v>
      </c>
      <c r="E16" s="25"/>
      <c r="F16" s="22">
        <v>8.9291999999999998</v>
      </c>
      <c r="G16" s="23"/>
      <c r="H16" s="23"/>
      <c r="I16" s="25"/>
      <c r="J16" s="23"/>
      <c r="K16" s="23"/>
      <c r="L16" s="23"/>
      <c r="M16" s="23"/>
    </row>
    <row r="17" spans="1:13" s="1" customFormat="1" ht="27">
      <c r="A17" s="135">
        <v>3</v>
      </c>
      <c r="B17" s="66" t="s">
        <v>24</v>
      </c>
      <c r="C17" s="143" t="s">
        <v>70</v>
      </c>
      <c r="D17" s="144" t="s">
        <v>14</v>
      </c>
      <c r="E17" s="145"/>
      <c r="F17" s="146">
        <v>8504</v>
      </c>
      <c r="G17" s="139"/>
      <c r="H17" s="30"/>
      <c r="I17" s="30"/>
      <c r="J17" s="30"/>
      <c r="K17" s="23"/>
      <c r="L17" s="23"/>
      <c r="M17" s="23"/>
    </row>
    <row r="18" spans="1:13" s="1" customFormat="1" ht="13.5">
      <c r="A18" s="106"/>
      <c r="B18" s="132"/>
      <c r="C18" s="133" t="s">
        <v>71</v>
      </c>
      <c r="D18" s="23"/>
      <c r="E18" s="30"/>
      <c r="F18" s="23"/>
      <c r="G18" s="23"/>
      <c r="H18" s="23"/>
      <c r="I18" s="25"/>
      <c r="J18" s="23"/>
      <c r="K18" s="26"/>
      <c r="L18" s="23"/>
      <c r="M18" s="23"/>
    </row>
    <row r="19" spans="1:13" s="1" customFormat="1" ht="27">
      <c r="A19" s="135">
        <v>4</v>
      </c>
      <c r="B19" s="67" t="s">
        <v>74</v>
      </c>
      <c r="C19" s="143" t="s">
        <v>72</v>
      </c>
      <c r="D19" s="69" t="s">
        <v>149</v>
      </c>
      <c r="E19" s="118"/>
      <c r="F19" s="118">
        <v>0.104</v>
      </c>
      <c r="G19" s="72"/>
      <c r="H19" s="23"/>
      <c r="I19" s="25"/>
      <c r="J19" s="23"/>
      <c r="K19" s="26"/>
      <c r="L19" s="23"/>
      <c r="M19" s="23"/>
    </row>
    <row r="20" spans="1:13" s="1" customFormat="1" ht="15.75">
      <c r="A20" s="31"/>
      <c r="B20" s="28"/>
      <c r="C20" s="29" t="s">
        <v>20</v>
      </c>
      <c r="D20" s="18" t="s">
        <v>13</v>
      </c>
      <c r="E20" s="140"/>
      <c r="F20" s="25">
        <v>1.5599999999999998</v>
      </c>
      <c r="G20" s="23"/>
      <c r="H20" s="23"/>
      <c r="I20" s="25"/>
      <c r="J20" s="23"/>
      <c r="K20" s="26"/>
      <c r="L20" s="23"/>
      <c r="M20" s="23"/>
    </row>
    <row r="21" spans="1:13" s="1" customFormat="1" ht="15.75">
      <c r="A21" s="31"/>
      <c r="B21" s="147"/>
      <c r="C21" s="29" t="s">
        <v>83</v>
      </c>
      <c r="D21" s="18" t="s">
        <v>17</v>
      </c>
      <c r="E21" s="140"/>
      <c r="F21" s="22">
        <v>0.22464000000000001</v>
      </c>
      <c r="G21" s="23"/>
      <c r="H21" s="23"/>
      <c r="I21" s="25"/>
      <c r="J21" s="23"/>
      <c r="K21" s="23"/>
      <c r="L21" s="23"/>
      <c r="M21" s="23"/>
    </row>
    <row r="22" spans="1:13" s="1" customFormat="1" ht="15.75">
      <c r="A22" s="31"/>
      <c r="B22" s="147"/>
      <c r="C22" s="29" t="s">
        <v>75</v>
      </c>
      <c r="D22" s="18" t="s">
        <v>17</v>
      </c>
      <c r="E22" s="140"/>
      <c r="F22" s="22">
        <v>0.28392000000000001</v>
      </c>
      <c r="G22" s="23"/>
      <c r="H22" s="23"/>
      <c r="I22" s="25"/>
      <c r="J22" s="23"/>
      <c r="K22" s="23"/>
      <c r="L22" s="23"/>
      <c r="M22" s="23"/>
    </row>
    <row r="23" spans="1:13" s="1" customFormat="1" ht="15.75">
      <c r="A23" s="31"/>
      <c r="B23" s="147"/>
      <c r="C23" s="148" t="s">
        <v>52</v>
      </c>
      <c r="D23" s="18" t="s">
        <v>17</v>
      </c>
      <c r="E23" s="140"/>
      <c r="F23" s="22">
        <v>0.10088</v>
      </c>
      <c r="G23" s="23"/>
      <c r="H23" s="23"/>
      <c r="I23" s="25"/>
      <c r="J23" s="23"/>
      <c r="K23" s="23"/>
      <c r="L23" s="23"/>
      <c r="M23" s="23"/>
    </row>
    <row r="24" spans="1:13" s="1" customFormat="1" ht="15.75">
      <c r="A24" s="31"/>
      <c r="B24" s="147"/>
      <c r="C24" s="29" t="s">
        <v>76</v>
      </c>
      <c r="D24" s="30" t="s">
        <v>64</v>
      </c>
      <c r="E24" s="25"/>
      <c r="F24" s="21">
        <v>12.687999999999999</v>
      </c>
      <c r="G24" s="149"/>
      <c r="H24" s="23"/>
      <c r="I24" s="25"/>
      <c r="J24" s="23"/>
      <c r="K24" s="26"/>
      <c r="L24" s="23"/>
      <c r="M24" s="23"/>
    </row>
    <row r="25" spans="1:13" s="1" customFormat="1" ht="16.5">
      <c r="A25" s="31"/>
      <c r="B25" s="147"/>
      <c r="C25" s="150" t="s">
        <v>133</v>
      </c>
      <c r="D25" s="151"/>
      <c r="E25" s="152"/>
      <c r="F25" s="21"/>
      <c r="G25" s="23"/>
      <c r="H25" s="23"/>
      <c r="I25" s="25"/>
      <c r="J25" s="23"/>
      <c r="K25" s="26"/>
      <c r="L25" s="23"/>
      <c r="M25" s="23"/>
    </row>
    <row r="26" spans="1:13" s="1" customFormat="1" ht="13.5">
      <c r="A26" s="31"/>
      <c r="B26" s="147"/>
      <c r="C26" s="153" t="s">
        <v>102</v>
      </c>
      <c r="D26" s="19"/>
      <c r="E26" s="19"/>
      <c r="F26" s="21"/>
      <c r="G26" s="23"/>
      <c r="H26" s="23"/>
      <c r="I26" s="25"/>
      <c r="J26" s="23"/>
      <c r="K26" s="26"/>
      <c r="L26" s="23"/>
      <c r="M26" s="23"/>
    </row>
    <row r="27" spans="1:13" s="1" customFormat="1" ht="13.5">
      <c r="A27" s="31"/>
      <c r="B27" s="147"/>
      <c r="C27" s="19" t="s">
        <v>132</v>
      </c>
      <c r="D27" s="19"/>
      <c r="E27" s="19"/>
      <c r="F27" s="21"/>
      <c r="G27" s="23"/>
      <c r="H27" s="23"/>
      <c r="I27" s="25"/>
      <c r="J27" s="23"/>
      <c r="K27" s="26"/>
      <c r="L27" s="23"/>
      <c r="M27" s="23"/>
    </row>
    <row r="28" spans="1:13" s="1" customFormat="1" ht="40.5">
      <c r="A28" s="73">
        <v>7</v>
      </c>
      <c r="B28" s="154" t="s">
        <v>135</v>
      </c>
      <c r="C28" s="155" t="s">
        <v>136</v>
      </c>
      <c r="D28" s="156" t="s">
        <v>150</v>
      </c>
      <c r="E28" s="157"/>
      <c r="F28" s="158">
        <v>0.1</v>
      </c>
      <c r="G28" s="159"/>
      <c r="H28" s="149"/>
      <c r="I28" s="140"/>
      <c r="J28" s="149"/>
      <c r="K28" s="160"/>
      <c r="L28" s="149"/>
      <c r="M28" s="149"/>
    </row>
    <row r="29" spans="1:13" s="1" customFormat="1" ht="15.75">
      <c r="A29" s="33"/>
      <c r="B29" s="161"/>
      <c r="C29" s="34" t="s">
        <v>20</v>
      </c>
      <c r="D29" s="35" t="s">
        <v>13</v>
      </c>
      <c r="E29" s="140"/>
      <c r="F29" s="140">
        <v>1.21</v>
      </c>
      <c r="G29" s="149"/>
      <c r="H29" s="149"/>
      <c r="I29" s="140"/>
      <c r="J29" s="149"/>
      <c r="K29" s="160"/>
      <c r="L29" s="149"/>
      <c r="M29" s="149"/>
    </row>
    <row r="30" spans="1:13" s="1" customFormat="1" ht="15.75">
      <c r="A30" s="33"/>
      <c r="B30" s="161"/>
      <c r="C30" s="38" t="s">
        <v>137</v>
      </c>
      <c r="D30" s="35" t="s">
        <v>17</v>
      </c>
      <c r="E30" s="140"/>
      <c r="F30" s="162">
        <v>0.33800000000000002</v>
      </c>
      <c r="G30" s="163"/>
      <c r="H30" s="149"/>
      <c r="I30" s="140"/>
      <c r="J30" s="149"/>
      <c r="K30" s="149"/>
      <c r="L30" s="149"/>
      <c r="M30" s="149"/>
    </row>
    <row r="31" spans="1:13" s="1" customFormat="1" ht="15.75">
      <c r="A31" s="135">
        <v>8</v>
      </c>
      <c r="B31" s="135" t="s">
        <v>24</v>
      </c>
      <c r="C31" s="155" t="s">
        <v>134</v>
      </c>
      <c r="D31" s="144" t="s">
        <v>14</v>
      </c>
      <c r="E31" s="145"/>
      <c r="F31" s="164">
        <v>0.2</v>
      </c>
      <c r="G31" s="165"/>
      <c r="H31" s="39"/>
      <c r="I31" s="39"/>
      <c r="J31" s="39"/>
      <c r="K31" s="149"/>
      <c r="L31" s="166"/>
      <c r="M31" s="149"/>
    </row>
    <row r="32" spans="1:13" s="1" customFormat="1" ht="27">
      <c r="A32" s="66">
        <v>9</v>
      </c>
      <c r="B32" s="67" t="s">
        <v>106</v>
      </c>
      <c r="C32" s="68" t="s">
        <v>103</v>
      </c>
      <c r="D32" s="69" t="s">
        <v>149</v>
      </c>
      <c r="E32" s="70"/>
      <c r="F32" s="71">
        <v>0.14099999999999999</v>
      </c>
      <c r="G32" s="72"/>
      <c r="H32" s="24"/>
      <c r="I32" s="25"/>
      <c r="J32" s="24"/>
      <c r="K32" s="26"/>
      <c r="L32" s="61"/>
      <c r="M32" s="23"/>
    </row>
    <row r="33" spans="1:13" s="1" customFormat="1" ht="13.5">
      <c r="A33" s="27"/>
      <c r="B33" s="28"/>
      <c r="C33" s="29" t="s">
        <v>20</v>
      </c>
      <c r="D33" s="18" t="s">
        <v>13</v>
      </c>
      <c r="E33" s="25"/>
      <c r="F33" s="25">
        <v>30.737999999999996</v>
      </c>
      <c r="G33" s="23"/>
      <c r="H33" s="23"/>
      <c r="I33" s="25"/>
      <c r="J33" s="23"/>
      <c r="K33" s="26"/>
      <c r="L33" s="23"/>
      <c r="M33" s="23"/>
    </row>
    <row r="34" spans="1:13" s="1" customFormat="1" ht="13.5">
      <c r="A34" s="27"/>
      <c r="B34" s="28"/>
      <c r="C34" s="29" t="s">
        <v>15</v>
      </c>
      <c r="D34" s="18" t="s">
        <v>16</v>
      </c>
      <c r="E34" s="25"/>
      <c r="F34" s="25">
        <v>1.6214999999999999</v>
      </c>
      <c r="G34" s="23"/>
      <c r="H34" s="23"/>
      <c r="I34" s="25"/>
      <c r="J34" s="23"/>
      <c r="K34" s="23"/>
      <c r="L34" s="23"/>
      <c r="M34" s="23"/>
    </row>
    <row r="35" spans="1:13" s="1" customFormat="1" ht="15.75">
      <c r="A35" s="27"/>
      <c r="B35" s="28"/>
      <c r="C35" s="29" t="s">
        <v>107</v>
      </c>
      <c r="D35" s="30" t="s">
        <v>64</v>
      </c>
      <c r="E35" s="25"/>
      <c r="F35" s="21">
        <v>19.598999999999997</v>
      </c>
      <c r="G35" s="23"/>
      <c r="H35" s="23"/>
      <c r="I35" s="25"/>
      <c r="J35" s="23"/>
      <c r="K35" s="26"/>
      <c r="L35" s="23"/>
      <c r="M35" s="23"/>
    </row>
    <row r="36" spans="1:13" s="1" customFormat="1" ht="15.75">
      <c r="A36" s="73">
        <v>10</v>
      </c>
      <c r="B36" s="67" t="s">
        <v>108</v>
      </c>
      <c r="C36" s="19" t="s">
        <v>151</v>
      </c>
      <c r="D36" s="69" t="s">
        <v>149</v>
      </c>
      <c r="E36" s="70"/>
      <c r="F36" s="74">
        <v>0.46500000000000002</v>
      </c>
      <c r="G36" s="72"/>
      <c r="H36" s="23"/>
      <c r="I36" s="25"/>
      <c r="J36" s="23"/>
      <c r="K36" s="26"/>
      <c r="L36" s="23"/>
      <c r="M36" s="23"/>
    </row>
    <row r="37" spans="1:13" s="1" customFormat="1" ht="15.75">
      <c r="A37" s="33"/>
      <c r="B37" s="28"/>
      <c r="C37" s="34" t="s">
        <v>20</v>
      </c>
      <c r="D37" s="35" t="s">
        <v>109</v>
      </c>
      <c r="E37" s="25"/>
      <c r="F37" s="25">
        <v>225.06</v>
      </c>
      <c r="G37" s="23"/>
      <c r="H37" s="23"/>
      <c r="I37" s="25"/>
      <c r="J37" s="23"/>
      <c r="K37" s="26"/>
      <c r="L37" s="23"/>
      <c r="M37" s="23"/>
    </row>
    <row r="38" spans="1:13" s="1" customFormat="1" ht="15.75">
      <c r="A38" s="33"/>
      <c r="B38" s="28"/>
      <c r="C38" s="34" t="s">
        <v>110</v>
      </c>
      <c r="D38" s="35" t="s">
        <v>111</v>
      </c>
      <c r="E38" s="22"/>
      <c r="F38" s="25">
        <v>4.4640000000000004</v>
      </c>
      <c r="G38" s="23"/>
      <c r="H38" s="23"/>
      <c r="I38" s="25"/>
      <c r="J38" s="23"/>
      <c r="K38" s="23"/>
      <c r="L38" s="23"/>
      <c r="M38" s="23"/>
    </row>
    <row r="39" spans="1:13" s="1" customFormat="1" ht="15.75">
      <c r="A39" s="31"/>
      <c r="B39" s="28"/>
      <c r="C39" s="34" t="s">
        <v>15</v>
      </c>
      <c r="D39" s="35" t="s">
        <v>16</v>
      </c>
      <c r="E39" s="25"/>
      <c r="F39" s="25">
        <v>19.53</v>
      </c>
      <c r="G39" s="23"/>
      <c r="H39" s="23"/>
      <c r="I39" s="25"/>
      <c r="J39" s="23"/>
      <c r="K39" s="23"/>
      <c r="L39" s="23"/>
      <c r="M39" s="23"/>
    </row>
    <row r="40" spans="1:13" s="1" customFormat="1" ht="18">
      <c r="A40" s="33"/>
      <c r="B40" s="28"/>
      <c r="C40" s="36" t="s">
        <v>112</v>
      </c>
      <c r="D40" s="37" t="s">
        <v>69</v>
      </c>
      <c r="E40" s="18"/>
      <c r="F40" s="18">
        <v>47.197500000000005</v>
      </c>
      <c r="G40" s="54"/>
      <c r="H40" s="18"/>
      <c r="I40" s="18"/>
      <c r="J40" s="25"/>
      <c r="K40" s="25"/>
      <c r="L40" s="25"/>
      <c r="M40" s="25"/>
    </row>
    <row r="41" spans="1:13" s="1" customFormat="1" ht="18">
      <c r="A41" s="33"/>
      <c r="B41" s="28"/>
      <c r="C41" s="36" t="s">
        <v>113</v>
      </c>
      <c r="D41" s="37" t="s">
        <v>69</v>
      </c>
      <c r="E41" s="18"/>
      <c r="F41" s="22">
        <v>0.9951000000000001</v>
      </c>
      <c r="G41" s="18"/>
      <c r="H41" s="25"/>
      <c r="I41" s="18"/>
      <c r="J41" s="25"/>
      <c r="K41" s="25"/>
      <c r="L41" s="25"/>
      <c r="M41" s="25"/>
    </row>
    <row r="42" spans="1:13" s="1" customFormat="1" ht="18">
      <c r="A42" s="33"/>
      <c r="B42" s="28"/>
      <c r="C42" s="36" t="s">
        <v>114</v>
      </c>
      <c r="D42" s="37" t="s">
        <v>115</v>
      </c>
      <c r="E42" s="18"/>
      <c r="F42" s="18">
        <v>14.88</v>
      </c>
      <c r="G42" s="18"/>
      <c r="H42" s="25"/>
      <c r="I42" s="18"/>
      <c r="J42" s="25"/>
      <c r="K42" s="25"/>
      <c r="L42" s="25"/>
      <c r="M42" s="25"/>
    </row>
    <row r="43" spans="1:13" s="1" customFormat="1" ht="18">
      <c r="A43" s="33"/>
      <c r="B43" s="28"/>
      <c r="C43" s="38" t="s">
        <v>116</v>
      </c>
      <c r="D43" s="39" t="s">
        <v>69</v>
      </c>
      <c r="E43" s="32"/>
      <c r="F43" s="25">
        <v>0.77654999999999996</v>
      </c>
      <c r="G43" s="40"/>
      <c r="H43" s="23"/>
      <c r="I43" s="25"/>
      <c r="J43" s="23"/>
      <c r="K43" s="26"/>
      <c r="L43" s="23"/>
      <c r="M43" s="23"/>
    </row>
    <row r="44" spans="1:13" s="1" customFormat="1" ht="31.5">
      <c r="A44" s="43"/>
      <c r="B44" s="44"/>
      <c r="C44" s="45" t="s">
        <v>117</v>
      </c>
      <c r="D44" s="46" t="s">
        <v>142</v>
      </c>
      <c r="E44" s="47"/>
      <c r="F44" s="48">
        <v>9.8580000000000005</v>
      </c>
      <c r="G44" s="25"/>
      <c r="H44" s="48"/>
      <c r="I44" s="47"/>
      <c r="J44" s="48"/>
      <c r="K44" s="48"/>
      <c r="L44" s="48"/>
      <c r="M44" s="48"/>
    </row>
    <row r="45" spans="1:13" s="1" customFormat="1" ht="15.75">
      <c r="A45" s="43"/>
      <c r="B45" s="44"/>
      <c r="C45" s="45" t="s">
        <v>118</v>
      </c>
      <c r="D45" s="46" t="s">
        <v>100</v>
      </c>
      <c r="E45" s="47"/>
      <c r="F45" s="47">
        <v>103.69500000000001</v>
      </c>
      <c r="G45" s="47"/>
      <c r="H45" s="47"/>
      <c r="I45" s="47"/>
      <c r="J45" s="48"/>
      <c r="K45" s="48"/>
      <c r="L45" s="48"/>
      <c r="M45" s="48"/>
    </row>
    <row r="46" spans="1:13" s="1" customFormat="1" ht="15.75">
      <c r="A46" s="43"/>
      <c r="B46" s="44"/>
      <c r="C46" s="49" t="s">
        <v>119</v>
      </c>
      <c r="D46" s="50" t="s">
        <v>16</v>
      </c>
      <c r="E46" s="51"/>
      <c r="F46" s="48">
        <v>103.69500000000001</v>
      </c>
      <c r="G46" s="52"/>
      <c r="H46" s="52"/>
      <c r="I46" s="48"/>
      <c r="J46" s="52"/>
      <c r="K46" s="52"/>
      <c r="L46" s="52"/>
      <c r="M46" s="52"/>
    </row>
    <row r="47" spans="1:13" s="1" customFormat="1" ht="13.5">
      <c r="A47" s="75">
        <v>11</v>
      </c>
      <c r="B47" s="76" t="s">
        <v>120</v>
      </c>
      <c r="C47" s="77" t="s">
        <v>121</v>
      </c>
      <c r="D47" s="78" t="s">
        <v>14</v>
      </c>
      <c r="E47" s="79"/>
      <c r="F47" s="80">
        <v>2.02</v>
      </c>
      <c r="G47" s="81"/>
      <c r="H47" s="52"/>
      <c r="I47" s="48"/>
      <c r="J47" s="52"/>
      <c r="K47" s="55"/>
      <c r="L47" s="52"/>
      <c r="M47" s="52"/>
    </row>
    <row r="48" spans="1:13" s="1" customFormat="1" ht="13.5">
      <c r="A48" s="43"/>
      <c r="B48" s="44"/>
      <c r="C48" s="56" t="s">
        <v>20</v>
      </c>
      <c r="D48" s="47" t="s">
        <v>13</v>
      </c>
      <c r="E48" s="48"/>
      <c r="F48" s="48">
        <v>55.752000000000002</v>
      </c>
      <c r="G48" s="52"/>
      <c r="H48" s="52"/>
      <c r="I48" s="48"/>
      <c r="J48" s="52"/>
      <c r="K48" s="55"/>
      <c r="L48" s="52"/>
      <c r="M48" s="52"/>
    </row>
    <row r="49" spans="1:13" s="1" customFormat="1" ht="13.5">
      <c r="A49" s="43"/>
      <c r="B49" s="44"/>
      <c r="C49" s="57" t="s">
        <v>122</v>
      </c>
      <c r="D49" s="47" t="s">
        <v>17</v>
      </c>
      <c r="E49" s="48"/>
      <c r="F49" s="58">
        <v>9.5747999999999998</v>
      </c>
      <c r="G49" s="54"/>
      <c r="H49" s="52"/>
      <c r="I49" s="48"/>
      <c r="J49" s="52"/>
      <c r="K49" s="52"/>
      <c r="L49" s="52"/>
      <c r="M49" s="52"/>
    </row>
    <row r="50" spans="1:13" s="1" customFormat="1" ht="13.5">
      <c r="A50" s="43"/>
      <c r="B50" s="44"/>
      <c r="C50" s="59" t="s">
        <v>15</v>
      </c>
      <c r="D50" s="47" t="s">
        <v>16</v>
      </c>
      <c r="E50" s="48"/>
      <c r="F50" s="58">
        <v>13.735999999999999</v>
      </c>
      <c r="G50" s="52"/>
      <c r="H50" s="52"/>
      <c r="I50" s="48"/>
      <c r="J50" s="52"/>
      <c r="K50" s="52"/>
      <c r="L50" s="52"/>
      <c r="M50" s="52"/>
    </row>
    <row r="51" spans="1:13" s="1" customFormat="1" ht="13.5">
      <c r="A51" s="43"/>
      <c r="B51" s="44"/>
      <c r="C51" s="56" t="s">
        <v>123</v>
      </c>
      <c r="D51" s="47" t="s">
        <v>14</v>
      </c>
      <c r="E51" s="51"/>
      <c r="F51" s="53">
        <v>0.2336</v>
      </c>
      <c r="G51" s="40"/>
      <c r="H51" s="52"/>
      <c r="I51" s="48"/>
      <c r="J51" s="52"/>
      <c r="K51" s="55"/>
      <c r="L51" s="52"/>
      <c r="M51" s="52"/>
    </row>
    <row r="52" spans="1:13" s="1" customFormat="1" ht="13.5">
      <c r="A52" s="43"/>
      <c r="B52" s="44"/>
      <c r="C52" s="57" t="s">
        <v>21</v>
      </c>
      <c r="D52" s="47" t="s">
        <v>16</v>
      </c>
      <c r="E52" s="51"/>
      <c r="F52" s="48">
        <v>24.643999999999998</v>
      </c>
      <c r="G52" s="54"/>
      <c r="H52" s="52"/>
      <c r="I52" s="48"/>
      <c r="J52" s="52"/>
      <c r="K52" s="55"/>
      <c r="L52" s="52"/>
      <c r="M52" s="52"/>
    </row>
    <row r="53" spans="1:13" s="1" customFormat="1">
      <c r="A53" s="75">
        <v>12</v>
      </c>
      <c r="B53" s="76" t="s">
        <v>160</v>
      </c>
      <c r="C53" s="167" t="s">
        <v>124</v>
      </c>
      <c r="D53" s="78" t="s">
        <v>14</v>
      </c>
      <c r="E53" s="168"/>
      <c r="F53" s="79">
        <v>0.33300000000000002</v>
      </c>
      <c r="G53" s="169"/>
      <c r="H53" s="52"/>
      <c r="I53" s="48"/>
      <c r="J53" s="52"/>
      <c r="K53" s="55"/>
      <c r="L53" s="52"/>
      <c r="M53" s="52"/>
    </row>
    <row r="54" spans="1:13">
      <c r="A54" s="57"/>
      <c r="B54" s="44"/>
      <c r="C54" s="56" t="s">
        <v>20</v>
      </c>
      <c r="D54" s="47" t="s">
        <v>13</v>
      </c>
      <c r="E54" s="48"/>
      <c r="F54" s="48">
        <v>69.930000000000007</v>
      </c>
      <c r="G54" s="52"/>
      <c r="H54" s="52"/>
      <c r="I54" s="48"/>
      <c r="J54" s="52"/>
      <c r="K54" s="55"/>
      <c r="L54" s="52"/>
      <c r="M54" s="52"/>
    </row>
    <row r="55" spans="1:13">
      <c r="A55" s="42"/>
      <c r="B55" s="44"/>
      <c r="C55" s="59" t="s">
        <v>15</v>
      </c>
      <c r="D55" s="47" t="s">
        <v>17</v>
      </c>
      <c r="E55" s="48"/>
      <c r="F55" s="51">
        <v>0.4662</v>
      </c>
      <c r="G55" s="52"/>
      <c r="H55" s="52"/>
      <c r="I55" s="48"/>
      <c r="J55" s="52"/>
      <c r="K55" s="52"/>
      <c r="L55" s="52"/>
      <c r="M55" s="52"/>
    </row>
    <row r="56" spans="1:13">
      <c r="A56" s="42"/>
      <c r="B56" s="44"/>
      <c r="C56" s="56" t="s">
        <v>125</v>
      </c>
      <c r="D56" s="47" t="s">
        <v>14</v>
      </c>
      <c r="E56" s="51"/>
      <c r="F56" s="51">
        <v>0.33300000000000002</v>
      </c>
      <c r="G56" s="54"/>
      <c r="H56" s="52"/>
      <c r="I56" s="48"/>
      <c r="J56" s="52"/>
      <c r="K56" s="55"/>
      <c r="L56" s="52"/>
      <c r="M56" s="52"/>
    </row>
    <row r="57" spans="1:13">
      <c r="A57" s="42"/>
      <c r="B57" s="44"/>
      <c r="C57" s="57" t="s">
        <v>21</v>
      </c>
      <c r="D57" s="47" t="s">
        <v>16</v>
      </c>
      <c r="E57" s="51"/>
      <c r="F57" s="51">
        <v>0.66600000000000004</v>
      </c>
      <c r="G57" s="54"/>
      <c r="H57" s="52"/>
      <c r="I57" s="48"/>
      <c r="J57" s="52"/>
      <c r="K57" s="55"/>
      <c r="L57" s="52"/>
      <c r="M57" s="52"/>
    </row>
    <row r="58" spans="1:13" ht="27">
      <c r="A58" s="125">
        <v>13</v>
      </c>
      <c r="B58" s="171" t="s">
        <v>126</v>
      </c>
      <c r="C58" s="167" t="s">
        <v>104</v>
      </c>
      <c r="D58" s="172" t="s">
        <v>93</v>
      </c>
      <c r="E58" s="172"/>
      <c r="F58" s="173">
        <v>74</v>
      </c>
      <c r="G58" s="81"/>
      <c r="H58" s="52"/>
      <c r="I58" s="48"/>
      <c r="J58" s="52"/>
      <c r="K58" s="55"/>
      <c r="L58" s="52"/>
      <c r="M58" s="52"/>
    </row>
    <row r="59" spans="1:13" ht="15.75">
      <c r="A59" s="43"/>
      <c r="B59" s="44"/>
      <c r="C59" s="174" t="s">
        <v>87</v>
      </c>
      <c r="D59" s="42"/>
      <c r="E59" s="175"/>
      <c r="F59" s="176"/>
      <c r="G59" s="51"/>
      <c r="H59" s="52"/>
      <c r="I59" s="48"/>
      <c r="J59" s="52"/>
      <c r="K59" s="55"/>
      <c r="L59" s="52"/>
      <c r="M59" s="52"/>
    </row>
    <row r="60" spans="1:13" ht="27">
      <c r="A60" s="125">
        <v>14</v>
      </c>
      <c r="B60" s="76" t="s">
        <v>74</v>
      </c>
      <c r="C60" s="177" t="s">
        <v>152</v>
      </c>
      <c r="D60" s="78" t="s">
        <v>153</v>
      </c>
      <c r="E60" s="168"/>
      <c r="F60" s="168">
        <v>12.88</v>
      </c>
      <c r="G60" s="169"/>
      <c r="H60" s="52"/>
      <c r="I60" s="48"/>
      <c r="J60" s="52"/>
      <c r="K60" s="55"/>
      <c r="L60" s="52"/>
      <c r="M60" s="52"/>
    </row>
    <row r="61" spans="1:13" ht="15.75">
      <c r="A61" s="178"/>
      <c r="B61" s="44"/>
      <c r="C61" s="56" t="s">
        <v>20</v>
      </c>
      <c r="D61" s="47" t="s">
        <v>13</v>
      </c>
      <c r="E61" s="140"/>
      <c r="F61" s="48">
        <v>193.20000000000002</v>
      </c>
      <c r="G61" s="52"/>
      <c r="H61" s="52"/>
      <c r="I61" s="48"/>
      <c r="J61" s="52"/>
      <c r="K61" s="55"/>
      <c r="L61" s="52"/>
      <c r="M61" s="52"/>
    </row>
    <row r="62" spans="1:13" ht="15.75">
      <c r="A62" s="178"/>
      <c r="B62" s="179"/>
      <c r="C62" s="56" t="s">
        <v>77</v>
      </c>
      <c r="D62" s="47" t="s">
        <v>17</v>
      </c>
      <c r="E62" s="140"/>
      <c r="F62" s="51">
        <v>27.820800000000002</v>
      </c>
      <c r="G62" s="52"/>
      <c r="H62" s="52"/>
      <c r="I62" s="48"/>
      <c r="J62" s="52"/>
      <c r="K62" s="52"/>
      <c r="L62" s="52"/>
      <c r="M62" s="52"/>
    </row>
    <row r="63" spans="1:13" ht="15.75">
      <c r="A63" s="178"/>
      <c r="B63" s="179"/>
      <c r="C63" s="56" t="s">
        <v>75</v>
      </c>
      <c r="D63" s="47" t="s">
        <v>17</v>
      </c>
      <c r="E63" s="140"/>
      <c r="F63" s="51">
        <v>35.162400000000005</v>
      </c>
      <c r="G63" s="52"/>
      <c r="H63" s="52"/>
      <c r="I63" s="48"/>
      <c r="J63" s="52"/>
      <c r="K63" s="52"/>
      <c r="L63" s="52"/>
      <c r="M63" s="52"/>
    </row>
    <row r="64" spans="1:13" ht="15.75">
      <c r="A64" s="178"/>
      <c r="B64" s="179"/>
      <c r="C64" s="180" t="s">
        <v>52</v>
      </c>
      <c r="D64" s="47" t="s">
        <v>17</v>
      </c>
      <c r="E64" s="140"/>
      <c r="F64" s="51">
        <v>12.493600000000001</v>
      </c>
      <c r="G64" s="52"/>
      <c r="H64" s="52"/>
      <c r="I64" s="48"/>
      <c r="J64" s="52"/>
      <c r="K64" s="52"/>
      <c r="L64" s="52"/>
      <c r="M64" s="52"/>
    </row>
    <row r="65" spans="1:13" ht="15.75">
      <c r="A65" s="178"/>
      <c r="B65" s="179"/>
      <c r="C65" s="56" t="s">
        <v>78</v>
      </c>
      <c r="D65" s="181" t="s">
        <v>63</v>
      </c>
      <c r="E65" s="48"/>
      <c r="F65" s="58">
        <v>1571.3600000000001</v>
      </c>
      <c r="G65" s="52"/>
      <c r="H65" s="52"/>
      <c r="I65" s="48"/>
      <c r="J65" s="52"/>
      <c r="K65" s="55"/>
      <c r="L65" s="52"/>
      <c r="M65" s="52"/>
    </row>
    <row r="66" spans="1:13" ht="27">
      <c r="A66" s="66">
        <v>15</v>
      </c>
      <c r="B66" s="67" t="s">
        <v>79</v>
      </c>
      <c r="C66" s="19" t="s">
        <v>82</v>
      </c>
      <c r="D66" s="69" t="s">
        <v>154</v>
      </c>
      <c r="E66" s="70"/>
      <c r="F66" s="71">
        <v>6.4379999999999997</v>
      </c>
      <c r="G66" s="72"/>
      <c r="H66" s="23"/>
      <c r="I66" s="25"/>
      <c r="J66" s="23"/>
      <c r="K66" s="26"/>
      <c r="L66" s="23"/>
      <c r="M66" s="23"/>
    </row>
    <row r="67" spans="1:13">
      <c r="A67" s="27"/>
      <c r="B67" s="28"/>
      <c r="C67" s="29" t="s">
        <v>20</v>
      </c>
      <c r="D67" s="18" t="s">
        <v>13</v>
      </c>
      <c r="E67" s="25"/>
      <c r="F67" s="25">
        <v>212.45399999999998</v>
      </c>
      <c r="G67" s="23"/>
      <c r="H67" s="23"/>
      <c r="I67" s="25"/>
      <c r="J67" s="23"/>
      <c r="K67" s="26"/>
      <c r="L67" s="23"/>
      <c r="M67" s="23"/>
    </row>
    <row r="68" spans="1:13">
      <c r="A68" s="27"/>
      <c r="B68" s="28"/>
      <c r="C68" s="29" t="s">
        <v>83</v>
      </c>
      <c r="D68" s="18" t="s">
        <v>17</v>
      </c>
      <c r="E68" s="25"/>
      <c r="F68" s="32">
        <v>2.7039599999999999</v>
      </c>
      <c r="G68" s="23"/>
      <c r="H68" s="23"/>
      <c r="I68" s="25"/>
      <c r="J68" s="23"/>
      <c r="K68" s="23"/>
      <c r="L68" s="23"/>
      <c r="M68" s="23"/>
    </row>
    <row r="69" spans="1:13">
      <c r="A69" s="27"/>
      <c r="B69" s="28"/>
      <c r="C69" s="29" t="s">
        <v>53</v>
      </c>
      <c r="D69" s="18" t="s">
        <v>17</v>
      </c>
      <c r="E69" s="25"/>
      <c r="F69" s="22">
        <v>16.610040000000001</v>
      </c>
      <c r="G69" s="23"/>
      <c r="H69" s="23"/>
      <c r="I69" s="25"/>
      <c r="J69" s="23"/>
      <c r="K69" s="23"/>
      <c r="L69" s="23"/>
      <c r="M69" s="23"/>
    </row>
    <row r="70" spans="1:13">
      <c r="A70" s="27"/>
      <c r="B70" s="28"/>
      <c r="C70" s="29" t="s">
        <v>54</v>
      </c>
      <c r="D70" s="18" t="s">
        <v>17</v>
      </c>
      <c r="E70" s="25"/>
      <c r="F70" s="22">
        <v>72.105599999999995</v>
      </c>
      <c r="G70" s="23"/>
      <c r="H70" s="23"/>
      <c r="I70" s="25"/>
      <c r="J70" s="23"/>
      <c r="K70" s="23"/>
      <c r="L70" s="23"/>
      <c r="M70" s="23"/>
    </row>
    <row r="71" spans="1:13">
      <c r="A71" s="27"/>
      <c r="B71" s="28"/>
      <c r="C71" s="29" t="s">
        <v>55</v>
      </c>
      <c r="D71" s="18" t="s">
        <v>17</v>
      </c>
      <c r="E71" s="25"/>
      <c r="F71" s="22">
        <v>159.66239999999999</v>
      </c>
      <c r="G71" s="23"/>
      <c r="H71" s="23"/>
      <c r="I71" s="25"/>
      <c r="J71" s="23"/>
      <c r="K71" s="23"/>
      <c r="L71" s="23"/>
      <c r="M71" s="23"/>
    </row>
    <row r="72" spans="1:13">
      <c r="A72" s="27"/>
      <c r="B72" s="28"/>
      <c r="C72" s="148" t="s">
        <v>56</v>
      </c>
      <c r="D72" s="18" t="s">
        <v>17</v>
      </c>
      <c r="E72" s="25"/>
      <c r="F72" s="22">
        <v>3.41214</v>
      </c>
      <c r="G72" s="23"/>
      <c r="H72" s="23"/>
      <c r="I72" s="25"/>
      <c r="J72" s="23"/>
      <c r="K72" s="23"/>
      <c r="L72" s="23"/>
      <c r="M72" s="23"/>
    </row>
    <row r="73" spans="1:13" ht="15.75">
      <c r="A73" s="27"/>
      <c r="B73" s="28"/>
      <c r="C73" s="29" t="s">
        <v>57</v>
      </c>
      <c r="D73" s="30" t="s">
        <v>64</v>
      </c>
      <c r="E73" s="182"/>
      <c r="F73" s="21">
        <v>1100.8979999999999</v>
      </c>
      <c r="G73" s="23"/>
      <c r="H73" s="23"/>
      <c r="I73" s="25"/>
      <c r="J73" s="23"/>
      <c r="K73" s="26"/>
      <c r="L73" s="23"/>
      <c r="M73" s="23"/>
    </row>
    <row r="74" spans="1:13">
      <c r="A74" s="66">
        <v>16</v>
      </c>
      <c r="B74" s="67" t="s">
        <v>25</v>
      </c>
      <c r="C74" s="68" t="s">
        <v>80</v>
      </c>
      <c r="D74" s="69" t="s">
        <v>14</v>
      </c>
      <c r="E74" s="118"/>
      <c r="F74" s="71">
        <v>3.8627999999999996</v>
      </c>
      <c r="G74" s="72"/>
      <c r="H74" s="23"/>
      <c r="I74" s="25"/>
      <c r="J74" s="23"/>
      <c r="K74" s="26"/>
      <c r="L74" s="23"/>
      <c r="M74" s="23"/>
    </row>
    <row r="75" spans="1:13">
      <c r="A75" s="178"/>
      <c r="B75" s="179"/>
      <c r="C75" s="56" t="s">
        <v>58</v>
      </c>
      <c r="D75" s="47" t="s">
        <v>17</v>
      </c>
      <c r="E75" s="48"/>
      <c r="F75" s="51">
        <v>1.1588399999999999</v>
      </c>
      <c r="G75" s="52"/>
      <c r="H75" s="52"/>
      <c r="I75" s="48"/>
      <c r="J75" s="52"/>
      <c r="K75" s="52"/>
      <c r="L75" s="52"/>
      <c r="M75" s="52"/>
    </row>
    <row r="76" spans="1:13">
      <c r="A76" s="178"/>
      <c r="B76" s="179"/>
      <c r="C76" s="56" t="s">
        <v>59</v>
      </c>
      <c r="D76" s="181" t="s">
        <v>14</v>
      </c>
      <c r="E76" s="48"/>
      <c r="F76" s="51">
        <v>3.9786839999999994</v>
      </c>
      <c r="G76" s="54"/>
      <c r="H76" s="52"/>
      <c r="I76" s="48"/>
      <c r="J76" s="52"/>
      <c r="K76" s="55"/>
      <c r="L76" s="52"/>
      <c r="M76" s="52"/>
    </row>
    <row r="77" spans="1:13" ht="63">
      <c r="A77" s="183">
        <v>17</v>
      </c>
      <c r="B77" s="184" t="s">
        <v>84</v>
      </c>
      <c r="C77" s="185" t="s">
        <v>155</v>
      </c>
      <c r="D77" s="186" t="s">
        <v>156</v>
      </c>
      <c r="E77" s="187"/>
      <c r="F77" s="188">
        <v>5.4649999999999999</v>
      </c>
      <c r="G77" s="189"/>
      <c r="H77" s="190"/>
      <c r="I77" s="191"/>
      <c r="J77" s="190"/>
      <c r="K77" s="192"/>
      <c r="L77" s="193"/>
      <c r="M77" s="193"/>
    </row>
    <row r="78" spans="1:13" ht="15.75">
      <c r="A78" s="194"/>
      <c r="B78" s="195"/>
      <c r="C78" s="196" t="s">
        <v>20</v>
      </c>
      <c r="D78" s="50" t="s">
        <v>13</v>
      </c>
      <c r="E78" s="25"/>
      <c r="F78" s="191">
        <v>206.46770000000001</v>
      </c>
      <c r="G78" s="193"/>
      <c r="H78" s="193"/>
      <c r="I78" s="191"/>
      <c r="J78" s="193"/>
      <c r="K78" s="192"/>
      <c r="L78" s="193"/>
      <c r="M78" s="193"/>
    </row>
    <row r="79" spans="1:13" ht="15.75">
      <c r="A79" s="194"/>
      <c r="B79" s="195"/>
      <c r="C79" s="196" t="s">
        <v>60</v>
      </c>
      <c r="D79" s="50" t="s">
        <v>17</v>
      </c>
      <c r="E79" s="25"/>
      <c r="F79" s="197">
        <v>16.504300000000001</v>
      </c>
      <c r="G79" s="193"/>
      <c r="H79" s="193"/>
      <c r="I79" s="191"/>
      <c r="J79" s="193"/>
      <c r="K79" s="193"/>
      <c r="L79" s="193"/>
      <c r="M79" s="193"/>
    </row>
    <row r="80" spans="1:13" ht="15.75">
      <c r="A80" s="194"/>
      <c r="B80" s="195"/>
      <c r="C80" s="196" t="s">
        <v>54</v>
      </c>
      <c r="D80" s="50" t="s">
        <v>17</v>
      </c>
      <c r="E80" s="25"/>
      <c r="F80" s="198">
        <v>20.220500000000001</v>
      </c>
      <c r="G80" s="193"/>
      <c r="H80" s="193"/>
      <c r="I80" s="191"/>
      <c r="J80" s="193"/>
      <c r="K80" s="193"/>
      <c r="L80" s="193"/>
      <c r="M80" s="193"/>
    </row>
    <row r="81" spans="1:13" ht="15.75">
      <c r="A81" s="194"/>
      <c r="B81" s="195"/>
      <c r="C81" s="196" t="s">
        <v>55</v>
      </c>
      <c r="D81" s="50" t="s">
        <v>17</v>
      </c>
      <c r="E81" s="25"/>
      <c r="F81" s="198">
        <v>60.661499999999997</v>
      </c>
      <c r="G81" s="193"/>
      <c r="H81" s="193"/>
      <c r="I81" s="191"/>
      <c r="J81" s="193"/>
      <c r="K81" s="193"/>
      <c r="L81" s="193"/>
      <c r="M81" s="193"/>
    </row>
    <row r="82" spans="1:13" ht="15.75">
      <c r="A82" s="178"/>
      <c r="B82" s="195"/>
      <c r="C82" s="49" t="s">
        <v>15</v>
      </c>
      <c r="D82" s="50" t="s">
        <v>16</v>
      </c>
      <c r="E82" s="25"/>
      <c r="F82" s="198">
        <v>46.507149999999996</v>
      </c>
      <c r="G82" s="193"/>
      <c r="H82" s="193"/>
      <c r="I82" s="191"/>
      <c r="J82" s="193"/>
      <c r="K82" s="193"/>
      <c r="L82" s="193"/>
      <c r="M82" s="193"/>
    </row>
    <row r="83" spans="1:13" ht="31.5">
      <c r="A83" s="194"/>
      <c r="B83" s="195"/>
      <c r="C83" s="45" t="s">
        <v>85</v>
      </c>
      <c r="D83" s="50" t="s">
        <v>14</v>
      </c>
      <c r="E83" s="199"/>
      <c r="F83" s="198">
        <v>762.36749999999995</v>
      </c>
      <c r="G83" s="52"/>
      <c r="H83" s="193"/>
      <c r="I83" s="191"/>
      <c r="J83" s="193"/>
      <c r="K83" s="192"/>
      <c r="L83" s="193"/>
      <c r="M83" s="193"/>
    </row>
    <row r="84" spans="1:13" ht="15.75">
      <c r="A84" s="200"/>
      <c r="B84" s="195"/>
      <c r="C84" s="201" t="s">
        <v>21</v>
      </c>
      <c r="D84" s="50" t="s">
        <v>16</v>
      </c>
      <c r="E84" s="199"/>
      <c r="F84" s="191">
        <v>3158.9558100000004</v>
      </c>
      <c r="G84" s="202"/>
      <c r="H84" s="193"/>
      <c r="I84" s="191"/>
      <c r="J84" s="193"/>
      <c r="K84" s="192"/>
      <c r="L84" s="193"/>
      <c r="M84" s="193"/>
    </row>
    <row r="85" spans="1:13" ht="31.5">
      <c r="A85" s="203">
        <v>18</v>
      </c>
      <c r="B85" s="204" t="s">
        <v>25</v>
      </c>
      <c r="C85" s="174" t="s">
        <v>86</v>
      </c>
      <c r="D85" s="186" t="s">
        <v>14</v>
      </c>
      <c r="E85" s="205"/>
      <c r="F85" s="205">
        <v>1.6395</v>
      </c>
      <c r="G85" s="189"/>
      <c r="H85" s="190"/>
      <c r="I85" s="191"/>
      <c r="J85" s="190"/>
      <c r="K85" s="192"/>
      <c r="L85" s="193"/>
      <c r="M85" s="193"/>
    </row>
    <row r="86" spans="1:13" ht="15.75">
      <c r="A86" s="178"/>
      <c r="B86" s="206"/>
      <c r="C86" s="196" t="s">
        <v>58</v>
      </c>
      <c r="D86" s="50" t="s">
        <v>17</v>
      </c>
      <c r="E86" s="191"/>
      <c r="F86" s="198">
        <v>0.49184999999999995</v>
      </c>
      <c r="G86" s="193"/>
      <c r="H86" s="193"/>
      <c r="I86" s="191"/>
      <c r="J86" s="193"/>
      <c r="K86" s="193"/>
      <c r="L86" s="193"/>
      <c r="M86" s="193"/>
    </row>
    <row r="87" spans="1:13" ht="15.75">
      <c r="A87" s="178"/>
      <c r="B87" s="206"/>
      <c r="C87" s="196" t="s">
        <v>59</v>
      </c>
      <c r="D87" s="207" t="s">
        <v>14</v>
      </c>
      <c r="E87" s="191"/>
      <c r="F87" s="198">
        <v>1.688685</v>
      </c>
      <c r="G87" s="202"/>
      <c r="H87" s="193"/>
      <c r="I87" s="191"/>
      <c r="J87" s="193"/>
      <c r="K87" s="192"/>
      <c r="L87" s="193"/>
      <c r="M87" s="193"/>
    </row>
    <row r="88" spans="1:13" ht="78.75">
      <c r="A88" s="208">
        <v>19</v>
      </c>
      <c r="B88" s="209" t="s">
        <v>61</v>
      </c>
      <c r="C88" s="210" t="s">
        <v>157</v>
      </c>
      <c r="D88" s="184" t="s">
        <v>156</v>
      </c>
      <c r="E88" s="211"/>
      <c r="F88" s="212">
        <v>5.4649999999999999</v>
      </c>
      <c r="G88" s="213"/>
      <c r="H88" s="214"/>
      <c r="I88" s="215"/>
      <c r="J88" s="214"/>
      <c r="K88" s="216"/>
      <c r="L88" s="217"/>
      <c r="M88" s="217"/>
    </row>
    <row r="89" spans="1:13" ht="15.75">
      <c r="A89" s="194"/>
      <c r="B89" s="195"/>
      <c r="C89" s="196" t="s">
        <v>20</v>
      </c>
      <c r="D89" s="50" t="s">
        <v>13</v>
      </c>
      <c r="E89" s="191"/>
      <c r="F89" s="191">
        <v>204.9375</v>
      </c>
      <c r="G89" s="193"/>
      <c r="H89" s="193"/>
      <c r="I89" s="191"/>
      <c r="J89" s="193"/>
      <c r="K89" s="192"/>
      <c r="L89" s="193"/>
      <c r="M89" s="193"/>
    </row>
    <row r="90" spans="1:13" ht="15.75">
      <c r="A90" s="194"/>
      <c r="B90" s="195"/>
      <c r="C90" s="196" t="s">
        <v>60</v>
      </c>
      <c r="D90" s="50" t="s">
        <v>17</v>
      </c>
      <c r="E90" s="191"/>
      <c r="F90" s="197">
        <v>16.504300000000001</v>
      </c>
      <c r="G90" s="193"/>
      <c r="H90" s="193"/>
      <c r="I90" s="191"/>
      <c r="J90" s="193"/>
      <c r="K90" s="193"/>
      <c r="L90" s="193"/>
      <c r="M90" s="193"/>
    </row>
    <row r="91" spans="1:13" ht="15.75">
      <c r="A91" s="194"/>
      <c r="B91" s="195"/>
      <c r="C91" s="196" t="s">
        <v>54</v>
      </c>
      <c r="D91" s="50" t="s">
        <v>17</v>
      </c>
      <c r="E91" s="191"/>
      <c r="F91" s="198">
        <v>20.220500000000001</v>
      </c>
      <c r="G91" s="193"/>
      <c r="H91" s="193"/>
      <c r="I91" s="191"/>
      <c r="J91" s="193"/>
      <c r="K91" s="193"/>
      <c r="L91" s="193"/>
      <c r="M91" s="193"/>
    </row>
    <row r="92" spans="1:13" ht="15.75">
      <c r="A92" s="194"/>
      <c r="B92" s="195"/>
      <c r="C92" s="196" t="s">
        <v>55</v>
      </c>
      <c r="D92" s="50" t="s">
        <v>17</v>
      </c>
      <c r="E92" s="191"/>
      <c r="F92" s="198">
        <v>60.661499999999997</v>
      </c>
      <c r="G92" s="193"/>
      <c r="H92" s="193"/>
      <c r="I92" s="191"/>
      <c r="J92" s="193"/>
      <c r="K92" s="193"/>
      <c r="L92" s="193"/>
      <c r="M92" s="193"/>
    </row>
    <row r="93" spans="1:13" ht="15.75">
      <c r="A93" s="178"/>
      <c r="B93" s="195"/>
      <c r="C93" s="49" t="s">
        <v>15</v>
      </c>
      <c r="D93" s="50" t="s">
        <v>16</v>
      </c>
      <c r="E93" s="191"/>
      <c r="F93" s="198">
        <v>46.507149999999996</v>
      </c>
      <c r="G93" s="193"/>
      <c r="H93" s="193"/>
      <c r="I93" s="191"/>
      <c r="J93" s="193"/>
      <c r="K93" s="193"/>
      <c r="L93" s="193"/>
      <c r="M93" s="193"/>
    </row>
    <row r="94" spans="1:13" ht="31.5">
      <c r="A94" s="194"/>
      <c r="B94" s="195"/>
      <c r="C94" s="45" t="s">
        <v>62</v>
      </c>
      <c r="D94" s="50" t="s">
        <v>14</v>
      </c>
      <c r="E94" s="191"/>
      <c r="F94" s="198">
        <v>532.29100000000005</v>
      </c>
      <c r="G94" s="52"/>
      <c r="H94" s="193"/>
      <c r="I94" s="191"/>
      <c r="J94" s="193"/>
      <c r="K94" s="192"/>
      <c r="L94" s="193"/>
      <c r="M94" s="193"/>
    </row>
    <row r="95" spans="1:13" ht="15.75">
      <c r="A95" s="200"/>
      <c r="B95" s="195"/>
      <c r="C95" s="201" t="s">
        <v>21</v>
      </c>
      <c r="D95" s="50" t="s">
        <v>16</v>
      </c>
      <c r="E95" s="218"/>
      <c r="F95" s="191">
        <v>2971.59375</v>
      </c>
      <c r="G95" s="202"/>
      <c r="H95" s="193"/>
      <c r="I95" s="191"/>
      <c r="J95" s="193"/>
      <c r="K95" s="192"/>
      <c r="L95" s="193"/>
      <c r="M95" s="193"/>
    </row>
    <row r="96" spans="1:13" ht="27">
      <c r="A96" s="125">
        <v>20</v>
      </c>
      <c r="B96" s="76" t="s">
        <v>74</v>
      </c>
      <c r="C96" s="82" t="s">
        <v>130</v>
      </c>
      <c r="D96" s="78" t="s">
        <v>153</v>
      </c>
      <c r="E96" s="168"/>
      <c r="F96" s="168">
        <v>5.84</v>
      </c>
      <c r="G96" s="169"/>
      <c r="H96" s="52"/>
      <c r="I96" s="48"/>
      <c r="J96" s="52"/>
      <c r="K96" s="55"/>
      <c r="L96" s="52"/>
      <c r="M96" s="52"/>
    </row>
    <row r="97" spans="1:13">
      <c r="A97" s="178"/>
      <c r="B97" s="44"/>
      <c r="C97" s="29" t="s">
        <v>20</v>
      </c>
      <c r="D97" s="18" t="s">
        <v>13</v>
      </c>
      <c r="E97" s="25"/>
      <c r="F97" s="25">
        <v>87.6</v>
      </c>
      <c r="G97" s="23"/>
      <c r="H97" s="23"/>
      <c r="I97" s="25"/>
      <c r="J97" s="23"/>
      <c r="K97" s="26"/>
      <c r="L97" s="23"/>
      <c r="M97" s="23"/>
    </row>
    <row r="98" spans="1:13">
      <c r="A98" s="178"/>
      <c r="B98" s="179"/>
      <c r="C98" s="29" t="s">
        <v>83</v>
      </c>
      <c r="D98" s="18" t="s">
        <v>17</v>
      </c>
      <c r="E98" s="25"/>
      <c r="F98" s="22">
        <v>12.6144</v>
      </c>
      <c r="G98" s="23"/>
      <c r="H98" s="23"/>
      <c r="I98" s="25"/>
      <c r="J98" s="23"/>
      <c r="K98" s="23"/>
      <c r="L98" s="23"/>
      <c r="M98" s="23"/>
    </row>
    <row r="99" spans="1:13">
      <c r="A99" s="178"/>
      <c r="B99" s="179"/>
      <c r="C99" s="29" t="s">
        <v>75</v>
      </c>
      <c r="D99" s="18" t="s">
        <v>17</v>
      </c>
      <c r="E99" s="25"/>
      <c r="F99" s="22">
        <v>15.943199999999999</v>
      </c>
      <c r="G99" s="23"/>
      <c r="H99" s="23"/>
      <c r="I99" s="25"/>
      <c r="J99" s="23"/>
      <c r="K99" s="23"/>
      <c r="L99" s="23"/>
      <c r="M99" s="23"/>
    </row>
    <row r="100" spans="1:13">
      <c r="A100" s="178"/>
      <c r="B100" s="179"/>
      <c r="C100" s="148" t="s">
        <v>52</v>
      </c>
      <c r="D100" s="18" t="s">
        <v>17</v>
      </c>
      <c r="E100" s="25"/>
      <c r="F100" s="22">
        <v>5.6647999999999996</v>
      </c>
      <c r="G100" s="23"/>
      <c r="H100" s="23"/>
      <c r="I100" s="25"/>
      <c r="J100" s="23"/>
      <c r="K100" s="23"/>
      <c r="L100" s="23"/>
      <c r="M100" s="23"/>
    </row>
    <row r="101" spans="1:13" ht="15.75">
      <c r="A101" s="219"/>
      <c r="B101" s="220"/>
      <c r="C101" s="221" t="s">
        <v>78</v>
      </c>
      <c r="D101" s="222" t="s">
        <v>64</v>
      </c>
      <c r="E101" s="223"/>
      <c r="F101" s="224">
        <v>712.48</v>
      </c>
      <c r="G101" s="52"/>
      <c r="H101" s="225"/>
      <c r="I101" s="223"/>
      <c r="J101" s="225"/>
      <c r="K101" s="226"/>
      <c r="L101" s="225"/>
      <c r="M101" s="225"/>
    </row>
    <row r="102" spans="1:13" ht="15.75">
      <c r="A102" s="219"/>
      <c r="B102" s="220"/>
      <c r="C102" s="227" t="s">
        <v>131</v>
      </c>
      <c r="D102" s="222" t="s">
        <v>64</v>
      </c>
      <c r="E102" s="223"/>
      <c r="F102" s="224">
        <v>40.879999999999995</v>
      </c>
      <c r="G102" s="225"/>
      <c r="H102" s="225"/>
      <c r="I102" s="223"/>
      <c r="J102" s="225"/>
      <c r="K102" s="226"/>
      <c r="L102" s="225"/>
      <c r="M102" s="225"/>
    </row>
    <row r="103" spans="1:13" ht="16.5">
      <c r="A103" s="42"/>
      <c r="B103" s="44"/>
      <c r="C103" s="94" t="s">
        <v>127</v>
      </c>
      <c r="D103" s="95"/>
      <c r="E103" s="95"/>
      <c r="F103" s="95"/>
      <c r="G103" s="96"/>
      <c r="H103" s="52"/>
      <c r="I103" s="48"/>
      <c r="J103" s="52"/>
      <c r="K103" s="52"/>
      <c r="L103" s="52"/>
      <c r="M103" s="52"/>
    </row>
    <row r="104" spans="1:13" ht="16.5">
      <c r="A104" s="42"/>
      <c r="B104" s="44"/>
      <c r="C104" s="17" t="s">
        <v>128</v>
      </c>
      <c r="D104" s="17"/>
      <c r="E104" s="17"/>
      <c r="F104" s="51"/>
      <c r="G104" s="52"/>
      <c r="H104" s="52"/>
      <c r="I104" s="48"/>
      <c r="J104" s="52"/>
      <c r="K104" s="52"/>
      <c r="L104" s="52"/>
      <c r="M104" s="52"/>
    </row>
    <row r="105" spans="1:13" ht="27">
      <c r="A105" s="125">
        <v>21</v>
      </c>
      <c r="B105" s="76" t="s">
        <v>74</v>
      </c>
      <c r="C105" s="19" t="s">
        <v>158</v>
      </c>
      <c r="D105" s="78" t="s">
        <v>153</v>
      </c>
      <c r="E105" s="168"/>
      <c r="F105" s="79">
        <v>0.34100000000000003</v>
      </c>
      <c r="G105" s="169"/>
      <c r="H105" s="52"/>
      <c r="I105" s="48"/>
      <c r="J105" s="52"/>
      <c r="K105" s="55"/>
      <c r="L105" s="52"/>
      <c r="M105" s="52"/>
    </row>
    <row r="106" spans="1:13" ht="15.75">
      <c r="A106" s="178"/>
      <c r="B106" s="44"/>
      <c r="C106" s="56" t="s">
        <v>20</v>
      </c>
      <c r="D106" s="47" t="s">
        <v>13</v>
      </c>
      <c r="E106" s="140"/>
      <c r="F106" s="48">
        <v>5.1150000000000002</v>
      </c>
      <c r="G106" s="52"/>
      <c r="H106" s="52"/>
      <c r="I106" s="48"/>
      <c r="J106" s="52"/>
      <c r="K106" s="55"/>
      <c r="L106" s="52"/>
      <c r="M106" s="52"/>
    </row>
    <row r="107" spans="1:13" ht="15.75">
      <c r="A107" s="178"/>
      <c r="B107" s="179"/>
      <c r="C107" s="56" t="s">
        <v>77</v>
      </c>
      <c r="D107" s="47" t="s">
        <v>17</v>
      </c>
      <c r="E107" s="140"/>
      <c r="F107" s="51">
        <v>0.7365600000000001</v>
      </c>
      <c r="G107" s="52"/>
      <c r="H107" s="52"/>
      <c r="I107" s="48"/>
      <c r="J107" s="52"/>
      <c r="K107" s="52"/>
      <c r="L107" s="52"/>
      <c r="M107" s="52"/>
    </row>
    <row r="108" spans="1:13" ht="15.75">
      <c r="A108" s="178"/>
      <c r="B108" s="179"/>
      <c r="C108" s="56" t="s">
        <v>75</v>
      </c>
      <c r="D108" s="47" t="s">
        <v>17</v>
      </c>
      <c r="E108" s="140"/>
      <c r="F108" s="51">
        <v>0.93093000000000004</v>
      </c>
      <c r="G108" s="52"/>
      <c r="H108" s="52"/>
      <c r="I108" s="48"/>
      <c r="J108" s="52"/>
      <c r="K108" s="52"/>
      <c r="L108" s="52"/>
      <c r="M108" s="52"/>
    </row>
    <row r="109" spans="1:13" ht="15.75">
      <c r="A109" s="178"/>
      <c r="B109" s="179"/>
      <c r="C109" s="180" t="s">
        <v>52</v>
      </c>
      <c r="D109" s="47" t="s">
        <v>17</v>
      </c>
      <c r="E109" s="140"/>
      <c r="F109" s="51">
        <v>0.33077000000000001</v>
      </c>
      <c r="G109" s="52"/>
      <c r="H109" s="52"/>
      <c r="I109" s="48"/>
      <c r="J109" s="52"/>
      <c r="K109" s="52"/>
      <c r="L109" s="52"/>
      <c r="M109" s="52"/>
    </row>
    <row r="110" spans="1:13" ht="15.75">
      <c r="A110" s="178"/>
      <c r="B110" s="179"/>
      <c r="C110" s="56" t="s">
        <v>78</v>
      </c>
      <c r="D110" s="181" t="s">
        <v>63</v>
      </c>
      <c r="E110" s="48"/>
      <c r="F110" s="58">
        <v>41.602000000000004</v>
      </c>
      <c r="G110" s="52"/>
      <c r="H110" s="52"/>
      <c r="I110" s="48"/>
      <c r="J110" s="52"/>
      <c r="K110" s="55"/>
      <c r="L110" s="52"/>
      <c r="M110" s="52"/>
    </row>
    <row r="111" spans="1:13" ht="27">
      <c r="A111" s="66">
        <v>22</v>
      </c>
      <c r="B111" s="67" t="s">
        <v>79</v>
      </c>
      <c r="C111" s="19" t="s">
        <v>82</v>
      </c>
      <c r="D111" s="69" t="s">
        <v>154</v>
      </c>
      <c r="E111" s="70"/>
      <c r="F111" s="71">
        <v>0.34100000000000003</v>
      </c>
      <c r="G111" s="72"/>
      <c r="H111" s="23"/>
      <c r="I111" s="25"/>
      <c r="J111" s="23"/>
      <c r="K111" s="26"/>
      <c r="L111" s="23"/>
      <c r="M111" s="23"/>
    </row>
    <row r="112" spans="1:13">
      <c r="A112" s="27"/>
      <c r="B112" s="28"/>
      <c r="C112" s="29" t="s">
        <v>20</v>
      </c>
      <c r="D112" s="18" t="s">
        <v>13</v>
      </c>
      <c r="E112" s="25"/>
      <c r="F112" s="25">
        <v>11.253</v>
      </c>
      <c r="G112" s="23"/>
      <c r="H112" s="23"/>
      <c r="I112" s="25"/>
      <c r="J112" s="23"/>
      <c r="K112" s="26"/>
      <c r="L112" s="23"/>
      <c r="M112" s="23"/>
    </row>
    <row r="113" spans="1:13">
      <c r="A113" s="27"/>
      <c r="B113" s="28"/>
      <c r="C113" s="29" t="s">
        <v>83</v>
      </c>
      <c r="D113" s="18" t="s">
        <v>17</v>
      </c>
      <c r="E113" s="25"/>
      <c r="F113" s="32">
        <v>0.14322000000000001</v>
      </c>
      <c r="G113" s="23"/>
      <c r="H113" s="23"/>
      <c r="I113" s="25"/>
      <c r="J113" s="23"/>
      <c r="K113" s="23"/>
      <c r="L113" s="23"/>
      <c r="M113" s="23"/>
    </row>
    <row r="114" spans="1:13">
      <c r="A114" s="27"/>
      <c r="B114" s="28"/>
      <c r="C114" s="29" t="s">
        <v>53</v>
      </c>
      <c r="D114" s="18" t="s">
        <v>17</v>
      </c>
      <c r="E114" s="25"/>
      <c r="F114" s="22">
        <v>0.87978000000000012</v>
      </c>
      <c r="G114" s="23"/>
      <c r="H114" s="23"/>
      <c r="I114" s="25"/>
      <c r="J114" s="23"/>
      <c r="K114" s="23"/>
      <c r="L114" s="23"/>
      <c r="M114" s="23"/>
    </row>
    <row r="115" spans="1:13">
      <c r="A115" s="27"/>
      <c r="B115" s="28"/>
      <c r="C115" s="29" t="s">
        <v>54</v>
      </c>
      <c r="D115" s="18" t="s">
        <v>17</v>
      </c>
      <c r="E115" s="25"/>
      <c r="F115" s="22">
        <v>3.8191999999999999</v>
      </c>
      <c r="G115" s="23"/>
      <c r="H115" s="23"/>
      <c r="I115" s="25"/>
      <c r="J115" s="23"/>
      <c r="K115" s="23"/>
      <c r="L115" s="23"/>
      <c r="M115" s="23"/>
    </row>
    <row r="116" spans="1:13">
      <c r="A116" s="27"/>
      <c r="B116" s="28"/>
      <c r="C116" s="29" t="s">
        <v>55</v>
      </c>
      <c r="D116" s="18" t="s">
        <v>17</v>
      </c>
      <c r="E116" s="25"/>
      <c r="F116" s="22">
        <v>8.4568000000000012</v>
      </c>
      <c r="G116" s="23"/>
      <c r="H116" s="23"/>
      <c r="I116" s="25"/>
      <c r="J116" s="23"/>
      <c r="K116" s="23"/>
      <c r="L116" s="23"/>
      <c r="M116" s="23"/>
    </row>
    <row r="117" spans="1:13">
      <c r="A117" s="27"/>
      <c r="B117" s="28"/>
      <c r="C117" s="148" t="s">
        <v>56</v>
      </c>
      <c r="D117" s="18" t="s">
        <v>17</v>
      </c>
      <c r="E117" s="25"/>
      <c r="F117" s="22">
        <v>0.18073000000000003</v>
      </c>
      <c r="G117" s="23"/>
      <c r="H117" s="23"/>
      <c r="I117" s="25"/>
      <c r="J117" s="23"/>
      <c r="K117" s="23"/>
      <c r="L117" s="23"/>
      <c r="M117" s="23"/>
    </row>
    <row r="118" spans="1:13" ht="15.75">
      <c r="A118" s="27"/>
      <c r="B118" s="28"/>
      <c r="C118" s="29" t="s">
        <v>57</v>
      </c>
      <c r="D118" s="30" t="s">
        <v>64</v>
      </c>
      <c r="E118" s="182"/>
      <c r="F118" s="21">
        <v>58.311000000000007</v>
      </c>
      <c r="G118" s="23"/>
      <c r="H118" s="23"/>
      <c r="I118" s="25"/>
      <c r="J118" s="23"/>
      <c r="K118" s="26"/>
      <c r="L118" s="23"/>
      <c r="M118" s="23"/>
    </row>
    <row r="119" spans="1:13">
      <c r="A119" s="66">
        <v>23</v>
      </c>
      <c r="B119" s="67" t="s">
        <v>25</v>
      </c>
      <c r="C119" s="68" t="s">
        <v>80</v>
      </c>
      <c r="D119" s="69" t="s">
        <v>14</v>
      </c>
      <c r="E119" s="118"/>
      <c r="F119" s="71">
        <v>0.20459999999999998</v>
      </c>
      <c r="G119" s="72"/>
      <c r="H119" s="23"/>
      <c r="I119" s="25"/>
      <c r="J119" s="23"/>
      <c r="K119" s="26"/>
      <c r="L119" s="23"/>
      <c r="M119" s="23"/>
    </row>
    <row r="120" spans="1:13">
      <c r="A120" s="178"/>
      <c r="B120" s="179"/>
      <c r="C120" s="56" t="s">
        <v>58</v>
      </c>
      <c r="D120" s="47" t="s">
        <v>17</v>
      </c>
      <c r="E120" s="48"/>
      <c r="F120" s="51">
        <v>6.137999999999999E-2</v>
      </c>
      <c r="G120" s="52"/>
      <c r="H120" s="52"/>
      <c r="I120" s="48"/>
      <c r="J120" s="52"/>
      <c r="K120" s="52"/>
      <c r="L120" s="52"/>
      <c r="M120" s="52"/>
    </row>
    <row r="121" spans="1:13">
      <c r="A121" s="178"/>
      <c r="B121" s="179"/>
      <c r="C121" s="56" t="s">
        <v>59</v>
      </c>
      <c r="D121" s="181" t="s">
        <v>14</v>
      </c>
      <c r="E121" s="48"/>
      <c r="F121" s="51">
        <v>0.21073799999999998</v>
      </c>
      <c r="G121" s="54"/>
      <c r="H121" s="52"/>
      <c r="I121" s="48"/>
      <c r="J121" s="52"/>
      <c r="K121" s="55"/>
      <c r="L121" s="52"/>
      <c r="M121" s="52"/>
    </row>
    <row r="122" spans="1:13" ht="63">
      <c r="A122" s="183">
        <v>24</v>
      </c>
      <c r="B122" s="184" t="s">
        <v>84</v>
      </c>
      <c r="C122" s="185" t="s">
        <v>155</v>
      </c>
      <c r="D122" s="186" t="s">
        <v>156</v>
      </c>
      <c r="E122" s="187"/>
      <c r="F122" s="188">
        <v>0.34100000000000003</v>
      </c>
      <c r="G122" s="189"/>
      <c r="H122" s="190"/>
      <c r="I122" s="191"/>
      <c r="J122" s="190"/>
      <c r="K122" s="192"/>
      <c r="L122" s="193"/>
      <c r="M122" s="193"/>
    </row>
    <row r="123" spans="1:13" ht="15.75">
      <c r="A123" s="194"/>
      <c r="B123" s="195"/>
      <c r="C123" s="196" t="s">
        <v>20</v>
      </c>
      <c r="D123" s="50" t="s">
        <v>13</v>
      </c>
      <c r="E123" s="25"/>
      <c r="F123" s="191">
        <v>12.882980000000002</v>
      </c>
      <c r="G123" s="193"/>
      <c r="H123" s="193"/>
      <c r="I123" s="191"/>
      <c r="J123" s="193"/>
      <c r="K123" s="192"/>
      <c r="L123" s="193"/>
      <c r="M123" s="193"/>
    </row>
    <row r="124" spans="1:13" ht="15.75">
      <c r="A124" s="194"/>
      <c r="B124" s="195"/>
      <c r="C124" s="196" t="s">
        <v>60</v>
      </c>
      <c r="D124" s="50" t="s">
        <v>17</v>
      </c>
      <c r="E124" s="25"/>
      <c r="F124" s="197">
        <v>1.0298200000000002</v>
      </c>
      <c r="G124" s="193"/>
      <c r="H124" s="193"/>
      <c r="I124" s="191"/>
      <c r="J124" s="193"/>
      <c r="K124" s="193"/>
      <c r="L124" s="193"/>
      <c r="M124" s="193"/>
    </row>
    <row r="125" spans="1:13" ht="15.75">
      <c r="A125" s="194"/>
      <c r="B125" s="195"/>
      <c r="C125" s="196" t="s">
        <v>54</v>
      </c>
      <c r="D125" s="50" t="s">
        <v>17</v>
      </c>
      <c r="E125" s="25"/>
      <c r="F125" s="198">
        <v>1.2617</v>
      </c>
      <c r="G125" s="193"/>
      <c r="H125" s="193"/>
      <c r="I125" s="191"/>
      <c r="J125" s="193"/>
      <c r="K125" s="193"/>
      <c r="L125" s="193"/>
      <c r="M125" s="193"/>
    </row>
    <row r="126" spans="1:13" ht="15.75">
      <c r="A126" s="194"/>
      <c r="B126" s="195"/>
      <c r="C126" s="196" t="s">
        <v>55</v>
      </c>
      <c r="D126" s="50" t="s">
        <v>17</v>
      </c>
      <c r="E126" s="25"/>
      <c r="F126" s="198">
        <v>3.7851000000000004</v>
      </c>
      <c r="G126" s="193"/>
      <c r="H126" s="193"/>
      <c r="I126" s="191"/>
      <c r="J126" s="193"/>
      <c r="K126" s="193"/>
      <c r="L126" s="193"/>
      <c r="M126" s="193"/>
    </row>
    <row r="127" spans="1:13" ht="15.75">
      <c r="A127" s="178"/>
      <c r="B127" s="195"/>
      <c r="C127" s="49" t="s">
        <v>15</v>
      </c>
      <c r="D127" s="50" t="s">
        <v>16</v>
      </c>
      <c r="E127" s="25"/>
      <c r="F127" s="198">
        <v>2.90191</v>
      </c>
      <c r="G127" s="193"/>
      <c r="H127" s="193"/>
      <c r="I127" s="191"/>
      <c r="J127" s="193"/>
      <c r="K127" s="193"/>
      <c r="L127" s="193"/>
      <c r="M127" s="193"/>
    </row>
    <row r="128" spans="1:13" ht="31.5">
      <c r="A128" s="194"/>
      <c r="B128" s="195"/>
      <c r="C128" s="45" t="s">
        <v>85</v>
      </c>
      <c r="D128" s="50" t="s">
        <v>14</v>
      </c>
      <c r="E128" s="199"/>
      <c r="F128" s="198">
        <v>47.569500000000005</v>
      </c>
      <c r="G128" s="149"/>
      <c r="H128" s="193"/>
      <c r="I128" s="191"/>
      <c r="J128" s="193"/>
      <c r="K128" s="192"/>
      <c r="L128" s="193"/>
      <c r="M128" s="193"/>
    </row>
    <row r="129" spans="1:13" ht="15.75">
      <c r="A129" s="200"/>
      <c r="B129" s="195"/>
      <c r="C129" s="201" t="s">
        <v>21</v>
      </c>
      <c r="D129" s="50" t="s">
        <v>16</v>
      </c>
      <c r="E129" s="199"/>
      <c r="F129" s="191">
        <v>197.10959400000004</v>
      </c>
      <c r="G129" s="202"/>
      <c r="H129" s="193"/>
      <c r="I129" s="191"/>
      <c r="J129" s="193"/>
      <c r="K129" s="192"/>
      <c r="L129" s="193"/>
      <c r="M129" s="193"/>
    </row>
    <row r="130" spans="1:13" ht="31.5">
      <c r="A130" s="203">
        <v>25</v>
      </c>
      <c r="B130" s="204" t="s">
        <v>25</v>
      </c>
      <c r="C130" s="174" t="s">
        <v>86</v>
      </c>
      <c r="D130" s="186" t="s">
        <v>14</v>
      </c>
      <c r="E130" s="205"/>
      <c r="F130" s="188">
        <v>0.1023</v>
      </c>
      <c r="G130" s="189"/>
      <c r="H130" s="190"/>
      <c r="I130" s="191"/>
      <c r="J130" s="190"/>
      <c r="K130" s="192"/>
      <c r="L130" s="193"/>
      <c r="M130" s="193"/>
    </row>
    <row r="131" spans="1:13" ht="15.75">
      <c r="A131" s="178"/>
      <c r="B131" s="206"/>
      <c r="C131" s="196" t="s">
        <v>58</v>
      </c>
      <c r="D131" s="50" t="s">
        <v>17</v>
      </c>
      <c r="E131" s="191"/>
      <c r="F131" s="198">
        <v>3.0689999999999999E-2</v>
      </c>
      <c r="G131" s="193"/>
      <c r="H131" s="193"/>
      <c r="I131" s="191"/>
      <c r="J131" s="193"/>
      <c r="K131" s="193"/>
      <c r="L131" s="193"/>
      <c r="M131" s="193"/>
    </row>
    <row r="132" spans="1:13" ht="15.75">
      <c r="A132" s="178"/>
      <c r="B132" s="206"/>
      <c r="C132" s="196" t="s">
        <v>59</v>
      </c>
      <c r="D132" s="207" t="s">
        <v>14</v>
      </c>
      <c r="E132" s="191"/>
      <c r="F132" s="198">
        <v>0.105369</v>
      </c>
      <c r="G132" s="202"/>
      <c r="H132" s="193"/>
      <c r="I132" s="191"/>
      <c r="J132" s="193"/>
      <c r="K132" s="192"/>
      <c r="L132" s="193"/>
      <c r="M132" s="193"/>
    </row>
    <row r="133" spans="1:13" ht="78.75">
      <c r="A133" s="208">
        <v>26</v>
      </c>
      <c r="B133" s="209" t="s">
        <v>61</v>
      </c>
      <c r="C133" s="210" t="s">
        <v>157</v>
      </c>
      <c r="D133" s="184" t="s">
        <v>156</v>
      </c>
      <c r="E133" s="211"/>
      <c r="F133" s="212">
        <v>0.34100000000000003</v>
      </c>
      <c r="G133" s="213"/>
      <c r="H133" s="214"/>
      <c r="I133" s="215"/>
      <c r="J133" s="214"/>
      <c r="K133" s="216"/>
      <c r="L133" s="217"/>
      <c r="M133" s="217"/>
    </row>
    <row r="134" spans="1:13" ht="15.75">
      <c r="A134" s="194"/>
      <c r="B134" s="195"/>
      <c r="C134" s="196" t="s">
        <v>20</v>
      </c>
      <c r="D134" s="50" t="s">
        <v>13</v>
      </c>
      <c r="E134" s="191"/>
      <c r="F134" s="191">
        <v>12.787500000000001</v>
      </c>
      <c r="G134" s="193"/>
      <c r="H134" s="193"/>
      <c r="I134" s="191"/>
      <c r="J134" s="193"/>
      <c r="K134" s="192"/>
      <c r="L134" s="193"/>
      <c r="M134" s="193"/>
    </row>
    <row r="135" spans="1:13" ht="15.75">
      <c r="A135" s="194"/>
      <c r="B135" s="195"/>
      <c r="C135" s="196" t="s">
        <v>60</v>
      </c>
      <c r="D135" s="50" t="s">
        <v>17</v>
      </c>
      <c r="E135" s="191"/>
      <c r="F135" s="197">
        <v>1.0298200000000002</v>
      </c>
      <c r="G135" s="193"/>
      <c r="H135" s="193"/>
      <c r="I135" s="191"/>
      <c r="J135" s="193"/>
      <c r="K135" s="193"/>
      <c r="L135" s="193"/>
      <c r="M135" s="193"/>
    </row>
    <row r="136" spans="1:13" ht="15.75">
      <c r="A136" s="194"/>
      <c r="B136" s="195"/>
      <c r="C136" s="196" t="s">
        <v>54</v>
      </c>
      <c r="D136" s="50" t="s">
        <v>17</v>
      </c>
      <c r="E136" s="191"/>
      <c r="F136" s="198">
        <v>1.2617</v>
      </c>
      <c r="G136" s="193"/>
      <c r="H136" s="193"/>
      <c r="I136" s="191"/>
      <c r="J136" s="193"/>
      <c r="K136" s="193"/>
      <c r="L136" s="193"/>
      <c r="M136" s="193"/>
    </row>
    <row r="137" spans="1:13" ht="15.75">
      <c r="A137" s="194"/>
      <c r="B137" s="195"/>
      <c r="C137" s="196" t="s">
        <v>55</v>
      </c>
      <c r="D137" s="50" t="s">
        <v>17</v>
      </c>
      <c r="E137" s="191"/>
      <c r="F137" s="198">
        <v>3.7851000000000004</v>
      </c>
      <c r="G137" s="193"/>
      <c r="H137" s="193"/>
      <c r="I137" s="191"/>
      <c r="J137" s="193"/>
      <c r="K137" s="193"/>
      <c r="L137" s="193"/>
      <c r="M137" s="193"/>
    </row>
    <row r="138" spans="1:13" ht="15.75">
      <c r="A138" s="178"/>
      <c r="B138" s="195"/>
      <c r="C138" s="49" t="s">
        <v>15</v>
      </c>
      <c r="D138" s="50" t="s">
        <v>16</v>
      </c>
      <c r="E138" s="191"/>
      <c r="F138" s="198">
        <v>2.90191</v>
      </c>
      <c r="G138" s="193"/>
      <c r="H138" s="193"/>
      <c r="I138" s="191"/>
      <c r="J138" s="193"/>
      <c r="K138" s="193"/>
      <c r="L138" s="193"/>
      <c r="M138" s="193"/>
    </row>
    <row r="139" spans="1:13" ht="31.5">
      <c r="A139" s="194"/>
      <c r="B139" s="195"/>
      <c r="C139" s="45" t="s">
        <v>62</v>
      </c>
      <c r="D139" s="50" t="s">
        <v>14</v>
      </c>
      <c r="E139" s="191"/>
      <c r="F139" s="198">
        <v>33.213400000000007</v>
      </c>
      <c r="G139" s="52"/>
      <c r="H139" s="193"/>
      <c r="I139" s="191"/>
      <c r="J139" s="193"/>
      <c r="K139" s="192"/>
      <c r="L139" s="193"/>
      <c r="M139" s="193"/>
    </row>
    <row r="140" spans="1:13" ht="15.75">
      <c r="A140" s="200"/>
      <c r="B140" s="195"/>
      <c r="C140" s="201" t="s">
        <v>21</v>
      </c>
      <c r="D140" s="50" t="s">
        <v>16</v>
      </c>
      <c r="E140" s="218"/>
      <c r="F140" s="191">
        <v>185.41875000000002</v>
      </c>
      <c r="G140" s="202"/>
      <c r="H140" s="193"/>
      <c r="I140" s="191"/>
      <c r="J140" s="193"/>
      <c r="K140" s="192"/>
      <c r="L140" s="193"/>
      <c r="M140" s="193"/>
    </row>
    <row r="141" spans="1:13" ht="27">
      <c r="A141" s="125">
        <v>27</v>
      </c>
      <c r="B141" s="76" t="s">
        <v>74</v>
      </c>
      <c r="C141" s="82" t="s">
        <v>130</v>
      </c>
      <c r="D141" s="78" t="s">
        <v>153</v>
      </c>
      <c r="E141" s="168"/>
      <c r="F141" s="168">
        <v>0.17499999999999999</v>
      </c>
      <c r="G141" s="169"/>
      <c r="H141" s="52"/>
      <c r="I141" s="48"/>
      <c r="J141" s="52"/>
      <c r="K141" s="55"/>
      <c r="L141" s="52"/>
      <c r="M141" s="52"/>
    </row>
    <row r="142" spans="1:13">
      <c r="A142" s="178"/>
      <c r="B142" s="44"/>
      <c r="C142" s="29" t="s">
        <v>20</v>
      </c>
      <c r="D142" s="18" t="s">
        <v>13</v>
      </c>
      <c r="E142" s="25"/>
      <c r="F142" s="25">
        <v>2.625</v>
      </c>
      <c r="G142" s="23"/>
      <c r="H142" s="23"/>
      <c r="I142" s="25"/>
      <c r="J142" s="23"/>
      <c r="K142" s="26"/>
      <c r="L142" s="23"/>
      <c r="M142" s="23"/>
    </row>
    <row r="143" spans="1:13">
      <c r="A143" s="178"/>
      <c r="B143" s="179"/>
      <c r="C143" s="29" t="s">
        <v>83</v>
      </c>
      <c r="D143" s="18" t="s">
        <v>17</v>
      </c>
      <c r="E143" s="25"/>
      <c r="F143" s="22">
        <v>0.378</v>
      </c>
      <c r="G143" s="23"/>
      <c r="H143" s="23"/>
      <c r="I143" s="25"/>
      <c r="J143" s="23"/>
      <c r="K143" s="23"/>
      <c r="L143" s="23"/>
      <c r="M143" s="23"/>
    </row>
    <row r="144" spans="1:13">
      <c r="A144" s="178"/>
      <c r="B144" s="179"/>
      <c r="C144" s="29" t="s">
        <v>75</v>
      </c>
      <c r="D144" s="18" t="s">
        <v>17</v>
      </c>
      <c r="E144" s="25"/>
      <c r="F144" s="22">
        <v>0.47774999999999995</v>
      </c>
      <c r="G144" s="23"/>
      <c r="H144" s="23"/>
      <c r="I144" s="25"/>
      <c r="J144" s="23"/>
      <c r="K144" s="23"/>
      <c r="L144" s="23"/>
      <c r="M144" s="23"/>
    </row>
    <row r="145" spans="1:13">
      <c r="A145" s="178"/>
      <c r="B145" s="179"/>
      <c r="C145" s="148" t="s">
        <v>52</v>
      </c>
      <c r="D145" s="18" t="s">
        <v>17</v>
      </c>
      <c r="E145" s="25"/>
      <c r="F145" s="22">
        <v>0.16974999999999998</v>
      </c>
      <c r="G145" s="23"/>
      <c r="H145" s="23"/>
      <c r="I145" s="25"/>
      <c r="J145" s="23"/>
      <c r="K145" s="23"/>
      <c r="L145" s="23"/>
      <c r="M145" s="23"/>
    </row>
    <row r="146" spans="1:13" ht="15.75">
      <c r="A146" s="219"/>
      <c r="B146" s="220"/>
      <c r="C146" s="221" t="s">
        <v>78</v>
      </c>
      <c r="D146" s="222" t="s">
        <v>64</v>
      </c>
      <c r="E146" s="223"/>
      <c r="F146" s="224">
        <v>21.349999999999998</v>
      </c>
      <c r="G146" s="52"/>
      <c r="H146" s="225"/>
      <c r="I146" s="223"/>
      <c r="J146" s="225"/>
      <c r="K146" s="226"/>
      <c r="L146" s="225"/>
      <c r="M146" s="225"/>
    </row>
    <row r="147" spans="1:13" ht="15.75">
      <c r="A147" s="219"/>
      <c r="B147" s="220"/>
      <c r="C147" s="227" t="s">
        <v>131</v>
      </c>
      <c r="D147" s="222" t="s">
        <v>64</v>
      </c>
      <c r="E147" s="223"/>
      <c r="F147" s="224">
        <v>1.2249999999999999</v>
      </c>
      <c r="G147" s="225"/>
      <c r="H147" s="225"/>
      <c r="I147" s="223"/>
      <c r="J147" s="225"/>
      <c r="K147" s="226"/>
      <c r="L147" s="225"/>
      <c r="M147" s="225"/>
    </row>
    <row r="148" spans="1:13" ht="15.75">
      <c r="A148" s="43"/>
      <c r="B148" s="44"/>
      <c r="C148" s="228" t="s">
        <v>129</v>
      </c>
      <c r="D148" s="229"/>
      <c r="E148" s="230"/>
      <c r="F148" s="231"/>
      <c r="G148" s="51"/>
      <c r="H148" s="52"/>
      <c r="I148" s="48"/>
      <c r="J148" s="52"/>
      <c r="K148" s="55"/>
      <c r="L148" s="52"/>
      <c r="M148" s="52"/>
    </row>
    <row r="149" spans="1:13" ht="27">
      <c r="A149" s="125">
        <v>28</v>
      </c>
      <c r="B149" s="76" t="s">
        <v>74</v>
      </c>
      <c r="C149" s="19" t="s">
        <v>81</v>
      </c>
      <c r="D149" s="78" t="s">
        <v>153</v>
      </c>
      <c r="E149" s="168"/>
      <c r="F149" s="168">
        <v>0.16400000000000001</v>
      </c>
      <c r="G149" s="169"/>
      <c r="H149" s="52"/>
      <c r="I149" s="48"/>
      <c r="J149" s="52"/>
      <c r="K149" s="55"/>
      <c r="L149" s="52"/>
      <c r="M149" s="52"/>
    </row>
    <row r="150" spans="1:13" ht="15.75">
      <c r="A150" s="178"/>
      <c r="B150" s="44"/>
      <c r="C150" s="56" t="s">
        <v>20</v>
      </c>
      <c r="D150" s="47" t="s">
        <v>13</v>
      </c>
      <c r="E150" s="140"/>
      <c r="F150" s="48">
        <v>2.46</v>
      </c>
      <c r="G150" s="52"/>
      <c r="H150" s="52"/>
      <c r="I150" s="48"/>
      <c r="J150" s="52"/>
      <c r="K150" s="55"/>
      <c r="L150" s="52"/>
      <c r="M150" s="52"/>
    </row>
    <row r="151" spans="1:13" ht="15.75">
      <c r="A151" s="178"/>
      <c r="B151" s="179"/>
      <c r="C151" s="56" t="s">
        <v>77</v>
      </c>
      <c r="D151" s="47" t="s">
        <v>17</v>
      </c>
      <c r="E151" s="140"/>
      <c r="F151" s="51">
        <v>0.35424000000000005</v>
      </c>
      <c r="G151" s="52"/>
      <c r="H151" s="52"/>
      <c r="I151" s="48"/>
      <c r="J151" s="52"/>
      <c r="K151" s="52"/>
      <c r="L151" s="52"/>
      <c r="M151" s="52"/>
    </row>
    <row r="152" spans="1:13" ht="15.75">
      <c r="A152" s="178"/>
      <c r="B152" s="179"/>
      <c r="C152" s="56" t="s">
        <v>75</v>
      </c>
      <c r="D152" s="47" t="s">
        <v>17</v>
      </c>
      <c r="E152" s="140"/>
      <c r="F152" s="51">
        <v>0.44772000000000001</v>
      </c>
      <c r="G152" s="52"/>
      <c r="H152" s="52"/>
      <c r="I152" s="48"/>
      <c r="J152" s="52"/>
      <c r="K152" s="52"/>
      <c r="L152" s="52"/>
      <c r="M152" s="52"/>
    </row>
    <row r="153" spans="1:13" ht="15.75">
      <c r="A153" s="178"/>
      <c r="B153" s="179"/>
      <c r="C153" s="180" t="s">
        <v>52</v>
      </c>
      <c r="D153" s="47" t="s">
        <v>17</v>
      </c>
      <c r="E153" s="140"/>
      <c r="F153" s="51">
        <v>0.15908</v>
      </c>
      <c r="G153" s="52"/>
      <c r="H153" s="52"/>
      <c r="I153" s="48"/>
      <c r="J153" s="52"/>
      <c r="K153" s="52"/>
      <c r="L153" s="52"/>
      <c r="M153" s="52"/>
    </row>
    <row r="154" spans="1:13" ht="15.75">
      <c r="A154" s="178"/>
      <c r="B154" s="179"/>
      <c r="C154" s="56" t="s">
        <v>78</v>
      </c>
      <c r="D154" s="181" t="s">
        <v>63</v>
      </c>
      <c r="E154" s="48"/>
      <c r="F154" s="58">
        <v>20.007999999999999</v>
      </c>
      <c r="G154" s="52"/>
      <c r="H154" s="52"/>
      <c r="I154" s="48"/>
      <c r="J154" s="52"/>
      <c r="K154" s="55"/>
      <c r="L154" s="52"/>
      <c r="M154" s="52"/>
    </row>
    <row r="155" spans="1:13" ht="27">
      <c r="A155" s="66">
        <v>29</v>
      </c>
      <c r="B155" s="67" t="s">
        <v>79</v>
      </c>
      <c r="C155" s="19" t="s">
        <v>82</v>
      </c>
      <c r="D155" s="69" t="s">
        <v>154</v>
      </c>
      <c r="E155" s="70"/>
      <c r="F155" s="71">
        <v>0.23499999999999999</v>
      </c>
      <c r="G155" s="72"/>
      <c r="H155" s="23"/>
      <c r="I155" s="25"/>
      <c r="J155" s="23"/>
      <c r="K155" s="26"/>
      <c r="L155" s="23"/>
      <c r="M155" s="23"/>
    </row>
    <row r="156" spans="1:13">
      <c r="A156" s="27"/>
      <c r="B156" s="28"/>
      <c r="C156" s="29" t="s">
        <v>20</v>
      </c>
      <c r="D156" s="18" t="s">
        <v>13</v>
      </c>
      <c r="E156" s="25"/>
      <c r="F156" s="25">
        <v>7.7549999999999999</v>
      </c>
      <c r="G156" s="23"/>
      <c r="H156" s="23"/>
      <c r="I156" s="25"/>
      <c r="J156" s="23"/>
      <c r="K156" s="26"/>
      <c r="L156" s="23"/>
      <c r="M156" s="23"/>
    </row>
    <row r="157" spans="1:13">
      <c r="A157" s="27"/>
      <c r="B157" s="28"/>
      <c r="C157" s="29" t="s">
        <v>83</v>
      </c>
      <c r="D157" s="18" t="s">
        <v>17</v>
      </c>
      <c r="E157" s="25"/>
      <c r="F157" s="32">
        <v>9.8699999999999996E-2</v>
      </c>
      <c r="G157" s="23"/>
      <c r="H157" s="23"/>
      <c r="I157" s="25"/>
      <c r="J157" s="23"/>
      <c r="K157" s="23"/>
      <c r="L157" s="23"/>
      <c r="M157" s="23"/>
    </row>
    <row r="158" spans="1:13">
      <c r="A158" s="27"/>
      <c r="B158" s="28"/>
      <c r="C158" s="29" t="s">
        <v>53</v>
      </c>
      <c r="D158" s="18" t="s">
        <v>17</v>
      </c>
      <c r="E158" s="25"/>
      <c r="F158" s="22">
        <v>0.60629999999999995</v>
      </c>
      <c r="G158" s="23"/>
      <c r="H158" s="23"/>
      <c r="I158" s="25"/>
      <c r="J158" s="23"/>
      <c r="K158" s="23"/>
      <c r="L158" s="23"/>
      <c r="M158" s="23"/>
    </row>
    <row r="159" spans="1:13">
      <c r="A159" s="27"/>
      <c r="B159" s="28"/>
      <c r="C159" s="29" t="s">
        <v>54</v>
      </c>
      <c r="D159" s="18" t="s">
        <v>17</v>
      </c>
      <c r="E159" s="25"/>
      <c r="F159" s="22">
        <v>2.6319999999999997</v>
      </c>
      <c r="G159" s="23"/>
      <c r="H159" s="23"/>
      <c r="I159" s="25"/>
      <c r="J159" s="23"/>
      <c r="K159" s="23"/>
      <c r="L159" s="23"/>
      <c r="M159" s="23"/>
    </row>
    <row r="160" spans="1:13">
      <c r="A160" s="27"/>
      <c r="B160" s="28"/>
      <c r="C160" s="29" t="s">
        <v>55</v>
      </c>
      <c r="D160" s="18" t="s">
        <v>17</v>
      </c>
      <c r="E160" s="25"/>
      <c r="F160" s="22">
        <v>5.8279999999999994</v>
      </c>
      <c r="G160" s="23"/>
      <c r="H160" s="23"/>
      <c r="I160" s="25"/>
      <c r="J160" s="23"/>
      <c r="K160" s="23"/>
      <c r="L160" s="23"/>
      <c r="M160" s="23"/>
    </row>
    <row r="161" spans="1:13">
      <c r="A161" s="27"/>
      <c r="B161" s="28"/>
      <c r="C161" s="148" t="s">
        <v>56</v>
      </c>
      <c r="D161" s="18" t="s">
        <v>17</v>
      </c>
      <c r="E161" s="25"/>
      <c r="F161" s="22">
        <v>0.12454999999999999</v>
      </c>
      <c r="G161" s="23"/>
      <c r="H161" s="23"/>
      <c r="I161" s="25"/>
      <c r="J161" s="23"/>
      <c r="K161" s="23"/>
      <c r="L161" s="23"/>
      <c r="M161" s="23"/>
    </row>
    <row r="162" spans="1:13" ht="15.75">
      <c r="A162" s="27"/>
      <c r="B162" s="28"/>
      <c r="C162" s="29" t="s">
        <v>57</v>
      </c>
      <c r="D162" s="30" t="s">
        <v>64</v>
      </c>
      <c r="E162" s="182"/>
      <c r="F162" s="21">
        <v>40.184999999999995</v>
      </c>
      <c r="G162" s="23"/>
      <c r="H162" s="23"/>
      <c r="I162" s="25"/>
      <c r="J162" s="23"/>
      <c r="K162" s="26"/>
      <c r="L162" s="23"/>
      <c r="M162" s="23"/>
    </row>
    <row r="163" spans="1:13">
      <c r="A163" s="66">
        <v>30</v>
      </c>
      <c r="B163" s="67" t="s">
        <v>25</v>
      </c>
      <c r="C163" s="68" t="s">
        <v>80</v>
      </c>
      <c r="D163" s="69" t="s">
        <v>14</v>
      </c>
      <c r="E163" s="118"/>
      <c r="F163" s="71">
        <v>0.14099999999999999</v>
      </c>
      <c r="G163" s="72"/>
      <c r="H163" s="23"/>
      <c r="I163" s="25"/>
      <c r="J163" s="23"/>
      <c r="K163" s="26"/>
      <c r="L163" s="23"/>
      <c r="M163" s="23"/>
    </row>
    <row r="164" spans="1:13">
      <c r="A164" s="178"/>
      <c r="B164" s="179"/>
      <c r="C164" s="56" t="s">
        <v>58</v>
      </c>
      <c r="D164" s="47" t="s">
        <v>17</v>
      </c>
      <c r="E164" s="48"/>
      <c r="F164" s="51">
        <v>4.2299999999999997E-2</v>
      </c>
      <c r="G164" s="52"/>
      <c r="H164" s="52"/>
      <c r="I164" s="48"/>
      <c r="J164" s="52"/>
      <c r="K164" s="52"/>
      <c r="L164" s="52"/>
      <c r="M164" s="52"/>
    </row>
    <row r="165" spans="1:13">
      <c r="A165" s="178"/>
      <c r="B165" s="179"/>
      <c r="C165" s="56" t="s">
        <v>59</v>
      </c>
      <c r="D165" s="181" t="s">
        <v>14</v>
      </c>
      <c r="E165" s="48"/>
      <c r="F165" s="51">
        <v>3.2429999999999999</v>
      </c>
      <c r="G165" s="54"/>
      <c r="H165" s="52"/>
      <c r="I165" s="48"/>
      <c r="J165" s="52"/>
      <c r="K165" s="55"/>
      <c r="L165" s="52"/>
      <c r="M165" s="52"/>
    </row>
    <row r="166" spans="1:13" ht="54">
      <c r="A166" s="232">
        <v>31</v>
      </c>
      <c r="B166" s="233" t="s">
        <v>61</v>
      </c>
      <c r="C166" s="68" t="s">
        <v>159</v>
      </c>
      <c r="D166" s="234" t="s">
        <v>154</v>
      </c>
      <c r="E166" s="235"/>
      <c r="F166" s="236">
        <v>0.23499999999999999</v>
      </c>
      <c r="G166" s="237"/>
      <c r="H166" s="238"/>
      <c r="I166" s="223"/>
      <c r="J166" s="238"/>
      <c r="K166" s="226"/>
      <c r="L166" s="225"/>
      <c r="M166" s="225"/>
    </row>
    <row r="167" spans="1:13">
      <c r="A167" s="239"/>
      <c r="B167" s="28"/>
      <c r="C167" s="56" t="s">
        <v>20</v>
      </c>
      <c r="D167" s="47" t="s">
        <v>13</v>
      </c>
      <c r="E167" s="48"/>
      <c r="F167" s="48">
        <v>8.8125</v>
      </c>
      <c r="G167" s="52"/>
      <c r="H167" s="52"/>
      <c r="I167" s="48"/>
      <c r="J167" s="52"/>
      <c r="K167" s="55"/>
      <c r="L167" s="52"/>
      <c r="M167" s="52"/>
    </row>
    <row r="168" spans="1:13">
      <c r="A168" s="239"/>
      <c r="B168" s="28"/>
      <c r="C168" s="56" t="s">
        <v>60</v>
      </c>
      <c r="D168" s="47" t="s">
        <v>17</v>
      </c>
      <c r="E168" s="48"/>
      <c r="F168" s="53">
        <v>0.752</v>
      </c>
      <c r="G168" s="52"/>
      <c r="H168" s="52"/>
      <c r="I168" s="48"/>
      <c r="J168" s="52"/>
      <c r="K168" s="52"/>
      <c r="L168" s="52"/>
      <c r="M168" s="52"/>
    </row>
    <row r="169" spans="1:13">
      <c r="A169" s="239"/>
      <c r="B169" s="28"/>
      <c r="C169" s="56" t="s">
        <v>54</v>
      </c>
      <c r="D169" s="47" t="s">
        <v>17</v>
      </c>
      <c r="E169" s="48"/>
      <c r="F169" s="51">
        <v>0.86949999999999994</v>
      </c>
      <c r="G169" s="52"/>
      <c r="H169" s="52"/>
      <c r="I169" s="48"/>
      <c r="J169" s="52"/>
      <c r="K169" s="52"/>
      <c r="L169" s="52"/>
      <c r="M169" s="52"/>
    </row>
    <row r="170" spans="1:13">
      <c r="A170" s="239"/>
      <c r="B170" s="28"/>
      <c r="C170" s="56" t="s">
        <v>55</v>
      </c>
      <c r="D170" s="47" t="s">
        <v>17</v>
      </c>
      <c r="E170" s="48"/>
      <c r="F170" s="51">
        <v>2.6084999999999998</v>
      </c>
      <c r="G170" s="52"/>
      <c r="H170" s="52"/>
      <c r="I170" s="48"/>
      <c r="J170" s="52"/>
      <c r="K170" s="52"/>
      <c r="L170" s="52"/>
      <c r="M170" s="52"/>
    </row>
    <row r="171" spans="1:13">
      <c r="A171" s="178"/>
      <c r="B171" s="44"/>
      <c r="C171" s="59" t="s">
        <v>15</v>
      </c>
      <c r="D171" s="47" t="s">
        <v>16</v>
      </c>
      <c r="E171" s="48"/>
      <c r="F171" s="51">
        <v>1.9998499999999997</v>
      </c>
      <c r="G171" s="52"/>
      <c r="H171" s="52"/>
      <c r="I171" s="48"/>
      <c r="J171" s="52"/>
      <c r="K171" s="52"/>
      <c r="L171" s="52"/>
      <c r="M171" s="52"/>
    </row>
    <row r="172" spans="1:13">
      <c r="A172" s="239"/>
      <c r="B172" s="28"/>
      <c r="C172" s="180" t="s">
        <v>62</v>
      </c>
      <c r="D172" s="47" t="s">
        <v>14</v>
      </c>
      <c r="E172" s="48"/>
      <c r="F172" s="51">
        <v>28.575999999999997</v>
      </c>
      <c r="G172" s="52"/>
      <c r="H172" s="52"/>
      <c r="I172" s="48"/>
      <c r="J172" s="52"/>
      <c r="K172" s="55"/>
      <c r="L172" s="52"/>
      <c r="M172" s="52"/>
    </row>
    <row r="173" spans="1:13">
      <c r="A173" s="240"/>
      <c r="B173" s="28"/>
      <c r="C173" s="57" t="s">
        <v>21</v>
      </c>
      <c r="D173" s="47" t="s">
        <v>16</v>
      </c>
      <c r="E173" s="58"/>
      <c r="F173" s="48">
        <v>3.4074999999999998</v>
      </c>
      <c r="G173" s="54"/>
      <c r="H173" s="52"/>
      <c r="I173" s="48"/>
      <c r="J173" s="52"/>
      <c r="K173" s="55"/>
      <c r="L173" s="52"/>
      <c r="M173" s="52"/>
    </row>
    <row r="174" spans="1:13" ht="108">
      <c r="A174" s="232">
        <v>32</v>
      </c>
      <c r="B174" s="233" t="s">
        <v>88</v>
      </c>
      <c r="C174" s="241" t="s">
        <v>162</v>
      </c>
      <c r="D174" s="234" t="s">
        <v>89</v>
      </c>
      <c r="E174" s="235"/>
      <c r="F174" s="242">
        <v>27</v>
      </c>
      <c r="G174" s="243"/>
      <c r="H174" s="238"/>
      <c r="I174" s="244"/>
      <c r="J174" s="238"/>
      <c r="K174" s="245"/>
      <c r="L174" s="238"/>
      <c r="M174" s="246"/>
    </row>
    <row r="175" spans="1:13" ht="15.75">
      <c r="A175" s="33"/>
      <c r="B175" s="28"/>
      <c r="C175" s="29" t="s">
        <v>20</v>
      </c>
      <c r="D175" s="18" t="s">
        <v>13</v>
      </c>
      <c r="E175" s="25"/>
      <c r="F175" s="21">
        <v>8937</v>
      </c>
      <c r="G175" s="23"/>
      <c r="H175" s="23"/>
      <c r="I175" s="25"/>
      <c r="J175" s="23"/>
      <c r="K175" s="26"/>
      <c r="L175" s="23"/>
      <c r="M175" s="149"/>
    </row>
    <row r="176" spans="1:13" ht="15.75">
      <c r="A176" s="33"/>
      <c r="B176" s="28"/>
      <c r="C176" s="148" t="s">
        <v>90</v>
      </c>
      <c r="D176" s="18" t="s">
        <v>17</v>
      </c>
      <c r="E176" s="25"/>
      <c r="F176" s="21">
        <v>772.2</v>
      </c>
      <c r="G176" s="23"/>
      <c r="H176" s="23"/>
      <c r="I176" s="25"/>
      <c r="J176" s="23"/>
      <c r="K176" s="23"/>
      <c r="L176" s="23"/>
      <c r="M176" s="149"/>
    </row>
    <row r="177" spans="1:16" ht="15.75">
      <c r="A177" s="31"/>
      <c r="B177" s="28"/>
      <c r="C177" s="141" t="s">
        <v>91</v>
      </c>
      <c r="D177" s="18" t="s">
        <v>17</v>
      </c>
      <c r="E177" s="25"/>
      <c r="F177" s="21">
        <v>772.2</v>
      </c>
      <c r="G177" s="40"/>
      <c r="H177" s="23"/>
      <c r="I177" s="25"/>
      <c r="J177" s="23"/>
      <c r="K177" s="23"/>
      <c r="L177" s="23"/>
      <c r="M177" s="149"/>
    </row>
    <row r="178" spans="1:16" ht="15.75">
      <c r="A178" s="33"/>
      <c r="B178" s="28"/>
      <c r="C178" s="29" t="s">
        <v>143</v>
      </c>
      <c r="D178" s="247" t="s">
        <v>64</v>
      </c>
      <c r="E178" s="25"/>
      <c r="F178" s="21">
        <v>108</v>
      </c>
      <c r="G178" s="163"/>
      <c r="H178" s="23"/>
      <c r="I178" s="25"/>
      <c r="J178" s="23"/>
      <c r="K178" s="26"/>
      <c r="L178" s="23"/>
      <c r="M178" s="149"/>
    </row>
    <row r="179" spans="1:16" ht="15.75">
      <c r="A179" s="20"/>
      <c r="B179" s="248"/>
      <c r="C179" s="148" t="s">
        <v>92</v>
      </c>
      <c r="D179" s="132" t="s">
        <v>93</v>
      </c>
      <c r="E179" s="21"/>
      <c r="F179" s="21">
        <v>26</v>
      </c>
      <c r="G179" s="23"/>
      <c r="H179" s="24"/>
      <c r="I179" s="25"/>
      <c r="J179" s="23"/>
      <c r="K179" s="23"/>
      <c r="L179" s="23"/>
      <c r="M179" s="149"/>
    </row>
    <row r="180" spans="1:16" ht="15.75">
      <c r="A180" s="20"/>
      <c r="B180" s="248"/>
      <c r="C180" s="148" t="s">
        <v>138</v>
      </c>
      <c r="D180" s="132" t="s">
        <v>93</v>
      </c>
      <c r="E180" s="21"/>
      <c r="F180" s="21">
        <v>1</v>
      </c>
      <c r="G180" s="23"/>
      <c r="H180" s="24"/>
      <c r="I180" s="25"/>
      <c r="J180" s="23"/>
      <c r="K180" s="23"/>
      <c r="L180" s="23"/>
      <c r="M180" s="149"/>
    </row>
    <row r="181" spans="1:16" ht="27">
      <c r="A181" s="20"/>
      <c r="B181" s="248"/>
      <c r="C181" s="41" t="s">
        <v>144</v>
      </c>
      <c r="D181" s="20" t="s">
        <v>139</v>
      </c>
      <c r="E181" s="27"/>
      <c r="F181" s="249">
        <v>2</v>
      </c>
      <c r="G181" s="250"/>
      <c r="H181" s="251"/>
      <c r="I181" s="252"/>
      <c r="J181" s="251"/>
      <c r="K181" s="251"/>
      <c r="L181" s="253"/>
      <c r="M181" s="254"/>
    </row>
    <row r="182" spans="1:16" ht="15.75">
      <c r="A182" s="20"/>
      <c r="B182" s="248"/>
      <c r="C182" s="41" t="s">
        <v>145</v>
      </c>
      <c r="D182" s="20" t="s">
        <v>139</v>
      </c>
      <c r="E182" s="27"/>
      <c r="F182" s="249">
        <v>6</v>
      </c>
      <c r="G182" s="250"/>
      <c r="H182" s="251"/>
      <c r="I182" s="252"/>
      <c r="J182" s="251"/>
      <c r="K182" s="251"/>
      <c r="L182" s="253"/>
      <c r="M182" s="254"/>
    </row>
    <row r="183" spans="1:16" ht="15.75">
      <c r="A183" s="20"/>
      <c r="B183" s="248"/>
      <c r="C183" s="41" t="s">
        <v>140</v>
      </c>
      <c r="D183" s="60" t="s">
        <v>139</v>
      </c>
      <c r="E183" s="27"/>
      <c r="F183" s="249">
        <v>9</v>
      </c>
      <c r="G183" s="250"/>
      <c r="H183" s="251"/>
      <c r="I183" s="252"/>
      <c r="J183" s="251"/>
      <c r="K183" s="251"/>
      <c r="L183" s="253"/>
      <c r="M183" s="254"/>
    </row>
    <row r="184" spans="1:16" ht="15.75">
      <c r="A184" s="20"/>
      <c r="B184" s="248"/>
      <c r="C184" s="41" t="s">
        <v>141</v>
      </c>
      <c r="D184" s="42" t="s">
        <v>139</v>
      </c>
      <c r="E184" s="27"/>
      <c r="F184" s="249">
        <v>14</v>
      </c>
      <c r="G184" s="250"/>
      <c r="H184" s="251"/>
      <c r="I184" s="252"/>
      <c r="J184" s="251"/>
      <c r="K184" s="251"/>
      <c r="L184" s="253"/>
      <c r="M184" s="254"/>
    </row>
    <row r="185" spans="1:16" ht="27">
      <c r="A185" s="20"/>
      <c r="B185" s="248"/>
      <c r="C185" s="41" t="s">
        <v>146</v>
      </c>
      <c r="D185" s="42" t="s">
        <v>139</v>
      </c>
      <c r="E185" s="249"/>
      <c r="F185" s="249">
        <v>8</v>
      </c>
      <c r="G185" s="250"/>
      <c r="H185" s="251"/>
      <c r="I185" s="252"/>
      <c r="J185" s="251"/>
      <c r="K185" s="251"/>
      <c r="L185" s="253"/>
      <c r="M185" s="254"/>
    </row>
    <row r="186" spans="1:16" ht="15.75">
      <c r="A186" s="33"/>
      <c r="B186" s="161"/>
      <c r="C186" s="36" t="s">
        <v>15</v>
      </c>
      <c r="D186" s="35" t="s">
        <v>17</v>
      </c>
      <c r="E186" s="140"/>
      <c r="F186" s="162">
        <v>2008.8000000000002</v>
      </c>
      <c r="G186" s="255"/>
      <c r="H186" s="255"/>
      <c r="I186" s="256"/>
      <c r="J186" s="255"/>
      <c r="K186" s="255"/>
      <c r="L186" s="255"/>
      <c r="M186" s="255"/>
    </row>
    <row r="187" spans="1:16" ht="141.75">
      <c r="A187" s="257">
        <v>33</v>
      </c>
      <c r="B187" s="258" t="s">
        <v>161</v>
      </c>
      <c r="C187" s="259" t="s">
        <v>94</v>
      </c>
      <c r="D187" s="260" t="s">
        <v>23</v>
      </c>
      <c r="E187" s="261"/>
      <c r="F187" s="262">
        <v>2.7</v>
      </c>
      <c r="G187" s="263"/>
      <c r="H187" s="264"/>
      <c r="I187" s="264"/>
      <c r="J187" s="264"/>
      <c r="K187" s="264"/>
      <c r="L187" s="265"/>
      <c r="M187" s="266"/>
      <c r="P187" s="170">
        <f>104.65+196.2+2.5+3.76</f>
        <v>307.11</v>
      </c>
    </row>
    <row r="188" spans="1:16" ht="15.75">
      <c r="A188" s="267"/>
      <c r="B188" s="268"/>
      <c r="C188" s="269" t="s">
        <v>95</v>
      </c>
      <c r="D188" s="149" t="s">
        <v>96</v>
      </c>
      <c r="E188" s="270"/>
      <c r="F188" s="270">
        <v>1.484</v>
      </c>
      <c r="G188" s="270"/>
      <c r="H188" s="270"/>
      <c r="I188" s="270"/>
      <c r="J188" s="270"/>
      <c r="K188" s="270"/>
      <c r="L188" s="270"/>
      <c r="M188" s="255"/>
      <c r="P188" s="170">
        <f>P187/0.1</f>
        <v>3071.1</v>
      </c>
    </row>
    <row r="189" spans="1:16" ht="15.75">
      <c r="A189" s="267"/>
      <c r="B189" s="268"/>
      <c r="C189" s="271" t="s">
        <v>97</v>
      </c>
      <c r="D189" s="272" t="s">
        <v>98</v>
      </c>
      <c r="E189" s="270"/>
      <c r="F189" s="270">
        <v>2.3760000000000003</v>
      </c>
      <c r="G189" s="270"/>
      <c r="H189" s="270"/>
      <c r="I189" s="270"/>
      <c r="J189" s="270"/>
      <c r="K189" s="270"/>
      <c r="L189" s="270"/>
      <c r="M189" s="255"/>
    </row>
    <row r="190" spans="1:16" ht="15.75">
      <c r="A190" s="267"/>
      <c r="B190" s="268"/>
      <c r="C190" s="271" t="s">
        <v>99</v>
      </c>
      <c r="D190" s="272" t="s">
        <v>100</v>
      </c>
      <c r="E190" s="270"/>
      <c r="F190" s="270">
        <v>113.4</v>
      </c>
      <c r="G190" s="270"/>
      <c r="H190" s="270"/>
      <c r="I190" s="270"/>
      <c r="J190" s="270"/>
      <c r="K190" s="270"/>
      <c r="L190" s="270"/>
      <c r="M190" s="255"/>
    </row>
    <row r="191" spans="1:16" ht="31.5">
      <c r="A191" s="267"/>
      <c r="B191" s="268"/>
      <c r="C191" s="271" t="s">
        <v>101</v>
      </c>
      <c r="D191" s="272" t="s">
        <v>100</v>
      </c>
      <c r="E191" s="270"/>
      <c r="F191" s="270">
        <v>67.5</v>
      </c>
      <c r="G191" s="270"/>
      <c r="H191" s="270"/>
      <c r="I191" s="270"/>
      <c r="J191" s="270"/>
      <c r="K191" s="270"/>
      <c r="L191" s="270"/>
      <c r="M191" s="255"/>
    </row>
    <row r="192" spans="1:16">
      <c r="A192" s="273"/>
      <c r="B192" s="273"/>
      <c r="C192" s="274" t="s">
        <v>9</v>
      </c>
      <c r="D192" s="275"/>
      <c r="E192" s="275"/>
      <c r="F192" s="275"/>
      <c r="G192" s="275"/>
      <c r="H192" s="276"/>
      <c r="I192" s="276"/>
      <c r="J192" s="276"/>
      <c r="K192" s="276"/>
      <c r="L192" s="276"/>
      <c r="M192" s="276"/>
      <c r="N192" s="277"/>
    </row>
    <row r="193" spans="1:14">
      <c r="A193" s="57"/>
      <c r="B193" s="57"/>
      <c r="C193" s="278" t="s">
        <v>166</v>
      </c>
      <c r="D193" s="279"/>
      <c r="E193" s="279"/>
      <c r="F193" s="279"/>
      <c r="G193" s="279"/>
      <c r="H193" s="280"/>
      <c r="I193" s="279"/>
      <c r="J193" s="280"/>
      <c r="K193" s="279"/>
      <c r="L193" s="280"/>
      <c r="M193" s="280"/>
    </row>
    <row r="194" spans="1:14">
      <c r="A194" s="57"/>
      <c r="B194" s="57"/>
      <c r="C194" s="278" t="s">
        <v>18</v>
      </c>
      <c r="D194" s="279"/>
      <c r="E194" s="279"/>
      <c r="F194" s="279"/>
      <c r="G194" s="279"/>
      <c r="H194" s="280"/>
      <c r="I194" s="279"/>
      <c r="J194" s="280"/>
      <c r="K194" s="279"/>
      <c r="L194" s="280"/>
      <c r="M194" s="280"/>
    </row>
    <row r="195" spans="1:14">
      <c r="A195" s="57"/>
      <c r="B195" s="57"/>
      <c r="C195" s="278" t="s">
        <v>165</v>
      </c>
      <c r="D195" s="279"/>
      <c r="E195" s="279"/>
      <c r="F195" s="279"/>
      <c r="G195" s="279"/>
      <c r="H195" s="280"/>
      <c r="I195" s="279"/>
      <c r="J195" s="280"/>
      <c r="K195" s="279"/>
      <c r="L195" s="280"/>
      <c r="M195" s="280"/>
    </row>
    <row r="196" spans="1:14">
      <c r="A196" s="57"/>
      <c r="B196" s="57"/>
      <c r="C196" s="281" t="s">
        <v>19</v>
      </c>
      <c r="D196" s="279"/>
      <c r="E196" s="279"/>
      <c r="F196" s="279"/>
      <c r="G196" s="279"/>
      <c r="H196" s="280"/>
      <c r="I196" s="279"/>
      <c r="J196" s="280"/>
      <c r="K196" s="279"/>
      <c r="L196" s="280"/>
      <c r="M196" s="280"/>
    </row>
    <row r="197" spans="1:14">
      <c r="A197" s="282"/>
      <c r="B197" s="282"/>
      <c r="C197" s="282"/>
      <c r="D197" s="282"/>
      <c r="E197" s="282"/>
      <c r="F197" s="282"/>
      <c r="G197" s="282"/>
      <c r="H197" s="282"/>
      <c r="I197" s="282"/>
      <c r="J197" s="282"/>
      <c r="K197" s="282"/>
      <c r="L197" s="282"/>
      <c r="M197" s="282"/>
      <c r="N197" s="277" t="e">
        <f>M196-#REF!</f>
        <v>#REF!</v>
      </c>
    </row>
    <row r="198" spans="1:14">
      <c r="A198" s="282"/>
      <c r="B198" s="282"/>
      <c r="C198" s="282"/>
      <c r="D198" s="282"/>
      <c r="E198" s="282"/>
      <c r="F198" s="282"/>
      <c r="G198" s="282"/>
      <c r="H198" s="282"/>
      <c r="I198" s="282"/>
      <c r="J198" s="282"/>
      <c r="K198" s="282"/>
      <c r="L198" s="282"/>
      <c r="M198" s="282"/>
    </row>
    <row r="199" spans="1:14">
      <c r="A199" s="282"/>
      <c r="B199" s="282"/>
      <c r="C199" s="282"/>
      <c r="D199" s="282"/>
      <c r="E199" s="282"/>
      <c r="F199" s="282"/>
      <c r="G199" s="282"/>
      <c r="H199" s="282"/>
      <c r="I199" s="282"/>
      <c r="J199" s="282"/>
      <c r="K199" s="282"/>
      <c r="L199" s="282"/>
      <c r="M199" s="282"/>
    </row>
  </sheetData>
  <autoFilter ref="A8:N191"/>
  <mergeCells count="16">
    <mergeCell ref="A1:M1"/>
    <mergeCell ref="C148:D148"/>
    <mergeCell ref="A9:G9"/>
    <mergeCell ref="A2:M2"/>
    <mergeCell ref="G6:H6"/>
    <mergeCell ref="I6:J6"/>
    <mergeCell ref="K6:L6"/>
    <mergeCell ref="M6:M7"/>
    <mergeCell ref="A6:A7"/>
    <mergeCell ref="B6:B7"/>
    <mergeCell ref="C6:C7"/>
    <mergeCell ref="D6:D7"/>
    <mergeCell ref="E6:F6"/>
    <mergeCell ref="A3:M3"/>
    <mergeCell ref="H5:K5"/>
    <mergeCell ref="C103:G103"/>
  </mergeCells>
  <conditionalFormatting sqref="M10 G18:M18 A59:B59 G59:M59 G104:M104 G11:M12 H103:M103 A103:B104 A181:B185 G181:M184 A174:M177 A186:M186 A179:M180 A178:F178 H178:M178 A188:D191 A187 C187 G187:M187 F188:M188 F190:M191 F189:J189 L189:M189">
    <cfRule type="cellIs" dxfId="43" priority="263" stopIfTrue="1" operator="equal">
      <formula>8223.307275</formula>
    </cfRule>
  </conditionalFormatting>
  <conditionalFormatting sqref="A65:F65 A60:B60 D60:M60 A61:D64 F61:M63 H65:M65 F64:J64 L64:M64">
    <cfRule type="cellIs" dxfId="42" priority="68" stopIfTrue="1" operator="equal">
      <formula>8223.307275</formula>
    </cfRule>
  </conditionalFormatting>
  <conditionalFormatting sqref="A74:M76">
    <cfRule type="cellIs" dxfId="41" priority="67" stopIfTrue="1" operator="equal">
      <formula>8223.307275</formula>
    </cfRule>
  </conditionalFormatting>
  <conditionalFormatting sqref="A148:B148 G148:M148">
    <cfRule type="cellIs" dxfId="40" priority="65" stopIfTrue="1" operator="equal">
      <formula>8223.307275</formula>
    </cfRule>
  </conditionalFormatting>
  <conditionalFormatting sqref="A150:D153 A149:B149 D149:M149 A154:F154 H154:M154 F150:M152 F153:J153 L153:M153">
    <cfRule type="cellIs" dxfId="39" priority="60" stopIfTrue="1" operator="equal">
      <formula>8223.307275</formula>
    </cfRule>
  </conditionalFormatting>
  <conditionalFormatting sqref="A163:M165">
    <cfRule type="cellIs" dxfId="38" priority="59" stopIfTrue="1" operator="equal">
      <formula>8223.307275</formula>
    </cfRule>
  </conditionalFormatting>
  <conditionalFormatting sqref="A166:M166 A173:M173 A172:F172 H172:M172 A168:M171 A167:H167 J167:M167">
    <cfRule type="cellIs" dxfId="37" priority="58" stopIfTrue="1" operator="equal">
      <formula>8223.307275</formula>
    </cfRule>
  </conditionalFormatting>
  <conditionalFormatting sqref="A84:B86 A95:L95 B77:M77 A78:D82 F78:M82 B87:F87 B83:C83 K90:K93 G84:M87 H83:M83">
    <cfRule type="cellIs" dxfId="36" priority="55" stopIfTrue="1" operator="equal">
      <formula>8223.307275</formula>
    </cfRule>
  </conditionalFormatting>
  <conditionalFormatting sqref="C32">
    <cfRule type="cellIs" dxfId="35" priority="53" stopIfTrue="1" operator="equal">
      <formula>8223.307275</formula>
    </cfRule>
  </conditionalFormatting>
  <conditionalFormatting sqref="A33:M35 D32:M32 A32:B32">
    <cfRule type="cellIs" dxfId="34" priority="48" stopIfTrue="1" operator="equal">
      <formula>8223.307275</formula>
    </cfRule>
  </conditionalFormatting>
  <conditionalFormatting sqref="E37:M39 D39 C37:C39">
    <cfRule type="cellIs" dxfId="33" priority="47" stopIfTrue="1" operator="equal">
      <formula>8223.307275</formula>
    </cfRule>
  </conditionalFormatting>
  <conditionalFormatting sqref="A58 C58:F58">
    <cfRule type="cellIs" dxfId="32" priority="44" stopIfTrue="1" operator="equal">
      <formula>8223.307275</formula>
    </cfRule>
  </conditionalFormatting>
  <conditionalFormatting sqref="H56:M56 G53:M55 G57:M57 A54:B57 A53">
    <cfRule type="cellIs" dxfId="31" priority="43" stopIfTrue="1" operator="equal">
      <formula>8223.307275</formula>
    </cfRule>
  </conditionalFormatting>
  <conditionalFormatting sqref="G56">
    <cfRule type="cellIs" dxfId="30" priority="42" stopIfTrue="1" operator="equal">
      <formula>8223.307275</formula>
    </cfRule>
  </conditionalFormatting>
  <conditionalFormatting sqref="B58">
    <cfRule type="cellIs" dxfId="29" priority="39" stopIfTrue="1" operator="equal">
      <formula>8223.307275</formula>
    </cfRule>
  </conditionalFormatting>
  <conditionalFormatting sqref="C53">
    <cfRule type="cellIs" dxfId="28" priority="41" stopIfTrue="1" operator="equal">
      <formula>8223.307275</formula>
    </cfRule>
  </conditionalFormatting>
  <conditionalFormatting sqref="G58:M58">
    <cfRule type="cellIs" dxfId="27" priority="40" stopIfTrue="1" operator="equal">
      <formula>8223.307275</formula>
    </cfRule>
  </conditionalFormatting>
  <conditionalFormatting sqref="A129:B131 A140:L140 B122:M122 A123:D127 F123:M127 B132:F132 B128:C128 K135:K138 G129:M132 H128:M128">
    <cfRule type="cellIs" dxfId="26" priority="35" stopIfTrue="1" operator="equal">
      <formula>8223.307275</formula>
    </cfRule>
  </conditionalFormatting>
  <conditionalFormatting sqref="A106:D109 A105:B105 D105:M105 A110:F110 H110:M110 F106:M108 F109:J109 L109:M109">
    <cfRule type="cellIs" dxfId="25" priority="37" stopIfTrue="1" operator="equal">
      <formula>8223.307275</formula>
    </cfRule>
  </conditionalFormatting>
  <conditionalFormatting sqref="A119:M121">
    <cfRule type="cellIs" dxfId="24" priority="36" stopIfTrue="1" operator="equal">
      <formula>8223.307275</formula>
    </cfRule>
  </conditionalFormatting>
  <conditionalFormatting sqref="A141:M145 A147:M147 A146:F146 H146:M146">
    <cfRule type="cellIs" dxfId="23" priority="34" stopIfTrue="1" operator="equal">
      <formula>8223.307275</formula>
    </cfRule>
  </conditionalFormatting>
  <conditionalFormatting sqref="A96:M100 A102:M102 A101:F101 H101:M101">
    <cfRule type="cellIs" dxfId="22" priority="33" stopIfTrue="1" operator="equal">
      <formula>8223.307275</formula>
    </cfRule>
  </conditionalFormatting>
  <conditionalFormatting sqref="G185:M185">
    <cfRule type="cellIs" dxfId="21" priority="26" stopIfTrue="1" operator="equal">
      <formula>8223.307275</formula>
    </cfRule>
  </conditionalFormatting>
  <conditionalFormatting sqref="G40">
    <cfRule type="cellIs" dxfId="20" priority="25" stopIfTrue="1" operator="equal">
      <formula>8223.307275</formula>
    </cfRule>
  </conditionalFormatting>
  <conditionalFormatting sqref="B53">
    <cfRule type="cellIs" dxfId="19" priority="24" stopIfTrue="1" operator="equal">
      <formula>8223.307275</formula>
    </cfRule>
  </conditionalFormatting>
  <conditionalFormatting sqref="G65">
    <cfRule type="cellIs" dxfId="18" priority="23" stopIfTrue="1" operator="equal">
      <formula>8223.307275</formula>
    </cfRule>
  </conditionalFormatting>
  <conditionalFormatting sqref="K64">
    <cfRule type="cellIs" dxfId="17" priority="22" stopIfTrue="1" operator="equal">
      <formula>8223.307275</formula>
    </cfRule>
  </conditionalFormatting>
  <conditionalFormatting sqref="G83">
    <cfRule type="cellIs" dxfId="16" priority="21" stopIfTrue="1" operator="equal">
      <formula>8223.307275</formula>
    </cfRule>
  </conditionalFormatting>
  <conditionalFormatting sqref="G94">
    <cfRule type="cellIs" dxfId="15" priority="20" stopIfTrue="1" operator="equal">
      <formula>8223.307275</formula>
    </cfRule>
  </conditionalFormatting>
  <conditionalFormatting sqref="G101">
    <cfRule type="cellIs" dxfId="14" priority="19" stopIfTrue="1" operator="equal">
      <formula>8223.307275</formula>
    </cfRule>
  </conditionalFormatting>
  <conditionalFormatting sqref="G110">
    <cfRule type="cellIs" dxfId="13" priority="18" stopIfTrue="1" operator="equal">
      <formula>8223.307275</formula>
    </cfRule>
  </conditionalFormatting>
  <conditionalFormatting sqref="K109">
    <cfRule type="cellIs" dxfId="12" priority="17" stopIfTrue="1" operator="equal">
      <formula>8223.307275</formula>
    </cfRule>
  </conditionalFormatting>
  <conditionalFormatting sqref="G128">
    <cfRule type="cellIs" dxfId="11" priority="16" stopIfTrue="1" operator="equal">
      <formula>8223.307275</formula>
    </cfRule>
  </conditionalFormatting>
  <conditionalFormatting sqref="G139">
    <cfRule type="cellIs" dxfId="10" priority="15" stopIfTrue="1" operator="equal">
      <formula>8223.307275</formula>
    </cfRule>
  </conditionalFormatting>
  <conditionalFormatting sqref="G146">
    <cfRule type="cellIs" dxfId="9" priority="14" stopIfTrue="1" operator="equal">
      <formula>8223.307275</formula>
    </cfRule>
  </conditionalFormatting>
  <conditionalFormatting sqref="G154">
    <cfRule type="cellIs" dxfId="8" priority="13" stopIfTrue="1" operator="equal">
      <formula>8223.307275</formula>
    </cfRule>
  </conditionalFormatting>
  <conditionalFormatting sqref="K153">
    <cfRule type="cellIs" dxfId="7" priority="12" stopIfTrue="1" operator="equal">
      <formula>8223.307275</formula>
    </cfRule>
  </conditionalFormatting>
  <conditionalFormatting sqref="G172">
    <cfRule type="cellIs" dxfId="6" priority="11" stopIfTrue="1" operator="equal">
      <formula>8223.307275</formula>
    </cfRule>
  </conditionalFormatting>
  <conditionalFormatting sqref="I167">
    <cfRule type="cellIs" dxfId="5" priority="10" stopIfTrue="1" operator="equal">
      <formula>8223.307275</formula>
    </cfRule>
  </conditionalFormatting>
  <conditionalFormatting sqref="G178">
    <cfRule type="cellIs" dxfId="4" priority="6" stopIfTrue="1" operator="equal">
      <formula>8223.307275</formula>
    </cfRule>
  </conditionalFormatting>
  <conditionalFormatting sqref="B187">
    <cfRule type="cellIs" dxfId="3" priority="5" stopIfTrue="1" operator="equal">
      <formula>8223.307275</formula>
    </cfRule>
  </conditionalFormatting>
  <conditionalFormatting sqref="D187:F187">
    <cfRule type="cellIs" dxfId="2" priority="4" stopIfTrue="1" operator="equal">
      <formula>8223.307275</formula>
    </cfRule>
  </conditionalFormatting>
  <conditionalFormatting sqref="E188:E191">
    <cfRule type="cellIs" dxfId="1" priority="3" stopIfTrue="1" operator="equal">
      <formula>8223.307275</formula>
    </cfRule>
  </conditionalFormatting>
  <conditionalFormatting sqref="K189">
    <cfRule type="cellIs" dxfId="0" priority="2" stopIfTrue="1" operator="equal">
      <formula>8223.307275</formula>
    </cfRule>
  </conditionalFormatting>
  <pageMargins left="0.25" right="0.25" top="1" bottom="0.74803149606299202" header="0.31496062992126" footer="0.31496062992126"/>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Лист1</vt:lpstr>
      <vt:lpstr>lok. xarj. 1</vt:lpstr>
      <vt:lpstr>'lok. xarj. 1'!Print_Area</vt:lpstr>
      <vt:lpstr>Лист1!Print_Area</vt:lpstr>
      <vt:lpstr>'lok. xarj.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Mariam Zakaidze</cp:lastModifiedBy>
  <cp:revision/>
  <cp:lastPrinted>2019-03-13T12:27:56Z</cp:lastPrinted>
  <dcterms:created xsi:type="dcterms:W3CDTF">2013-04-21T20:24:51Z</dcterms:created>
  <dcterms:modified xsi:type="dcterms:W3CDTF">2019-04-01T13:48:47Z</dcterms:modified>
</cp:coreProperties>
</file>