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ia.makharashvili\Desktop\წყალსადენები\"/>
    </mc:Choice>
  </mc:AlternateContent>
  <bookViews>
    <workbookView xWindow="0" yWindow="0" windowWidth="12645" windowHeight="12180" tabRatio="515"/>
  </bookViews>
  <sheets>
    <sheet name="ხარჯები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M76" i="1" s="1"/>
  <c r="H75" i="1"/>
  <c r="M75" i="1" s="1"/>
  <c r="H74" i="1"/>
  <c r="M74" i="1" s="1"/>
  <c r="M73" i="1"/>
  <c r="H73" i="1"/>
  <c r="H72" i="1"/>
  <c r="M72" i="1" s="1"/>
  <c r="H71" i="1"/>
  <c r="M71" i="1" s="1"/>
  <c r="H70" i="1"/>
  <c r="M70" i="1" s="1"/>
  <c r="H69" i="1"/>
  <c r="M69" i="1" s="1"/>
  <c r="F68" i="1"/>
  <c r="H68" i="1" s="1"/>
  <c r="M68" i="1" s="1"/>
  <c r="F67" i="1"/>
  <c r="H67" i="1" s="1"/>
  <c r="M67" i="1" s="1"/>
  <c r="F66" i="1"/>
  <c r="H66" i="1" s="1"/>
  <c r="M66" i="1" s="1"/>
  <c r="F64" i="1"/>
  <c r="J64" i="1" s="1"/>
  <c r="M64" i="1" s="1"/>
  <c r="F62" i="1"/>
  <c r="H62" i="1" s="1"/>
  <c r="M62" i="1" s="1"/>
  <c r="H61" i="1"/>
  <c r="M61" i="1" s="1"/>
  <c r="L59" i="1"/>
  <c r="M59" i="1" s="1"/>
  <c r="F59" i="1"/>
  <c r="F58" i="1"/>
  <c r="J58" i="1" s="1"/>
  <c r="M58" i="1" s="1"/>
  <c r="F56" i="1"/>
  <c r="H56" i="1" s="1"/>
  <c r="M56" i="1" s="1"/>
  <c r="F55" i="1"/>
  <c r="H55" i="1" s="1"/>
  <c r="M55" i="1" s="1"/>
  <c r="F53" i="1"/>
  <c r="L53" i="1" s="1"/>
  <c r="M53" i="1" s="1"/>
  <c r="F52" i="1"/>
  <c r="J52" i="1" s="1"/>
  <c r="M52" i="1" s="1"/>
  <c r="F50" i="1"/>
  <c r="H50" i="1" s="1"/>
  <c r="M50" i="1" s="1"/>
  <c r="H49" i="1"/>
  <c r="M49" i="1" s="1"/>
  <c r="F48" i="1"/>
  <c r="H48" i="1" s="1"/>
  <c r="M48" i="1" s="1"/>
  <c r="F47" i="1"/>
  <c r="H47" i="1" s="1"/>
  <c r="M47" i="1" s="1"/>
  <c r="F46" i="1"/>
  <c r="H46" i="1" s="1"/>
  <c r="M46" i="1" s="1"/>
  <c r="F45" i="1"/>
  <c r="H45" i="1" s="1"/>
  <c r="M45" i="1" s="1"/>
  <c r="F43" i="1"/>
  <c r="L43" i="1" s="1"/>
  <c r="M43" i="1" s="1"/>
  <c r="F42" i="1"/>
  <c r="J42" i="1" s="1"/>
  <c r="M42" i="1" s="1"/>
  <c r="F40" i="1"/>
  <c r="H40" i="1" s="1"/>
  <c r="M40" i="1" s="1"/>
  <c r="F39" i="1"/>
  <c r="H39" i="1" s="1"/>
  <c r="M39" i="1" s="1"/>
  <c r="F37" i="1"/>
  <c r="L37" i="1" s="1"/>
  <c r="M37" i="1" s="1"/>
  <c r="F36" i="1"/>
  <c r="J36" i="1" s="1"/>
  <c r="M36" i="1" s="1"/>
  <c r="F34" i="1"/>
  <c r="H34" i="1" s="1"/>
  <c r="M34" i="1" s="1"/>
  <c r="F33" i="1"/>
  <c r="J32" i="1"/>
  <c r="M32" i="1" s="1"/>
  <c r="F32" i="1"/>
  <c r="J30" i="1"/>
  <c r="M30" i="1" s="1"/>
  <c r="F30" i="1"/>
  <c r="F28" i="1"/>
  <c r="L28" i="1" s="1"/>
  <c r="M28" i="1" s="1"/>
  <c r="F27" i="1"/>
  <c r="J27" i="1" s="1"/>
  <c r="M27" i="1" s="1"/>
  <c r="F25" i="1"/>
  <c r="L25" i="1" s="1"/>
  <c r="M25" i="1" s="1"/>
  <c r="F23" i="1"/>
  <c r="J23" i="1" s="1"/>
  <c r="M23" i="1" s="1"/>
  <c r="F21" i="1"/>
  <c r="L21" i="1" s="1"/>
  <c r="M21" i="1" s="1"/>
  <c r="F20" i="1"/>
  <c r="J20" i="1" s="1"/>
  <c r="M20" i="1" s="1"/>
  <c r="J18" i="1"/>
  <c r="M18" i="1" s="1"/>
  <c r="F18" i="1"/>
  <c r="J16" i="1"/>
  <c r="M16" i="1" s="1"/>
  <c r="F16" i="1"/>
  <c r="F14" i="1"/>
  <c r="L14" i="1" s="1"/>
  <c r="M14" i="1" s="1"/>
  <c r="F13" i="1"/>
  <c r="H13" i="1" s="1"/>
  <c r="F11" i="1"/>
  <c r="L11" i="1" s="1"/>
  <c r="M11" i="1" s="1"/>
  <c r="F10" i="1"/>
  <c r="L10" i="1" s="1"/>
  <c r="F9" i="1"/>
  <c r="J9" i="1" s="1"/>
  <c r="J77" i="1" l="1"/>
  <c r="M9" i="1"/>
  <c r="L77" i="1"/>
  <c r="H77" i="1"/>
  <c r="M13" i="1"/>
  <c r="M10" i="1"/>
  <c r="H78" i="1" l="1"/>
  <c r="H79" i="1" s="1"/>
  <c r="L78" i="1"/>
  <c r="L79" i="1" s="1"/>
  <c r="M77" i="1"/>
  <c r="J78" i="1"/>
  <c r="J79" i="1" s="1"/>
  <c r="L80" i="1" l="1"/>
  <c r="L81" i="1" s="1"/>
  <c r="H80" i="1"/>
  <c r="H81" i="1" s="1"/>
  <c r="M82" i="1" s="1"/>
  <c r="J80" i="1"/>
  <c r="J81" i="1" s="1"/>
  <c r="M78" i="1"/>
  <c r="M79" i="1" s="1"/>
  <c r="M80" i="1" l="1"/>
  <c r="M81" i="1" s="1"/>
  <c r="M83" i="1" s="1"/>
  <c r="M84" i="1" l="1"/>
  <c r="M85" i="1" s="1"/>
  <c r="M86" i="1" l="1"/>
  <c r="M87" i="1" s="1"/>
</calcChain>
</file>

<file path=xl/sharedStrings.xml><?xml version="1.0" encoding="utf-8"?>
<sst xmlns="http://schemas.openxmlformats.org/spreadsheetml/2006/main" count="198" uniqueCount="104">
  <si>
    <t>obieqtis dasaxeleba:</t>
  </si>
  <si>
    <t>ssip borjomis municipalitetis sof. cemis da tbis wylis magistralis  reabilitacia</t>
  </si>
  <si>
    <t>lari</t>
  </si>
  <si>
    <t>#</t>
  </si>
  <si>
    <t>safuZveli</t>
  </si>
  <si>
    <t>samuSaos dasaxeleba</t>
  </si>
  <si>
    <t>ganz.</t>
  </si>
  <si>
    <t>normatiuli resursi</t>
  </si>
  <si>
    <t>masala</t>
  </si>
  <si>
    <t>xelfasi</t>
  </si>
  <si>
    <t>samSeneblo meqanizmebi</t>
  </si>
  <si>
    <t>jami</t>
  </si>
  <si>
    <t>erT.</t>
  </si>
  <si>
    <t>sul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</si>
  <si>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</si>
  <si>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</si>
  <si>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</si>
  <si>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</si>
  <si>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</si>
  <si>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</si>
  <si>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</si>
  <si>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</si>
  <si>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</si>
  <si>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</si>
  <si>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</si>
  <si>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</si>
  <si>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</si>
  <si>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Awyalsadenis qselis</t>
  </si>
  <si>
    <t>1-22-15</t>
  </si>
  <si>
    <t>III kat. gruntis damuSaveba eqskavatoriT avtomanqanebze datvirTviT</t>
  </si>
  <si>
    <t>m3</t>
  </si>
  <si>
    <t xml:space="preserve">Sromis danaxarjebi </t>
  </si>
  <si>
    <t>kac/sT</t>
  </si>
  <si>
    <t>eqskavatori pnevmosvlaze CamCis tevadobiT 0,5m3</t>
  </si>
  <si>
    <t>manq/sT</t>
  </si>
  <si>
    <t>sxva manqana</t>
  </si>
  <si>
    <t>masala:</t>
  </si>
  <si>
    <t>RorRi m800 fr. 20-40mm</t>
  </si>
  <si>
    <t xml:space="preserve">gruntis gatana 3 km-ze </t>
  </si>
  <si>
    <t>t</t>
  </si>
  <si>
    <t>1-79-3</t>
  </si>
  <si>
    <t>III kategoriis gruntis damuSaveba xeliT</t>
  </si>
  <si>
    <t>Sromis danaxarjebi 3,37X0,8X1,2=</t>
  </si>
  <si>
    <t>1-81-3</t>
  </si>
  <si>
    <t>III kategoriis gruntis ukuCayra xeliT</t>
  </si>
  <si>
    <t>1-11-15</t>
  </si>
  <si>
    <t>III kategoriis gruntis damuSaveba eqskavatoriT nayarSi datovebiT</t>
  </si>
  <si>
    <t>1-80-3</t>
  </si>
  <si>
    <t>gruntis damuSaveba xeliT tranSeaSi sisqiT 10sm</t>
  </si>
  <si>
    <t>1-31-3</t>
  </si>
  <si>
    <t>gruntis ukuCayra buldozeriT</t>
  </si>
  <si>
    <t>buldozeri 108cx.Z.</t>
  </si>
  <si>
    <t>1-118-11</t>
  </si>
  <si>
    <t>III kategoriis gruntis datkepna pnevmosatkepnebiT</t>
  </si>
  <si>
    <t>pnevmosatkepni</t>
  </si>
  <si>
    <t>1-81-2</t>
  </si>
  <si>
    <t>III kategoriis gruntis ukuCayra xeliT tranSeaze</t>
  </si>
  <si>
    <t>23-1-1</t>
  </si>
  <si>
    <t>qviSis baliSebis mowyoba sisq.10sm wyalsadenis milebis qveS da zemodan (ix. naxazi)</t>
  </si>
  <si>
    <t>qviSa</t>
  </si>
  <si>
    <t>11-1-6</t>
  </si>
  <si>
    <t>RorRis safuZvelis mowyoba sisqiT 10sm wyalsadenis Wis Zirebze</t>
  </si>
  <si>
    <t>RorRi m400 fr.20-40mm</t>
  </si>
  <si>
    <t>sxva masala</t>
  </si>
  <si>
    <t>22-30-1</t>
  </si>
  <si>
    <r>
      <t xml:space="preserve">wyalsadenis rk/betonis anakrebi wriuli Wis mowyoba  </t>
    </r>
    <r>
      <rPr>
        <b/>
        <sz val="11"/>
        <rFont val="Arial"/>
        <family val="2"/>
      </rPr>
      <t>D</t>
    </r>
    <r>
      <rPr>
        <b/>
        <sz val="11"/>
        <rFont val="AcadNusx"/>
      </rPr>
      <t>=1m, (1cali)</t>
    </r>
  </si>
  <si>
    <t>Sromis danaxarjebi</t>
  </si>
  <si>
    <t xml:space="preserve">sxva manqana  </t>
  </si>
  <si>
    <t>anakrebi rk/betonis rgoli d=1,0m</t>
  </si>
  <si>
    <t>grZ. m</t>
  </si>
  <si>
    <t>Wis Zirisa da gadaxurvis mrgvali fila</t>
  </si>
  <si>
    <t>betoni m100</t>
  </si>
  <si>
    <t>armatura a-3</t>
  </si>
  <si>
    <t>kg</t>
  </si>
  <si>
    <t>Tujis xufi mrgvali CarCoTi</t>
  </si>
  <si>
    <t>kompleqti</t>
  </si>
  <si>
    <t>22-8-1</t>
  </si>
  <si>
    <r>
      <t>wyalsadenis polieTilenis mili  d=225*20,5mm  PN</t>
    </r>
    <r>
      <rPr>
        <b/>
        <sz val="11"/>
        <rFont val="Arial"/>
        <family val="2"/>
      </rPr>
      <t>PN-16 (</t>
    </r>
    <r>
      <rPr>
        <b/>
        <sz val="11"/>
        <rFont val="AcadNusx"/>
      </rPr>
      <t>Savi</t>
    </r>
    <r>
      <rPr>
        <b/>
        <sz val="11"/>
        <rFont val="Arial"/>
        <family val="2"/>
      </rPr>
      <t>)</t>
    </r>
  </si>
  <si>
    <t>grZ.m</t>
  </si>
  <si>
    <t>Sromis danaxarji</t>
  </si>
  <si>
    <t>sxvadasxva manqana</t>
  </si>
  <si>
    <r>
      <t>polieTilenis mili d=225*20,5mm N</t>
    </r>
    <r>
      <rPr>
        <sz val="11"/>
        <rFont val="Arial"/>
        <family val="2"/>
      </rPr>
      <t>PN</t>
    </r>
    <r>
      <rPr>
        <sz val="11"/>
        <rFont val="AcadNusx"/>
      </rPr>
      <t>-16 (Savi)</t>
    </r>
  </si>
  <si>
    <t>sxvadasxva masala</t>
  </si>
  <si>
    <t>22-25-2</t>
  </si>
  <si>
    <t>urduli d=100mm</t>
  </si>
  <si>
    <t>c</t>
  </si>
  <si>
    <t xml:space="preserve">sxva manqana </t>
  </si>
  <si>
    <t>23-22</t>
  </si>
  <si>
    <t>SeWra arsebul qselSi</t>
  </si>
  <si>
    <t>polieTilenis unagira samkapi 225*90*225mm</t>
  </si>
  <si>
    <t>proeqtiT</t>
  </si>
  <si>
    <t>adaptori d225mm</t>
  </si>
  <si>
    <t>adaptori d100mm</t>
  </si>
  <si>
    <r>
      <t xml:space="preserve">miltuCi </t>
    </r>
    <r>
      <rPr>
        <sz val="11"/>
        <rFont val="Arial"/>
        <family val="2"/>
      </rPr>
      <t>DN100PN16</t>
    </r>
  </si>
  <si>
    <r>
      <t xml:space="preserve">miltuCi </t>
    </r>
    <r>
      <rPr>
        <sz val="11"/>
        <rFont val="Arial"/>
        <family val="2"/>
      </rPr>
      <t>DN200PN16</t>
    </r>
  </si>
  <si>
    <t>miltuCi rkinis 200mm</t>
  </si>
  <si>
    <r>
      <t>polieTilenis mili d=90*8,2mm N</t>
    </r>
    <r>
      <rPr>
        <sz val="11"/>
        <rFont val="Arial"/>
        <family val="2"/>
      </rPr>
      <t>PN</t>
    </r>
    <r>
      <rPr>
        <sz val="11"/>
        <rFont val="AcadNusx"/>
      </rPr>
      <t>-16 (Savi)</t>
    </r>
  </si>
  <si>
    <t>mufta d=90mm</t>
  </si>
  <si>
    <t xml:space="preserve">jami </t>
  </si>
  <si>
    <t>zednadebi xarjebi</t>
  </si>
  <si>
    <t>mogeba</t>
  </si>
  <si>
    <t>masalis transportireba</t>
  </si>
  <si>
    <t>gauTvaliswinebeli xarjebi</t>
  </si>
  <si>
    <t xml:space="preserve">dRg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</si>
</sst>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437]yyyy\ &quot;წლის&quot;\ dd\ mm\,\ dddd"/>
    <numFmt numFmtId="166" formatCode="_-* #,##0.0000_р_._-;\-* #,##0.0000_р_._-;_-* &quot;-&quot;??_р_._-;_-@_-"/>
    <numFmt numFmtId="167" formatCode="0.00000"/>
    <numFmt numFmtId="168" formatCode="0.0000"/>
    <numFmt numFmtId="169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AcadNusx"/>
    </font>
    <font>
      <b/>
      <sz val="11"/>
      <color indexed="8"/>
      <name val="AcadNusx"/>
    </font>
    <font>
      <sz val="10"/>
      <name val="Arial"/>
      <family val="2"/>
      <charset val="204"/>
    </font>
    <font>
      <b/>
      <sz val="11"/>
      <name val="AcadNusx"/>
    </font>
    <font>
      <sz val="10"/>
      <name val="Arial"/>
      <family val="2"/>
    </font>
    <font>
      <sz val="11"/>
      <name val="AcadNusx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Grigolia"/>
    </font>
    <font>
      <sz val="11"/>
      <name val="Arial"/>
      <family val="2"/>
    </font>
    <font>
      <i/>
      <sz val="11"/>
      <name val="AcadNusx"/>
    </font>
    <font>
      <sz val="11"/>
      <color rgb="FFFF0000"/>
      <name val="AcadNusx"/>
    </font>
    <font>
      <b/>
      <sz val="11"/>
      <name val="Times New Roman"/>
      <family val="1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  <xf numFmtId="165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1" applyNumberFormat="1" applyFont="1" applyFill="1" applyAlignment="1" applyProtection="1">
      <alignment horizontal="center" vertical="center"/>
    </xf>
    <xf numFmtId="164" fontId="3" fillId="0" borderId="0" xfId="1" applyFont="1" applyFill="1" applyAlignment="1" applyProtection="1">
      <alignment horizontal="center" vertical="center"/>
    </xf>
    <xf numFmtId="164" fontId="3" fillId="0" borderId="0" xfId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2" fontId="7" fillId="0" borderId="0" xfId="4" applyNumberFormat="1" applyFont="1" applyFill="1" applyAlignment="1" applyProtection="1">
      <alignment horizontal="center" vertical="center"/>
    </xf>
    <xf numFmtId="0" fontId="7" fillId="0" borderId="0" xfId="3" applyFont="1" applyFill="1" applyAlignment="1" applyProtection="1">
      <alignment horizontal="center"/>
    </xf>
    <xf numFmtId="9" fontId="7" fillId="0" borderId="0" xfId="6" applyFont="1" applyFill="1" applyAlignment="1" applyProtection="1">
      <alignment horizontal="center" vertical="center"/>
    </xf>
    <xf numFmtId="2" fontId="7" fillId="0" borderId="1" xfId="4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7" applyFont="1" applyFill="1" applyBorder="1" applyAlignment="1">
      <alignment vertical="center" wrapText="1"/>
    </xf>
    <xf numFmtId="2" fontId="5" fillId="0" borderId="1" xfId="7" applyNumberFormat="1" applyFont="1" applyFill="1" applyBorder="1" applyAlignment="1" applyProtection="1">
      <alignment horizontal="center" vertical="center" wrapText="1"/>
    </xf>
    <xf numFmtId="2" fontId="7" fillId="0" borderId="1" xfId="7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166" fontId="7" fillId="0" borderId="1" xfId="7" applyNumberFormat="1" applyFont="1" applyFill="1" applyBorder="1" applyAlignment="1">
      <alignment vertical="center" wrapText="1"/>
    </xf>
    <xf numFmtId="0" fontId="8" fillId="0" borderId="1" xfId="0" quotePrefix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7" applyNumberFormat="1" applyFont="1" applyFill="1" applyBorder="1" applyAlignment="1">
      <alignment horizontal="center" vertical="center" wrapText="1"/>
    </xf>
    <xf numFmtId="167" fontId="7" fillId="0" borderId="1" xfId="7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2" fontId="7" fillId="0" borderId="1" xfId="7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8" applyFont="1" applyFill="1" applyBorder="1" applyAlignment="1" applyProtection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11" fillId="3" borderId="1" xfId="7" applyNumberFormat="1" applyFont="1" applyFill="1" applyBorder="1" applyAlignment="1">
      <alignment horizontal="center" vertical="center" wrapText="1"/>
    </xf>
    <xf numFmtId="2" fontId="5" fillId="3" borderId="1" xfId="7" applyNumberFormat="1" applyFont="1" applyFill="1" applyBorder="1" applyAlignment="1" applyProtection="1">
      <alignment horizontal="center" vertical="center" wrapText="1"/>
    </xf>
    <xf numFmtId="2" fontId="11" fillId="0" borderId="1" xfId="7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9" fontId="11" fillId="3" borderId="1" xfId="7" applyNumberFormat="1" applyFont="1" applyFill="1" applyBorder="1" applyAlignment="1">
      <alignment horizontal="center" vertical="center" wrapText="1"/>
    </xf>
    <xf numFmtId="2" fontId="7" fillId="3" borderId="1" xfId="7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2" fontId="5" fillId="0" borderId="1" xfId="7" applyNumberFormat="1" applyFont="1" applyFill="1" applyBorder="1" applyAlignment="1">
      <alignment horizontal="center" vertical="center" wrapText="1"/>
    </xf>
    <xf numFmtId="2" fontId="13" fillId="0" borderId="1" xfId="7" applyNumberFormat="1" applyFont="1" applyFill="1" applyBorder="1" applyAlignment="1">
      <alignment horizontal="center" vertical="top" wrapText="1"/>
    </xf>
    <xf numFmtId="2" fontId="13" fillId="0" borderId="1" xfId="7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top" wrapText="1"/>
    </xf>
    <xf numFmtId="0" fontId="5" fillId="0" borderId="1" xfId="2" applyFont="1" applyFill="1" applyBorder="1" applyAlignment="1" applyProtection="1">
      <alignment horizontal="left" vertical="center" wrapText="1"/>
    </xf>
    <xf numFmtId="0" fontId="8" fillId="0" borderId="1" xfId="2" applyFont="1" applyFill="1" applyBorder="1" applyAlignment="1" applyProtection="1">
      <alignment horizontal="center" vertical="center"/>
    </xf>
    <xf numFmtId="2" fontId="8" fillId="0" borderId="1" xfId="2" applyNumberFormat="1" applyFont="1" applyFill="1" applyBorder="1" applyAlignment="1" applyProtection="1">
      <alignment horizontal="center" vertical="center"/>
    </xf>
    <xf numFmtId="2" fontId="8" fillId="0" borderId="1" xfId="9" applyNumberFormat="1" applyFont="1" applyFill="1" applyBorder="1" applyAlignment="1" applyProtection="1">
      <alignment horizontal="center" vertical="center"/>
    </xf>
    <xf numFmtId="2" fontId="15" fillId="0" borderId="1" xfId="9" applyNumberFormat="1" applyFont="1" applyFill="1" applyBorder="1" applyAlignment="1" applyProtection="1">
      <alignment horizontal="center" vertical="center"/>
    </xf>
    <xf numFmtId="0" fontId="15" fillId="0" borderId="1" xfId="2" applyFont="1" applyFill="1" applyBorder="1" applyAlignment="1" applyProtection="1">
      <alignment horizontal="center" vertical="center"/>
    </xf>
    <xf numFmtId="2" fontId="16" fillId="0" borderId="1" xfId="9" applyNumberFormat="1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left" vertical="center" wrapText="1"/>
    </xf>
    <xf numFmtId="2" fontId="5" fillId="0" borderId="1" xfId="4" applyNumberFormat="1" applyFont="1" applyFill="1" applyBorder="1" applyAlignment="1" applyProtection="1">
      <alignment horizontal="center" vertical="center"/>
    </xf>
    <xf numFmtId="2" fontId="5" fillId="0" borderId="1" xfId="1" applyNumberFormat="1" applyFont="1" applyFill="1" applyBorder="1" applyAlignment="1" applyProtection="1">
      <alignment horizontal="center" vertical="center"/>
    </xf>
    <xf numFmtId="0" fontId="7" fillId="0" borderId="0" xfId="3" applyFont="1" applyFill="1" applyAlignment="1" applyProtection="1">
      <alignment horizontal="center" vertical="center"/>
    </xf>
    <xf numFmtId="0" fontId="7" fillId="0" borderId="0" xfId="3" applyFont="1" applyFill="1" applyAlignment="1" applyProtection="1">
      <alignment horizontal="left" wrapText="1"/>
    </xf>
    <xf numFmtId="2" fontId="7" fillId="0" borderId="11" xfId="4" applyNumberFormat="1" applyFont="1" applyFill="1" applyBorder="1" applyAlignment="1" applyProtection="1">
      <alignment horizontal="center" vertical="center"/>
    </xf>
    <xf numFmtId="0" fontId="7" fillId="0" borderId="13" xfId="5" applyFont="1" applyFill="1" applyBorder="1" applyAlignment="1" applyProtection="1">
      <alignment horizontal="center" vertical="center"/>
    </xf>
    <xf numFmtId="0" fontId="7" fillId="0" borderId="14" xfId="5" applyFont="1" applyFill="1" applyBorder="1" applyAlignment="1" applyProtection="1">
      <alignment horizontal="center" vertical="center"/>
    </xf>
    <xf numFmtId="0" fontId="7" fillId="0" borderId="14" xfId="5" applyFont="1" applyFill="1" applyBorder="1" applyAlignment="1" applyProtection="1">
      <alignment horizontal="center" vertical="center" wrapText="1"/>
    </xf>
    <xf numFmtId="9" fontId="7" fillId="0" borderId="14" xfId="6" applyFont="1" applyFill="1" applyBorder="1" applyAlignment="1" applyProtection="1">
      <alignment horizontal="center" vertical="center"/>
    </xf>
    <xf numFmtId="2" fontId="7" fillId="0" borderId="14" xfId="4" applyNumberFormat="1" applyFont="1" applyFill="1" applyBorder="1" applyAlignment="1" applyProtection="1">
      <alignment horizontal="center" vertical="center"/>
    </xf>
    <xf numFmtId="2" fontId="7" fillId="0" borderId="15" xfId="4" applyNumberFormat="1" applyFont="1" applyFill="1" applyBorder="1" applyAlignment="1" applyProtection="1">
      <alignment horizontal="center" vertical="center"/>
    </xf>
    <xf numFmtId="0" fontId="7" fillId="0" borderId="5" xfId="5" applyFont="1" applyFill="1" applyBorder="1" applyAlignment="1" applyProtection="1">
      <alignment horizontal="center" vertical="center"/>
    </xf>
    <xf numFmtId="0" fontId="7" fillId="0" borderId="6" xfId="5" applyFont="1" applyFill="1" applyBorder="1" applyAlignment="1" applyProtection="1">
      <alignment horizontal="center" vertical="center"/>
    </xf>
    <xf numFmtId="0" fontId="5" fillId="2" borderId="6" xfId="5" applyFont="1" applyFill="1" applyBorder="1" applyAlignment="1" applyProtection="1">
      <alignment horizontal="center" vertical="center" wrapText="1"/>
    </xf>
    <xf numFmtId="9" fontId="7" fillId="0" borderId="6" xfId="6" applyFont="1" applyFill="1" applyBorder="1" applyAlignment="1" applyProtection="1">
      <alignment horizontal="center" vertical="center"/>
    </xf>
    <xf numFmtId="2" fontId="7" fillId="0" borderId="6" xfId="4" applyNumberFormat="1" applyFont="1" applyFill="1" applyBorder="1" applyAlignment="1" applyProtection="1">
      <alignment horizontal="center" vertical="center"/>
    </xf>
    <xf numFmtId="2" fontId="7" fillId="0" borderId="7" xfId="4" applyNumberFormat="1" applyFont="1" applyFill="1" applyBorder="1" applyAlignment="1" applyProtection="1">
      <alignment horizontal="center" vertical="center"/>
    </xf>
    <xf numFmtId="2" fontId="7" fillId="0" borderId="9" xfId="7" applyNumberFormat="1" applyFont="1" applyFill="1" applyBorder="1" applyAlignment="1">
      <alignment horizontal="center" vertical="top" wrapText="1"/>
    </xf>
    <xf numFmtId="0" fontId="7" fillId="0" borderId="8" xfId="2" applyFont="1" applyFill="1" applyBorder="1" applyAlignment="1" applyProtection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9" xfId="7" applyNumberFormat="1" applyFont="1" applyFill="1" applyBorder="1" applyAlignment="1" applyProtection="1">
      <alignment horizontal="center" vertical="center" wrapText="1"/>
    </xf>
    <xf numFmtId="2" fontId="11" fillId="0" borderId="9" xfId="7" applyNumberFormat="1" applyFont="1" applyFill="1" applyBorder="1" applyAlignment="1">
      <alignment horizontal="center" vertical="center" wrapText="1"/>
    </xf>
    <xf numFmtId="2" fontId="7" fillId="0" borderId="9" xfId="7" applyNumberFormat="1" applyFont="1" applyFill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horizontal="center" vertical="top" wrapText="1"/>
    </xf>
    <xf numFmtId="2" fontId="7" fillId="3" borderId="9" xfId="7" applyNumberFormat="1" applyFont="1" applyFill="1" applyBorder="1" applyAlignment="1">
      <alignment horizontal="center" vertical="center" wrapText="1"/>
    </xf>
    <xf numFmtId="0" fontId="8" fillId="0" borderId="8" xfId="2" applyFont="1" applyFill="1" applyBorder="1" applyAlignment="1" applyProtection="1">
      <alignment horizontal="center" vertical="center"/>
    </xf>
    <xf numFmtId="2" fontId="15" fillId="0" borderId="9" xfId="9" applyNumberFormat="1" applyFont="1" applyFill="1" applyBorder="1" applyAlignment="1" applyProtection="1">
      <alignment horizontal="center" vertical="center"/>
    </xf>
    <xf numFmtId="2" fontId="16" fillId="0" borderId="9" xfId="9" applyNumberFormat="1" applyFont="1" applyFill="1" applyBorder="1" applyAlignment="1" applyProtection="1">
      <alignment horizontal="center" vertical="center"/>
    </xf>
    <xf numFmtId="0" fontId="5" fillId="0" borderId="8" xfId="3" applyFont="1" applyFill="1" applyBorder="1" applyAlignment="1" applyProtection="1">
      <alignment horizontal="center" vertical="center"/>
    </xf>
    <xf numFmtId="2" fontId="5" fillId="0" borderId="9" xfId="1" applyNumberFormat="1" applyFont="1" applyFill="1" applyBorder="1" applyAlignment="1" applyProtection="1">
      <alignment horizontal="center" vertical="center"/>
    </xf>
    <xf numFmtId="0" fontId="7" fillId="0" borderId="16" xfId="2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0" fontId="8" fillId="0" borderId="18" xfId="2" applyFont="1" applyFill="1" applyBorder="1" applyAlignment="1" applyProtection="1">
      <alignment horizontal="center" vertical="center"/>
    </xf>
    <xf numFmtId="0" fontId="8" fillId="0" borderId="4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horizontal="left" vertical="center" wrapText="1"/>
    </xf>
    <xf numFmtId="2" fontId="8" fillId="0" borderId="4" xfId="2" applyNumberFormat="1" applyFont="1" applyFill="1" applyBorder="1" applyAlignment="1" applyProtection="1">
      <alignment horizontal="center" vertical="center"/>
    </xf>
    <xf numFmtId="2" fontId="8" fillId="0" borderId="4" xfId="9" applyNumberFormat="1" applyFont="1" applyFill="1" applyBorder="1" applyAlignment="1" applyProtection="1">
      <alignment horizontal="center" vertical="center"/>
    </xf>
    <xf numFmtId="2" fontId="15" fillId="0" borderId="4" xfId="9" applyNumberFormat="1" applyFont="1" applyFill="1" applyBorder="1" applyAlignment="1" applyProtection="1">
      <alignment horizontal="center" vertical="center"/>
    </xf>
    <xf numFmtId="2" fontId="15" fillId="0" borderId="20" xfId="9" applyNumberFormat="1" applyFont="1" applyFill="1" applyBorder="1" applyAlignment="1" applyProtection="1">
      <alignment horizontal="center" vertical="center"/>
    </xf>
    <xf numFmtId="0" fontId="7" fillId="5" borderId="13" xfId="2" applyFont="1" applyFill="1" applyBorder="1" applyAlignment="1" applyProtection="1">
      <alignment horizontal="center" vertical="center" wrapText="1"/>
    </xf>
    <xf numFmtId="0" fontId="8" fillId="5" borderId="14" xfId="2" quotePrefix="1" applyFont="1" applyFill="1" applyBorder="1" applyAlignment="1" applyProtection="1">
      <alignment horizontal="center" vertical="center" wrapText="1"/>
    </xf>
    <xf numFmtId="0" fontId="5" fillId="5" borderId="14" xfId="2" applyFont="1" applyFill="1" applyBorder="1" applyAlignment="1" applyProtection="1">
      <alignment horizontal="left" vertical="center" wrapText="1"/>
    </xf>
    <xf numFmtId="0" fontId="5" fillId="5" borderId="14" xfId="2" applyFont="1" applyFill="1" applyBorder="1" applyAlignment="1" applyProtection="1">
      <alignment horizontal="center" vertical="center" wrapText="1"/>
    </xf>
    <xf numFmtId="2" fontId="7" fillId="5" borderId="14" xfId="2" applyNumberFormat="1" applyFont="1" applyFill="1" applyBorder="1" applyAlignment="1" applyProtection="1">
      <alignment horizontal="center" vertical="center" wrapText="1"/>
    </xf>
    <xf numFmtId="2" fontId="7" fillId="5" borderId="14" xfId="9" applyNumberFormat="1" applyFont="1" applyFill="1" applyBorder="1" applyAlignment="1" applyProtection="1">
      <alignment horizontal="center" vertical="center" wrapText="1"/>
    </xf>
    <xf numFmtId="2" fontId="5" fillId="5" borderId="14" xfId="9" applyNumberFormat="1" applyFont="1" applyFill="1" applyBorder="1" applyAlignment="1" applyProtection="1">
      <alignment horizontal="center" vertical="center" wrapText="1"/>
    </xf>
    <xf numFmtId="2" fontId="5" fillId="5" borderId="15" xfId="9" applyNumberFormat="1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horizontal="left" vertical="center" wrapText="1"/>
    </xf>
    <xf numFmtId="2" fontId="5" fillId="0" borderId="2" xfId="4" applyNumberFormat="1" applyFont="1" applyFill="1" applyBorder="1" applyAlignment="1" applyProtection="1">
      <alignment horizontal="center" vertical="center"/>
    </xf>
    <xf numFmtId="2" fontId="5" fillId="0" borderId="2" xfId="1" applyNumberFormat="1" applyFont="1" applyFill="1" applyBorder="1" applyAlignment="1" applyProtection="1">
      <alignment horizontal="center" vertical="center"/>
    </xf>
    <xf numFmtId="2" fontId="5" fillId="0" borderId="19" xfId="1" applyNumberFormat="1" applyFont="1" applyFill="1" applyBorder="1" applyAlignment="1" applyProtection="1">
      <alignment horizontal="center" vertical="center"/>
    </xf>
    <xf numFmtId="0" fontId="5" fillId="5" borderId="13" xfId="3" applyFont="1" applyFill="1" applyBorder="1" applyAlignment="1" applyProtection="1">
      <alignment horizontal="center" vertical="center"/>
    </xf>
    <xf numFmtId="0" fontId="5" fillId="5" borderId="14" xfId="3" applyFont="1" applyFill="1" applyBorder="1" applyAlignment="1" applyProtection="1">
      <alignment horizontal="center" vertical="center"/>
    </xf>
    <xf numFmtId="0" fontId="5" fillId="5" borderId="14" xfId="3" applyFont="1" applyFill="1" applyBorder="1" applyAlignment="1" applyProtection="1">
      <alignment horizontal="left" vertical="center" wrapText="1"/>
    </xf>
    <xf numFmtId="2" fontId="5" fillId="5" borderId="14" xfId="4" applyNumberFormat="1" applyFont="1" applyFill="1" applyBorder="1" applyAlignment="1" applyProtection="1">
      <alignment horizontal="center" vertical="center"/>
    </xf>
    <xf numFmtId="2" fontId="5" fillId="5" borderId="14" xfId="1" applyNumberFormat="1" applyFont="1" applyFill="1" applyBorder="1" applyAlignment="1" applyProtection="1">
      <alignment horizontal="center" vertical="center"/>
    </xf>
    <xf numFmtId="2" fontId="5" fillId="5" borderId="15" xfId="1" applyNumberFormat="1" applyFont="1" applyFill="1" applyBorder="1" applyAlignment="1" applyProtection="1">
      <alignment horizontal="center" vertical="center"/>
    </xf>
    <xf numFmtId="9" fontId="15" fillId="4" borderId="4" xfId="2" applyNumberFormat="1" applyFont="1" applyFill="1" applyBorder="1" applyAlignment="1" applyProtection="1">
      <alignment horizontal="center" vertical="center"/>
    </xf>
    <xf numFmtId="9" fontId="15" fillId="4" borderId="1" xfId="2" applyNumberFormat="1" applyFont="1" applyFill="1" applyBorder="1" applyAlignment="1" applyProtection="1">
      <alignment horizontal="center" vertical="center"/>
    </xf>
    <xf numFmtId="9" fontId="5" fillId="4" borderId="1" xfId="3" applyNumberFormat="1" applyFont="1" applyFill="1" applyBorder="1" applyAlignment="1" applyProtection="1">
      <alignment horizontal="center" vertical="center"/>
    </xf>
    <xf numFmtId="9" fontId="5" fillId="4" borderId="1" xfId="6" applyFont="1" applyFill="1" applyBorder="1" applyAlignment="1" applyProtection="1">
      <alignment horizontal="center" vertical="center"/>
    </xf>
    <xf numFmtId="9" fontId="5" fillId="4" borderId="2" xfId="6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7" fillId="0" borderId="16" xfId="2" applyFont="1" applyFill="1" applyBorder="1" applyAlignment="1" applyProtection="1">
      <alignment horizontal="center" vertical="center" wrapText="1"/>
    </xf>
    <xf numFmtId="0" fontId="7" fillId="0" borderId="17" xfId="2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 applyProtection="1">
      <alignment horizontal="center" vertical="center" wrapText="1"/>
    </xf>
    <xf numFmtId="14" fontId="11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0" fontId="8" fillId="0" borderId="4" xfId="0" quotePrefix="1" applyFont="1" applyFill="1" applyBorder="1" applyAlignment="1">
      <alignment horizontal="center" vertical="center" wrapText="1"/>
    </xf>
    <xf numFmtId="2" fontId="7" fillId="0" borderId="6" xfId="4" applyNumberFormat="1" applyFont="1" applyFill="1" applyBorder="1" applyAlignment="1" applyProtection="1">
      <alignment horizontal="center" vertical="center" wrapText="1"/>
    </xf>
    <xf numFmtId="2" fontId="7" fillId="0" borderId="1" xfId="4" applyNumberFormat="1" applyFont="1" applyFill="1" applyBorder="1" applyAlignment="1" applyProtection="1">
      <alignment horizontal="center" vertical="center" wrapText="1"/>
    </xf>
    <xf numFmtId="2" fontId="7" fillId="0" borderId="7" xfId="4" applyNumberFormat="1" applyFont="1" applyFill="1" applyBorder="1" applyAlignment="1" applyProtection="1">
      <alignment horizontal="center" vertical="center"/>
    </xf>
    <xf numFmtId="2" fontId="7" fillId="0" borderId="9" xfId="4" applyNumberFormat="1" applyFont="1" applyFill="1" applyBorder="1" applyAlignment="1" applyProtection="1">
      <alignment horizontal="center" vertical="center"/>
    </xf>
    <xf numFmtId="2" fontId="7" fillId="0" borderId="12" xfId="4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left" vertical="center" wrapText="1"/>
    </xf>
    <xf numFmtId="2" fontId="7" fillId="0" borderId="1" xfId="4" applyNumberFormat="1" applyFont="1" applyFill="1" applyBorder="1" applyAlignment="1" applyProtection="1">
      <alignment horizontal="center" vertical="center"/>
    </xf>
    <xf numFmtId="2" fontId="7" fillId="0" borderId="11" xfId="4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5" applyNumberFormat="1" applyFont="1" applyFill="1" applyBorder="1" applyAlignment="1" applyProtection="1">
      <alignment horizontal="center" vertical="center"/>
    </xf>
    <xf numFmtId="0" fontId="7" fillId="0" borderId="8" xfId="5" applyNumberFormat="1" applyFont="1" applyFill="1" applyBorder="1" applyAlignment="1" applyProtection="1">
      <alignment horizontal="center" vertical="center"/>
    </xf>
    <xf numFmtId="0" fontId="7" fillId="0" borderId="10" xfId="5" applyNumberFormat="1" applyFont="1" applyFill="1" applyBorder="1" applyAlignment="1" applyProtection="1">
      <alignment horizontal="center" vertical="center"/>
    </xf>
    <xf numFmtId="0" fontId="7" fillId="0" borderId="6" xfId="5" applyFont="1" applyFill="1" applyBorder="1" applyAlignment="1" applyProtection="1">
      <alignment horizontal="center" vertical="center"/>
    </xf>
    <xf numFmtId="0" fontId="7" fillId="0" borderId="1" xfId="5" applyFont="1" applyFill="1" applyBorder="1" applyAlignment="1" applyProtection="1">
      <alignment horizontal="center" vertical="center"/>
    </xf>
    <xf numFmtId="0" fontId="7" fillId="0" borderId="11" xfId="5" applyFont="1" applyFill="1" applyBorder="1" applyAlignment="1" applyProtection="1">
      <alignment horizontal="center" vertical="center"/>
    </xf>
    <xf numFmtId="0" fontId="7" fillId="0" borderId="6" xfId="5" applyFont="1" applyFill="1" applyBorder="1" applyAlignment="1" applyProtection="1">
      <alignment horizontal="center" vertical="center" wrapText="1"/>
    </xf>
    <xf numFmtId="0" fontId="7" fillId="0" borderId="1" xfId="5" applyFont="1" applyFill="1" applyBorder="1" applyAlignment="1" applyProtection="1">
      <alignment horizontal="center" vertical="center" wrapText="1"/>
    </xf>
    <xf numFmtId="0" fontId="7" fillId="0" borderId="11" xfId="5" applyFont="1" applyFill="1" applyBorder="1" applyAlignment="1" applyProtection="1">
      <alignment horizontal="center" vertical="center" wrapText="1"/>
    </xf>
    <xf numFmtId="9" fontId="7" fillId="0" borderId="6" xfId="6" applyFont="1" applyFill="1" applyBorder="1" applyAlignment="1" applyProtection="1">
      <alignment horizontal="center" vertical="center"/>
    </xf>
    <xf numFmtId="9" fontId="7" fillId="0" borderId="1" xfId="6" applyFont="1" applyFill="1" applyBorder="1" applyAlignment="1" applyProtection="1">
      <alignment horizontal="center" vertical="center"/>
    </xf>
    <xf numFmtId="9" fontId="7" fillId="0" borderId="11" xfId="6" applyFont="1" applyFill="1" applyBorder="1" applyAlignment="1" applyProtection="1">
      <alignment horizontal="center" vertical="center"/>
    </xf>
    <xf numFmtId="2" fontId="7" fillId="0" borderId="6" xfId="4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omma 3" xfId="4"/>
    <cellStyle name="Comma 6" xfId="7"/>
    <cellStyle name="Comma 7" xfId="9"/>
    <cellStyle name="Normal" xfId="0" builtinId="0"/>
    <cellStyle name="Normal 10" xfId="3"/>
    <cellStyle name="Normal 3" xfId="2"/>
    <cellStyle name="Normal 3 2" xfId="8"/>
    <cellStyle name="Normal_gare wyalsadfenigagarini 2_SMSH2008-IIkv ." xfId="5"/>
    <cellStyle name="Percent 2" xfId="10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tabSelected="1" topLeftCell="A73" zoomScale="124" zoomScaleNormal="124" workbookViewId="0">
      <selection activeCell="F83" sqref="F83"/>
    </sheetView>
  </sheetViews>
  <sheetFormatPr defaultRowHeight="15.75" x14ac:dyDescent="0.3"/>
  <cols>
    <col min="1" max="1" width="4.5703125" style="58" customWidth="1"/>
    <col min="2" max="2" width="12.5703125" style="58" bestFit="1" customWidth="1"/>
    <col min="3" max="3" width="32.85546875" style="59" customWidth="1"/>
    <col min="4" max="4" width="12.5703125" style="7" customWidth="1"/>
    <col min="5" max="5" width="12.85546875" style="5" customWidth="1"/>
    <col min="6" max="6" width="7.7109375" style="5" bestFit="1" customWidth="1"/>
    <col min="7" max="7" width="6.5703125" style="5" bestFit="1" customWidth="1"/>
    <col min="8" max="8" width="9.5703125" style="5" customWidth="1"/>
    <col min="9" max="9" width="5.85546875" style="5" bestFit="1" customWidth="1"/>
    <col min="10" max="10" width="8.7109375" style="5" bestFit="1" customWidth="1"/>
    <col min="11" max="11" width="5.85546875" style="5" bestFit="1" customWidth="1"/>
    <col min="12" max="12" width="9.5703125" style="5" bestFit="1" customWidth="1"/>
    <col min="13" max="13" width="10" style="5" bestFit="1" customWidth="1"/>
    <col min="14" max="14" width="9.5703125" style="6" customWidth="1"/>
    <col min="15" max="28" width="8.42578125" style="6" customWidth="1"/>
    <col min="29" max="16384" width="9.140625" style="6"/>
  </cols>
  <sheetData>
    <row r="1" spans="1:28" s="4" customFormat="1" ht="52.5" customHeight="1" thickBot="1" x14ac:dyDescent="0.35">
      <c r="A1" s="1"/>
      <c r="B1" s="2"/>
      <c r="C1" s="3" t="s">
        <v>0</v>
      </c>
      <c r="D1" s="147" t="s">
        <v>1</v>
      </c>
      <c r="E1" s="147"/>
      <c r="F1" s="147"/>
      <c r="G1" s="147"/>
      <c r="H1" s="147"/>
      <c r="I1" s="147"/>
      <c r="J1" s="147"/>
      <c r="K1" s="147"/>
      <c r="L1" s="147"/>
      <c r="M1" s="147"/>
    </row>
    <row r="2" spans="1:28" ht="18" customHeight="1" x14ac:dyDescent="0.3">
      <c r="A2" s="148" t="s">
        <v>3</v>
      </c>
      <c r="B2" s="151" t="s">
        <v>4</v>
      </c>
      <c r="C2" s="154" t="s">
        <v>5</v>
      </c>
      <c r="D2" s="157" t="s">
        <v>6</v>
      </c>
      <c r="E2" s="139" t="s">
        <v>7</v>
      </c>
      <c r="F2" s="139"/>
      <c r="G2" s="160" t="s">
        <v>8</v>
      </c>
      <c r="H2" s="160"/>
      <c r="I2" s="160" t="s">
        <v>9</v>
      </c>
      <c r="J2" s="160"/>
      <c r="K2" s="139" t="s">
        <v>10</v>
      </c>
      <c r="L2" s="139"/>
      <c r="M2" s="141" t="s">
        <v>11</v>
      </c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pans="1:28" ht="18" customHeight="1" x14ac:dyDescent="0.3">
      <c r="A3" s="149"/>
      <c r="B3" s="152"/>
      <c r="C3" s="155"/>
      <c r="D3" s="158"/>
      <c r="E3" s="140"/>
      <c r="F3" s="140"/>
      <c r="G3" s="145"/>
      <c r="H3" s="145"/>
      <c r="I3" s="145"/>
      <c r="J3" s="145"/>
      <c r="K3" s="140"/>
      <c r="L3" s="140"/>
      <c r="M3" s="142"/>
    </row>
    <row r="4" spans="1:28" ht="18" customHeight="1" x14ac:dyDescent="0.3">
      <c r="A4" s="149"/>
      <c r="B4" s="152"/>
      <c r="C4" s="155"/>
      <c r="D4" s="158"/>
      <c r="E4" s="145" t="s">
        <v>12</v>
      </c>
      <c r="F4" s="145" t="s">
        <v>13</v>
      </c>
      <c r="G4" s="8" t="s">
        <v>12</v>
      </c>
      <c r="H4" s="145" t="s">
        <v>13</v>
      </c>
      <c r="I4" s="8" t="s">
        <v>12</v>
      </c>
      <c r="J4" s="145" t="s">
        <v>13</v>
      </c>
      <c r="K4" s="8" t="s">
        <v>12</v>
      </c>
      <c r="L4" s="145" t="s">
        <v>13</v>
      </c>
      <c r="M4" s="142"/>
    </row>
    <row r="5" spans="1:28" ht="18" customHeight="1" thickBot="1" x14ac:dyDescent="0.35">
      <c r="A5" s="150"/>
      <c r="B5" s="153"/>
      <c r="C5" s="156"/>
      <c r="D5" s="159"/>
      <c r="E5" s="146"/>
      <c r="F5" s="146"/>
      <c r="G5" s="60" t="s">
        <v>14</v>
      </c>
      <c r="H5" s="146"/>
      <c r="I5" s="60" t="s">
        <v>14</v>
      </c>
      <c r="J5" s="146"/>
      <c r="K5" s="60" t="s">
        <v>14</v>
      </c>
      <c r="L5" s="146"/>
      <c r="M5" s="143"/>
    </row>
    <row r="6" spans="1:28" ht="18" customHeight="1" thickBot="1" x14ac:dyDescent="0.35">
      <c r="A6" s="61">
        <v>1</v>
      </c>
      <c r="B6" s="62" t="s">
        <v>15</v>
      </c>
      <c r="C6" s="63" t="s">
        <v>16</v>
      </c>
      <c r="D6" s="64" t="s">
        <v>17</v>
      </c>
      <c r="E6" s="65" t="s">
        <v>18</v>
      </c>
      <c r="F6" s="65" t="s">
        <v>19</v>
      </c>
      <c r="G6" s="65" t="s">
        <v>20</v>
      </c>
      <c r="H6" s="65" t="s">
        <v>21</v>
      </c>
      <c r="I6" s="65" t="s">
        <v>22</v>
      </c>
      <c r="J6" s="65" t="s">
        <v>23</v>
      </c>
      <c r="K6" s="65" t="s">
        <v>24</v>
      </c>
      <c r="L6" s="65" t="s">
        <v>25</v>
      </c>
      <c r="M6" s="66" t="s">
        <v>26</v>
      </c>
    </row>
    <row r="7" spans="1:28" ht="18" customHeight="1" x14ac:dyDescent="0.3">
      <c r="A7" s="67"/>
      <c r="B7" s="68"/>
      <c r="C7" s="69" t="s">
        <v>27</v>
      </c>
      <c r="D7" s="70"/>
      <c r="E7" s="71"/>
      <c r="F7" s="71"/>
      <c r="G7" s="71"/>
      <c r="H7" s="71"/>
      <c r="I7" s="71"/>
      <c r="J7" s="71"/>
      <c r="K7" s="71"/>
      <c r="L7" s="71"/>
      <c r="M7" s="72"/>
    </row>
    <row r="8" spans="1:28" ht="63" x14ac:dyDescent="0.3">
      <c r="A8" s="130">
        <v>1</v>
      </c>
      <c r="B8" s="136" t="s">
        <v>28</v>
      </c>
      <c r="C8" s="9" t="s">
        <v>29</v>
      </c>
      <c r="D8" s="10" t="s">
        <v>30</v>
      </c>
      <c r="E8" s="11"/>
      <c r="F8" s="12">
        <v>68</v>
      </c>
      <c r="G8" s="13"/>
      <c r="H8" s="13"/>
      <c r="I8" s="13"/>
      <c r="J8" s="13"/>
      <c r="K8" s="13"/>
      <c r="L8" s="13"/>
      <c r="M8" s="73"/>
    </row>
    <row r="9" spans="1:28" ht="18" customHeight="1" x14ac:dyDescent="0.3">
      <c r="A9" s="131"/>
      <c r="B9" s="136"/>
      <c r="C9" s="14" t="s">
        <v>31</v>
      </c>
      <c r="D9" s="10" t="s">
        <v>32</v>
      </c>
      <c r="E9" s="11">
        <v>0.02</v>
      </c>
      <c r="F9" s="13">
        <f>F8*E9</f>
        <v>1.36</v>
      </c>
      <c r="G9" s="13"/>
      <c r="H9" s="13"/>
      <c r="I9" s="13"/>
      <c r="J9" s="13">
        <f>F9*I9</f>
        <v>0</v>
      </c>
      <c r="K9" s="13"/>
      <c r="L9" s="13"/>
      <c r="M9" s="73">
        <f>H9+J9+L9</f>
        <v>0</v>
      </c>
    </row>
    <row r="10" spans="1:28" ht="31.5" x14ac:dyDescent="0.3">
      <c r="A10" s="131"/>
      <c r="B10" s="136"/>
      <c r="C10" s="14" t="s">
        <v>33</v>
      </c>
      <c r="D10" s="10" t="s">
        <v>34</v>
      </c>
      <c r="E10" s="15">
        <v>4.48E-2</v>
      </c>
      <c r="F10" s="13">
        <f>F8*E10</f>
        <v>3.0463999999999998</v>
      </c>
      <c r="G10" s="13"/>
      <c r="H10" s="13"/>
      <c r="I10" s="13"/>
      <c r="J10" s="13"/>
      <c r="K10" s="13"/>
      <c r="L10" s="13">
        <f>F10*K10</f>
        <v>0</v>
      </c>
      <c r="M10" s="73">
        <f>H10+J10+L10</f>
        <v>0</v>
      </c>
    </row>
    <row r="11" spans="1:28" ht="18" customHeight="1" x14ac:dyDescent="0.3">
      <c r="A11" s="131"/>
      <c r="B11" s="136"/>
      <c r="C11" s="14" t="s">
        <v>35</v>
      </c>
      <c r="D11" s="10" t="s">
        <v>2</v>
      </c>
      <c r="E11" s="11">
        <v>2.0999999999999999E-3</v>
      </c>
      <c r="F11" s="13">
        <f>F8*E11</f>
        <v>0.14279999999999998</v>
      </c>
      <c r="G11" s="13"/>
      <c r="H11" s="13"/>
      <c r="I11" s="13"/>
      <c r="J11" s="13"/>
      <c r="K11" s="13"/>
      <c r="L11" s="13">
        <f>F11*K11</f>
        <v>0</v>
      </c>
      <c r="M11" s="73">
        <f>H11+J11+L11</f>
        <v>0</v>
      </c>
    </row>
    <row r="12" spans="1:28" ht="18" customHeight="1" x14ac:dyDescent="0.3">
      <c r="A12" s="131"/>
      <c r="B12" s="136"/>
      <c r="C12" s="14" t="s">
        <v>36</v>
      </c>
      <c r="D12" s="10"/>
      <c r="E12" s="11"/>
      <c r="F12" s="13"/>
      <c r="G12" s="13"/>
      <c r="H12" s="13"/>
      <c r="I12" s="13"/>
      <c r="J12" s="13"/>
      <c r="K12" s="13"/>
      <c r="L12" s="13"/>
      <c r="M12" s="73"/>
    </row>
    <row r="13" spans="1:28" ht="18" customHeight="1" x14ac:dyDescent="0.3">
      <c r="A13" s="131"/>
      <c r="B13" s="136"/>
      <c r="C13" s="14" t="s">
        <v>37</v>
      </c>
      <c r="D13" s="10" t="s">
        <v>30</v>
      </c>
      <c r="E13" s="11">
        <v>5.0000000000000002E-5</v>
      </c>
      <c r="F13" s="13">
        <f>F8*E13</f>
        <v>3.4000000000000002E-3</v>
      </c>
      <c r="G13" s="13"/>
      <c r="H13" s="13">
        <f>F13*G13</f>
        <v>0</v>
      </c>
      <c r="I13" s="13"/>
      <c r="J13" s="13"/>
      <c r="K13" s="13"/>
      <c r="L13" s="13"/>
      <c r="M13" s="73">
        <f>H13+J13+L13</f>
        <v>0</v>
      </c>
    </row>
    <row r="14" spans="1:28" ht="22.5" customHeight="1" x14ac:dyDescent="0.3">
      <c r="A14" s="74">
        <v>2</v>
      </c>
      <c r="B14" s="16"/>
      <c r="C14" s="9" t="s">
        <v>38</v>
      </c>
      <c r="D14" s="10" t="s">
        <v>39</v>
      </c>
      <c r="E14" s="11"/>
      <c r="F14" s="12">
        <f>F8*1.8</f>
        <v>122.4</v>
      </c>
      <c r="G14" s="13"/>
      <c r="H14" s="13"/>
      <c r="I14" s="13"/>
      <c r="J14" s="13"/>
      <c r="K14" s="13"/>
      <c r="L14" s="13">
        <f>F14*K14</f>
        <v>0</v>
      </c>
      <c r="M14" s="73">
        <f>H14+J14+L14</f>
        <v>0</v>
      </c>
    </row>
    <row r="15" spans="1:28" ht="31.5" x14ac:dyDescent="0.3">
      <c r="A15" s="130">
        <v>3</v>
      </c>
      <c r="B15" s="136" t="s">
        <v>40</v>
      </c>
      <c r="C15" s="9" t="s">
        <v>41</v>
      </c>
      <c r="D15" s="10" t="s">
        <v>30</v>
      </c>
      <c r="E15" s="10"/>
      <c r="F15" s="17">
        <v>35</v>
      </c>
      <c r="G15" s="18"/>
      <c r="H15" s="18"/>
      <c r="I15" s="18"/>
      <c r="J15" s="18"/>
      <c r="K15" s="18"/>
      <c r="L15" s="18"/>
      <c r="M15" s="75"/>
    </row>
    <row r="16" spans="1:28" ht="31.5" x14ac:dyDescent="0.3">
      <c r="A16" s="131"/>
      <c r="B16" s="136"/>
      <c r="C16" s="14" t="s">
        <v>42</v>
      </c>
      <c r="D16" s="10" t="s">
        <v>32</v>
      </c>
      <c r="E16" s="10">
        <v>3.2349999999999999</v>
      </c>
      <c r="F16" s="18">
        <f>F15*E16</f>
        <v>113.22499999999999</v>
      </c>
      <c r="G16" s="18"/>
      <c r="H16" s="18"/>
      <c r="I16" s="18"/>
      <c r="J16" s="18">
        <f>F16*I16</f>
        <v>0</v>
      </c>
      <c r="K16" s="18"/>
      <c r="L16" s="18"/>
      <c r="M16" s="75">
        <f>H16+J16+L16</f>
        <v>0</v>
      </c>
    </row>
    <row r="17" spans="1:13" ht="34.5" customHeight="1" x14ac:dyDescent="0.3">
      <c r="A17" s="130">
        <v>4</v>
      </c>
      <c r="B17" s="137" t="s">
        <v>43</v>
      </c>
      <c r="C17" s="9" t="s">
        <v>44</v>
      </c>
      <c r="D17" s="10" t="s">
        <v>30</v>
      </c>
      <c r="E17" s="11"/>
      <c r="F17" s="12">
        <v>22.5</v>
      </c>
      <c r="G17" s="13"/>
      <c r="H17" s="13"/>
      <c r="I17" s="13"/>
      <c r="J17" s="13"/>
      <c r="K17" s="13"/>
      <c r="L17" s="13"/>
      <c r="M17" s="73"/>
    </row>
    <row r="18" spans="1:13" ht="19.5" customHeight="1" x14ac:dyDescent="0.3">
      <c r="A18" s="132"/>
      <c r="B18" s="138"/>
      <c r="C18" s="14" t="s">
        <v>31</v>
      </c>
      <c r="D18" s="10" t="s">
        <v>32</v>
      </c>
      <c r="E18" s="11">
        <v>1.21</v>
      </c>
      <c r="F18" s="13">
        <f>F17*E18</f>
        <v>27.224999999999998</v>
      </c>
      <c r="G18" s="13"/>
      <c r="H18" s="13"/>
      <c r="I18" s="13"/>
      <c r="J18" s="13">
        <f>F18*I18</f>
        <v>0</v>
      </c>
      <c r="K18" s="13"/>
      <c r="L18" s="13"/>
      <c r="M18" s="73">
        <f>H18+J18+L18</f>
        <v>0</v>
      </c>
    </row>
    <row r="19" spans="1:13" ht="47.25" x14ac:dyDescent="0.3">
      <c r="A19" s="126">
        <v>5</v>
      </c>
      <c r="B19" s="136" t="s">
        <v>45</v>
      </c>
      <c r="C19" s="9" t="s">
        <v>46</v>
      </c>
      <c r="D19" s="10" t="s">
        <v>30</v>
      </c>
      <c r="E19" s="10"/>
      <c r="F19" s="17">
        <v>122</v>
      </c>
      <c r="G19" s="18"/>
      <c r="H19" s="18"/>
      <c r="I19" s="18"/>
      <c r="J19" s="18"/>
      <c r="K19" s="18"/>
      <c r="L19" s="18"/>
      <c r="M19" s="75"/>
    </row>
    <row r="20" spans="1:13" x14ac:dyDescent="0.3">
      <c r="A20" s="126"/>
      <c r="B20" s="136"/>
      <c r="C20" s="14" t="s">
        <v>31</v>
      </c>
      <c r="D20" s="10" t="s">
        <v>32</v>
      </c>
      <c r="E20" s="10">
        <v>1.6500000000000001E-2</v>
      </c>
      <c r="F20" s="18">
        <f>F19*E20</f>
        <v>2.0129999999999999</v>
      </c>
      <c r="G20" s="18"/>
      <c r="H20" s="18"/>
      <c r="I20" s="18"/>
      <c r="J20" s="18">
        <f>F20*I20</f>
        <v>0</v>
      </c>
      <c r="K20" s="18"/>
      <c r="L20" s="18"/>
      <c r="M20" s="75">
        <f>H20+J20+L20</f>
        <v>0</v>
      </c>
    </row>
    <row r="21" spans="1:13" ht="39.75" customHeight="1" x14ac:dyDescent="0.3">
      <c r="A21" s="126"/>
      <c r="B21" s="136"/>
      <c r="C21" s="14" t="s">
        <v>33</v>
      </c>
      <c r="D21" s="10" t="s">
        <v>34</v>
      </c>
      <c r="E21" s="10">
        <v>3.6999999999999998E-2</v>
      </c>
      <c r="F21" s="18">
        <f>F19*E21</f>
        <v>4.5139999999999993</v>
      </c>
      <c r="G21" s="18"/>
      <c r="H21" s="18"/>
      <c r="I21" s="18"/>
      <c r="J21" s="18"/>
      <c r="K21" s="18"/>
      <c r="L21" s="18">
        <f>F21*K21</f>
        <v>0</v>
      </c>
      <c r="M21" s="75">
        <f>H21+J21+L21</f>
        <v>0</v>
      </c>
    </row>
    <row r="22" spans="1:13" ht="40.5" customHeight="1" x14ac:dyDescent="0.3">
      <c r="A22" s="130">
        <v>6</v>
      </c>
      <c r="B22" s="136" t="s">
        <v>47</v>
      </c>
      <c r="C22" s="9" t="s">
        <v>48</v>
      </c>
      <c r="D22" s="18" t="s">
        <v>30</v>
      </c>
      <c r="E22" s="19"/>
      <c r="F22" s="12">
        <v>42</v>
      </c>
      <c r="G22" s="13"/>
      <c r="H22" s="13"/>
      <c r="I22" s="13"/>
      <c r="J22" s="13"/>
      <c r="K22" s="13"/>
      <c r="L22" s="13"/>
      <c r="M22" s="73"/>
    </row>
    <row r="23" spans="1:13" x14ac:dyDescent="0.3">
      <c r="A23" s="131"/>
      <c r="B23" s="136"/>
      <c r="C23" s="14" t="s">
        <v>31</v>
      </c>
      <c r="D23" s="18" t="s">
        <v>32</v>
      </c>
      <c r="E23" s="19">
        <v>2.06</v>
      </c>
      <c r="F23" s="13">
        <f>F22*E23</f>
        <v>86.52</v>
      </c>
      <c r="G23" s="13"/>
      <c r="H23" s="13"/>
      <c r="I23" s="13"/>
      <c r="J23" s="13">
        <f>F23*I23</f>
        <v>0</v>
      </c>
      <c r="K23" s="13"/>
      <c r="L23" s="13"/>
      <c r="M23" s="73">
        <f>H23+J23+L23</f>
        <v>0</v>
      </c>
    </row>
    <row r="24" spans="1:13" ht="31.5" x14ac:dyDescent="0.3">
      <c r="A24" s="126">
        <v>7</v>
      </c>
      <c r="B24" s="136" t="s">
        <v>49</v>
      </c>
      <c r="C24" s="9" t="s">
        <v>50</v>
      </c>
      <c r="D24" s="18" t="s">
        <v>30</v>
      </c>
      <c r="E24" s="19"/>
      <c r="F24" s="12">
        <v>139.83000000000001</v>
      </c>
      <c r="G24" s="13"/>
      <c r="H24" s="13"/>
      <c r="I24" s="13"/>
      <c r="J24" s="13"/>
      <c r="K24" s="13"/>
      <c r="L24" s="13"/>
      <c r="M24" s="73"/>
    </row>
    <row r="25" spans="1:13" x14ac:dyDescent="0.3">
      <c r="A25" s="126"/>
      <c r="B25" s="136"/>
      <c r="C25" s="14" t="s">
        <v>51</v>
      </c>
      <c r="D25" s="18" t="s">
        <v>34</v>
      </c>
      <c r="E25" s="20">
        <v>9.2099999999999994E-3</v>
      </c>
      <c r="F25" s="13">
        <f>F24*E25</f>
        <v>1.2878343000000001</v>
      </c>
      <c r="G25" s="13"/>
      <c r="H25" s="13"/>
      <c r="I25" s="13"/>
      <c r="J25" s="13"/>
      <c r="K25" s="13"/>
      <c r="L25" s="13">
        <f>F25*K25</f>
        <v>0</v>
      </c>
      <c r="M25" s="73">
        <f>H25+J25+L25</f>
        <v>0</v>
      </c>
    </row>
    <row r="26" spans="1:13" ht="47.25" x14ac:dyDescent="0.3">
      <c r="A26" s="130">
        <v>8</v>
      </c>
      <c r="B26" s="136" t="s">
        <v>52</v>
      </c>
      <c r="C26" s="9" t="s">
        <v>53</v>
      </c>
      <c r="D26" s="10" t="s">
        <v>30</v>
      </c>
      <c r="E26" s="10"/>
      <c r="F26" s="17">
        <v>157</v>
      </c>
      <c r="G26" s="18"/>
      <c r="H26" s="18"/>
      <c r="I26" s="18"/>
      <c r="J26" s="18"/>
      <c r="K26" s="18"/>
      <c r="L26" s="18"/>
      <c r="M26" s="75"/>
    </row>
    <row r="27" spans="1:13" x14ac:dyDescent="0.3">
      <c r="A27" s="131"/>
      <c r="B27" s="136"/>
      <c r="C27" s="14" t="s">
        <v>31</v>
      </c>
      <c r="D27" s="10" t="s">
        <v>32</v>
      </c>
      <c r="E27" s="10">
        <v>0.13400000000000001</v>
      </c>
      <c r="F27" s="18">
        <f>F26*E27</f>
        <v>21.038</v>
      </c>
      <c r="G27" s="18"/>
      <c r="H27" s="18"/>
      <c r="I27" s="18"/>
      <c r="J27" s="18">
        <f>F27*I27</f>
        <v>0</v>
      </c>
      <c r="K27" s="18"/>
      <c r="L27" s="18"/>
      <c r="M27" s="75">
        <f>H27+J27+L27</f>
        <v>0</v>
      </c>
    </row>
    <row r="28" spans="1:13" x14ac:dyDescent="0.3">
      <c r="A28" s="131"/>
      <c r="B28" s="136"/>
      <c r="C28" s="14" t="s">
        <v>54</v>
      </c>
      <c r="D28" s="10" t="s">
        <v>34</v>
      </c>
      <c r="E28" s="10">
        <v>0.13</v>
      </c>
      <c r="F28" s="18">
        <f>F26*E28</f>
        <v>20.41</v>
      </c>
      <c r="G28" s="18"/>
      <c r="H28" s="18"/>
      <c r="I28" s="18"/>
      <c r="J28" s="18"/>
      <c r="K28" s="18"/>
      <c r="L28" s="18">
        <f>F28*K28</f>
        <v>0</v>
      </c>
      <c r="M28" s="75">
        <f>H28+J28+L28</f>
        <v>0</v>
      </c>
    </row>
    <row r="29" spans="1:13" ht="47.25" x14ac:dyDescent="0.3">
      <c r="A29" s="130">
        <v>9</v>
      </c>
      <c r="B29" s="136" t="s">
        <v>55</v>
      </c>
      <c r="C29" s="9" t="s">
        <v>56</v>
      </c>
      <c r="D29" s="21" t="s">
        <v>30</v>
      </c>
      <c r="E29" s="21"/>
      <c r="F29" s="17">
        <v>20.02</v>
      </c>
      <c r="G29" s="18"/>
      <c r="H29" s="18"/>
      <c r="I29" s="18"/>
      <c r="J29" s="18"/>
      <c r="K29" s="18"/>
      <c r="L29" s="18"/>
      <c r="M29" s="75"/>
    </row>
    <row r="30" spans="1:13" x14ac:dyDescent="0.3">
      <c r="A30" s="131"/>
      <c r="B30" s="136"/>
      <c r="C30" s="22" t="s">
        <v>31</v>
      </c>
      <c r="D30" s="21" t="s">
        <v>32</v>
      </c>
      <c r="E30" s="21">
        <v>1.21</v>
      </c>
      <c r="F30" s="18">
        <f>F29*E30</f>
        <v>24.2242</v>
      </c>
      <c r="G30" s="18"/>
      <c r="H30" s="18"/>
      <c r="I30" s="18"/>
      <c r="J30" s="18">
        <f>F30*I30</f>
        <v>0</v>
      </c>
      <c r="K30" s="18"/>
      <c r="L30" s="18"/>
      <c r="M30" s="75">
        <f>H30+J30+L30</f>
        <v>0</v>
      </c>
    </row>
    <row r="31" spans="1:13" ht="78.75" x14ac:dyDescent="0.3">
      <c r="A31" s="130">
        <v>10</v>
      </c>
      <c r="B31" s="136" t="s">
        <v>57</v>
      </c>
      <c r="C31" s="9" t="s">
        <v>58</v>
      </c>
      <c r="D31" s="18" t="s">
        <v>30</v>
      </c>
      <c r="E31" s="19"/>
      <c r="F31" s="12">
        <v>68</v>
      </c>
      <c r="G31" s="13"/>
      <c r="H31" s="13"/>
      <c r="I31" s="13"/>
      <c r="J31" s="13"/>
      <c r="K31" s="13"/>
      <c r="L31" s="13"/>
      <c r="M31" s="73"/>
    </row>
    <row r="32" spans="1:13" ht="22.5" customHeight="1" x14ac:dyDescent="0.3">
      <c r="A32" s="131"/>
      <c r="B32" s="136"/>
      <c r="C32" s="23" t="s">
        <v>31</v>
      </c>
      <c r="D32" s="18" t="s">
        <v>32</v>
      </c>
      <c r="E32" s="19">
        <v>1.8</v>
      </c>
      <c r="F32" s="13">
        <f>F31*E32</f>
        <v>122.4</v>
      </c>
      <c r="G32" s="13"/>
      <c r="H32" s="13"/>
      <c r="I32" s="13"/>
      <c r="J32" s="13">
        <f>F32*I32</f>
        <v>0</v>
      </c>
      <c r="K32" s="13"/>
      <c r="L32" s="13"/>
      <c r="M32" s="73">
        <f>H32+J32+L32</f>
        <v>0</v>
      </c>
    </row>
    <row r="33" spans="1:13" ht="21.75" customHeight="1" x14ac:dyDescent="0.3">
      <c r="A33" s="131"/>
      <c r="B33" s="136"/>
      <c r="C33" s="23" t="s">
        <v>36</v>
      </c>
      <c r="D33" s="18"/>
      <c r="E33" s="19"/>
      <c r="F33" s="13">
        <f>E33*2353</f>
        <v>0</v>
      </c>
      <c r="G33" s="13"/>
      <c r="H33" s="13"/>
      <c r="I33" s="13"/>
      <c r="J33" s="13"/>
      <c r="K33" s="13"/>
      <c r="L33" s="13"/>
      <c r="M33" s="73"/>
    </row>
    <row r="34" spans="1:13" ht="24" customHeight="1" x14ac:dyDescent="0.3">
      <c r="A34" s="131"/>
      <c r="B34" s="136"/>
      <c r="C34" s="23" t="s">
        <v>59</v>
      </c>
      <c r="D34" s="18" t="s">
        <v>30</v>
      </c>
      <c r="E34" s="19">
        <v>1.1000000000000001</v>
      </c>
      <c r="F34" s="13">
        <f>F31*E34</f>
        <v>74.800000000000011</v>
      </c>
      <c r="G34" s="13"/>
      <c r="H34" s="13">
        <f>F34*G34</f>
        <v>0</v>
      </c>
      <c r="I34" s="13"/>
      <c r="J34" s="13"/>
      <c r="K34" s="13"/>
      <c r="L34" s="13"/>
      <c r="M34" s="73">
        <f>H34+J34+L34</f>
        <v>0</v>
      </c>
    </row>
    <row r="35" spans="1:13" ht="47.25" x14ac:dyDescent="0.3">
      <c r="A35" s="126">
        <v>11</v>
      </c>
      <c r="B35" s="134" t="s">
        <v>60</v>
      </c>
      <c r="C35" s="24" t="s">
        <v>61</v>
      </c>
      <c r="D35" s="25" t="s">
        <v>30</v>
      </c>
      <c r="E35" s="25"/>
      <c r="F35" s="12">
        <v>0.14499999999999999</v>
      </c>
      <c r="G35" s="26"/>
      <c r="H35" s="26"/>
      <c r="I35" s="26"/>
      <c r="J35" s="26"/>
      <c r="K35" s="26"/>
      <c r="L35" s="26"/>
      <c r="M35" s="76"/>
    </row>
    <row r="36" spans="1:13" x14ac:dyDescent="0.3">
      <c r="A36" s="126"/>
      <c r="B36" s="134"/>
      <c r="C36" s="27" t="s">
        <v>31</v>
      </c>
      <c r="D36" s="25" t="s">
        <v>32</v>
      </c>
      <c r="E36" s="25">
        <v>3.52</v>
      </c>
      <c r="F36" s="26">
        <f>F35*E36</f>
        <v>0.51039999999999996</v>
      </c>
      <c r="G36" s="26"/>
      <c r="H36" s="26"/>
      <c r="I36" s="26"/>
      <c r="J36" s="26">
        <f>F36*I36</f>
        <v>0</v>
      </c>
      <c r="K36" s="26"/>
      <c r="L36" s="26"/>
      <c r="M36" s="76">
        <f>H36+J36+L36</f>
        <v>0</v>
      </c>
    </row>
    <row r="37" spans="1:13" x14ac:dyDescent="0.3">
      <c r="A37" s="126"/>
      <c r="B37" s="134"/>
      <c r="C37" s="27" t="s">
        <v>35</v>
      </c>
      <c r="D37" s="25" t="s">
        <v>2</v>
      </c>
      <c r="E37" s="25">
        <v>1.06</v>
      </c>
      <c r="F37" s="26">
        <f>F35*E37</f>
        <v>0.1537</v>
      </c>
      <c r="G37" s="26"/>
      <c r="H37" s="26"/>
      <c r="I37" s="26"/>
      <c r="J37" s="26"/>
      <c r="K37" s="26"/>
      <c r="L37" s="26">
        <f>F37*K37</f>
        <v>0</v>
      </c>
      <c r="M37" s="76">
        <f>H37+J37+L37</f>
        <v>0</v>
      </c>
    </row>
    <row r="38" spans="1:13" x14ac:dyDescent="0.3">
      <c r="A38" s="126"/>
      <c r="B38" s="134"/>
      <c r="C38" s="28" t="s">
        <v>36</v>
      </c>
      <c r="D38" s="25"/>
      <c r="E38" s="25"/>
      <c r="F38" s="26"/>
      <c r="G38" s="26"/>
      <c r="H38" s="26"/>
      <c r="I38" s="26"/>
      <c r="J38" s="26"/>
      <c r="K38" s="26"/>
      <c r="L38" s="26"/>
      <c r="M38" s="76"/>
    </row>
    <row r="39" spans="1:13" x14ac:dyDescent="0.3">
      <c r="A39" s="126"/>
      <c r="B39" s="134"/>
      <c r="C39" s="27" t="s">
        <v>62</v>
      </c>
      <c r="D39" s="25" t="s">
        <v>30</v>
      </c>
      <c r="E39" s="25">
        <v>1.24</v>
      </c>
      <c r="F39" s="26">
        <f>F35*E39</f>
        <v>0.17979999999999999</v>
      </c>
      <c r="G39" s="26"/>
      <c r="H39" s="26">
        <f>F39*G39</f>
        <v>0</v>
      </c>
      <c r="I39" s="26"/>
      <c r="J39" s="26"/>
      <c r="K39" s="26"/>
      <c r="L39" s="26"/>
      <c r="M39" s="76">
        <f>H39+J39+L39</f>
        <v>0</v>
      </c>
    </row>
    <row r="40" spans="1:13" x14ac:dyDescent="0.3">
      <c r="A40" s="126"/>
      <c r="B40" s="134"/>
      <c r="C40" s="27" t="s">
        <v>63</v>
      </c>
      <c r="D40" s="25" t="s">
        <v>2</v>
      </c>
      <c r="E40" s="25">
        <v>0.02</v>
      </c>
      <c r="F40" s="26">
        <f>F35*E40</f>
        <v>2.8999999999999998E-3</v>
      </c>
      <c r="G40" s="26"/>
      <c r="H40" s="26">
        <f>F40*G40</f>
        <v>0</v>
      </c>
      <c r="I40" s="26"/>
      <c r="J40" s="26"/>
      <c r="K40" s="26"/>
      <c r="L40" s="26"/>
      <c r="M40" s="76">
        <f>H40+J40+L40</f>
        <v>0</v>
      </c>
    </row>
    <row r="41" spans="1:13" ht="47.25" x14ac:dyDescent="0.3">
      <c r="A41" s="130">
        <v>12</v>
      </c>
      <c r="B41" s="133" t="s">
        <v>64</v>
      </c>
      <c r="C41" s="9" t="s">
        <v>65</v>
      </c>
      <c r="D41" s="10" t="s">
        <v>30</v>
      </c>
      <c r="E41" s="10"/>
      <c r="F41" s="17">
        <v>0.95</v>
      </c>
      <c r="G41" s="18"/>
      <c r="H41" s="18"/>
      <c r="I41" s="18"/>
      <c r="J41" s="18"/>
      <c r="K41" s="18"/>
      <c r="L41" s="18"/>
      <c r="M41" s="75"/>
    </row>
    <row r="42" spans="1:13" x14ac:dyDescent="0.3">
      <c r="A42" s="131"/>
      <c r="B42" s="133"/>
      <c r="C42" s="22" t="s">
        <v>66</v>
      </c>
      <c r="D42" s="10" t="s">
        <v>32</v>
      </c>
      <c r="E42" s="10">
        <v>10.6</v>
      </c>
      <c r="F42" s="18">
        <f>F41*E42</f>
        <v>10.069999999999999</v>
      </c>
      <c r="G42" s="18"/>
      <c r="H42" s="18"/>
      <c r="I42" s="18"/>
      <c r="J42" s="18">
        <f>F42*I42</f>
        <v>0</v>
      </c>
      <c r="K42" s="18"/>
      <c r="L42" s="18"/>
      <c r="M42" s="75">
        <f>H42+J42+L42</f>
        <v>0</v>
      </c>
    </row>
    <row r="43" spans="1:13" x14ac:dyDescent="0.3">
      <c r="A43" s="131"/>
      <c r="B43" s="133"/>
      <c r="C43" s="22" t="s">
        <v>67</v>
      </c>
      <c r="D43" s="10" t="s">
        <v>2</v>
      </c>
      <c r="E43" s="10">
        <v>7.14</v>
      </c>
      <c r="F43" s="18">
        <f>F41*E43</f>
        <v>6.7829999999999995</v>
      </c>
      <c r="G43" s="29"/>
      <c r="H43" s="29"/>
      <c r="I43" s="18"/>
      <c r="J43" s="18"/>
      <c r="K43" s="18"/>
      <c r="L43" s="18">
        <f>F43*K43</f>
        <v>0</v>
      </c>
      <c r="M43" s="75">
        <f>H43+J43+L43</f>
        <v>0</v>
      </c>
    </row>
    <row r="44" spans="1:13" x14ac:dyDescent="0.3">
      <c r="A44" s="131"/>
      <c r="B44" s="133"/>
      <c r="C44" s="22" t="s">
        <v>36</v>
      </c>
      <c r="D44" s="10"/>
      <c r="E44" s="10"/>
      <c r="F44" s="18"/>
      <c r="G44" s="18"/>
      <c r="H44" s="18"/>
      <c r="I44" s="18"/>
      <c r="J44" s="18"/>
      <c r="K44" s="18"/>
      <c r="L44" s="18"/>
      <c r="M44" s="75"/>
    </row>
    <row r="45" spans="1:13" ht="31.5" x14ac:dyDescent="0.3">
      <c r="A45" s="131"/>
      <c r="B45" s="133"/>
      <c r="C45" s="22" t="s">
        <v>68</v>
      </c>
      <c r="D45" s="10" t="s">
        <v>69</v>
      </c>
      <c r="E45" s="10">
        <v>1.36</v>
      </c>
      <c r="F45" s="18">
        <f>F41*E45</f>
        <v>1.292</v>
      </c>
      <c r="G45" s="18"/>
      <c r="H45" s="18">
        <f t="shared" ref="H45:H50" si="0">F45*G45</f>
        <v>0</v>
      </c>
      <c r="I45" s="18"/>
      <c r="J45" s="18"/>
      <c r="K45" s="18"/>
      <c r="L45" s="18"/>
      <c r="M45" s="75">
        <f t="shared" ref="M45:M50" si="1">H45+J45+L45</f>
        <v>0</v>
      </c>
    </row>
    <row r="46" spans="1:13" ht="31.5" x14ac:dyDescent="0.3">
      <c r="A46" s="131"/>
      <c r="B46" s="133"/>
      <c r="C46" s="22" t="s">
        <v>70</v>
      </c>
      <c r="D46" s="10" t="s">
        <v>30</v>
      </c>
      <c r="E46" s="10">
        <v>0.41</v>
      </c>
      <c r="F46" s="18">
        <f>F41*E46</f>
        <v>0.38949999999999996</v>
      </c>
      <c r="G46" s="18"/>
      <c r="H46" s="18">
        <f t="shared" si="0"/>
        <v>0</v>
      </c>
      <c r="I46" s="18"/>
      <c r="J46" s="18"/>
      <c r="K46" s="18"/>
      <c r="L46" s="18"/>
      <c r="M46" s="75">
        <f t="shared" si="1"/>
        <v>0</v>
      </c>
    </row>
    <row r="47" spans="1:13" x14ac:dyDescent="0.3">
      <c r="A47" s="131"/>
      <c r="B47" s="133"/>
      <c r="C47" s="22" t="s">
        <v>71</v>
      </c>
      <c r="D47" s="10" t="s">
        <v>30</v>
      </c>
      <c r="E47" s="10">
        <v>0.157</v>
      </c>
      <c r="F47" s="18">
        <f>F41*E47</f>
        <v>0.14915</v>
      </c>
      <c r="G47" s="18"/>
      <c r="H47" s="18">
        <f t="shared" si="0"/>
        <v>0</v>
      </c>
      <c r="I47" s="18"/>
      <c r="J47" s="18"/>
      <c r="K47" s="18"/>
      <c r="L47" s="18"/>
      <c r="M47" s="75">
        <f t="shared" si="1"/>
        <v>0</v>
      </c>
    </row>
    <row r="48" spans="1:13" x14ac:dyDescent="0.3">
      <c r="A48" s="131"/>
      <c r="B48" s="133"/>
      <c r="C48" s="22" t="s">
        <v>72</v>
      </c>
      <c r="D48" s="10" t="s">
        <v>73</v>
      </c>
      <c r="E48" s="10">
        <v>61</v>
      </c>
      <c r="F48" s="18">
        <f>F41*E48</f>
        <v>57.949999999999996</v>
      </c>
      <c r="G48" s="30"/>
      <c r="H48" s="18">
        <f t="shared" si="0"/>
        <v>0</v>
      </c>
      <c r="I48" s="18"/>
      <c r="J48" s="18"/>
      <c r="K48" s="18"/>
      <c r="L48" s="18"/>
      <c r="M48" s="75">
        <f t="shared" si="1"/>
        <v>0</v>
      </c>
    </row>
    <row r="49" spans="1:13" ht="21.75" customHeight="1" x14ac:dyDescent="0.3">
      <c r="A49" s="131"/>
      <c r="B49" s="133"/>
      <c r="C49" s="14" t="s">
        <v>74</v>
      </c>
      <c r="D49" s="10" t="s">
        <v>75</v>
      </c>
      <c r="E49" s="10"/>
      <c r="F49" s="18">
        <v>1</v>
      </c>
      <c r="G49" s="18"/>
      <c r="H49" s="18">
        <f t="shared" si="0"/>
        <v>0</v>
      </c>
      <c r="I49" s="18"/>
      <c r="J49" s="18"/>
      <c r="K49" s="18"/>
      <c r="L49" s="18"/>
      <c r="M49" s="75">
        <f t="shared" si="1"/>
        <v>0</v>
      </c>
    </row>
    <row r="50" spans="1:13" x14ac:dyDescent="0.3">
      <c r="A50" s="131"/>
      <c r="B50" s="133"/>
      <c r="C50" s="22" t="s">
        <v>63</v>
      </c>
      <c r="D50" s="10" t="s">
        <v>2</v>
      </c>
      <c r="E50" s="10">
        <v>6.61</v>
      </c>
      <c r="F50" s="18">
        <f>F41*E50</f>
        <v>6.2794999999999996</v>
      </c>
      <c r="G50" s="18"/>
      <c r="H50" s="18">
        <f t="shared" si="0"/>
        <v>0</v>
      </c>
      <c r="I50" s="18"/>
      <c r="J50" s="18"/>
      <c r="K50" s="18"/>
      <c r="L50" s="18"/>
      <c r="M50" s="75">
        <f t="shared" si="1"/>
        <v>0</v>
      </c>
    </row>
    <row r="51" spans="1:13" ht="51.75" customHeight="1" x14ac:dyDescent="0.3">
      <c r="A51" s="126">
        <v>13</v>
      </c>
      <c r="B51" s="135" t="s">
        <v>76</v>
      </c>
      <c r="C51" s="31" t="s">
        <v>77</v>
      </c>
      <c r="D51" s="32" t="s">
        <v>78</v>
      </c>
      <c r="E51" s="33"/>
      <c r="F51" s="34">
        <v>400</v>
      </c>
      <c r="G51" s="33"/>
      <c r="H51" s="35"/>
      <c r="I51" s="35"/>
      <c r="J51" s="35"/>
      <c r="K51" s="35"/>
      <c r="L51" s="35"/>
      <c r="M51" s="77"/>
    </row>
    <row r="52" spans="1:13" x14ac:dyDescent="0.3">
      <c r="A52" s="126"/>
      <c r="B52" s="135"/>
      <c r="C52" s="36" t="s">
        <v>79</v>
      </c>
      <c r="D52" s="32" t="s">
        <v>32</v>
      </c>
      <c r="E52" s="37">
        <v>0.32300000000000001</v>
      </c>
      <c r="F52" s="38">
        <f>F51*E52</f>
        <v>129.20000000000002</v>
      </c>
      <c r="G52" s="33"/>
      <c r="H52" s="35"/>
      <c r="I52" s="19"/>
      <c r="J52" s="19">
        <f>F52*I52</f>
        <v>0</v>
      </c>
      <c r="K52" s="19"/>
      <c r="L52" s="19"/>
      <c r="M52" s="78">
        <f>H52+J52+L52</f>
        <v>0</v>
      </c>
    </row>
    <row r="53" spans="1:13" x14ac:dyDescent="0.3">
      <c r="A53" s="126"/>
      <c r="B53" s="135"/>
      <c r="C53" s="36" t="s">
        <v>80</v>
      </c>
      <c r="D53" s="32" t="s">
        <v>2</v>
      </c>
      <c r="E53" s="33">
        <v>0.14000000000000001</v>
      </c>
      <c r="F53" s="38">
        <f>F51*E53</f>
        <v>56.000000000000007</v>
      </c>
      <c r="G53" s="33"/>
      <c r="H53" s="35"/>
      <c r="I53" s="19"/>
      <c r="J53" s="19"/>
      <c r="K53" s="19"/>
      <c r="L53" s="19">
        <f>F53*K53</f>
        <v>0</v>
      </c>
      <c r="M53" s="78">
        <f>H53+J53+L53</f>
        <v>0</v>
      </c>
    </row>
    <row r="54" spans="1:13" x14ac:dyDescent="0.3">
      <c r="A54" s="126"/>
      <c r="B54" s="135"/>
      <c r="C54" s="36" t="s">
        <v>8</v>
      </c>
      <c r="D54" s="32"/>
      <c r="E54" s="33"/>
      <c r="F54" s="38"/>
      <c r="G54" s="33"/>
      <c r="H54" s="35"/>
      <c r="I54" s="35"/>
      <c r="J54" s="35"/>
      <c r="K54" s="35"/>
      <c r="L54" s="35"/>
      <c r="M54" s="77"/>
    </row>
    <row r="55" spans="1:13" ht="31.5" x14ac:dyDescent="0.3">
      <c r="A55" s="126"/>
      <c r="B55" s="135"/>
      <c r="C55" s="36" t="s">
        <v>81</v>
      </c>
      <c r="D55" s="32" t="s">
        <v>78</v>
      </c>
      <c r="E55" s="33">
        <v>1.01</v>
      </c>
      <c r="F55" s="38">
        <f>F51*E55</f>
        <v>404</v>
      </c>
      <c r="G55" s="38"/>
      <c r="H55" s="19">
        <f>F55*G55</f>
        <v>0</v>
      </c>
      <c r="I55" s="19"/>
      <c r="J55" s="19"/>
      <c r="K55" s="19"/>
      <c r="L55" s="19"/>
      <c r="M55" s="78">
        <f>H55+J55+L55</f>
        <v>0</v>
      </c>
    </row>
    <row r="56" spans="1:13" x14ac:dyDescent="0.3">
      <c r="A56" s="126"/>
      <c r="B56" s="135"/>
      <c r="C56" s="23" t="s">
        <v>82</v>
      </c>
      <c r="D56" s="18" t="s">
        <v>2</v>
      </c>
      <c r="E56" s="35">
        <v>1.4E-2</v>
      </c>
      <c r="F56" s="19">
        <f>F51*E56</f>
        <v>5.6000000000000005</v>
      </c>
      <c r="G56" s="19"/>
      <c r="H56" s="19">
        <f>F56*G56</f>
        <v>0</v>
      </c>
      <c r="I56" s="19"/>
      <c r="J56" s="19"/>
      <c r="K56" s="19"/>
      <c r="L56" s="19"/>
      <c r="M56" s="78">
        <f>H56+J56+L56</f>
        <v>0</v>
      </c>
    </row>
    <row r="57" spans="1:13" x14ac:dyDescent="0.3">
      <c r="A57" s="126">
        <v>14</v>
      </c>
      <c r="B57" s="127" t="s">
        <v>83</v>
      </c>
      <c r="C57" s="39" t="s">
        <v>84</v>
      </c>
      <c r="D57" s="10" t="s">
        <v>85</v>
      </c>
      <c r="E57" s="11"/>
      <c r="F57" s="40">
        <v>1</v>
      </c>
      <c r="G57" s="13"/>
      <c r="H57" s="13"/>
      <c r="I57" s="13"/>
      <c r="J57" s="13"/>
      <c r="K57" s="13"/>
      <c r="L57" s="13"/>
      <c r="M57" s="73"/>
    </row>
    <row r="58" spans="1:13" x14ac:dyDescent="0.3">
      <c r="A58" s="126"/>
      <c r="B58" s="128"/>
      <c r="C58" s="22" t="s">
        <v>66</v>
      </c>
      <c r="D58" s="10" t="s">
        <v>32</v>
      </c>
      <c r="E58" s="11">
        <v>2.29</v>
      </c>
      <c r="F58" s="13">
        <f>F57*E58</f>
        <v>2.29</v>
      </c>
      <c r="G58" s="13"/>
      <c r="H58" s="41"/>
      <c r="I58" s="13"/>
      <c r="J58" s="13">
        <f>F58*I58</f>
        <v>0</v>
      </c>
      <c r="K58" s="13"/>
      <c r="L58" s="13"/>
      <c r="M58" s="73">
        <f>H58+J58+L58</f>
        <v>0</v>
      </c>
    </row>
    <row r="59" spans="1:13" x14ac:dyDescent="0.3">
      <c r="A59" s="126"/>
      <c r="B59" s="128"/>
      <c r="C59" s="22" t="s">
        <v>86</v>
      </c>
      <c r="D59" s="10" t="s">
        <v>2</v>
      </c>
      <c r="E59" s="11">
        <v>0.09</v>
      </c>
      <c r="F59" s="13">
        <f>F57*E59</f>
        <v>0.09</v>
      </c>
      <c r="G59" s="13"/>
      <c r="H59" s="13"/>
      <c r="I59" s="13"/>
      <c r="J59" s="13"/>
      <c r="K59" s="13"/>
      <c r="L59" s="13">
        <f>F59*K59</f>
        <v>0</v>
      </c>
      <c r="M59" s="73">
        <f>H59+J59+L59</f>
        <v>0</v>
      </c>
    </row>
    <row r="60" spans="1:13" x14ac:dyDescent="0.3">
      <c r="A60" s="126"/>
      <c r="B60" s="128"/>
      <c r="C60" s="22" t="s">
        <v>36</v>
      </c>
      <c r="D60" s="10"/>
      <c r="E60" s="11"/>
      <c r="F60" s="13"/>
      <c r="G60" s="13"/>
      <c r="H60" s="13"/>
      <c r="I60" s="13"/>
      <c r="J60" s="13"/>
      <c r="K60" s="13"/>
      <c r="L60" s="13"/>
      <c r="M60" s="73"/>
    </row>
    <row r="61" spans="1:13" x14ac:dyDescent="0.3">
      <c r="A61" s="126"/>
      <c r="B61" s="128"/>
      <c r="C61" s="22" t="s">
        <v>84</v>
      </c>
      <c r="D61" s="10" t="s">
        <v>85</v>
      </c>
      <c r="E61" s="11"/>
      <c r="F61" s="26">
        <v>1</v>
      </c>
      <c r="G61" s="13"/>
      <c r="H61" s="13">
        <f>F61*G61</f>
        <v>0</v>
      </c>
      <c r="I61" s="13"/>
      <c r="J61" s="13"/>
      <c r="K61" s="13"/>
      <c r="L61" s="13"/>
      <c r="M61" s="73">
        <f>H61+J61+L61</f>
        <v>0</v>
      </c>
    </row>
    <row r="62" spans="1:13" x14ac:dyDescent="0.3">
      <c r="A62" s="126"/>
      <c r="B62" s="129"/>
      <c r="C62" s="22" t="s">
        <v>63</v>
      </c>
      <c r="D62" s="10" t="s">
        <v>2</v>
      </c>
      <c r="E62" s="11">
        <v>0.68</v>
      </c>
      <c r="F62" s="13">
        <f>F57*E62</f>
        <v>0.68</v>
      </c>
      <c r="G62" s="13"/>
      <c r="H62" s="13">
        <f>F62*G62</f>
        <v>0</v>
      </c>
      <c r="I62" s="13"/>
      <c r="J62" s="13"/>
      <c r="K62" s="13"/>
      <c r="L62" s="13"/>
      <c r="M62" s="73">
        <f>H62+J62+L62</f>
        <v>0</v>
      </c>
    </row>
    <row r="63" spans="1:13" ht="22.5" customHeight="1" x14ac:dyDescent="0.3">
      <c r="A63" s="130">
        <v>15</v>
      </c>
      <c r="B63" s="133" t="s">
        <v>87</v>
      </c>
      <c r="C63" s="9" t="s">
        <v>88</v>
      </c>
      <c r="D63" s="10" t="s">
        <v>85</v>
      </c>
      <c r="E63" s="10"/>
      <c r="F63" s="19">
        <v>1</v>
      </c>
      <c r="G63" s="19"/>
      <c r="H63" s="42"/>
      <c r="I63" s="19"/>
      <c r="J63" s="19"/>
      <c r="K63" s="19"/>
      <c r="L63" s="19"/>
      <c r="M63" s="78"/>
    </row>
    <row r="64" spans="1:13" x14ac:dyDescent="0.3">
      <c r="A64" s="131"/>
      <c r="B64" s="133"/>
      <c r="C64" s="14" t="s">
        <v>31</v>
      </c>
      <c r="D64" s="10" t="s">
        <v>32</v>
      </c>
      <c r="E64" s="10">
        <v>16.8</v>
      </c>
      <c r="F64" s="19">
        <f>F63*E64</f>
        <v>16.8</v>
      </c>
      <c r="G64" s="19"/>
      <c r="H64" s="42"/>
      <c r="I64" s="19"/>
      <c r="J64" s="19">
        <f>F64*I64</f>
        <v>0</v>
      </c>
      <c r="K64" s="19"/>
      <c r="L64" s="19"/>
      <c r="M64" s="78">
        <f>H64+J64+L64</f>
        <v>0</v>
      </c>
    </row>
    <row r="65" spans="1:13" x14ac:dyDescent="0.3">
      <c r="A65" s="131"/>
      <c r="B65" s="133"/>
      <c r="C65" s="14" t="s">
        <v>36</v>
      </c>
      <c r="D65" s="10"/>
      <c r="E65" s="10"/>
      <c r="F65" s="19"/>
      <c r="G65" s="19"/>
      <c r="H65" s="19"/>
      <c r="I65" s="19"/>
      <c r="J65" s="19"/>
      <c r="K65" s="19"/>
      <c r="L65" s="19"/>
      <c r="M65" s="78"/>
    </row>
    <row r="66" spans="1:13" ht="17.25" customHeight="1" x14ac:dyDescent="0.3">
      <c r="A66" s="131"/>
      <c r="B66" s="133"/>
      <c r="C66" s="14" t="s">
        <v>71</v>
      </c>
      <c r="D66" s="10" t="s">
        <v>30</v>
      </c>
      <c r="E66" s="10">
        <v>0.05</v>
      </c>
      <c r="F66" s="19">
        <f>F63*E66</f>
        <v>0.05</v>
      </c>
      <c r="G66" s="19"/>
      <c r="H66" s="19">
        <f>F66*G66</f>
        <v>0</v>
      </c>
      <c r="I66" s="19"/>
      <c r="J66" s="19"/>
      <c r="K66" s="19"/>
      <c r="L66" s="19"/>
      <c r="M66" s="78">
        <f>H66+J66+L66</f>
        <v>0</v>
      </c>
    </row>
    <row r="67" spans="1:13" ht="18" customHeight="1" x14ac:dyDescent="0.3">
      <c r="A67" s="131"/>
      <c r="B67" s="133"/>
      <c r="C67" s="14" t="s">
        <v>59</v>
      </c>
      <c r="D67" s="10" t="s">
        <v>30</v>
      </c>
      <c r="E67" s="10">
        <v>0.2</v>
      </c>
      <c r="F67" s="19">
        <f>F63*E67</f>
        <v>0.2</v>
      </c>
      <c r="G67" s="19"/>
      <c r="H67" s="19">
        <f>F67*G67</f>
        <v>0</v>
      </c>
      <c r="I67" s="19"/>
      <c r="J67" s="19"/>
      <c r="K67" s="19"/>
      <c r="L67" s="19"/>
      <c r="M67" s="78">
        <f>H67+J67+L67</f>
        <v>0</v>
      </c>
    </row>
    <row r="68" spans="1:13" ht="18.75" customHeight="1" x14ac:dyDescent="0.3">
      <c r="A68" s="132"/>
      <c r="B68" s="133"/>
      <c r="C68" s="14" t="s">
        <v>63</v>
      </c>
      <c r="D68" s="10" t="s">
        <v>2</v>
      </c>
      <c r="E68" s="10">
        <v>1.07</v>
      </c>
      <c r="F68" s="19">
        <f>F63*E68</f>
        <v>1.07</v>
      </c>
      <c r="G68" s="19"/>
      <c r="H68" s="19">
        <f>F68*G68</f>
        <v>0</v>
      </c>
      <c r="I68" s="19"/>
      <c r="J68" s="19"/>
      <c r="K68" s="19"/>
      <c r="L68" s="19"/>
      <c r="M68" s="78">
        <f>H68+J68+L68</f>
        <v>0</v>
      </c>
    </row>
    <row r="69" spans="1:13" ht="35.25" customHeight="1" x14ac:dyDescent="0.3">
      <c r="A69" s="74">
        <v>16</v>
      </c>
      <c r="B69" s="43"/>
      <c r="C69" s="14" t="s">
        <v>89</v>
      </c>
      <c r="D69" s="10" t="s">
        <v>85</v>
      </c>
      <c r="E69" s="10" t="s">
        <v>90</v>
      </c>
      <c r="F69" s="18">
        <v>1</v>
      </c>
      <c r="G69" s="18"/>
      <c r="H69" s="18">
        <f t="shared" ref="H69:H76" si="2">F69*G69</f>
        <v>0</v>
      </c>
      <c r="I69" s="18"/>
      <c r="J69" s="18"/>
      <c r="K69" s="18"/>
      <c r="L69" s="18"/>
      <c r="M69" s="75">
        <f t="shared" ref="M69:M76" si="3">H69+J69+L69</f>
        <v>0</v>
      </c>
    </row>
    <row r="70" spans="1:13" ht="18" customHeight="1" x14ac:dyDescent="0.3">
      <c r="A70" s="74">
        <v>17</v>
      </c>
      <c r="B70" s="43"/>
      <c r="C70" s="44" t="s">
        <v>91</v>
      </c>
      <c r="D70" s="45" t="s">
        <v>85</v>
      </c>
      <c r="E70" s="45" t="s">
        <v>90</v>
      </c>
      <c r="F70" s="32">
        <v>2</v>
      </c>
      <c r="G70" s="32"/>
      <c r="H70" s="32">
        <f t="shared" si="2"/>
        <v>0</v>
      </c>
      <c r="I70" s="32"/>
      <c r="J70" s="32"/>
      <c r="K70" s="32"/>
      <c r="L70" s="32"/>
      <c r="M70" s="79">
        <f t="shared" si="3"/>
        <v>0</v>
      </c>
    </row>
    <row r="71" spans="1:13" ht="18" customHeight="1" x14ac:dyDescent="0.3">
      <c r="A71" s="74">
        <v>18</v>
      </c>
      <c r="B71" s="43"/>
      <c r="C71" s="44" t="s">
        <v>92</v>
      </c>
      <c r="D71" s="45" t="s">
        <v>85</v>
      </c>
      <c r="E71" s="45" t="s">
        <v>90</v>
      </c>
      <c r="F71" s="32">
        <v>2</v>
      </c>
      <c r="G71" s="46"/>
      <c r="H71" s="46">
        <f t="shared" si="2"/>
        <v>0</v>
      </c>
      <c r="I71" s="46"/>
      <c r="J71" s="46"/>
      <c r="K71" s="46"/>
      <c r="L71" s="46"/>
      <c r="M71" s="80">
        <f t="shared" si="3"/>
        <v>0</v>
      </c>
    </row>
    <row r="72" spans="1:13" ht="18" customHeight="1" x14ac:dyDescent="0.3">
      <c r="A72" s="74">
        <v>19</v>
      </c>
      <c r="B72" s="43"/>
      <c r="C72" s="44" t="s">
        <v>93</v>
      </c>
      <c r="D72" s="45" t="s">
        <v>85</v>
      </c>
      <c r="E72" s="45" t="s">
        <v>90</v>
      </c>
      <c r="F72" s="32">
        <v>2</v>
      </c>
      <c r="G72" s="46"/>
      <c r="H72" s="46">
        <f t="shared" si="2"/>
        <v>0</v>
      </c>
      <c r="I72" s="46"/>
      <c r="J72" s="46"/>
      <c r="K72" s="46"/>
      <c r="L72" s="46"/>
      <c r="M72" s="80">
        <f t="shared" si="3"/>
        <v>0</v>
      </c>
    </row>
    <row r="73" spans="1:13" ht="18" customHeight="1" x14ac:dyDescent="0.3">
      <c r="A73" s="74">
        <v>20</v>
      </c>
      <c r="B73" s="43"/>
      <c r="C73" s="44" t="s">
        <v>94</v>
      </c>
      <c r="D73" s="45" t="s">
        <v>85</v>
      </c>
      <c r="E73" s="45" t="s">
        <v>90</v>
      </c>
      <c r="F73" s="32">
        <v>2</v>
      </c>
      <c r="G73" s="46"/>
      <c r="H73" s="46">
        <f t="shared" si="2"/>
        <v>0</v>
      </c>
      <c r="I73" s="46"/>
      <c r="J73" s="46"/>
      <c r="K73" s="46"/>
      <c r="L73" s="46"/>
      <c r="M73" s="80">
        <f t="shared" si="3"/>
        <v>0</v>
      </c>
    </row>
    <row r="74" spans="1:13" ht="18" customHeight="1" x14ac:dyDescent="0.3">
      <c r="A74" s="74">
        <v>21</v>
      </c>
      <c r="B74" s="43"/>
      <c r="C74" s="44" t="s">
        <v>95</v>
      </c>
      <c r="D74" s="45" t="s">
        <v>85</v>
      </c>
      <c r="E74" s="45" t="s">
        <v>90</v>
      </c>
      <c r="F74" s="32">
        <v>2</v>
      </c>
      <c r="G74" s="46"/>
      <c r="H74" s="46">
        <f t="shared" si="2"/>
        <v>0</v>
      </c>
      <c r="I74" s="46"/>
      <c r="J74" s="46"/>
      <c r="K74" s="46"/>
      <c r="L74" s="46"/>
      <c r="M74" s="80">
        <f t="shared" si="3"/>
        <v>0</v>
      </c>
    </row>
    <row r="75" spans="1:13" ht="31.5" x14ac:dyDescent="0.3">
      <c r="A75" s="74">
        <v>22</v>
      </c>
      <c r="B75" s="43"/>
      <c r="C75" s="36" t="s">
        <v>96</v>
      </c>
      <c r="D75" s="32" t="s">
        <v>78</v>
      </c>
      <c r="E75" s="45" t="s">
        <v>90</v>
      </c>
      <c r="F75" s="38">
        <v>10</v>
      </c>
      <c r="G75" s="38"/>
      <c r="H75" s="38">
        <f>F75*G75</f>
        <v>0</v>
      </c>
      <c r="I75" s="38"/>
      <c r="J75" s="38"/>
      <c r="K75" s="38"/>
      <c r="L75" s="38"/>
      <c r="M75" s="81">
        <f>H75+J75+L75</f>
        <v>0</v>
      </c>
    </row>
    <row r="76" spans="1:13" ht="18.75" customHeight="1" thickBot="1" x14ac:dyDescent="0.35">
      <c r="A76" s="87">
        <v>23</v>
      </c>
      <c r="B76" s="88"/>
      <c r="C76" s="89" t="s">
        <v>97</v>
      </c>
      <c r="D76" s="90" t="s">
        <v>85</v>
      </c>
      <c r="E76" s="90"/>
      <c r="F76" s="91">
        <v>1</v>
      </c>
      <c r="G76" s="92"/>
      <c r="H76" s="92">
        <f t="shared" si="2"/>
        <v>0</v>
      </c>
      <c r="I76" s="92"/>
      <c r="J76" s="92"/>
      <c r="K76" s="92"/>
      <c r="L76" s="92"/>
      <c r="M76" s="93">
        <f t="shared" si="3"/>
        <v>0</v>
      </c>
    </row>
    <row r="77" spans="1:13" ht="20.25" customHeight="1" thickBot="1" x14ac:dyDescent="0.35">
      <c r="A77" s="101"/>
      <c r="B77" s="102"/>
      <c r="C77" s="103" t="s">
        <v>98</v>
      </c>
      <c r="D77" s="104"/>
      <c r="E77" s="105"/>
      <c r="F77" s="106"/>
      <c r="G77" s="106"/>
      <c r="H77" s="107">
        <f>SUM(H8:H76)</f>
        <v>0</v>
      </c>
      <c r="I77" s="107"/>
      <c r="J77" s="107">
        <f>SUM(J8:J76)</f>
        <v>0</v>
      </c>
      <c r="K77" s="107"/>
      <c r="L77" s="107">
        <f>SUM(L8:L76)</f>
        <v>0</v>
      </c>
      <c r="M77" s="108">
        <f>SUM(M8:M76)</f>
        <v>0</v>
      </c>
    </row>
    <row r="78" spans="1:13" ht="18.75" customHeight="1" x14ac:dyDescent="0.3">
      <c r="A78" s="94"/>
      <c r="B78" s="95"/>
      <c r="C78" s="96" t="s">
        <v>99</v>
      </c>
      <c r="D78" s="121"/>
      <c r="E78" s="97"/>
      <c r="F78" s="98"/>
      <c r="G78" s="98"/>
      <c r="H78" s="99">
        <f>H77*D78</f>
        <v>0</v>
      </c>
      <c r="I78" s="99"/>
      <c r="J78" s="99">
        <f>J77*D78</f>
        <v>0</v>
      </c>
      <c r="K78" s="99"/>
      <c r="L78" s="99">
        <f>L77*D78</f>
        <v>0</v>
      </c>
      <c r="M78" s="100">
        <f>M77*D78</f>
        <v>0</v>
      </c>
    </row>
    <row r="79" spans="1:13" ht="18" customHeight="1" x14ac:dyDescent="0.3">
      <c r="A79" s="82"/>
      <c r="B79" s="48"/>
      <c r="C79" s="47" t="s">
        <v>11</v>
      </c>
      <c r="D79" s="52"/>
      <c r="E79" s="49"/>
      <c r="F79" s="50"/>
      <c r="G79" s="50"/>
      <c r="H79" s="51">
        <f>H77+H78</f>
        <v>0</v>
      </c>
      <c r="I79" s="51"/>
      <c r="J79" s="51">
        <f>J77+J78</f>
        <v>0</v>
      </c>
      <c r="K79" s="51"/>
      <c r="L79" s="51">
        <f>L77+L78</f>
        <v>0</v>
      </c>
      <c r="M79" s="83">
        <f>M77+M78</f>
        <v>0</v>
      </c>
    </row>
    <row r="80" spans="1:13" ht="20.25" customHeight="1" x14ac:dyDescent="0.3">
      <c r="A80" s="82"/>
      <c r="B80" s="48"/>
      <c r="C80" s="47" t="s">
        <v>100</v>
      </c>
      <c r="D80" s="122"/>
      <c r="E80" s="49"/>
      <c r="F80" s="50"/>
      <c r="G80" s="50"/>
      <c r="H80" s="51">
        <f>H79*D80</f>
        <v>0</v>
      </c>
      <c r="I80" s="51"/>
      <c r="J80" s="51">
        <f>J79*D80</f>
        <v>0</v>
      </c>
      <c r="K80" s="51"/>
      <c r="L80" s="51">
        <f>L79*D80</f>
        <v>0</v>
      </c>
      <c r="M80" s="83">
        <f>M79*D80</f>
        <v>0</v>
      </c>
    </row>
    <row r="81" spans="1:13" ht="18" customHeight="1" x14ac:dyDescent="0.3">
      <c r="A81" s="82"/>
      <c r="B81" s="48"/>
      <c r="C81" s="47" t="s">
        <v>98</v>
      </c>
      <c r="D81" s="52"/>
      <c r="E81" s="49"/>
      <c r="F81" s="50"/>
      <c r="G81" s="50"/>
      <c r="H81" s="53">
        <f>H79+H80</f>
        <v>0</v>
      </c>
      <c r="I81" s="53"/>
      <c r="J81" s="53">
        <f>J79+J80</f>
        <v>0</v>
      </c>
      <c r="K81" s="53"/>
      <c r="L81" s="53">
        <f>L79+L80</f>
        <v>0</v>
      </c>
      <c r="M81" s="84">
        <f>M79+M80</f>
        <v>0</v>
      </c>
    </row>
    <row r="82" spans="1:13" ht="17.25" customHeight="1" x14ac:dyDescent="0.3">
      <c r="A82" s="85"/>
      <c r="B82" s="54"/>
      <c r="C82" s="55" t="s">
        <v>101</v>
      </c>
      <c r="D82" s="123"/>
      <c r="E82" s="56"/>
      <c r="F82" s="57"/>
      <c r="G82" s="57"/>
      <c r="H82" s="57"/>
      <c r="I82" s="57"/>
      <c r="J82" s="57"/>
      <c r="K82" s="57"/>
      <c r="L82" s="57"/>
      <c r="M82" s="86">
        <f>H81*D82</f>
        <v>0</v>
      </c>
    </row>
    <row r="83" spans="1:13" ht="20.25" customHeight="1" x14ac:dyDescent="0.3">
      <c r="A83" s="85"/>
      <c r="B83" s="54"/>
      <c r="C83" s="55" t="s">
        <v>11</v>
      </c>
      <c r="D83" s="54"/>
      <c r="E83" s="56"/>
      <c r="F83" s="57"/>
      <c r="G83" s="57"/>
      <c r="H83" s="57"/>
      <c r="I83" s="57"/>
      <c r="J83" s="57"/>
      <c r="K83" s="57"/>
      <c r="L83" s="57"/>
      <c r="M83" s="86">
        <f>M81+M82</f>
        <v>0</v>
      </c>
    </row>
    <row r="84" spans="1:13" ht="31.5" x14ac:dyDescent="0.3">
      <c r="A84" s="85"/>
      <c r="B84" s="54"/>
      <c r="C84" s="55" t="s">
        <v>102</v>
      </c>
      <c r="D84" s="124">
        <v>0.05</v>
      </c>
      <c r="E84" s="56"/>
      <c r="F84" s="57"/>
      <c r="G84" s="57"/>
      <c r="H84" s="57"/>
      <c r="I84" s="57"/>
      <c r="J84" s="57"/>
      <c r="K84" s="57"/>
      <c r="L84" s="57"/>
      <c r="M84" s="86">
        <f>M83*D84</f>
        <v>0</v>
      </c>
    </row>
    <row r="85" spans="1:13" ht="20.25" customHeight="1" x14ac:dyDescent="0.3">
      <c r="A85" s="85"/>
      <c r="B85" s="54"/>
      <c r="C85" s="55" t="s">
        <v>11</v>
      </c>
      <c r="D85" s="54"/>
      <c r="E85" s="56"/>
      <c r="F85" s="57"/>
      <c r="G85" s="57"/>
      <c r="H85" s="57"/>
      <c r="I85" s="57"/>
      <c r="J85" s="57"/>
      <c r="K85" s="57"/>
      <c r="L85" s="57"/>
      <c r="M85" s="86">
        <f>M83+M84</f>
        <v>0</v>
      </c>
    </row>
    <row r="86" spans="1:13" ht="21.75" customHeight="1" thickBot="1" x14ac:dyDescent="0.35">
      <c r="A86" s="109"/>
      <c r="B86" s="110"/>
      <c r="C86" s="111" t="s">
        <v>103</v>
      </c>
      <c r="D86" s="125">
        <v>0.18</v>
      </c>
      <c r="E86" s="112"/>
      <c r="F86" s="113"/>
      <c r="G86" s="113"/>
      <c r="H86" s="113"/>
      <c r="I86" s="113"/>
      <c r="J86" s="113"/>
      <c r="K86" s="113"/>
      <c r="L86" s="113"/>
      <c r="M86" s="114">
        <f>M85*D86</f>
        <v>0</v>
      </c>
    </row>
    <row r="87" spans="1:13" ht="16.5" thickBot="1" x14ac:dyDescent="0.35">
      <c r="A87" s="115"/>
      <c r="B87" s="116"/>
      <c r="C87" s="117" t="s">
        <v>98</v>
      </c>
      <c r="D87" s="116"/>
      <c r="E87" s="118"/>
      <c r="F87" s="119"/>
      <c r="G87" s="119"/>
      <c r="H87" s="119"/>
      <c r="I87" s="119"/>
      <c r="J87" s="119"/>
      <c r="K87" s="119"/>
      <c r="L87" s="119"/>
      <c r="M87" s="120">
        <f>M85+M86</f>
        <v>0</v>
      </c>
    </row>
  </sheetData>
  <mergeCells count="44">
    <mergeCell ref="D1:M1"/>
    <mergeCell ref="A2:A5"/>
    <mergeCell ref="B2:B5"/>
    <mergeCell ref="C2:C5"/>
    <mergeCell ref="D2:D5"/>
    <mergeCell ref="E2:F3"/>
    <mergeCell ref="G2:H3"/>
    <mergeCell ref="I2:J3"/>
    <mergeCell ref="K2:L3"/>
    <mergeCell ref="M2:M5"/>
    <mergeCell ref="S2:AB2"/>
    <mergeCell ref="E4:E5"/>
    <mergeCell ref="F4:F5"/>
    <mergeCell ref="H4:H5"/>
    <mergeCell ref="J4:J5"/>
    <mergeCell ref="L4:L5"/>
    <mergeCell ref="A8:A13"/>
    <mergeCell ref="B8:B13"/>
    <mergeCell ref="A15:A16"/>
    <mergeCell ref="B15:B16"/>
    <mergeCell ref="A17:A18"/>
    <mergeCell ref="B17:B18"/>
    <mergeCell ref="A19:A21"/>
    <mergeCell ref="B19:B21"/>
    <mergeCell ref="A22:A23"/>
    <mergeCell ref="B22:B23"/>
    <mergeCell ref="A24:A25"/>
    <mergeCell ref="B24:B25"/>
    <mergeCell ref="A26:A28"/>
    <mergeCell ref="B26:B28"/>
    <mergeCell ref="A29:A30"/>
    <mergeCell ref="B29:B30"/>
    <mergeCell ref="A31:A34"/>
    <mergeCell ref="B31:B34"/>
    <mergeCell ref="A57:A62"/>
    <mergeCell ref="B57:B62"/>
    <mergeCell ref="A63:A68"/>
    <mergeCell ref="B63:B68"/>
    <mergeCell ref="A35:A40"/>
    <mergeCell ref="B35:B40"/>
    <mergeCell ref="A41:A50"/>
    <mergeCell ref="B41:B50"/>
    <mergeCell ref="A51:A56"/>
    <mergeCell ref="B51:B5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ხარჯები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Makharashvili</dc:creator>
  <cp:lastModifiedBy>Maia Makharashvili</cp:lastModifiedBy>
  <dcterms:created xsi:type="dcterms:W3CDTF">2019-02-21T07:32:11Z</dcterms:created>
  <dcterms:modified xsi:type="dcterms:W3CDTF">2019-02-21T10:57:04Z</dcterms:modified>
</cp:coreProperties>
</file>