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კეთილმოწ" sheetId="1" r:id="rId1"/>
  </sheets>
  <definedNames>
    <definedName name="_xlnm.Print_Area" localSheetId="0">კეთილმოწ!$A$1:$M$55</definedName>
  </definedNames>
  <calcPr calcId="145621"/>
</workbook>
</file>

<file path=xl/calcChain.xml><?xml version="1.0" encoding="utf-8"?>
<calcChain xmlns="http://schemas.openxmlformats.org/spreadsheetml/2006/main">
  <c r="M30" i="1" l="1"/>
  <c r="L30" i="1"/>
  <c r="L45" i="1" l="1"/>
  <c r="F45" i="1"/>
  <c r="H45" i="1" s="1"/>
  <c r="H44" i="1"/>
  <c r="M44" i="1" s="1"/>
  <c r="F44" i="1"/>
  <c r="F43" i="1"/>
  <c r="H43" i="1" s="1"/>
  <c r="M43" i="1" s="1"/>
  <c r="F42" i="1"/>
  <c r="H42" i="1" s="1"/>
  <c r="M42" i="1" s="1"/>
  <c r="F41" i="1"/>
  <c r="J41" i="1" s="1"/>
  <c r="M41" i="1" s="1"/>
  <c r="M45" i="1" l="1"/>
  <c r="H46" i="1"/>
  <c r="M46" i="1" s="1"/>
  <c r="F26" i="1" l="1"/>
  <c r="H26" i="1" s="1"/>
  <c r="M26" i="1" s="1"/>
  <c r="H25" i="1"/>
  <c r="M25" i="1" s="1"/>
  <c r="F24" i="1"/>
  <c r="H24" i="1" s="1"/>
  <c r="M24" i="1" s="1"/>
  <c r="F23" i="1"/>
  <c r="H23" i="1" s="1"/>
  <c r="M23" i="1" s="1"/>
  <c r="F22" i="1"/>
  <c r="L22" i="1" s="1"/>
  <c r="F21" i="1"/>
  <c r="L21" i="1" s="1"/>
  <c r="M21" i="1" s="1"/>
  <c r="F20" i="1"/>
  <c r="J20" i="1" s="1"/>
  <c r="M20" i="1" s="1"/>
  <c r="H22" i="1" l="1"/>
  <c r="M22" i="1" s="1"/>
  <c r="F18" i="1" l="1"/>
  <c r="H18" i="1" s="1"/>
  <c r="F17" i="1"/>
  <c r="L17" i="1" s="1"/>
  <c r="F16" i="1"/>
  <c r="J16" i="1" s="1"/>
  <c r="M16" i="1" s="1"/>
  <c r="F14" i="1"/>
  <c r="J14" i="1" s="1"/>
  <c r="M17" i="1" l="1"/>
  <c r="M14" i="1"/>
  <c r="M18" i="1"/>
  <c r="F39" i="1" l="1"/>
  <c r="H39" i="1" s="1"/>
  <c r="M39" i="1" s="1"/>
  <c r="F38" i="1"/>
  <c r="H38" i="1" s="1"/>
  <c r="M38" i="1" s="1"/>
  <c r="F37" i="1"/>
  <c r="H37" i="1" s="1"/>
  <c r="M37" i="1" s="1"/>
  <c r="F36" i="1"/>
  <c r="H36" i="1" s="1"/>
  <c r="F35" i="1"/>
  <c r="L35" i="1" s="1"/>
  <c r="F34" i="1"/>
  <c r="J34" i="1" s="1"/>
  <c r="M34" i="1" s="1"/>
  <c r="F32" i="1"/>
  <c r="H32" i="1" s="1"/>
  <c r="M32" i="1" s="1"/>
  <c r="F31" i="1"/>
  <c r="H31" i="1" s="1"/>
  <c r="F30" i="1"/>
  <c r="F29" i="1"/>
  <c r="J29" i="1" s="1"/>
  <c r="J47" i="1" s="1"/>
  <c r="H47" i="1" l="1"/>
  <c r="M31" i="1"/>
  <c r="M35" i="1"/>
  <c r="M29" i="1"/>
  <c r="L36" i="1"/>
  <c r="M36" i="1" s="1"/>
  <c r="M47" i="1" l="1"/>
  <c r="M48" i="1" s="1"/>
  <c r="M49" i="1" s="1"/>
  <c r="M50" i="1" s="1"/>
  <c r="M51" i="1" s="1"/>
  <c r="L47" i="1"/>
</calcChain>
</file>

<file path=xl/sharedStrings.xml><?xml version="1.0" encoding="utf-8"?>
<sst xmlns="http://schemas.openxmlformats.org/spreadsheetml/2006/main" count="118" uniqueCount="75">
  <si>
    <t>lari</t>
  </si>
  <si>
    <t>raodenoba</t>
  </si>
  <si>
    <t>masala</t>
  </si>
  <si>
    <t>xelfasi</t>
  </si>
  <si>
    <t>manqana-meqanizmebi da transporti</t>
  </si>
  <si>
    <t>jami</t>
  </si>
  <si>
    <t>normativiT erTeulze</t>
  </si>
  <si>
    <t>sul</t>
  </si>
  <si>
    <t>erT. fasi</t>
  </si>
  <si>
    <t>1</t>
  </si>
  <si>
    <t>7</t>
  </si>
  <si>
    <t>m3</t>
  </si>
  <si>
    <t xml:space="preserve">Sromis danaxarjebi </t>
  </si>
  <si>
    <t>kac/sT</t>
  </si>
  <si>
    <t>sxva manqana</t>
  </si>
  <si>
    <t>yalibis fari</t>
  </si>
  <si>
    <t>m2</t>
  </si>
  <si>
    <t>daxerxili masala</t>
  </si>
  <si>
    <t>sxva masala</t>
  </si>
  <si>
    <t>t</t>
  </si>
  <si>
    <t>zednadebi xarjebi  - 10%</t>
  </si>
  <si>
    <t>mogeba - 8%</t>
  </si>
  <si>
    <t>samuSaos dasaxeleba</t>
  </si>
  <si>
    <t>ganzomilebis erTeuli</t>
  </si>
  <si>
    <t>gafas.     N</t>
  </si>
  <si>
    <t>#</t>
  </si>
  <si>
    <t>III kategoriis gruntis damuSaveba xeliT gverdze dayriT</t>
  </si>
  <si>
    <t>SromiTi danaxarjebi</t>
  </si>
  <si>
    <t>fari yalibis</t>
  </si>
  <si>
    <t xml:space="preserve">Sromis danaxarji </t>
  </si>
  <si>
    <t>qviSa</t>
  </si>
  <si>
    <t xml:space="preserve"> SromiTi danaxarjebi </t>
  </si>
  <si>
    <t>27-24-17(18)</t>
  </si>
  <si>
    <t>betoni Bm300</t>
  </si>
  <si>
    <t>100m2</t>
  </si>
  <si>
    <t>municipaliteti: შუახევი</t>
  </si>
  <si>
    <t>11-1-2</t>
  </si>
  <si>
    <t>RorRi</t>
  </si>
  <si>
    <t>gruntis mosworeba-datkepna RorRiT</t>
  </si>
  <si>
    <t xml:space="preserve"> lokaluri xarjTaRricxva #1</t>
  </si>
  <si>
    <t>გარე კომუნიკაციების მოწყობა</t>
  </si>
  <si>
    <t>qviSa-xreSovani narevi</t>
  </si>
  <si>
    <t>1-80-3</t>
  </si>
  <si>
    <t>30-3-2</t>
  </si>
  <si>
    <t>sxva manqanebi</t>
  </si>
  <si>
    <t>sofeli: dRvani</t>
  </si>
  <si>
    <t xml:space="preserve">sofel dRvanis centris keTilmowyoba </t>
  </si>
  <si>
    <t>saavtomobilo gzisa da bilikis დაბეტონება</t>
  </si>
  <si>
    <t>saniaRvre arxis mowyoba zomiT (250*300)mm -26,0 grZ.m</t>
  </si>
  <si>
    <t xml:space="preserve">xreSovani baliSis mowyoba saniaRvre arxis qveS </t>
  </si>
  <si>
    <t>6-18-7</t>
  </si>
  <si>
    <t xml:space="preserve">sxva manqana </t>
  </si>
  <si>
    <t>betoni m300</t>
  </si>
  <si>
    <t>armatura d=8mm</t>
  </si>
  <si>
    <t>monoliTuri rkinabetonis saniaRvre arxis mowyoba</t>
  </si>
  <si>
    <t>sabazro</t>
  </si>
  <si>
    <t xml:space="preserve"> skamebis SeZena Tuჯis dekoratiul fexebze da montaJi SeRebviT (sigrZiT 2,6 m, xis ZelakebiT 7c  kveTiT 7*7 sm)</t>
  </si>
  <si>
    <t>cალი</t>
  </si>
  <si>
    <t>მონოლითური betoniT  safaris mowyoba sisqiT 10sm saavtomobilo gzaze  da bilikze  m2 soflis centriSi fancaturTan-</t>
  </si>
  <si>
    <t xml:space="preserve">უჟანგავი დ=50მმ მილით საყრდენის მოწყობა ალამის ასაწევად დაბეტონებით </t>
  </si>
  <si>
    <t>ცალი</t>
  </si>
  <si>
    <t>შრომითი დანახარჯები</t>
  </si>
  <si>
    <t>მ2</t>
  </si>
  <si>
    <t>ლითონის უჟანგავი მილი დ=50მმ</t>
  </si>
  <si>
    <t>გრძ.მ</t>
  </si>
  <si>
    <t>საგორავი კოჭი (როლიკი)</t>
  </si>
  <si>
    <t>ბაგირი ფოლადის 5მმ</t>
  </si>
  <si>
    <t xml:space="preserve">დაბეტონება </t>
  </si>
  <si>
    <t>მ3</t>
  </si>
  <si>
    <t>საბაზრო</t>
  </si>
  <si>
    <t>პრეტენდეტის დასახელება-----------------------------</t>
  </si>
  <si>
    <t>გაუთვალისწინებელი ხარჯი-3%</t>
  </si>
  <si>
    <t>ჯამი</t>
  </si>
  <si>
    <t>დღგ-18%</t>
  </si>
  <si>
    <t>მთლიანი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</si>
</sst>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cadNusx"/>
    </font>
    <font>
      <sz val="10"/>
      <color indexed="8"/>
      <name val="AcadNusx"/>
    </font>
    <font>
      <b/>
      <sz val="12"/>
      <name val="AcadNusx"/>
    </font>
    <font>
      <sz val="12"/>
      <name val="AcadNusx"/>
    </font>
    <font>
      <sz val="11"/>
      <name val="AcadNusx"/>
    </font>
    <font>
      <sz val="10"/>
      <name val="Arial Cyr"/>
      <charset val="204"/>
    </font>
    <font>
      <sz val="11"/>
      <color theme="1"/>
      <name val="AcadNusx"/>
    </font>
    <font>
      <sz val="10"/>
      <name val="Arial"/>
      <family val="2"/>
      <charset val="204"/>
    </font>
    <font>
      <sz val="11"/>
      <color indexed="8"/>
      <name val="AcadNusx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name val="Sylfaen"/>
      <family val="1"/>
    </font>
    <font>
      <b/>
      <sz val="11"/>
      <name val="AcadNusx"/>
    </font>
    <font>
      <sz val="10"/>
      <name val="Sylfaen"/>
      <family val="1"/>
      <charset val="204"/>
    </font>
    <font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5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top" wrapText="1"/>
    </xf>
    <xf numFmtId="0" fontId="5" fillId="0" borderId="3" xfId="0" quotePrefix="1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" fontId="5" fillId="0" borderId="3" xfId="0" quotePrefix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9" fontId="5" fillId="0" borderId="3" xfId="0" quotePrefix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/>
    </xf>
    <xf numFmtId="1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5" fillId="0" borderId="3" xfId="0" quotePrefix="1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3" xfId="0" quotePrefix="1" applyNumberFormat="1" applyFont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49" fontId="5" fillId="0" borderId="3" xfId="1" applyNumberFormat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/>
    </xf>
    <xf numFmtId="2" fontId="5" fillId="0" borderId="3" xfId="1" applyNumberFormat="1" applyFont="1" applyBorder="1" applyAlignment="1">
      <alignment horizontal="center" vertical="top"/>
    </xf>
    <xf numFmtId="165" fontId="9" fillId="0" borderId="3" xfId="1" applyNumberFormat="1" applyFont="1" applyBorder="1" applyAlignment="1">
      <alignment horizontal="center" vertical="top"/>
    </xf>
    <xf numFmtId="0" fontId="5" fillId="0" borderId="3" xfId="1" applyFont="1" applyBorder="1" applyAlignment="1">
      <alignment horizontal="left"/>
    </xf>
    <xf numFmtId="0" fontId="5" fillId="0" borderId="3" xfId="1" applyFont="1" applyBorder="1" applyAlignment="1">
      <alignment vertical="top" wrapText="1"/>
    </xf>
    <xf numFmtId="165" fontId="5" fillId="0" borderId="3" xfId="1" applyNumberFormat="1" applyFont="1" applyBorder="1" applyAlignment="1">
      <alignment horizontal="center" vertical="top"/>
    </xf>
    <xf numFmtId="0" fontId="5" fillId="0" borderId="3" xfId="2" applyNumberFormat="1" applyFont="1" applyFill="1" applyBorder="1" applyAlignment="1">
      <alignment horizontal="justify" vertical="top"/>
    </xf>
    <xf numFmtId="2" fontId="12" fillId="2" borderId="1" xfId="0" applyNumberFormat="1" applyFont="1" applyFill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/>
    </xf>
    <xf numFmtId="0" fontId="5" fillId="0" borderId="3" xfId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165" fontId="5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/>
    </xf>
    <xf numFmtId="165" fontId="12" fillId="2" borderId="3" xfId="0" applyNumberFormat="1" applyFont="1" applyFill="1" applyBorder="1" applyAlignment="1">
      <alignment horizontal="center" vertical="top" wrapText="1"/>
    </xf>
    <xf numFmtId="1" fontId="12" fillId="2" borderId="3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2" fontId="12" fillId="2" borderId="3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horizontal="left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2" fontId="5" fillId="3" borderId="3" xfId="1" applyNumberFormat="1" applyFont="1" applyFill="1" applyBorder="1" applyAlignment="1">
      <alignment horizontal="center" vertical="top"/>
    </xf>
    <xf numFmtId="165" fontId="5" fillId="0" borderId="3" xfId="1" applyNumberFormat="1" applyFont="1" applyBorder="1" applyAlignment="1">
      <alignment horizontal="center" vertical="top" wrapText="1"/>
    </xf>
    <xf numFmtId="2" fontId="5" fillId="3" borderId="3" xfId="1" applyNumberFormat="1" applyFont="1" applyFill="1" applyBorder="1" applyAlignment="1">
      <alignment horizontal="center" vertical="top" wrapText="1"/>
    </xf>
    <xf numFmtId="2" fontId="5" fillId="0" borderId="3" xfId="1" applyNumberFormat="1" applyFont="1" applyBorder="1" applyAlignment="1">
      <alignment horizontal="center" vertical="top" wrapText="1"/>
    </xf>
    <xf numFmtId="167" fontId="5" fillId="0" borderId="3" xfId="1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166" fontId="5" fillId="0" borderId="3" xfId="2" applyNumberFormat="1" applyFont="1" applyFill="1" applyBorder="1" applyAlignment="1">
      <alignment horizontal="center" vertical="top" wrapText="1"/>
    </xf>
    <xf numFmtId="4" fontId="5" fillId="0" borderId="3" xfId="2" applyNumberFormat="1" applyFont="1" applyFill="1" applyBorder="1" applyAlignment="1">
      <alignment horizontal="center" vertical="top" wrapText="1"/>
    </xf>
    <xf numFmtId="168" fontId="5" fillId="0" borderId="3" xfId="2" applyNumberFormat="1" applyFont="1" applyFill="1" applyBorder="1" applyAlignment="1">
      <alignment horizontal="center" vertical="top" wrapText="1"/>
    </xf>
    <xf numFmtId="2" fontId="5" fillId="0" borderId="3" xfId="2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0" fillId="0" borderId="0" xfId="0"/>
    <xf numFmtId="2" fontId="13" fillId="0" borderId="3" xfId="1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center" wrapText="1"/>
    </xf>
    <xf numFmtId="165" fontId="13" fillId="0" borderId="3" xfId="1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top" wrapText="1"/>
    </xf>
    <xf numFmtId="49" fontId="15" fillId="2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Border="1" applyAlignment="1" applyProtection="1">
      <alignment horizontal="center" vertical="top" wrapText="1"/>
      <protection locked="0"/>
    </xf>
    <xf numFmtId="165" fontId="12" fillId="0" borderId="3" xfId="0" applyNumberFormat="1" applyFont="1" applyBorder="1" applyAlignment="1" applyProtection="1">
      <alignment horizontal="center" vertical="top" wrapText="1"/>
      <protection locked="0"/>
    </xf>
    <xf numFmtId="2" fontId="12" fillId="0" borderId="3" xfId="0" applyNumberFormat="1" applyFont="1" applyBorder="1" applyAlignment="1" applyProtection="1">
      <alignment horizontal="center" vertical="top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3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 wrapText="1"/>
    </xf>
    <xf numFmtId="165" fontId="12" fillId="0" borderId="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2" fontId="15" fillId="0" borderId="3" xfId="0" applyNumberFormat="1" applyFont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horizontal="center" vertical="top" wrapText="1"/>
    </xf>
    <xf numFmtId="166" fontId="12" fillId="0" borderId="3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Border="1"/>
    <xf numFmtId="0" fontId="0" fillId="0" borderId="3" xfId="0" applyBorder="1"/>
    <xf numFmtId="0" fontId="5" fillId="0" borderId="3" xfId="0" applyFont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</cellXfs>
  <cellStyles count="5">
    <cellStyle name="Normal" xfId="0" builtinId="0"/>
    <cellStyle name="Normal 3" xfId="3"/>
    <cellStyle name="Обычный_Лист1" xfId="1"/>
    <cellStyle name="მძიმე 2" xfId="4"/>
    <cellStyle name="ჩვეულებრივი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1"/>
  <sheetViews>
    <sheetView tabSelected="1" workbookViewId="0">
      <selection activeCell="I72" sqref="I72"/>
    </sheetView>
  </sheetViews>
  <sheetFormatPr defaultRowHeight="15"/>
  <cols>
    <col min="1" max="1" width="5.140625" customWidth="1"/>
    <col min="2" max="2" width="12" customWidth="1"/>
    <col min="3" max="3" width="56.42578125" customWidth="1"/>
    <col min="8" max="8" width="10.28515625" customWidth="1"/>
    <col min="12" max="12" width="10" customWidth="1"/>
    <col min="13" max="13" width="11.42578125" customWidth="1"/>
  </cols>
  <sheetData>
    <row r="2" spans="1:13" ht="15" customHeight="1">
      <c r="A2" s="1"/>
      <c r="B2" s="106" t="s">
        <v>35</v>
      </c>
      <c r="C2" s="106"/>
      <c r="D2" s="1"/>
      <c r="E2" s="1"/>
      <c r="F2" s="2"/>
      <c r="G2" s="3"/>
      <c r="H2" s="4"/>
      <c r="I2" s="5"/>
      <c r="J2" s="4"/>
      <c r="K2" s="122"/>
      <c r="L2" s="122"/>
      <c r="M2" s="122"/>
    </row>
    <row r="3" spans="1:13" ht="15" customHeight="1">
      <c r="A3" s="1"/>
      <c r="B3" s="106" t="s">
        <v>45</v>
      </c>
      <c r="C3" s="106"/>
      <c r="D3" s="107"/>
      <c r="E3" s="107"/>
      <c r="F3" s="107"/>
      <c r="G3" s="3"/>
      <c r="H3" s="4"/>
      <c r="I3" s="5"/>
      <c r="J3" s="4"/>
      <c r="K3" s="123"/>
      <c r="L3" s="124"/>
      <c r="M3" s="125"/>
    </row>
    <row r="4" spans="1:13">
      <c r="A4" s="1"/>
      <c r="B4" s="1"/>
      <c r="C4" s="6"/>
      <c r="D4" s="1"/>
      <c r="E4" s="1"/>
      <c r="F4" s="2"/>
      <c r="G4" s="3"/>
      <c r="H4" s="4"/>
      <c r="I4" s="5"/>
      <c r="J4" s="4"/>
      <c r="K4" s="125"/>
      <c r="L4" s="126"/>
      <c r="M4" s="125"/>
    </row>
    <row r="5" spans="1:13" ht="23.25" customHeight="1">
      <c r="A5" s="109" t="s">
        <v>39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23.25" customHeight="1">
      <c r="A6" s="105" t="s">
        <v>46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0.25" customHeight="1">
      <c r="A7" s="105" t="s">
        <v>40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22.5" customHeight="1">
      <c r="A8" s="104" t="s">
        <v>70</v>
      </c>
      <c r="B8" s="104"/>
      <c r="C8" s="104"/>
      <c r="D8" s="104"/>
      <c r="E8" s="104"/>
      <c r="F8" s="104"/>
      <c r="G8" s="104"/>
      <c r="H8" s="104"/>
      <c r="I8" s="7"/>
      <c r="J8" s="34"/>
      <c r="K8" s="34"/>
      <c r="L8" s="34"/>
      <c r="M8" s="33"/>
    </row>
    <row r="9" spans="1:13" ht="29.25" customHeight="1">
      <c r="A9" s="112" t="s">
        <v>25</v>
      </c>
      <c r="B9" s="112" t="s">
        <v>24</v>
      </c>
      <c r="C9" s="112" t="s">
        <v>22</v>
      </c>
      <c r="D9" s="114" t="s">
        <v>23</v>
      </c>
      <c r="E9" s="116" t="s">
        <v>1</v>
      </c>
      <c r="F9" s="117"/>
      <c r="G9" s="118" t="s">
        <v>2</v>
      </c>
      <c r="H9" s="119"/>
      <c r="I9" s="120" t="s">
        <v>3</v>
      </c>
      <c r="J9" s="121"/>
      <c r="K9" s="120" t="s">
        <v>4</v>
      </c>
      <c r="L9" s="121"/>
      <c r="M9" s="110" t="s">
        <v>5</v>
      </c>
    </row>
    <row r="10" spans="1:13" ht="81" customHeight="1">
      <c r="A10" s="113"/>
      <c r="B10" s="113"/>
      <c r="C10" s="113"/>
      <c r="D10" s="115"/>
      <c r="E10" s="9" t="s">
        <v>6</v>
      </c>
      <c r="F10" s="10" t="s">
        <v>7</v>
      </c>
      <c r="G10" s="11" t="s">
        <v>8</v>
      </c>
      <c r="H10" s="12" t="s">
        <v>5</v>
      </c>
      <c r="I10" s="13" t="s">
        <v>8</v>
      </c>
      <c r="J10" s="12" t="s">
        <v>5</v>
      </c>
      <c r="K10" s="13" t="s">
        <v>8</v>
      </c>
      <c r="L10" s="12" t="s">
        <v>5</v>
      </c>
      <c r="M10" s="111"/>
    </row>
    <row r="11" spans="1:13" ht="15.75">
      <c r="A11" s="14" t="s">
        <v>9</v>
      </c>
      <c r="B11" s="14">
        <v>2</v>
      </c>
      <c r="C11" s="14">
        <v>3</v>
      </c>
      <c r="D11" s="14">
        <v>4</v>
      </c>
      <c r="E11" s="14">
        <v>5</v>
      </c>
      <c r="F11" s="15">
        <v>6</v>
      </c>
      <c r="G11" s="16" t="s">
        <v>10</v>
      </c>
      <c r="H11" s="17">
        <v>8</v>
      </c>
      <c r="I11" s="15">
        <v>9</v>
      </c>
      <c r="J11" s="17">
        <v>10</v>
      </c>
      <c r="K11" s="15">
        <v>11</v>
      </c>
      <c r="L11" s="17">
        <v>12</v>
      </c>
      <c r="M11" s="17">
        <v>13</v>
      </c>
    </row>
    <row r="12" spans="1:13" ht="42.75" customHeight="1">
      <c r="A12" s="18"/>
      <c r="B12" s="41"/>
      <c r="C12" s="85" t="s">
        <v>48</v>
      </c>
      <c r="D12" s="41"/>
      <c r="E12" s="41"/>
      <c r="F12" s="41"/>
      <c r="G12" s="46"/>
      <c r="H12" s="42"/>
      <c r="I12" s="41"/>
      <c r="J12" s="42"/>
      <c r="K12" s="41"/>
      <c r="L12" s="42"/>
      <c r="M12" s="42"/>
    </row>
    <row r="13" spans="1:13" ht="31.5">
      <c r="A13" s="18">
        <v>1</v>
      </c>
      <c r="B13" s="41" t="s">
        <v>42</v>
      </c>
      <c r="C13" s="54" t="s">
        <v>26</v>
      </c>
      <c r="D13" s="41" t="s">
        <v>11</v>
      </c>
      <c r="E13" s="41"/>
      <c r="F13" s="46">
        <v>9</v>
      </c>
      <c r="G13" s="41"/>
      <c r="H13" s="41"/>
      <c r="I13" s="41"/>
      <c r="J13" s="41"/>
      <c r="K13" s="41"/>
      <c r="L13" s="41"/>
      <c r="M13" s="49"/>
    </row>
    <row r="14" spans="1:13" ht="15.75">
      <c r="A14" s="18"/>
      <c r="B14" s="41"/>
      <c r="C14" s="44" t="s">
        <v>27</v>
      </c>
      <c r="D14" s="41" t="s">
        <v>13</v>
      </c>
      <c r="E14" s="41">
        <v>2.06</v>
      </c>
      <c r="F14" s="42">
        <f>F13*E14</f>
        <v>18.54</v>
      </c>
      <c r="G14" s="41"/>
      <c r="H14" s="41"/>
      <c r="I14" s="52">
        <v>0</v>
      </c>
      <c r="J14" s="42">
        <f>I14*F14</f>
        <v>0</v>
      </c>
      <c r="K14" s="41"/>
      <c r="L14" s="42"/>
      <c r="M14" s="42">
        <f>J14</f>
        <v>0</v>
      </c>
    </row>
    <row r="15" spans="1:13" s="79" customFormat="1" ht="18.75" customHeight="1">
      <c r="A15" s="18">
        <v>2</v>
      </c>
      <c r="B15" s="39" t="s">
        <v>43</v>
      </c>
      <c r="C15" s="54" t="s">
        <v>49</v>
      </c>
      <c r="D15" s="41" t="s">
        <v>11</v>
      </c>
      <c r="E15" s="41"/>
      <c r="F15" s="41">
        <v>1.6</v>
      </c>
      <c r="G15" s="50"/>
      <c r="H15" s="51"/>
      <c r="I15" s="50"/>
      <c r="J15" s="50"/>
      <c r="K15" s="50"/>
      <c r="L15" s="51"/>
      <c r="M15" s="80"/>
    </row>
    <row r="16" spans="1:13" s="79" customFormat="1" ht="15.75">
      <c r="A16" s="18"/>
      <c r="B16" s="41"/>
      <c r="C16" s="44" t="s">
        <v>27</v>
      </c>
      <c r="D16" s="50" t="s">
        <v>13</v>
      </c>
      <c r="E16" s="42">
        <v>2.12</v>
      </c>
      <c r="F16" s="42">
        <f>F15*E16</f>
        <v>3.3920000000000003</v>
      </c>
      <c r="G16" s="50"/>
      <c r="H16" s="51"/>
      <c r="I16" s="52">
        <v>0</v>
      </c>
      <c r="J16" s="51">
        <f>I16*F16</f>
        <v>0</v>
      </c>
      <c r="K16" s="50"/>
      <c r="L16" s="51"/>
      <c r="M16" s="51">
        <f>J16</f>
        <v>0</v>
      </c>
    </row>
    <row r="17" spans="1:13" s="79" customFormat="1" ht="15.75">
      <c r="A17" s="18"/>
      <c r="B17" s="41"/>
      <c r="C17" s="44" t="s">
        <v>44</v>
      </c>
      <c r="D17" s="41" t="s">
        <v>0</v>
      </c>
      <c r="E17" s="53">
        <v>0.10100000000000001</v>
      </c>
      <c r="F17" s="42">
        <f>F15*E17</f>
        <v>0.16160000000000002</v>
      </c>
      <c r="G17" s="52"/>
      <c r="H17" s="51"/>
      <c r="I17" s="52"/>
      <c r="J17" s="50"/>
      <c r="K17" s="50">
        <v>0</v>
      </c>
      <c r="L17" s="51">
        <f>K17*F17</f>
        <v>0</v>
      </c>
      <c r="M17" s="51">
        <f>L17</f>
        <v>0</v>
      </c>
    </row>
    <row r="18" spans="1:13" s="79" customFormat="1" ht="15.75">
      <c r="A18" s="18"/>
      <c r="B18" s="41"/>
      <c r="C18" s="44" t="s">
        <v>41</v>
      </c>
      <c r="D18" s="41" t="s">
        <v>11</v>
      </c>
      <c r="E18" s="46">
        <v>1.1000000000000001</v>
      </c>
      <c r="F18" s="42">
        <f>F15*E18</f>
        <v>1.7600000000000002</v>
      </c>
      <c r="G18" s="52">
        <v>0</v>
      </c>
      <c r="H18" s="51">
        <f>G18*F18</f>
        <v>0</v>
      </c>
      <c r="I18" s="52"/>
      <c r="J18" s="50"/>
      <c r="K18" s="50"/>
      <c r="L18" s="51"/>
      <c r="M18" s="51">
        <f>H18</f>
        <v>0</v>
      </c>
    </row>
    <row r="19" spans="1:13" s="79" customFormat="1" ht="31.5">
      <c r="A19" s="18">
        <v>3</v>
      </c>
      <c r="B19" s="41" t="s">
        <v>50</v>
      </c>
      <c r="C19" s="40" t="s">
        <v>54</v>
      </c>
      <c r="D19" s="41" t="s">
        <v>11</v>
      </c>
      <c r="E19" s="41"/>
      <c r="F19" s="42">
        <v>4.49</v>
      </c>
      <c r="G19" s="41"/>
      <c r="H19" s="42"/>
      <c r="I19" s="41"/>
      <c r="J19" s="42"/>
      <c r="K19" s="41"/>
      <c r="L19" s="42"/>
      <c r="M19" s="42"/>
    </row>
    <row r="20" spans="1:13" s="79" customFormat="1" ht="15.75">
      <c r="A20" s="18"/>
      <c r="B20" s="41"/>
      <c r="C20" s="44" t="s">
        <v>12</v>
      </c>
      <c r="D20" s="41" t="s">
        <v>13</v>
      </c>
      <c r="E20" s="41">
        <v>6.43</v>
      </c>
      <c r="F20" s="42">
        <f>F19*E20</f>
        <v>28.870699999999999</v>
      </c>
      <c r="G20" s="41"/>
      <c r="H20" s="42"/>
      <c r="I20" s="43">
        <v>0</v>
      </c>
      <c r="J20" s="42">
        <f>I20*F20</f>
        <v>0</v>
      </c>
      <c r="K20" s="41"/>
      <c r="L20" s="42"/>
      <c r="M20" s="42">
        <f>J20</f>
        <v>0</v>
      </c>
    </row>
    <row r="21" spans="1:13" s="79" customFormat="1" ht="15.75">
      <c r="A21" s="18"/>
      <c r="B21" s="41"/>
      <c r="C21" s="44" t="s">
        <v>51</v>
      </c>
      <c r="D21" s="41" t="s">
        <v>0</v>
      </c>
      <c r="E21" s="41">
        <v>1.5</v>
      </c>
      <c r="F21" s="42">
        <f>F19*E21</f>
        <v>6.7350000000000003</v>
      </c>
      <c r="G21" s="41"/>
      <c r="H21" s="42"/>
      <c r="I21" s="41"/>
      <c r="J21" s="42"/>
      <c r="K21" s="41">
        <v>0</v>
      </c>
      <c r="L21" s="42">
        <f>K21*F21</f>
        <v>0</v>
      </c>
      <c r="M21" s="42">
        <f>L21</f>
        <v>0</v>
      </c>
    </row>
    <row r="22" spans="1:13" s="79" customFormat="1" ht="15.75">
      <c r="A22" s="18"/>
      <c r="B22" s="41"/>
      <c r="C22" s="45" t="s">
        <v>52</v>
      </c>
      <c r="D22" s="41" t="s">
        <v>11</v>
      </c>
      <c r="E22" s="41">
        <v>1.0149999999999999</v>
      </c>
      <c r="F22" s="42">
        <f>F19*E22</f>
        <v>4.5573499999999996</v>
      </c>
      <c r="G22" s="46">
        <v>0</v>
      </c>
      <c r="H22" s="66">
        <f t="shared" ref="H22" si="0">G22*F22</f>
        <v>0</v>
      </c>
      <c r="I22" s="43"/>
      <c r="J22" s="64"/>
      <c r="K22" s="41">
        <v>0</v>
      </c>
      <c r="L22" s="64">
        <f>K22*F22</f>
        <v>0</v>
      </c>
      <c r="M22" s="42">
        <f>L22+H22</f>
        <v>0</v>
      </c>
    </row>
    <row r="23" spans="1:13" s="79" customFormat="1" ht="15.75">
      <c r="A23" s="18"/>
      <c r="B23" s="41"/>
      <c r="C23" s="44" t="s">
        <v>15</v>
      </c>
      <c r="D23" s="41" t="s">
        <v>16</v>
      </c>
      <c r="E23" s="41">
        <v>1.08</v>
      </c>
      <c r="F23" s="42">
        <f>F19*E23</f>
        <v>4.8492000000000006</v>
      </c>
      <c r="G23" s="46">
        <v>0</v>
      </c>
      <c r="H23" s="42">
        <f>G23*F23</f>
        <v>0</v>
      </c>
      <c r="I23" s="41"/>
      <c r="J23" s="42"/>
      <c r="K23" s="41"/>
      <c r="L23" s="42"/>
      <c r="M23" s="42">
        <f>H23</f>
        <v>0</v>
      </c>
    </row>
    <row r="24" spans="1:13" s="79" customFormat="1" ht="15.75">
      <c r="A24" s="18"/>
      <c r="B24" s="41"/>
      <c r="C24" s="44" t="s">
        <v>17</v>
      </c>
      <c r="D24" s="41" t="s">
        <v>11</v>
      </c>
      <c r="E24" s="41">
        <v>3.3399999999999999E-2</v>
      </c>
      <c r="F24" s="42">
        <f>F19*E24</f>
        <v>0.14996600000000002</v>
      </c>
      <c r="G24" s="46">
        <v>0</v>
      </c>
      <c r="H24" s="42">
        <f>G24*F24</f>
        <v>0</v>
      </c>
      <c r="I24" s="41"/>
      <c r="J24" s="42"/>
      <c r="K24" s="41"/>
      <c r="L24" s="42"/>
      <c r="M24" s="42">
        <f>H24</f>
        <v>0</v>
      </c>
    </row>
    <row r="25" spans="1:13" s="79" customFormat="1" ht="15.75">
      <c r="A25" s="18"/>
      <c r="B25" s="41"/>
      <c r="C25" s="44" t="s">
        <v>53</v>
      </c>
      <c r="D25" s="41" t="s">
        <v>19</v>
      </c>
      <c r="E25" s="41"/>
      <c r="F25" s="53">
        <v>0.13300000000000001</v>
      </c>
      <c r="G25" s="46">
        <v>0</v>
      </c>
      <c r="H25" s="42">
        <f>G25*F25</f>
        <v>0</v>
      </c>
      <c r="I25" s="41"/>
      <c r="J25" s="42"/>
      <c r="K25" s="41"/>
      <c r="L25" s="42"/>
      <c r="M25" s="42">
        <f>H25</f>
        <v>0</v>
      </c>
    </row>
    <row r="26" spans="1:13" s="79" customFormat="1" ht="15.75">
      <c r="A26" s="18"/>
      <c r="B26" s="41"/>
      <c r="C26" s="44" t="s">
        <v>18</v>
      </c>
      <c r="D26" s="41" t="s">
        <v>0</v>
      </c>
      <c r="E26" s="41">
        <v>0.85</v>
      </c>
      <c r="F26" s="42">
        <f>F19*E26</f>
        <v>3.8165</v>
      </c>
      <c r="G26" s="46">
        <v>0</v>
      </c>
      <c r="H26" s="42">
        <f>G26*F26</f>
        <v>0</v>
      </c>
      <c r="I26" s="41"/>
      <c r="J26" s="42"/>
      <c r="K26" s="41"/>
      <c r="L26" s="42"/>
      <c r="M26" s="42">
        <f>H26</f>
        <v>0</v>
      </c>
    </row>
    <row r="27" spans="1:13" ht="18.75" customHeight="1">
      <c r="A27" s="18"/>
      <c r="B27" s="16"/>
      <c r="C27" s="78" t="s">
        <v>47</v>
      </c>
      <c r="D27" s="14"/>
      <c r="E27" s="37"/>
      <c r="F27" s="35"/>
      <c r="G27" s="36"/>
      <c r="H27" s="37"/>
      <c r="I27" s="35"/>
      <c r="J27" s="37"/>
      <c r="K27" s="37"/>
      <c r="L27" s="37"/>
      <c r="M27" s="37"/>
    </row>
    <row r="28" spans="1:13" ht="15.75">
      <c r="A28" s="18">
        <v>4</v>
      </c>
      <c r="B28" s="69" t="s">
        <v>36</v>
      </c>
      <c r="C28" s="70" t="s">
        <v>38</v>
      </c>
      <c r="D28" s="55" t="s">
        <v>34</v>
      </c>
      <c r="E28" s="55"/>
      <c r="F28" s="71">
        <v>8.58</v>
      </c>
      <c r="G28" s="55"/>
      <c r="H28" s="72"/>
      <c r="I28" s="22"/>
      <c r="J28" s="21"/>
      <c r="K28" s="22"/>
      <c r="L28" s="21"/>
      <c r="M28" s="21"/>
    </row>
    <row r="29" spans="1:13" ht="15.75">
      <c r="A29" s="18"/>
      <c r="B29" s="16"/>
      <c r="C29" s="38" t="s">
        <v>29</v>
      </c>
      <c r="D29" s="18" t="s">
        <v>13</v>
      </c>
      <c r="E29" s="18">
        <v>7.19</v>
      </c>
      <c r="F29" s="21">
        <f>F28*E29</f>
        <v>61.690200000000004</v>
      </c>
      <c r="G29" s="19"/>
      <c r="H29" s="21"/>
      <c r="I29" s="20">
        <v>0</v>
      </c>
      <c r="J29" s="21">
        <f>I29*F29</f>
        <v>0</v>
      </c>
      <c r="K29" s="22"/>
      <c r="L29" s="21"/>
      <c r="M29" s="21">
        <f>J29</f>
        <v>0</v>
      </c>
    </row>
    <row r="30" spans="1:13" ht="15.75">
      <c r="A30" s="18"/>
      <c r="B30" s="16"/>
      <c r="C30" s="25" t="s">
        <v>14</v>
      </c>
      <c r="D30" s="18" t="s">
        <v>0</v>
      </c>
      <c r="E30" s="18">
        <v>0.99</v>
      </c>
      <c r="F30" s="21">
        <f>F28*E30</f>
        <v>8.4941999999999993</v>
      </c>
      <c r="G30" s="20"/>
      <c r="H30" s="21"/>
      <c r="I30" s="22"/>
      <c r="J30" s="21"/>
      <c r="K30" s="22">
        <v>0</v>
      </c>
      <c r="L30" s="21">
        <f>K30*F30</f>
        <v>0</v>
      </c>
      <c r="M30" s="21">
        <f>L30</f>
        <v>0</v>
      </c>
    </row>
    <row r="31" spans="1:13" ht="15.75">
      <c r="A31" s="18"/>
      <c r="B31" s="24"/>
      <c r="C31" s="23" t="s">
        <v>37</v>
      </c>
      <c r="D31" s="18" t="s">
        <v>11</v>
      </c>
      <c r="E31" s="18">
        <v>4.08</v>
      </c>
      <c r="F31" s="21">
        <f>F28*E31</f>
        <v>35.006399999999999</v>
      </c>
      <c r="G31" s="20">
        <v>0</v>
      </c>
      <c r="H31" s="21">
        <f>G31*F31</f>
        <v>0</v>
      </c>
      <c r="I31" s="22"/>
      <c r="J31" s="21"/>
      <c r="K31" s="22"/>
      <c r="L31" s="21"/>
      <c r="M31" s="21">
        <f>L31+H31</f>
        <v>0</v>
      </c>
    </row>
    <row r="32" spans="1:13" ht="15.75">
      <c r="A32" s="18"/>
      <c r="B32" s="24"/>
      <c r="C32" s="47" t="s">
        <v>18</v>
      </c>
      <c r="D32" s="73" t="s">
        <v>0</v>
      </c>
      <c r="E32" s="74">
        <v>0.02</v>
      </c>
      <c r="F32" s="75">
        <f>E32*F28</f>
        <v>0.1716</v>
      </c>
      <c r="G32" s="76">
        <v>0</v>
      </c>
      <c r="H32" s="77">
        <f t="shared" ref="H32" si="1">G32*F32</f>
        <v>0</v>
      </c>
      <c r="I32" s="50"/>
      <c r="J32" s="50"/>
      <c r="K32" s="50"/>
      <c r="L32" s="50"/>
      <c r="M32" s="51">
        <f t="shared" ref="M32" si="2">H32</f>
        <v>0</v>
      </c>
    </row>
    <row r="33" spans="1:13" ht="61.5" customHeight="1">
      <c r="A33" s="18">
        <v>5</v>
      </c>
      <c r="B33" s="62" t="s">
        <v>32</v>
      </c>
      <c r="C33" s="61" t="s">
        <v>58</v>
      </c>
      <c r="D33" s="85" t="s">
        <v>16</v>
      </c>
      <c r="E33" s="63"/>
      <c r="F33" s="86">
        <v>1220</v>
      </c>
      <c r="G33" s="63"/>
      <c r="H33" s="66"/>
      <c r="I33" s="43"/>
      <c r="J33" s="64"/>
      <c r="K33" s="41"/>
      <c r="L33" s="64"/>
      <c r="M33" s="42"/>
    </row>
    <row r="34" spans="1:13" ht="15.75">
      <c r="A34" s="18"/>
      <c r="B34" s="39"/>
      <c r="C34" s="61" t="s">
        <v>31</v>
      </c>
      <c r="D34" s="63" t="s">
        <v>13</v>
      </c>
      <c r="E34" s="63">
        <v>0.35859999999999997</v>
      </c>
      <c r="F34" s="67">
        <f>F33*E34</f>
        <v>437.49199999999996</v>
      </c>
      <c r="G34" s="65"/>
      <c r="H34" s="66"/>
      <c r="I34" s="43">
        <v>0</v>
      </c>
      <c r="J34" s="64">
        <f>I34*F34</f>
        <v>0</v>
      </c>
      <c r="K34" s="41"/>
      <c r="L34" s="64"/>
      <c r="M34" s="42">
        <f>J34</f>
        <v>0</v>
      </c>
    </row>
    <row r="35" spans="1:13" ht="15.75">
      <c r="A35" s="18"/>
      <c r="B35" s="39"/>
      <c r="C35" s="61" t="s">
        <v>14</v>
      </c>
      <c r="D35" s="63" t="s">
        <v>0</v>
      </c>
      <c r="E35" s="63">
        <v>1.2500000000000001E-2</v>
      </c>
      <c r="F35" s="67">
        <f>F33*E35</f>
        <v>15.25</v>
      </c>
      <c r="G35" s="65"/>
      <c r="H35" s="66"/>
      <c r="I35" s="43"/>
      <c r="J35" s="64"/>
      <c r="K35" s="41">
        <v>0</v>
      </c>
      <c r="L35" s="64">
        <f>K35*F35</f>
        <v>0</v>
      </c>
      <c r="M35" s="42">
        <f>L35</f>
        <v>0</v>
      </c>
    </row>
    <row r="36" spans="1:13" ht="15.75">
      <c r="A36" s="18"/>
      <c r="B36" s="39"/>
      <c r="C36" s="61" t="s">
        <v>33</v>
      </c>
      <c r="D36" s="63" t="s">
        <v>11</v>
      </c>
      <c r="E36" s="63">
        <v>0.10199999999999999</v>
      </c>
      <c r="F36" s="65">
        <f>F33*E36</f>
        <v>124.44</v>
      </c>
      <c r="G36" s="57">
        <v>0</v>
      </c>
      <c r="H36" s="48">
        <f>F36*G36</f>
        <v>0</v>
      </c>
      <c r="I36" s="58"/>
      <c r="J36" s="59"/>
      <c r="K36" s="59">
        <v>0</v>
      </c>
      <c r="L36" s="60">
        <f>K36*F36</f>
        <v>0</v>
      </c>
      <c r="M36" s="60">
        <f>L36+H36</f>
        <v>0</v>
      </c>
    </row>
    <row r="37" spans="1:13" ht="15.75">
      <c r="A37" s="18"/>
      <c r="B37" s="39"/>
      <c r="C37" s="61" t="s">
        <v>30</v>
      </c>
      <c r="D37" s="63" t="s">
        <v>11</v>
      </c>
      <c r="E37" s="63">
        <v>0.04</v>
      </c>
      <c r="F37" s="42">
        <f>F33*E37</f>
        <v>48.800000000000004</v>
      </c>
      <c r="G37" s="46">
        <v>0</v>
      </c>
      <c r="H37" s="64">
        <f>G37*F37</f>
        <v>0</v>
      </c>
      <c r="I37" s="41"/>
      <c r="J37" s="64"/>
      <c r="K37" s="41"/>
      <c r="L37" s="64"/>
      <c r="M37" s="42">
        <f>H37</f>
        <v>0</v>
      </c>
    </row>
    <row r="38" spans="1:13" ht="15.75">
      <c r="A38" s="18"/>
      <c r="B38" s="39"/>
      <c r="C38" s="61" t="s">
        <v>28</v>
      </c>
      <c r="D38" s="63" t="s">
        <v>16</v>
      </c>
      <c r="E38" s="63">
        <v>5.7999999999999996E-3</v>
      </c>
      <c r="F38" s="42">
        <f>F33*E38</f>
        <v>7.0759999999999996</v>
      </c>
      <c r="G38" s="46">
        <v>0</v>
      </c>
      <c r="H38" s="64">
        <f>G38*F38</f>
        <v>0</v>
      </c>
      <c r="I38" s="41"/>
      <c r="J38" s="64"/>
      <c r="K38" s="41"/>
      <c r="L38" s="64"/>
      <c r="M38" s="42">
        <f>H38</f>
        <v>0</v>
      </c>
    </row>
    <row r="39" spans="1:13" ht="15.75">
      <c r="A39" s="18"/>
      <c r="B39" s="62"/>
      <c r="C39" s="61" t="s">
        <v>18</v>
      </c>
      <c r="D39" s="63" t="s">
        <v>0</v>
      </c>
      <c r="E39" s="68">
        <v>4.4999999999999997E-3</v>
      </c>
      <c r="F39" s="46">
        <f>F33*E39</f>
        <v>5.4899999999999993</v>
      </c>
      <c r="G39" s="41">
        <v>0</v>
      </c>
      <c r="H39" s="64">
        <f>G39*F39</f>
        <v>0</v>
      </c>
      <c r="I39" s="41"/>
      <c r="J39" s="64"/>
      <c r="K39" s="41"/>
      <c r="L39" s="64"/>
      <c r="M39" s="42">
        <f>H39</f>
        <v>0</v>
      </c>
    </row>
    <row r="40" spans="1:13" s="79" customFormat="1" ht="39" customHeight="1">
      <c r="A40" s="18">
        <v>6</v>
      </c>
      <c r="B40" s="62" t="s">
        <v>69</v>
      </c>
      <c r="C40" s="87" t="s">
        <v>59</v>
      </c>
      <c r="D40" s="88" t="s">
        <v>60</v>
      </c>
      <c r="E40" s="89"/>
      <c r="F40" s="90">
        <v>3</v>
      </c>
      <c r="G40" s="91"/>
      <c r="H40" s="92"/>
      <c r="I40" s="93"/>
      <c r="J40" s="94"/>
      <c r="K40" s="95"/>
      <c r="L40" s="95"/>
      <c r="M40" s="96"/>
    </row>
    <row r="41" spans="1:13" s="79" customFormat="1" ht="15.75">
      <c r="A41" s="18"/>
      <c r="B41" s="62"/>
      <c r="C41" s="87" t="s">
        <v>61</v>
      </c>
      <c r="D41" s="97" t="s">
        <v>62</v>
      </c>
      <c r="E41" s="90">
        <v>1</v>
      </c>
      <c r="F41" s="90">
        <f>E41*F40</f>
        <v>3</v>
      </c>
      <c r="G41" s="91"/>
      <c r="H41" s="92"/>
      <c r="I41" s="98">
        <v>0</v>
      </c>
      <c r="J41" s="99">
        <f>I41*F41</f>
        <v>0</v>
      </c>
      <c r="K41" s="95"/>
      <c r="L41" s="95"/>
      <c r="M41" s="99">
        <f>J41</f>
        <v>0</v>
      </c>
    </row>
    <row r="42" spans="1:13" s="79" customFormat="1" ht="15.75">
      <c r="A42" s="18"/>
      <c r="B42" s="62"/>
      <c r="C42" s="100" t="s">
        <v>63</v>
      </c>
      <c r="D42" s="101" t="s">
        <v>64</v>
      </c>
      <c r="E42" s="90">
        <v>6</v>
      </c>
      <c r="F42" s="90">
        <f>E42*F40</f>
        <v>18</v>
      </c>
      <c r="G42" s="90">
        <v>0</v>
      </c>
      <c r="H42" s="92">
        <f>F42*G42</f>
        <v>0</v>
      </c>
      <c r="I42" s="93"/>
      <c r="J42" s="94"/>
      <c r="K42" s="95"/>
      <c r="L42" s="95"/>
      <c r="M42" s="99">
        <f>H42</f>
        <v>0</v>
      </c>
    </row>
    <row r="43" spans="1:13" s="79" customFormat="1" ht="15.75">
      <c r="A43" s="18"/>
      <c r="B43" s="62"/>
      <c r="C43" s="100" t="s">
        <v>65</v>
      </c>
      <c r="D43" s="102" t="s">
        <v>60</v>
      </c>
      <c r="E43" s="90">
        <v>2</v>
      </c>
      <c r="F43" s="90">
        <f>E43*F40</f>
        <v>6</v>
      </c>
      <c r="G43" s="90">
        <v>0</v>
      </c>
      <c r="H43" s="92">
        <f>F43*G43</f>
        <v>0</v>
      </c>
      <c r="I43" s="93"/>
      <c r="J43" s="94"/>
      <c r="K43" s="95"/>
      <c r="L43" s="95"/>
      <c r="M43" s="99">
        <f>H43</f>
        <v>0</v>
      </c>
    </row>
    <row r="44" spans="1:13" s="79" customFormat="1" ht="15.75">
      <c r="A44" s="18"/>
      <c r="B44" s="62"/>
      <c r="C44" s="87" t="s">
        <v>66</v>
      </c>
      <c r="D44" s="88" t="s">
        <v>64</v>
      </c>
      <c r="E44" s="90">
        <v>6</v>
      </c>
      <c r="F44" s="90">
        <f>E44*F40</f>
        <v>18</v>
      </c>
      <c r="G44" s="90">
        <v>0</v>
      </c>
      <c r="H44" s="92">
        <f>F44*G44</f>
        <v>0</v>
      </c>
      <c r="I44" s="93"/>
      <c r="J44" s="94"/>
      <c r="K44" s="95"/>
      <c r="L44" s="95"/>
      <c r="M44" s="99">
        <f>H44</f>
        <v>0</v>
      </c>
    </row>
    <row r="45" spans="1:13" s="79" customFormat="1" ht="15.75">
      <c r="A45" s="18"/>
      <c r="B45" s="62"/>
      <c r="C45" s="87" t="s">
        <v>67</v>
      </c>
      <c r="D45" s="88" t="s">
        <v>68</v>
      </c>
      <c r="E45" s="103">
        <v>0.125</v>
      </c>
      <c r="F45" s="90">
        <f>F40*E45</f>
        <v>0.375</v>
      </c>
      <c r="G45" s="90">
        <v>0</v>
      </c>
      <c r="H45" s="92">
        <f>F45*G45</f>
        <v>0</v>
      </c>
      <c r="I45" s="93"/>
      <c r="J45" s="94"/>
      <c r="K45" s="96">
        <v>0</v>
      </c>
      <c r="L45" s="99">
        <f>K45*F45</f>
        <v>0</v>
      </c>
      <c r="M45" s="99">
        <f>L45+H45</f>
        <v>0</v>
      </c>
    </row>
    <row r="46" spans="1:13" s="79" customFormat="1" ht="47.25">
      <c r="A46" s="18">
        <v>7</v>
      </c>
      <c r="B46" s="23" t="s">
        <v>55</v>
      </c>
      <c r="C46" s="81" t="s">
        <v>56</v>
      </c>
      <c r="D46" s="82" t="s">
        <v>57</v>
      </c>
      <c r="E46" s="82"/>
      <c r="F46" s="83">
        <v>2</v>
      </c>
      <c r="G46" s="83">
        <v>0</v>
      </c>
      <c r="H46" s="84">
        <f>G46*F46</f>
        <v>0</v>
      </c>
      <c r="I46" s="22"/>
      <c r="J46" s="21"/>
      <c r="K46" s="22"/>
      <c r="L46" s="21"/>
      <c r="M46" s="21">
        <f>H46</f>
        <v>0</v>
      </c>
    </row>
    <row r="47" spans="1:13" ht="15.75">
      <c r="A47" s="26"/>
      <c r="B47" s="26"/>
      <c r="C47" s="130" t="s">
        <v>5</v>
      </c>
      <c r="D47" s="27" t="s">
        <v>0</v>
      </c>
      <c r="E47" s="27"/>
      <c r="F47" s="27"/>
      <c r="G47" s="27"/>
      <c r="H47" s="28">
        <f>SUM(H14:H46)</f>
        <v>0</v>
      </c>
      <c r="I47" s="56"/>
      <c r="J47" s="56">
        <f>SUM(J13:J46)</f>
        <v>0</v>
      </c>
      <c r="K47" s="30"/>
      <c r="L47" s="28">
        <f>SUM(L13:L46)</f>
        <v>0</v>
      </c>
      <c r="M47" s="28">
        <f>M46+M45+M44+M43+M42+M41+M39+M38+M37+M36+M35+M34+M32+M31+M30+M29+M26+M25+M23+M22+M21+M20+M18+M17+M16+M14</f>
        <v>0</v>
      </c>
    </row>
    <row r="48" spans="1:13" ht="15.75">
      <c r="A48" s="26"/>
      <c r="B48" s="26"/>
      <c r="C48" s="130" t="s">
        <v>20</v>
      </c>
      <c r="D48" s="27" t="s">
        <v>0</v>
      </c>
      <c r="E48" s="26"/>
      <c r="F48" s="26"/>
      <c r="G48" s="26"/>
      <c r="H48" s="29"/>
      <c r="I48" s="30"/>
      <c r="J48" s="30"/>
      <c r="K48" s="30"/>
      <c r="L48" s="29"/>
      <c r="M48" s="28">
        <f>M47*0.1</f>
        <v>0</v>
      </c>
    </row>
    <row r="49" spans="1:13" ht="15.75">
      <c r="A49" s="26"/>
      <c r="B49" s="27"/>
      <c r="C49" s="131" t="s">
        <v>5</v>
      </c>
      <c r="D49" s="27" t="s">
        <v>0</v>
      </c>
      <c r="E49" s="27"/>
      <c r="F49" s="27"/>
      <c r="G49" s="27"/>
      <c r="H49" s="27"/>
      <c r="I49" s="31"/>
      <c r="J49" s="31"/>
      <c r="K49" s="30"/>
      <c r="L49" s="27"/>
      <c r="M49" s="28">
        <f>M48+M47</f>
        <v>0</v>
      </c>
    </row>
    <row r="50" spans="1:13" ht="15.75">
      <c r="A50" s="26"/>
      <c r="B50" s="32"/>
      <c r="C50" s="131" t="s">
        <v>21</v>
      </c>
      <c r="D50" s="27" t="s">
        <v>0</v>
      </c>
      <c r="E50" s="26"/>
      <c r="F50" s="26"/>
      <c r="G50" s="26"/>
      <c r="H50" s="26"/>
      <c r="I50" s="26"/>
      <c r="J50" s="26"/>
      <c r="K50" s="26"/>
      <c r="L50" s="26"/>
      <c r="M50" s="28">
        <f>M49*0.08</f>
        <v>0</v>
      </c>
    </row>
    <row r="51" spans="1:13" ht="15.75">
      <c r="A51" s="26"/>
      <c r="B51" s="32"/>
      <c r="C51" s="131" t="s">
        <v>5</v>
      </c>
      <c r="D51" s="27" t="s">
        <v>0</v>
      </c>
      <c r="E51" s="26"/>
      <c r="F51" s="26"/>
      <c r="G51" s="26"/>
      <c r="H51" s="26"/>
      <c r="I51" s="26"/>
      <c r="J51" s="26"/>
      <c r="K51" s="26"/>
      <c r="L51" s="26"/>
      <c r="M51" s="28">
        <f>M50+M49</f>
        <v>0</v>
      </c>
    </row>
    <row r="52" spans="1:13" ht="15.75">
      <c r="A52" s="26"/>
      <c r="B52" s="32"/>
      <c r="C52" s="131" t="s">
        <v>71</v>
      </c>
      <c r="D52" s="27" t="s">
        <v>0</v>
      </c>
      <c r="E52" s="26"/>
      <c r="F52" s="26"/>
      <c r="G52" s="26"/>
      <c r="H52" s="26"/>
      <c r="I52" s="26"/>
      <c r="J52" s="26"/>
      <c r="K52" s="32"/>
      <c r="L52" s="32"/>
      <c r="M52" s="32"/>
    </row>
    <row r="53" spans="1:13" ht="15.75">
      <c r="A53" s="127"/>
      <c r="B53" s="128"/>
      <c r="C53" s="132" t="s">
        <v>72</v>
      </c>
      <c r="D53" s="27" t="s">
        <v>0</v>
      </c>
      <c r="E53" s="129"/>
      <c r="F53" s="129"/>
      <c r="G53" s="129"/>
      <c r="H53" s="127"/>
      <c r="I53" s="127"/>
      <c r="J53" s="127"/>
      <c r="K53" s="128"/>
      <c r="L53" s="128"/>
      <c r="M53" s="128"/>
    </row>
    <row r="54" spans="1:13" ht="15.75">
      <c r="A54" s="127"/>
      <c r="B54" s="128"/>
      <c r="C54" s="133" t="s">
        <v>73</v>
      </c>
      <c r="D54" s="27" t="s">
        <v>0</v>
      </c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15.75">
      <c r="A55" s="127"/>
      <c r="B55" s="128"/>
      <c r="C55" s="133" t="s">
        <v>74</v>
      </c>
      <c r="D55" s="27" t="s">
        <v>0</v>
      </c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>
      <c r="A56" s="8"/>
    </row>
    <row r="57" spans="1:13">
      <c r="A57" s="8"/>
    </row>
    <row r="58" spans="1:13">
      <c r="A58" s="8"/>
    </row>
    <row r="59" spans="1:13">
      <c r="A59" s="8"/>
    </row>
    <row r="60" spans="1:13">
      <c r="A60" s="8"/>
    </row>
    <row r="61" spans="1:13">
      <c r="A61" s="8"/>
    </row>
    <row r="62" spans="1:13">
      <c r="A62" s="8"/>
    </row>
    <row r="63" spans="1:13">
      <c r="A63" s="8"/>
    </row>
    <row r="64" spans="1:13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</sheetData>
  <mergeCells count="17">
    <mergeCell ref="M9:M10"/>
    <mergeCell ref="A9:A10"/>
    <mergeCell ref="B9:B10"/>
    <mergeCell ref="C9:C10"/>
    <mergeCell ref="D9:D10"/>
    <mergeCell ref="E9:F9"/>
    <mergeCell ref="G9:H9"/>
    <mergeCell ref="I9:J9"/>
    <mergeCell ref="K9:L9"/>
    <mergeCell ref="A8:H8"/>
    <mergeCell ref="A7:M7"/>
    <mergeCell ref="B2:C2"/>
    <mergeCell ref="K2:M2"/>
    <mergeCell ref="B3:C3"/>
    <mergeCell ref="D3:F3"/>
    <mergeCell ref="A6:M6"/>
    <mergeCell ref="A5:M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კეთილმოწ</vt:lpstr>
      <vt:lpstr>კეთილმოწ!Print_Area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2019-03-04T12:13:17Z</dcterms:modified>
</cp:coreProperties>
</file>