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435" tabRatio="831"/>
  </bookViews>
  <sheets>
    <sheet name="რესურსული" sheetId="31" r:id="rId1"/>
  </sheets>
  <definedNames>
    <definedName name="_xlnm._FilterDatabase" localSheetId="0" hidden="1">რესურსული!$C$1:$C$122</definedName>
  </definedNames>
  <calcPr calcId="152511"/>
</workbook>
</file>

<file path=xl/calcChain.xml><?xml version="1.0" encoding="utf-8"?>
<calcChain xmlns="http://schemas.openxmlformats.org/spreadsheetml/2006/main">
  <c r="E92" i="31" l="1"/>
  <c r="E91" i="31"/>
  <c r="E86" i="31"/>
  <c r="E31" i="31" l="1"/>
  <c r="E23" i="31" l="1"/>
  <c r="E101" i="31" l="1"/>
  <c r="E82" i="31"/>
  <c r="E81" i="31"/>
  <c r="K6" i="31" l="1"/>
  <c r="K5" i="31" l="1"/>
</calcChain>
</file>

<file path=xl/sharedStrings.xml><?xml version="1.0" encoding="utf-8"?>
<sst xmlns="http://schemas.openxmlformats.org/spreadsheetml/2006/main" count="277" uniqueCount="137">
  <si>
    <t>#</t>
  </si>
  <si>
    <t>27-10-1.</t>
  </si>
  <si>
    <t>1-66-3</t>
  </si>
  <si>
    <t>27-23-11-12</t>
  </si>
  <si>
    <t>27-28-1.</t>
  </si>
  <si>
    <t>27-51-13</t>
  </si>
  <si>
    <t>23-1-1,</t>
  </si>
  <si>
    <t>ხ ა რ ჯ თ ა ღ რ ი ც ხ ვ ა</t>
  </si>
  <si>
    <t>ქვიშა-ხრეშოვანი ნარევი</t>
  </si>
  <si>
    <t>ტ.</t>
  </si>
  <si>
    <t>ქვიშა</t>
  </si>
  <si>
    <t>გრძ.მ.</t>
  </si>
  <si>
    <t>ფარი ყალიბის</t>
  </si>
  <si>
    <t>ბიტუმი</t>
  </si>
  <si>
    <t>მ2</t>
  </si>
  <si>
    <t>ლარი</t>
  </si>
  <si>
    <t>შრომითი რესურსები</t>
  </si>
  <si>
    <t>კ/სთ</t>
  </si>
  <si>
    <t>მ/სთ</t>
  </si>
  <si>
    <t>სხვა მანქანები</t>
  </si>
  <si>
    <t>სხვა მასალები</t>
  </si>
  <si>
    <t>შრომის დანახარჯი</t>
  </si>
  <si>
    <t>სატკეპნი საგზ. თვითმავალი პნევმოსვლაზე 18 ტნ.</t>
  </si>
  <si>
    <t>მოსარწყავ-მოსარეცხი მანქანა 6000ლ.</t>
  </si>
  <si>
    <t>წყალი</t>
  </si>
  <si>
    <t>ბეტონი მ-350</t>
  </si>
  <si>
    <t>სხვა მასალა</t>
  </si>
  <si>
    <t>ავტოგრეიდერი 79 კვტ</t>
  </si>
  <si>
    <t>სატკეპნი 18 ტნ</t>
  </si>
  <si>
    <t>თხრილში ქვიშის საფუძვლის მოწყობა 10 სმ.</t>
  </si>
  <si>
    <t>გრძ.მ</t>
  </si>
  <si>
    <t>ქვიშა-ღორღი</t>
  </si>
  <si>
    <t>ჯამი III - თავი</t>
  </si>
  <si>
    <t>ავტოგრეიდერი მძიმე ტიპის 79 კვტ.</t>
  </si>
  <si>
    <t>სატკეპნი საგზ. თვითმავალი გლუვი 5 ტნ.</t>
  </si>
  <si>
    <t>სატკეპნი საგზ. თვითმავალი გლუვი 10 ტნ.</t>
  </si>
  <si>
    <t>ღორღი ფრაქცია 0-40მმ</t>
  </si>
  <si>
    <t>ბეტონის ტრანსპორტირება 15 კმ.</t>
  </si>
  <si>
    <t>ნაკერის საჭრელი მანქანა</t>
  </si>
  <si>
    <t>ნაკერის ჩამსხმელი</t>
  </si>
  <si>
    <t>სატკეპნი 5 ტნ</t>
  </si>
  <si>
    <t>სახარჯთაღრიცხვო ღირებულება</t>
  </si>
  <si>
    <t>მათ შორის ხელფასი</t>
  </si>
  <si>
    <t>შიფრი #</t>
  </si>
  <si>
    <t>სამუშაოს დასახელება</t>
  </si>
  <si>
    <t>განზ. ერთ.</t>
  </si>
  <si>
    <t>ნორმატივით ერთეულზე</t>
  </si>
  <si>
    <t>რაოდენობა</t>
  </si>
  <si>
    <t>მასალა</t>
  </si>
  <si>
    <t>ხელფასი</t>
  </si>
  <si>
    <t>ტრანსპორტი და მაქანიზმები</t>
  </si>
  <si>
    <t>ჯამი</t>
  </si>
  <si>
    <t>ერთ. ფასი</t>
  </si>
  <si>
    <t>ზედნადები ხარჯები</t>
  </si>
  <si>
    <t>გეგმიური დაგროვება</t>
  </si>
  <si>
    <t>გაუთვალისწინებელი ხარჯები</t>
  </si>
  <si>
    <t>დ.ღ.გ.</t>
  </si>
  <si>
    <t>14-141.</t>
  </si>
  <si>
    <t>14-127.</t>
  </si>
  <si>
    <t>14-200.</t>
  </si>
  <si>
    <t>14-220.</t>
  </si>
  <si>
    <t>14-228.</t>
  </si>
  <si>
    <t>15-15.</t>
  </si>
  <si>
    <t>4-1-344.</t>
  </si>
  <si>
    <t>5-1-132.</t>
  </si>
  <si>
    <t>14-118.</t>
  </si>
  <si>
    <t>14-219.</t>
  </si>
  <si>
    <t>4-1-537.</t>
  </si>
  <si>
    <t>14-218.</t>
  </si>
  <si>
    <t>ტრასის დამაგრება</t>
  </si>
  <si>
    <t>კმ</t>
  </si>
  <si>
    <t>ჯამი თავი. I</t>
  </si>
  <si>
    <t>მ³</t>
  </si>
  <si>
    <t>მ²</t>
  </si>
  <si>
    <t>23-4-2,</t>
  </si>
  <si>
    <t>ტნ.</t>
  </si>
  <si>
    <t>ლითონის მილის ტრანსპორტირება 15 კმ..</t>
  </si>
  <si>
    <t xml:space="preserve">მილების პორტალური კედლების მოწყობა ბეტონით </t>
  </si>
  <si>
    <t>ქვიშა-ღორღით სანიაღვრების ბეტონის არხებისა და მილების გვერდების შევსება</t>
  </si>
  <si>
    <t>ლარი.</t>
  </si>
  <si>
    <t>ჯამი თავი. II</t>
  </si>
  <si>
    <t>1-22-9</t>
  </si>
  <si>
    <t>15-5.</t>
  </si>
  <si>
    <t>22-9-11.</t>
  </si>
  <si>
    <t>4-1-540,</t>
  </si>
  <si>
    <t xml:space="preserve"> 6-11-1.</t>
  </si>
  <si>
    <t>საყალიბე ფარი</t>
  </si>
  <si>
    <t>5-1-138,</t>
  </si>
  <si>
    <t>ხის ძელაკი III ხარისხის</t>
  </si>
  <si>
    <t>ფიცარი III ხარისხის ჩამოგანული 40მმ მეტი</t>
  </si>
  <si>
    <t>5-1-22,</t>
  </si>
  <si>
    <t>5-1-37,</t>
  </si>
  <si>
    <t>ქანჩი სამშენებლო</t>
  </si>
  <si>
    <t>4-1-344,</t>
  </si>
  <si>
    <t>8-3-2,</t>
  </si>
  <si>
    <t>სხვა მანქანა</t>
  </si>
  <si>
    <t>2-1-96,</t>
  </si>
  <si>
    <t>1-10-16.</t>
  </si>
  <si>
    <t>ქვიშის ტრანსპორტირება 10 კმ..</t>
  </si>
  <si>
    <t>ღორღი ფრაქციის ტრანსპორტირება 10 კმ.</t>
  </si>
  <si>
    <t>ქვიშა-ხრეშოვანი ნარევი ტრანსპორტირება 10 კმ-მდე</t>
  </si>
  <si>
    <t>ქვიშა-ღორღის ტრანსპორტირება 10 კმ..</t>
  </si>
  <si>
    <t>15-10.</t>
  </si>
  <si>
    <t xml:space="preserve">ბულდოზერი 59 კვტ (80 ცხ.ძ) </t>
  </si>
  <si>
    <t>ექსკავატორი პნევმოთვლიან სვლაზე 0.65 მ3</t>
  </si>
  <si>
    <t>ტერიტორიის პლანირება ბულდოზერით გრუნტის გადაადგილებით და მოსწორებით</t>
  </si>
  <si>
    <t>სულ ჯამი თავი I-II-III-IV</t>
  </si>
  <si>
    <t>არმატურა A-I 6მმ</t>
  </si>
  <si>
    <t xml:space="preserve">III კატ. გრუნტის გაჭრა სანიაღვრე არხებისათვის  ა/თვითმცლელებზე დატვირთვით </t>
  </si>
  <si>
    <t>მოჭრილი გრუნტის გატანა ნაყარში 5 კმ.</t>
  </si>
  <si>
    <t>ბეტონის საფარის გვერდულის გამაგრება ქვიშა-ხრეშოვანი ნარევით  16 სმ</t>
  </si>
  <si>
    <t>რკ/ბეტონის მ-350 საფარის მოწყობა სისქით 16 სმ.</t>
  </si>
  <si>
    <t>პროექტ.</t>
  </si>
  <si>
    <t>თავი IV  რკ/ბეტონის საგზაო სამოსის მოწყობის სამუშაოები</t>
  </si>
  <si>
    <t>თავი III - ხელოვნური ნაგებობების მოწყობა</t>
  </si>
  <si>
    <r>
      <t>მ</t>
    </r>
    <r>
      <rPr>
        <b/>
        <vertAlign val="superscript"/>
        <sz val="11"/>
        <rFont val="Calibri"/>
        <family val="2"/>
        <charset val="204"/>
        <scheme val="minor"/>
      </rPr>
      <t>3</t>
    </r>
  </si>
  <si>
    <t>კვლ. ძიების კრებული</t>
  </si>
  <si>
    <t>შემასწორებელი ფენის მოწყობა  საჭირო ადგილებში ქვიშა-ხრეშოვანი ნარევით</t>
  </si>
  <si>
    <t>ქვაბულის დამუშავება ექსკავატორის დატვირთვა და ტრასნპორტირება ნაყარში</t>
  </si>
  <si>
    <t>ლითონის მილი  დ=530X6 მმ</t>
  </si>
  <si>
    <t xml:space="preserve">ცემენტო-ბეტონის საფარისათვის საფუძვლის მოწყობა ფრაქციული ღორღის ფენით სისქით 10 სმ დატკეპვნით </t>
  </si>
  <si>
    <t>ტემპერეტურული ნაკერის მოწყობა  განივად ბიტუმის შევსებით ყოველ 5 მეტრში</t>
  </si>
  <si>
    <t xml:space="preserve">საჩხერის  მუნიციპალიტეტის სოფ. ჯალაურთა-ბეგიაურის დამაკავშირებელი  საავტომობილო გზის მოწყობის </t>
  </si>
  <si>
    <t xml:space="preserve">ლითონის მილის მოწყობა  დ=530X6 მმ.   </t>
  </si>
  <si>
    <t>ლითონის   მილების კედლების ზედაპირების დამუშავება ბიტუმ-რეზინოვანი მასტიკით (ჰიდროიზოლაცია)</t>
  </si>
  <si>
    <t>თავი I - მოსამზადებელი სამუშაოები</t>
  </si>
  <si>
    <t>თავი II _ მიწის ვაკისი</t>
  </si>
  <si>
    <t>1-80-3</t>
  </si>
  <si>
    <t>გრუნტის დამუშავება ხელით</t>
  </si>
  <si>
    <r>
      <t>მ</t>
    </r>
    <r>
      <rPr>
        <b/>
        <vertAlign val="superscript"/>
        <sz val="10"/>
        <rFont val="AcadNusx"/>
      </rPr>
      <t>3</t>
    </r>
  </si>
  <si>
    <t>ბითუმის ემულსია</t>
  </si>
  <si>
    <t>თხევადი პარაფინი</t>
  </si>
  <si>
    <t>ლტ.</t>
  </si>
  <si>
    <t xml:space="preserve">შედგენლია 2018 წ. IVკვ. დონეზე                                 </t>
  </si>
  <si>
    <t>ჯამი IV - თავი</t>
  </si>
  <si>
    <t>პრეტენდენტის დასახელება ხელმოწერა--------------------------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</si>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</sst>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"/>
    <numFmt numFmtId="166" formatCode="0.0"/>
    <numFmt numFmtId="167" formatCode="0.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u/>
      <sz val="14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vertAlign val="superscript"/>
      <sz val="11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b/>
      <sz val="10"/>
      <name val="AcadNusx"/>
    </font>
    <font>
      <b/>
      <sz val="11"/>
      <color indexed="8"/>
      <name val="AcadNusx"/>
    </font>
    <font>
      <b/>
      <vertAlign val="superscript"/>
      <sz val="10"/>
      <name val="AcadNusx"/>
    </font>
    <font>
      <sz val="10"/>
      <name val="AcadNusx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1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23" fillId="0" borderId="0"/>
    <xf numFmtId="0" fontId="2" fillId="0" borderId="0"/>
  </cellStyleXfs>
  <cellXfs count="157">
    <xf numFmtId="0" fontId="0" fillId="0" borderId="0" xfId="0"/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/>
    <xf numFmtId="0" fontId="10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horizontal="center" wrapText="1"/>
    </xf>
    <xf numFmtId="0" fontId="10" fillId="0" borderId="0" xfId="3" applyFont="1" applyFill="1" applyAlignment="1">
      <alignment horizontal="center"/>
    </xf>
    <xf numFmtId="164" fontId="10" fillId="0" borderId="0" xfId="2" applyFont="1" applyFill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6" fillId="0" borderId="7" xfId="0" quotePrefix="1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165" fontId="12" fillId="0" borderId="7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center" vertical="center" wrapText="1"/>
    </xf>
    <xf numFmtId="3" fontId="16" fillId="0" borderId="7" xfId="0" applyNumberFormat="1" applyFont="1" applyFill="1" applyBorder="1" applyAlignment="1">
      <alignment horizontal="center" vertical="center" wrapText="1"/>
    </xf>
    <xf numFmtId="2" fontId="16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165" fontId="20" fillId="0" borderId="7" xfId="0" applyNumberFormat="1" applyFont="1" applyFill="1" applyBorder="1" applyAlignment="1">
      <alignment horizontal="center" vertical="center" wrapText="1"/>
    </xf>
    <xf numFmtId="2" fontId="20" fillId="0" borderId="7" xfId="0" applyNumberFormat="1" applyFont="1" applyFill="1" applyBorder="1" applyAlignment="1">
      <alignment horizontal="center" vertical="center" wrapText="1"/>
    </xf>
    <xf numFmtId="2" fontId="20" fillId="0" borderId="8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/>
    <xf numFmtId="0" fontId="9" fillId="0" borderId="8" xfId="0" applyFont="1" applyFill="1" applyBorder="1"/>
    <xf numFmtId="0" fontId="12" fillId="0" borderId="0" xfId="1" applyFont="1" applyFill="1"/>
    <xf numFmtId="2" fontId="6" fillId="0" borderId="7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2" fontId="12" fillId="0" borderId="7" xfId="1" applyNumberFormat="1" applyFont="1" applyFill="1" applyBorder="1" applyAlignment="1">
      <alignment horizontal="center" vertical="center" wrapText="1"/>
    </xf>
    <xf numFmtId="2" fontId="12" fillId="0" borderId="7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/>
    </xf>
    <xf numFmtId="2" fontId="6" fillId="0" borderId="7" xfId="2" applyNumberFormat="1" applyFont="1" applyFill="1" applyBorder="1" applyAlignment="1">
      <alignment horizontal="center" vertical="center" wrapText="1"/>
    </xf>
    <xf numFmtId="9" fontId="6" fillId="0" borderId="7" xfId="5" applyFont="1" applyFill="1" applyBorder="1" applyAlignment="1" applyProtection="1">
      <alignment horizontal="center"/>
      <protection locked="0"/>
    </xf>
    <xf numFmtId="9" fontId="6" fillId="0" borderId="7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/>
    <xf numFmtId="2" fontId="6" fillId="0" borderId="8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 wrapText="1"/>
    </xf>
    <xf numFmtId="165" fontId="6" fillId="0" borderId="13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/>
    <xf numFmtId="2" fontId="6" fillId="0" borderId="14" xfId="0" applyNumberFormat="1" applyFont="1" applyFill="1" applyBorder="1" applyAlignment="1">
      <alignment horizontal="center"/>
    </xf>
    <xf numFmtId="2" fontId="9" fillId="0" borderId="0" xfId="0" applyNumberFormat="1" applyFont="1" applyFill="1"/>
    <xf numFmtId="0" fontId="12" fillId="0" borderId="7" xfId="0" applyFont="1" applyFill="1" applyBorder="1" applyAlignment="1">
      <alignment horizontal="left" vertical="center" wrapText="1"/>
    </xf>
    <xf numFmtId="0" fontId="22" fillId="0" borderId="0" xfId="0" applyFont="1" applyFill="1"/>
    <xf numFmtId="2" fontId="8" fillId="0" borderId="8" xfId="1" applyNumberFormat="1" applyFont="1" applyFill="1" applyBorder="1" applyAlignment="1">
      <alignment horizontal="center" vertical="center" wrapText="1"/>
    </xf>
    <xf numFmtId="2" fontId="22" fillId="0" borderId="0" xfId="0" applyNumberFormat="1" applyFont="1" applyFill="1"/>
    <xf numFmtId="2" fontId="8" fillId="0" borderId="7" xfId="1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 vertical="center" shrinkToFit="1"/>
    </xf>
    <xf numFmtId="0" fontId="8" fillId="0" borderId="7" xfId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left" vertical="center" wrapText="1"/>
    </xf>
    <xf numFmtId="165" fontId="12" fillId="0" borderId="7" xfId="1" applyNumberFormat="1" applyFont="1" applyFill="1" applyBorder="1" applyAlignment="1">
      <alignment horizontal="center" vertical="center" wrapText="1"/>
    </xf>
    <xf numFmtId="2" fontId="12" fillId="0" borderId="8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 vertical="center" wrapText="1"/>
    </xf>
    <xf numFmtId="167" fontId="12" fillId="0" borderId="7" xfId="1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6" fillId="0" borderId="7" xfId="0" quotePrefix="1" applyFont="1" applyFill="1" applyBorder="1" applyAlignment="1">
      <alignment horizontal="left" vertical="top" wrapText="1"/>
    </xf>
    <xf numFmtId="0" fontId="14" fillId="0" borderId="7" xfId="0" applyNumberFormat="1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 wrapText="1"/>
    </xf>
    <xf numFmtId="14" fontId="14" fillId="0" borderId="7" xfId="6" applyNumberFormat="1" applyFont="1" applyFill="1" applyBorder="1" applyAlignment="1">
      <alignment horizontal="center" vertical="center" wrapText="1"/>
    </xf>
    <xf numFmtId="14" fontId="14" fillId="0" borderId="7" xfId="1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49" fontId="15" fillId="0" borderId="7" xfId="7" applyNumberFormat="1" applyFont="1" applyFill="1" applyBorder="1" applyAlignment="1">
      <alignment horizontal="center" vertical="center" wrapText="1"/>
    </xf>
    <xf numFmtId="49" fontId="14" fillId="0" borderId="7" xfId="7" applyNumberFormat="1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2" fontId="6" fillId="0" borderId="7" xfId="0" quotePrefix="1" applyNumberFormat="1" applyFont="1" applyFill="1" applyBorder="1" applyAlignment="1">
      <alignment horizontal="center" vertical="top" wrapText="1"/>
    </xf>
    <xf numFmtId="2" fontId="6" fillId="0" borderId="8" xfId="0" quotePrefix="1" applyNumberFormat="1" applyFont="1" applyFill="1" applyBorder="1" applyAlignment="1">
      <alignment horizontal="center" vertical="top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center" vertical="center" wrapText="1"/>
    </xf>
    <xf numFmtId="4" fontId="6" fillId="0" borderId="7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9" xfId="0" applyFont="1" applyFill="1" applyBorder="1"/>
    <xf numFmtId="0" fontId="13" fillId="0" borderId="10" xfId="0" applyFont="1" applyFill="1" applyBorder="1" applyAlignment="1">
      <alignment vertical="center" wrapText="1"/>
    </xf>
    <xf numFmtId="0" fontId="7" fillId="0" borderId="10" xfId="6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12" fillId="0" borderId="7" xfId="2" applyNumberFormat="1" applyFont="1" applyFill="1" applyBorder="1" applyAlignment="1">
      <alignment horizontal="center" vertical="center" wrapText="1"/>
    </xf>
    <xf numFmtId="0" fontId="7" fillId="0" borderId="7" xfId="6" applyFont="1" applyFill="1" applyBorder="1" applyAlignment="1">
      <alignment horizontal="center" vertical="center" wrapText="1"/>
    </xf>
    <xf numFmtId="0" fontId="6" fillId="0" borderId="7" xfId="2" applyNumberFormat="1" applyFont="1" applyFill="1" applyBorder="1" applyAlignment="1">
      <alignment horizontal="center" vertical="center" wrapText="1"/>
    </xf>
    <xf numFmtId="0" fontId="6" fillId="0" borderId="8" xfId="2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/>
    </xf>
    <xf numFmtId="0" fontId="22" fillId="0" borderId="7" xfId="0" applyFont="1" applyFill="1" applyBorder="1"/>
    <xf numFmtId="2" fontId="22" fillId="0" borderId="7" xfId="0" applyNumberFormat="1" applyFont="1" applyFill="1" applyBorder="1"/>
    <xf numFmtId="0" fontId="6" fillId="0" borderId="6" xfId="1" quotePrefix="1" applyFont="1" applyFill="1" applyBorder="1" applyAlignment="1">
      <alignment horizontal="center" vertical="top" wrapText="1"/>
    </xf>
    <xf numFmtId="0" fontId="12" fillId="0" borderId="7" xfId="1" quotePrefix="1" applyFont="1" applyFill="1" applyBorder="1" applyAlignment="1">
      <alignment horizontal="center" vertical="top" wrapText="1"/>
    </xf>
    <xf numFmtId="0" fontId="12" fillId="0" borderId="8" xfId="1" quotePrefix="1" applyFont="1" applyFill="1" applyBorder="1" applyAlignment="1">
      <alignment horizontal="center" vertical="top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166" fontId="6" fillId="0" borderId="7" xfId="2" applyNumberFormat="1" applyFont="1" applyFill="1" applyBorder="1" applyAlignment="1">
      <alignment horizontal="center" vertical="center" wrapText="1"/>
    </xf>
    <xf numFmtId="2" fontId="22" fillId="0" borderId="8" xfId="0" applyNumberFormat="1" applyFont="1" applyFill="1" applyBorder="1"/>
    <xf numFmtId="4" fontId="6" fillId="0" borderId="8" xfId="2" applyNumberFormat="1" applyFont="1" applyFill="1" applyBorder="1" applyAlignment="1">
      <alignment horizontal="center" vertical="center" wrapText="1"/>
    </xf>
    <xf numFmtId="2" fontId="6" fillId="0" borderId="8" xfId="1" applyNumberFormat="1" applyFont="1" applyFill="1" applyBorder="1" applyAlignment="1">
      <alignment horizontal="center" vertical="center" wrapText="1"/>
    </xf>
    <xf numFmtId="2" fontId="16" fillId="0" borderId="8" xfId="0" applyNumberFormat="1" applyFont="1" applyFill="1" applyBorder="1" applyAlignment="1">
      <alignment horizontal="center" vertical="center" wrapText="1"/>
    </xf>
    <xf numFmtId="2" fontId="12" fillId="0" borderId="0" xfId="1" applyNumberFormat="1" applyFont="1" applyFill="1"/>
    <xf numFmtId="0" fontId="9" fillId="0" borderId="0" xfId="0" applyFont="1" applyFill="1" applyAlignment="1">
      <alignment horizontal="center"/>
    </xf>
    <xf numFmtId="0" fontId="8" fillId="0" borderId="0" xfId="3" applyFont="1" applyFill="1" applyAlignment="1">
      <alignment horizontal="center" vertical="center" wrapText="1"/>
    </xf>
    <xf numFmtId="0" fontId="7" fillId="0" borderId="0" xfId="3" applyFont="1" applyFill="1" applyAlignment="1">
      <alignment horizontal="center"/>
    </xf>
    <xf numFmtId="0" fontId="10" fillId="0" borderId="0" xfId="4" applyFont="1" applyFill="1" applyAlignment="1">
      <alignment horizontal="left" wrapText="1"/>
    </xf>
    <xf numFmtId="164" fontId="10" fillId="0" borderId="0" xfId="2" applyFont="1" applyFill="1" applyAlignment="1">
      <alignment horizontal="left"/>
    </xf>
    <xf numFmtId="2" fontId="6" fillId="0" borderId="0" xfId="2" applyNumberFormat="1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14" fillId="0" borderId="15" xfId="7" applyFont="1" applyFill="1" applyBorder="1" applyAlignment="1">
      <alignment horizontal="center" vertical="center" wrapText="1"/>
    </xf>
    <xf numFmtId="0" fontId="14" fillId="0" borderId="16" xfId="7" applyFont="1" applyFill="1" applyBorder="1" applyAlignment="1">
      <alignment horizontal="center" vertical="center" wrapText="1"/>
    </xf>
    <xf numFmtId="0" fontId="14" fillId="0" borderId="17" xfId="7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25" fillId="0" borderId="7" xfId="0" quotePrefix="1" applyFont="1" applyFill="1" applyBorder="1" applyAlignment="1">
      <alignment horizontal="left" vertical="center" wrapText="1"/>
    </xf>
    <xf numFmtId="0" fontId="6" fillId="0" borderId="6" xfId="0" quotePrefix="1" applyFont="1" applyFill="1" applyBorder="1" applyAlignment="1">
      <alignment horizontal="center" vertical="top" wrapText="1"/>
    </xf>
    <xf numFmtId="0" fontId="26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11">
    <cellStyle name="Comma" xfId="2" builtinId="3"/>
    <cellStyle name="Normal" xfId="0" builtinId="0"/>
    <cellStyle name="Normal 10" xfId="3"/>
    <cellStyle name="Normal 3" xfId="7"/>
    <cellStyle name="Normal_gare wyalsadfenigagarini 2_SMSH2008-IIkv ." xfId="4"/>
    <cellStyle name="Percent" xfId="5" builtinId="5"/>
    <cellStyle name="Обычный 2" xfId="1"/>
    <cellStyle name="Обычный 2 3" xfId="10"/>
    <cellStyle name="Обычный 3" xfId="8"/>
    <cellStyle name="Обычный 4" xfId="6"/>
    <cellStyle name="ჩვეულებრივი 2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4"/>
  <sheetViews>
    <sheetView tabSelected="1" zoomScale="110" zoomScaleNormal="110" zoomScaleSheetLayoutView="100" workbookViewId="0">
      <selection activeCell="K18" sqref="K18"/>
    </sheetView>
  </sheetViews>
  <sheetFormatPr defaultColWidth="9.140625" defaultRowHeight="15" x14ac:dyDescent="0.25"/>
  <cols>
    <col min="1" max="1" width="5" style="3" customWidth="1"/>
    <col min="2" max="2" width="9.140625" style="4" customWidth="1"/>
    <col min="3" max="3" width="43.5703125" style="5" customWidth="1"/>
    <col min="4" max="4" width="7.7109375" style="5" customWidth="1"/>
    <col min="5" max="5" width="8.7109375" style="5" customWidth="1"/>
    <col min="6" max="6" width="9.140625" style="5" customWidth="1"/>
    <col min="7" max="7" width="7.7109375" style="5" customWidth="1"/>
    <col min="8" max="8" width="11.42578125" style="5" customWidth="1"/>
    <col min="9" max="9" width="6.5703125" style="5" customWidth="1"/>
    <col min="10" max="10" width="10" style="5" customWidth="1"/>
    <col min="11" max="11" width="8.140625" style="5" customWidth="1"/>
    <col min="12" max="12" width="11.28515625" style="5" customWidth="1"/>
    <col min="13" max="13" width="10.7109375" style="5" customWidth="1"/>
    <col min="14" max="14" width="9.7109375" style="5" bestFit="1" customWidth="1"/>
    <col min="15" max="16384" width="9.140625" style="5"/>
  </cols>
  <sheetData>
    <row r="1" spans="1:13" x14ac:dyDescent="0.25">
      <c r="L1" s="129"/>
      <c r="M1" s="129"/>
    </row>
    <row r="2" spans="1:13" ht="34.5" customHeight="1" x14ac:dyDescent="0.25">
      <c r="A2" s="130" t="s">
        <v>122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3" ht="15.75" x14ac:dyDescent="0.25">
      <c r="A3" s="131" t="s">
        <v>7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3" x14ac:dyDescent="0.25">
      <c r="A4" s="6"/>
      <c r="B4" s="6"/>
      <c r="C4" s="7"/>
      <c r="D4" s="8"/>
      <c r="E4" s="9"/>
      <c r="F4" s="9"/>
      <c r="G4" s="9"/>
      <c r="H4" s="9"/>
      <c r="I4" s="9"/>
      <c r="J4" s="9"/>
      <c r="K4" s="9"/>
      <c r="L4" s="9"/>
      <c r="M4" s="9"/>
    </row>
    <row r="5" spans="1:13" x14ac:dyDescent="0.25">
      <c r="A5" s="132"/>
      <c r="B5" s="132"/>
      <c r="C5" s="132"/>
      <c r="F5" s="133" t="s">
        <v>41</v>
      </c>
      <c r="G5" s="133"/>
      <c r="H5" s="133"/>
      <c r="I5" s="133"/>
      <c r="J5" s="133"/>
      <c r="K5" s="134">
        <f>M122</f>
        <v>0</v>
      </c>
      <c r="L5" s="134"/>
      <c r="M5" s="9" t="s">
        <v>15</v>
      </c>
    </row>
    <row r="6" spans="1:13" ht="15.75" customHeight="1" x14ac:dyDescent="0.25">
      <c r="A6" s="132" t="s">
        <v>133</v>
      </c>
      <c r="B6" s="132"/>
      <c r="C6" s="132"/>
      <c r="F6" s="133" t="s">
        <v>42</v>
      </c>
      <c r="G6" s="133"/>
      <c r="H6" s="133"/>
      <c r="K6" s="134">
        <f>J114</f>
        <v>0</v>
      </c>
      <c r="L6" s="134"/>
      <c r="M6" s="9" t="s">
        <v>15</v>
      </c>
    </row>
    <row r="7" spans="1:13" x14ac:dyDescent="0.25">
      <c r="A7" s="10"/>
      <c r="B7" s="1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ht="42" customHeight="1" x14ac:dyDescent="0.25">
      <c r="A8" s="135" t="s">
        <v>0</v>
      </c>
      <c r="B8" s="137" t="s">
        <v>43</v>
      </c>
      <c r="C8" s="135" t="s">
        <v>44</v>
      </c>
      <c r="D8" s="135" t="s">
        <v>45</v>
      </c>
      <c r="E8" s="135" t="s">
        <v>46</v>
      </c>
      <c r="F8" s="135" t="s">
        <v>47</v>
      </c>
      <c r="G8" s="139" t="s">
        <v>48</v>
      </c>
      <c r="H8" s="140"/>
      <c r="I8" s="141" t="s">
        <v>49</v>
      </c>
      <c r="J8" s="142"/>
      <c r="K8" s="141" t="s">
        <v>50</v>
      </c>
      <c r="L8" s="142"/>
      <c r="M8" s="150" t="s">
        <v>51</v>
      </c>
    </row>
    <row r="9" spans="1:13" ht="32.25" customHeight="1" x14ac:dyDescent="0.25">
      <c r="A9" s="136"/>
      <c r="B9" s="138"/>
      <c r="C9" s="136"/>
      <c r="D9" s="136"/>
      <c r="E9" s="136"/>
      <c r="F9" s="136"/>
      <c r="G9" s="12" t="s">
        <v>52</v>
      </c>
      <c r="H9" s="13" t="s">
        <v>51</v>
      </c>
      <c r="I9" s="14" t="s">
        <v>52</v>
      </c>
      <c r="J9" s="13" t="s">
        <v>51</v>
      </c>
      <c r="K9" s="14" t="s">
        <v>52</v>
      </c>
      <c r="L9" s="13" t="s">
        <v>51</v>
      </c>
      <c r="M9" s="151"/>
    </row>
    <row r="10" spans="1:13" x14ac:dyDescent="0.2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</row>
    <row r="11" spans="1:13" s="16" customFormat="1" ht="30" customHeight="1" x14ac:dyDescent="0.25">
      <c r="A11" s="101"/>
      <c r="B11" s="102"/>
      <c r="C11" s="103" t="s">
        <v>125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4"/>
    </row>
    <row r="12" spans="1:13" s="16" customFormat="1" x14ac:dyDescent="0.25">
      <c r="A12" s="153">
        <v>1</v>
      </c>
      <c r="B12" s="152" t="s">
        <v>116</v>
      </c>
      <c r="C12" s="76" t="s">
        <v>69</v>
      </c>
      <c r="D12" s="17" t="s">
        <v>70</v>
      </c>
      <c r="E12" s="17"/>
      <c r="F12" s="17">
        <v>1.5529999999999999</v>
      </c>
      <c r="G12" s="17"/>
      <c r="H12" s="17"/>
      <c r="I12" s="17"/>
      <c r="J12" s="91"/>
      <c r="K12" s="17"/>
      <c r="L12" s="17"/>
      <c r="M12" s="92"/>
    </row>
    <row r="13" spans="1:13" s="16" customFormat="1" ht="22.5" customHeight="1" x14ac:dyDescent="0.25">
      <c r="A13" s="153"/>
      <c r="B13" s="152"/>
      <c r="C13" s="65" t="s">
        <v>16</v>
      </c>
      <c r="D13" s="18" t="s">
        <v>17</v>
      </c>
      <c r="E13" s="20">
        <v>93.22</v>
      </c>
      <c r="F13" s="41">
        <v>144.77000000000001</v>
      </c>
      <c r="G13" s="20"/>
      <c r="H13" s="41"/>
      <c r="I13" s="41"/>
      <c r="J13" s="41"/>
      <c r="K13" s="41"/>
      <c r="L13" s="41"/>
      <c r="M13" s="42"/>
    </row>
    <row r="14" spans="1:13" s="16" customFormat="1" x14ac:dyDescent="0.25">
      <c r="A14" s="95"/>
      <c r="B14" s="18"/>
      <c r="C14" s="19" t="s">
        <v>71</v>
      </c>
      <c r="D14" s="20"/>
      <c r="E14" s="20"/>
      <c r="F14" s="21"/>
      <c r="G14" s="18"/>
      <c r="H14" s="1"/>
      <c r="I14" s="1"/>
      <c r="J14" s="1"/>
      <c r="K14" s="1"/>
      <c r="L14" s="1"/>
      <c r="M14" s="2"/>
    </row>
    <row r="15" spans="1:13" s="16" customFormat="1" x14ac:dyDescent="0.25">
      <c r="A15" s="95"/>
      <c r="B15" s="18"/>
      <c r="C15" s="19"/>
      <c r="D15" s="20"/>
      <c r="E15" s="20"/>
      <c r="F15" s="21"/>
      <c r="G15" s="18"/>
      <c r="H15" s="1"/>
      <c r="I15" s="1"/>
      <c r="J15" s="1"/>
      <c r="K15" s="1"/>
      <c r="L15" s="1"/>
      <c r="M15" s="2"/>
    </row>
    <row r="16" spans="1:13" ht="15.75" x14ac:dyDescent="0.25">
      <c r="A16" s="105"/>
      <c r="B16" s="106"/>
      <c r="C16" s="107" t="s">
        <v>126</v>
      </c>
      <c r="D16" s="108"/>
      <c r="E16" s="108"/>
      <c r="F16" s="108"/>
      <c r="G16" s="108"/>
      <c r="H16" s="108"/>
      <c r="I16" s="108"/>
      <c r="J16" s="108"/>
      <c r="K16" s="108"/>
      <c r="L16" s="108"/>
      <c r="M16" s="109"/>
    </row>
    <row r="17" spans="1:14" ht="38.25" x14ac:dyDescent="0.25">
      <c r="A17" s="94">
        <v>1</v>
      </c>
      <c r="B17" s="96" t="s">
        <v>2</v>
      </c>
      <c r="C17" s="43" t="s">
        <v>105</v>
      </c>
      <c r="D17" s="44" t="s">
        <v>115</v>
      </c>
      <c r="E17" s="64"/>
      <c r="F17" s="1">
        <v>638</v>
      </c>
      <c r="G17" s="1"/>
      <c r="H17" s="1"/>
      <c r="I17" s="1"/>
      <c r="J17" s="1"/>
      <c r="K17" s="1"/>
      <c r="L17" s="1"/>
      <c r="M17" s="2"/>
    </row>
    <row r="18" spans="1:14" x14ac:dyDescent="0.25">
      <c r="A18" s="94"/>
      <c r="B18" s="96"/>
      <c r="C18" s="65" t="s">
        <v>16</v>
      </c>
      <c r="D18" s="18" t="s">
        <v>17</v>
      </c>
      <c r="E18" s="20">
        <v>5.4999999999999997E-3</v>
      </c>
      <c r="F18" s="21">
        <v>3.5089999999999999</v>
      </c>
      <c r="G18" s="20"/>
      <c r="H18" s="41"/>
      <c r="I18" s="41"/>
      <c r="J18" s="41"/>
      <c r="K18" s="41"/>
      <c r="L18" s="41"/>
      <c r="M18" s="42"/>
    </row>
    <row r="19" spans="1:14" x14ac:dyDescent="0.25">
      <c r="A19" s="94"/>
      <c r="B19" s="96" t="s">
        <v>57</v>
      </c>
      <c r="C19" s="65" t="s">
        <v>103</v>
      </c>
      <c r="D19" s="18" t="s">
        <v>18</v>
      </c>
      <c r="E19" s="20">
        <v>1.9900000000000001E-2</v>
      </c>
      <c r="F19" s="21">
        <v>12.696</v>
      </c>
      <c r="G19" s="20"/>
      <c r="H19" s="41"/>
      <c r="I19" s="41"/>
      <c r="J19" s="41"/>
      <c r="K19" s="41"/>
      <c r="L19" s="41"/>
      <c r="M19" s="42"/>
    </row>
    <row r="20" spans="1:14" x14ac:dyDescent="0.25">
      <c r="A20" s="94"/>
      <c r="B20" s="96"/>
      <c r="C20" s="65" t="s">
        <v>19</v>
      </c>
      <c r="D20" s="18" t="s">
        <v>15</v>
      </c>
      <c r="E20" s="20">
        <v>4.28E-3</v>
      </c>
      <c r="F20" s="21">
        <v>2.7309999999999999</v>
      </c>
      <c r="G20" s="20"/>
      <c r="H20" s="41"/>
      <c r="I20" s="41"/>
      <c r="J20" s="41"/>
      <c r="K20" s="41"/>
      <c r="L20" s="41"/>
      <c r="M20" s="42"/>
    </row>
    <row r="21" spans="1:14" ht="38.25" x14ac:dyDescent="0.25">
      <c r="A21" s="94">
        <v>2</v>
      </c>
      <c r="B21" s="96" t="s">
        <v>81</v>
      </c>
      <c r="C21" s="43" t="s">
        <v>108</v>
      </c>
      <c r="D21" s="44" t="s">
        <v>72</v>
      </c>
      <c r="E21" s="64"/>
      <c r="F21" s="1">
        <v>869</v>
      </c>
      <c r="G21" s="1"/>
      <c r="H21" s="1"/>
      <c r="I21" s="1"/>
      <c r="J21" s="1"/>
      <c r="K21" s="1"/>
      <c r="L21" s="1"/>
      <c r="M21" s="2"/>
    </row>
    <row r="22" spans="1:14" x14ac:dyDescent="0.25">
      <c r="A22" s="94"/>
      <c r="B22" s="96"/>
      <c r="C22" s="65" t="s">
        <v>16</v>
      </c>
      <c r="D22" s="18" t="s">
        <v>17</v>
      </c>
      <c r="E22" s="20">
        <v>1.32E-2</v>
      </c>
      <c r="F22" s="21">
        <v>11.471</v>
      </c>
      <c r="G22" s="20"/>
      <c r="H22" s="41"/>
      <c r="I22" s="41"/>
      <c r="J22" s="41"/>
      <c r="K22" s="41"/>
      <c r="L22" s="41"/>
      <c r="M22" s="42"/>
    </row>
    <row r="23" spans="1:14" x14ac:dyDescent="0.25">
      <c r="A23" s="94"/>
      <c r="B23" s="96" t="s">
        <v>58</v>
      </c>
      <c r="C23" s="65" t="s">
        <v>104</v>
      </c>
      <c r="D23" s="18" t="s">
        <v>18</v>
      </c>
      <c r="E23" s="20">
        <f>0.0295</f>
        <v>2.9499999999999998E-2</v>
      </c>
      <c r="F23" s="21">
        <v>25.635999999999999</v>
      </c>
      <c r="G23" s="20"/>
      <c r="H23" s="41"/>
      <c r="I23" s="41"/>
      <c r="J23" s="41"/>
      <c r="K23" s="41"/>
      <c r="L23" s="41"/>
      <c r="M23" s="42"/>
    </row>
    <row r="24" spans="1:14" x14ac:dyDescent="0.25">
      <c r="A24" s="94"/>
      <c r="B24" s="96"/>
      <c r="C24" s="59" t="s">
        <v>19</v>
      </c>
      <c r="D24" s="20" t="s">
        <v>79</v>
      </c>
      <c r="E24" s="20">
        <v>2.0999999999999999E-3</v>
      </c>
      <c r="F24" s="21">
        <v>2.4E-2</v>
      </c>
      <c r="G24" s="41"/>
      <c r="H24" s="41"/>
      <c r="I24" s="41"/>
      <c r="J24" s="41"/>
      <c r="K24" s="41"/>
      <c r="L24" s="41"/>
      <c r="M24" s="42"/>
    </row>
    <row r="25" spans="1:14" x14ac:dyDescent="0.25">
      <c r="A25" s="94">
        <v>3</v>
      </c>
      <c r="B25" s="77" t="s">
        <v>82</v>
      </c>
      <c r="C25" s="43" t="s">
        <v>109</v>
      </c>
      <c r="D25" s="44" t="s">
        <v>9</v>
      </c>
      <c r="E25" s="66"/>
      <c r="F25" s="1">
        <v>1607.65</v>
      </c>
      <c r="G25" s="1"/>
      <c r="H25" s="1"/>
      <c r="I25" s="1"/>
      <c r="J25" s="1"/>
      <c r="K25" s="1"/>
      <c r="L25" s="1"/>
      <c r="M25" s="42"/>
      <c r="N25" s="58"/>
    </row>
    <row r="26" spans="1:14" s="60" customFormat="1" x14ac:dyDescent="0.25">
      <c r="A26" s="78"/>
      <c r="B26" s="110"/>
      <c r="C26" s="19" t="s">
        <v>80</v>
      </c>
      <c r="D26" s="111"/>
      <c r="E26" s="111"/>
      <c r="F26" s="111"/>
      <c r="G26" s="111"/>
      <c r="H26" s="112"/>
      <c r="I26" s="112"/>
      <c r="J26" s="112"/>
      <c r="K26" s="112"/>
      <c r="L26" s="112"/>
      <c r="M26" s="124"/>
      <c r="N26" s="62"/>
    </row>
    <row r="27" spans="1:14" x14ac:dyDescent="0.25">
      <c r="A27" s="78"/>
      <c r="B27" s="79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4"/>
    </row>
    <row r="28" spans="1:14" s="35" customFormat="1" ht="31.5" x14ac:dyDescent="0.2">
      <c r="A28" s="113"/>
      <c r="B28" s="114"/>
      <c r="C28" s="107" t="s">
        <v>114</v>
      </c>
      <c r="D28" s="114"/>
      <c r="E28" s="114"/>
      <c r="F28" s="114"/>
      <c r="G28" s="114"/>
      <c r="H28" s="114"/>
      <c r="I28" s="114"/>
      <c r="J28" s="114"/>
      <c r="K28" s="114"/>
      <c r="L28" s="114"/>
      <c r="M28" s="115"/>
    </row>
    <row r="29" spans="1:14" ht="28.5" customHeight="1" x14ac:dyDescent="0.25">
      <c r="A29" s="94">
        <v>1</v>
      </c>
      <c r="B29" s="96" t="s">
        <v>81</v>
      </c>
      <c r="C29" s="43" t="s">
        <v>118</v>
      </c>
      <c r="D29" s="44" t="s">
        <v>72</v>
      </c>
      <c r="E29" s="64"/>
      <c r="F29" s="1">
        <v>25.19</v>
      </c>
      <c r="G29" s="1"/>
      <c r="H29" s="1"/>
      <c r="I29" s="1"/>
      <c r="J29" s="1"/>
      <c r="K29" s="1"/>
      <c r="L29" s="1"/>
      <c r="M29" s="2"/>
    </row>
    <row r="30" spans="1:14" x14ac:dyDescent="0.25">
      <c r="A30" s="94"/>
      <c r="B30" s="96"/>
      <c r="C30" s="65" t="s">
        <v>16</v>
      </c>
      <c r="D30" s="18" t="s">
        <v>17</v>
      </c>
      <c r="E30" s="20">
        <v>1.32E-2</v>
      </c>
      <c r="F30" s="21">
        <v>0.33300000000000002</v>
      </c>
      <c r="G30" s="20"/>
      <c r="H30" s="41"/>
      <c r="I30" s="41"/>
      <c r="J30" s="41"/>
      <c r="K30" s="41"/>
      <c r="L30" s="41"/>
      <c r="M30" s="42"/>
    </row>
    <row r="31" spans="1:14" x14ac:dyDescent="0.25">
      <c r="A31" s="94"/>
      <c r="B31" s="96" t="s">
        <v>58</v>
      </c>
      <c r="C31" s="65" t="s">
        <v>104</v>
      </c>
      <c r="D31" s="18" t="s">
        <v>18</v>
      </c>
      <c r="E31" s="20">
        <f>0.0295</f>
        <v>2.9499999999999998E-2</v>
      </c>
      <c r="F31" s="21">
        <v>0.74299999999999999</v>
      </c>
      <c r="G31" s="20"/>
      <c r="H31" s="41"/>
      <c r="I31" s="41"/>
      <c r="J31" s="41"/>
      <c r="K31" s="41"/>
      <c r="L31" s="41"/>
      <c r="M31" s="42"/>
    </row>
    <row r="32" spans="1:14" x14ac:dyDescent="0.25">
      <c r="A32" s="94"/>
      <c r="B32" s="96"/>
      <c r="C32" s="59" t="s">
        <v>19</v>
      </c>
      <c r="D32" s="20" t="s">
        <v>79</v>
      </c>
      <c r="E32" s="20">
        <v>2.0999999999999999E-3</v>
      </c>
      <c r="F32" s="21">
        <v>1E-3</v>
      </c>
      <c r="G32" s="41"/>
      <c r="H32" s="41"/>
      <c r="I32" s="41"/>
      <c r="J32" s="41"/>
      <c r="K32" s="41"/>
      <c r="L32" s="41"/>
      <c r="M32" s="42"/>
    </row>
    <row r="33" spans="1:13" s="100" customFormat="1" ht="16.5" x14ac:dyDescent="0.25">
      <c r="A33" s="154">
        <v>3</v>
      </c>
      <c r="B33" s="155" t="s">
        <v>127</v>
      </c>
      <c r="C33" s="97" t="s">
        <v>128</v>
      </c>
      <c r="D33" s="98" t="s">
        <v>129</v>
      </c>
      <c r="E33" s="99"/>
      <c r="F33" s="99">
        <v>1.8</v>
      </c>
      <c r="G33" s="99"/>
      <c r="H33" s="99"/>
      <c r="I33" s="99"/>
      <c r="J33" s="99"/>
      <c r="K33" s="99"/>
      <c r="L33" s="99"/>
      <c r="M33" s="125"/>
    </row>
    <row r="34" spans="1:13" s="100" customFormat="1" x14ac:dyDescent="0.25">
      <c r="A34" s="154"/>
      <c r="B34" s="155"/>
      <c r="C34" s="116" t="s">
        <v>16</v>
      </c>
      <c r="D34" s="117" t="s">
        <v>17</v>
      </c>
      <c r="E34" s="1">
        <v>2.06</v>
      </c>
      <c r="F34" s="50">
        <v>3.7080000000000002</v>
      </c>
      <c r="G34" s="1"/>
      <c r="H34" s="1"/>
      <c r="I34" s="1"/>
      <c r="J34" s="1"/>
      <c r="K34" s="1"/>
      <c r="L34" s="1"/>
      <c r="M34" s="2"/>
    </row>
    <row r="35" spans="1:13" s="35" customFormat="1" x14ac:dyDescent="0.2">
      <c r="A35" s="146">
        <v>3</v>
      </c>
      <c r="B35" s="80" t="s">
        <v>6</v>
      </c>
      <c r="C35" s="67" t="s">
        <v>29</v>
      </c>
      <c r="D35" s="68" t="s">
        <v>72</v>
      </c>
      <c r="E35" s="69"/>
      <c r="F35" s="36">
        <v>3.6</v>
      </c>
      <c r="G35" s="36"/>
      <c r="H35" s="36"/>
      <c r="I35" s="36"/>
      <c r="J35" s="36"/>
      <c r="K35" s="36"/>
      <c r="L35" s="36"/>
      <c r="M35" s="126"/>
    </row>
    <row r="36" spans="1:13" s="35" customFormat="1" x14ac:dyDescent="0.2">
      <c r="A36" s="146"/>
      <c r="B36" s="80"/>
      <c r="C36" s="70" t="s">
        <v>16</v>
      </c>
      <c r="D36" s="38" t="s">
        <v>17</v>
      </c>
      <c r="E36" s="39">
        <v>1.8</v>
      </c>
      <c r="F36" s="71">
        <v>6.48</v>
      </c>
      <c r="G36" s="39"/>
      <c r="H36" s="40"/>
      <c r="I36" s="40"/>
      <c r="J36" s="40"/>
      <c r="K36" s="40"/>
      <c r="L36" s="40"/>
      <c r="M36" s="72"/>
    </row>
    <row r="37" spans="1:13" s="35" customFormat="1" x14ac:dyDescent="0.2">
      <c r="A37" s="146"/>
      <c r="B37" s="80"/>
      <c r="C37" s="70" t="s">
        <v>10</v>
      </c>
      <c r="D37" s="38" t="s">
        <v>72</v>
      </c>
      <c r="E37" s="39">
        <v>1.1000000000000001</v>
      </c>
      <c r="F37" s="71">
        <v>3.96</v>
      </c>
      <c r="G37" s="39"/>
      <c r="H37" s="40"/>
      <c r="I37" s="40"/>
      <c r="J37" s="40"/>
      <c r="K37" s="40"/>
      <c r="L37" s="40"/>
      <c r="M37" s="72"/>
    </row>
    <row r="38" spans="1:13" s="35" customFormat="1" x14ac:dyDescent="0.2">
      <c r="A38" s="146"/>
      <c r="B38" s="96" t="s">
        <v>102</v>
      </c>
      <c r="C38" s="70" t="s">
        <v>98</v>
      </c>
      <c r="D38" s="38" t="s">
        <v>75</v>
      </c>
      <c r="E38" s="39">
        <v>1.55</v>
      </c>
      <c r="F38" s="71">
        <v>6.1379999999999999</v>
      </c>
      <c r="G38" s="39"/>
      <c r="H38" s="40"/>
      <c r="I38" s="40"/>
      <c r="J38" s="40"/>
      <c r="K38" s="40"/>
      <c r="L38" s="40"/>
      <c r="M38" s="72"/>
    </row>
    <row r="39" spans="1:13" s="35" customFormat="1" x14ac:dyDescent="0.2">
      <c r="A39" s="146">
        <v>4</v>
      </c>
      <c r="B39" s="80" t="s">
        <v>74</v>
      </c>
      <c r="C39" s="73" t="s">
        <v>123</v>
      </c>
      <c r="D39" s="68" t="s">
        <v>30</v>
      </c>
      <c r="E39" s="69"/>
      <c r="F39" s="36">
        <v>51.4</v>
      </c>
      <c r="G39" s="36"/>
      <c r="H39" s="36"/>
      <c r="I39" s="36"/>
      <c r="J39" s="36"/>
      <c r="K39" s="36"/>
      <c r="L39" s="36"/>
      <c r="M39" s="126"/>
    </row>
    <row r="40" spans="1:13" s="35" customFormat="1" x14ac:dyDescent="0.2">
      <c r="A40" s="146"/>
      <c r="B40" s="80"/>
      <c r="C40" s="70" t="s">
        <v>16</v>
      </c>
      <c r="D40" s="38" t="s">
        <v>17</v>
      </c>
      <c r="E40" s="39">
        <v>1.0900000000000001</v>
      </c>
      <c r="F40" s="71">
        <v>56.026000000000003</v>
      </c>
      <c r="G40" s="39"/>
      <c r="H40" s="40"/>
      <c r="I40" s="40"/>
      <c r="J40" s="40"/>
      <c r="K40" s="40"/>
      <c r="L40" s="40"/>
      <c r="M40" s="72"/>
    </row>
    <row r="41" spans="1:13" s="35" customFormat="1" x14ac:dyDescent="0.2">
      <c r="A41" s="146"/>
      <c r="B41" s="80"/>
      <c r="C41" s="70" t="s">
        <v>19</v>
      </c>
      <c r="D41" s="38" t="s">
        <v>15</v>
      </c>
      <c r="E41" s="39">
        <v>0.23699999999999999</v>
      </c>
      <c r="F41" s="71">
        <v>12.182</v>
      </c>
      <c r="G41" s="39"/>
      <c r="H41" s="40"/>
      <c r="I41" s="40"/>
      <c r="J41" s="40"/>
      <c r="K41" s="40"/>
      <c r="L41" s="40"/>
      <c r="M41" s="72"/>
    </row>
    <row r="42" spans="1:13" s="35" customFormat="1" x14ac:dyDescent="0.2">
      <c r="A42" s="146"/>
      <c r="B42" s="80" t="s">
        <v>96</v>
      </c>
      <c r="C42" s="70" t="s">
        <v>119</v>
      </c>
      <c r="D42" s="38" t="s">
        <v>30</v>
      </c>
      <c r="E42" s="39">
        <v>1</v>
      </c>
      <c r="F42" s="71">
        <v>51.4</v>
      </c>
      <c r="G42" s="39"/>
      <c r="H42" s="40"/>
      <c r="I42" s="40"/>
      <c r="J42" s="40"/>
      <c r="K42" s="40"/>
      <c r="L42" s="40"/>
      <c r="M42" s="72"/>
    </row>
    <row r="43" spans="1:13" s="35" customFormat="1" x14ac:dyDescent="0.2">
      <c r="A43" s="146"/>
      <c r="B43" s="80"/>
      <c r="C43" s="70" t="s">
        <v>76</v>
      </c>
      <c r="D43" s="38" t="s">
        <v>75</v>
      </c>
      <c r="E43" s="39">
        <v>7.7499999999999999E-2</v>
      </c>
      <c r="F43" s="71">
        <v>3.984</v>
      </c>
      <c r="G43" s="39"/>
      <c r="H43" s="40"/>
      <c r="I43" s="40"/>
      <c r="J43" s="40"/>
      <c r="K43" s="40"/>
      <c r="L43" s="40"/>
      <c r="M43" s="72"/>
    </row>
    <row r="44" spans="1:13" s="35" customFormat="1" ht="38.25" x14ac:dyDescent="0.2">
      <c r="A44" s="146">
        <v>6</v>
      </c>
      <c r="B44" s="37" t="s">
        <v>83</v>
      </c>
      <c r="C44" s="73" t="s">
        <v>124</v>
      </c>
      <c r="D44" s="68" t="s">
        <v>30</v>
      </c>
      <c r="E44" s="69"/>
      <c r="F44" s="36">
        <v>51.4</v>
      </c>
      <c r="G44" s="36"/>
      <c r="H44" s="36"/>
      <c r="I44" s="36"/>
      <c r="J44" s="36"/>
      <c r="K44" s="36"/>
      <c r="L44" s="36"/>
      <c r="M44" s="126"/>
    </row>
    <row r="45" spans="1:13" s="35" customFormat="1" x14ac:dyDescent="0.2">
      <c r="A45" s="146"/>
      <c r="B45" s="37"/>
      <c r="C45" s="70" t="s">
        <v>21</v>
      </c>
      <c r="D45" s="38" t="s">
        <v>17</v>
      </c>
      <c r="E45" s="39">
        <v>0.25900000000000001</v>
      </c>
      <c r="F45" s="71">
        <v>13.313000000000001</v>
      </c>
      <c r="G45" s="39"/>
      <c r="H45" s="40"/>
      <c r="I45" s="40"/>
      <c r="J45" s="40"/>
      <c r="K45" s="40"/>
      <c r="L45" s="40"/>
      <c r="M45" s="72"/>
    </row>
    <row r="46" spans="1:13" s="35" customFormat="1" x14ac:dyDescent="0.2">
      <c r="A46" s="146"/>
      <c r="B46" s="37"/>
      <c r="C46" s="70" t="s">
        <v>19</v>
      </c>
      <c r="D46" s="38" t="s">
        <v>15</v>
      </c>
      <c r="E46" s="39">
        <v>0.36499999999999999</v>
      </c>
      <c r="F46" s="71">
        <v>18.760999999999999</v>
      </c>
      <c r="G46" s="39"/>
      <c r="H46" s="40"/>
      <c r="I46" s="40"/>
      <c r="J46" s="40"/>
      <c r="K46" s="40"/>
      <c r="L46" s="40"/>
      <c r="M46" s="72"/>
    </row>
    <row r="47" spans="1:13" s="35" customFormat="1" x14ac:dyDescent="0.2">
      <c r="A47" s="146"/>
      <c r="B47" s="80" t="s">
        <v>84</v>
      </c>
      <c r="C47" s="70" t="s">
        <v>130</v>
      </c>
      <c r="D47" s="38" t="s">
        <v>9</v>
      </c>
      <c r="E47" s="39">
        <v>7.1300000000000001E-3</v>
      </c>
      <c r="F47" s="71">
        <v>0.36599999999999999</v>
      </c>
      <c r="G47" s="39"/>
      <c r="H47" s="40"/>
      <c r="I47" s="40"/>
      <c r="J47" s="40"/>
      <c r="K47" s="40"/>
      <c r="L47" s="40"/>
      <c r="M47" s="72"/>
    </row>
    <row r="48" spans="1:13" s="35" customFormat="1" x14ac:dyDescent="0.2">
      <c r="A48" s="146"/>
      <c r="B48" s="37"/>
      <c r="C48" s="70" t="s">
        <v>20</v>
      </c>
      <c r="D48" s="38" t="s">
        <v>15</v>
      </c>
      <c r="E48" s="39">
        <v>3.4000000000000002E-2</v>
      </c>
      <c r="F48" s="71">
        <v>1.748</v>
      </c>
      <c r="G48" s="39"/>
      <c r="H48" s="40"/>
      <c r="I48" s="40"/>
      <c r="J48" s="40"/>
      <c r="K48" s="40"/>
      <c r="L48" s="40"/>
      <c r="M48" s="72"/>
    </row>
    <row r="49" spans="1:14" s="35" customFormat="1" ht="25.5" x14ac:dyDescent="0.2">
      <c r="A49" s="147">
        <v>7</v>
      </c>
      <c r="B49" s="81" t="s">
        <v>85</v>
      </c>
      <c r="C49" s="73" t="s">
        <v>77</v>
      </c>
      <c r="D49" s="68" t="s">
        <v>72</v>
      </c>
      <c r="E49" s="69"/>
      <c r="F49" s="36">
        <v>5.2</v>
      </c>
      <c r="G49" s="36"/>
      <c r="H49" s="36"/>
      <c r="I49" s="36"/>
      <c r="J49" s="36"/>
      <c r="K49" s="36"/>
      <c r="L49" s="36"/>
      <c r="M49" s="126"/>
    </row>
    <row r="50" spans="1:14" s="35" customFormat="1" x14ac:dyDescent="0.2">
      <c r="A50" s="147"/>
      <c r="B50" s="81"/>
      <c r="C50" s="70" t="s">
        <v>16</v>
      </c>
      <c r="D50" s="38" t="s">
        <v>17</v>
      </c>
      <c r="E50" s="39">
        <v>2.81</v>
      </c>
      <c r="F50" s="71">
        <v>14.612</v>
      </c>
      <c r="G50" s="39"/>
      <c r="H50" s="40"/>
      <c r="I50" s="40"/>
      <c r="J50" s="40"/>
      <c r="K50" s="40"/>
      <c r="L50" s="40"/>
      <c r="M50" s="72"/>
    </row>
    <row r="51" spans="1:14" s="35" customFormat="1" x14ac:dyDescent="0.2">
      <c r="A51" s="147"/>
      <c r="B51" s="81"/>
      <c r="C51" s="70" t="s">
        <v>19</v>
      </c>
      <c r="D51" s="38" t="s">
        <v>15</v>
      </c>
      <c r="E51" s="39">
        <v>0.33</v>
      </c>
      <c r="F51" s="71">
        <v>1.716</v>
      </c>
      <c r="G51" s="39"/>
      <c r="H51" s="40"/>
      <c r="I51" s="40"/>
      <c r="J51" s="40"/>
      <c r="K51" s="40"/>
      <c r="L51" s="40"/>
      <c r="M51" s="72"/>
    </row>
    <row r="52" spans="1:14" s="35" customFormat="1" x14ac:dyDescent="0.2">
      <c r="A52" s="147"/>
      <c r="B52" s="80" t="s">
        <v>93</v>
      </c>
      <c r="C52" s="70" t="s">
        <v>25</v>
      </c>
      <c r="D52" s="38" t="s">
        <v>72</v>
      </c>
      <c r="E52" s="39">
        <v>1.02</v>
      </c>
      <c r="F52" s="71">
        <v>5.3040000000000003</v>
      </c>
      <c r="G52" s="39"/>
      <c r="H52" s="40"/>
      <c r="I52" s="40"/>
      <c r="J52" s="40"/>
      <c r="K52" s="40"/>
      <c r="L52" s="40"/>
      <c r="M52" s="72"/>
    </row>
    <row r="53" spans="1:14" s="35" customFormat="1" x14ac:dyDescent="0.2">
      <c r="A53" s="147"/>
      <c r="B53" s="81"/>
      <c r="C53" s="70" t="s">
        <v>37</v>
      </c>
      <c r="D53" s="38" t="s">
        <v>75</v>
      </c>
      <c r="E53" s="39">
        <v>2.4</v>
      </c>
      <c r="F53" s="71">
        <v>12.73</v>
      </c>
      <c r="G53" s="39"/>
      <c r="H53" s="40"/>
      <c r="I53" s="40"/>
      <c r="J53" s="40"/>
      <c r="K53" s="40"/>
      <c r="L53" s="40"/>
      <c r="M53" s="72"/>
    </row>
    <row r="54" spans="1:14" s="35" customFormat="1" x14ac:dyDescent="0.2">
      <c r="A54" s="147"/>
      <c r="B54" s="80" t="s">
        <v>87</v>
      </c>
      <c r="C54" s="70" t="s">
        <v>86</v>
      </c>
      <c r="D54" s="38" t="s">
        <v>14</v>
      </c>
      <c r="E54" s="39">
        <v>0.71699999999999997</v>
      </c>
      <c r="F54" s="71">
        <v>3.7280000000000002</v>
      </c>
      <c r="G54" s="39"/>
      <c r="H54" s="40"/>
      <c r="I54" s="40"/>
      <c r="J54" s="40"/>
      <c r="K54" s="40"/>
      <c r="L54" s="40"/>
      <c r="M54" s="72"/>
    </row>
    <row r="55" spans="1:14" s="35" customFormat="1" x14ac:dyDescent="0.2">
      <c r="A55" s="147"/>
      <c r="B55" s="80" t="s">
        <v>91</v>
      </c>
      <c r="C55" s="70" t="s">
        <v>88</v>
      </c>
      <c r="D55" s="38" t="s">
        <v>72</v>
      </c>
      <c r="E55" s="39">
        <v>1.2999999999999999E-3</v>
      </c>
      <c r="F55" s="74">
        <v>6.7999999999999996E-3</v>
      </c>
      <c r="G55" s="39"/>
      <c r="H55" s="40"/>
      <c r="I55" s="40"/>
      <c r="J55" s="40"/>
      <c r="K55" s="40"/>
      <c r="L55" s="40"/>
      <c r="M55" s="72"/>
    </row>
    <row r="56" spans="1:14" s="35" customFormat="1" x14ac:dyDescent="0.2">
      <c r="A56" s="147"/>
      <c r="B56" s="80" t="s">
        <v>90</v>
      </c>
      <c r="C56" s="70" t="s">
        <v>89</v>
      </c>
      <c r="D56" s="38" t="s">
        <v>72</v>
      </c>
      <c r="E56" s="39">
        <v>1.52E-2</v>
      </c>
      <c r="F56" s="71">
        <v>7.9000000000000001E-2</v>
      </c>
      <c r="G56" s="39"/>
      <c r="H56" s="40"/>
      <c r="I56" s="40"/>
      <c r="J56" s="40"/>
      <c r="K56" s="40"/>
      <c r="L56" s="40"/>
      <c r="M56" s="72"/>
    </row>
    <row r="57" spans="1:14" s="35" customFormat="1" x14ac:dyDescent="0.2">
      <c r="A57" s="147"/>
      <c r="B57" s="82" t="s">
        <v>97</v>
      </c>
      <c r="C57" s="70" t="s">
        <v>92</v>
      </c>
      <c r="D57" s="38" t="s">
        <v>75</v>
      </c>
      <c r="E57" s="39">
        <v>8.9999999999999998E-4</v>
      </c>
      <c r="F57" s="71">
        <v>5.0000000000000001E-3</v>
      </c>
      <c r="G57" s="39"/>
      <c r="H57" s="40"/>
      <c r="I57" s="40"/>
      <c r="J57" s="40"/>
      <c r="K57" s="40"/>
      <c r="L57" s="40"/>
      <c r="M57" s="72"/>
    </row>
    <row r="58" spans="1:14" s="35" customFormat="1" x14ac:dyDescent="0.2">
      <c r="A58" s="147"/>
      <c r="B58" s="81"/>
      <c r="C58" s="70" t="s">
        <v>26</v>
      </c>
      <c r="D58" s="38" t="s">
        <v>15</v>
      </c>
      <c r="E58" s="39">
        <v>1.6E-2</v>
      </c>
      <c r="F58" s="71">
        <v>8.3000000000000004E-2</v>
      </c>
      <c r="G58" s="39"/>
      <c r="H58" s="40"/>
      <c r="I58" s="40"/>
      <c r="J58" s="40"/>
      <c r="K58" s="40"/>
      <c r="L58" s="40"/>
      <c r="M58" s="72"/>
    </row>
    <row r="59" spans="1:14" s="35" customFormat="1" ht="25.5" x14ac:dyDescent="0.2">
      <c r="A59" s="146">
        <v>8</v>
      </c>
      <c r="B59" s="80" t="s">
        <v>94</v>
      </c>
      <c r="C59" s="73" t="s">
        <v>78</v>
      </c>
      <c r="D59" s="68" t="s">
        <v>72</v>
      </c>
      <c r="E59" s="69"/>
      <c r="F59" s="36">
        <v>10</v>
      </c>
      <c r="G59" s="36"/>
      <c r="H59" s="36"/>
      <c r="I59" s="36"/>
      <c r="J59" s="36"/>
      <c r="K59" s="36"/>
      <c r="L59" s="36"/>
      <c r="M59" s="126"/>
    </row>
    <row r="60" spans="1:14" s="35" customFormat="1" x14ac:dyDescent="0.2">
      <c r="A60" s="146"/>
      <c r="B60" s="80"/>
      <c r="C60" s="70" t="s">
        <v>16</v>
      </c>
      <c r="D60" s="38" t="s">
        <v>17</v>
      </c>
      <c r="E60" s="39">
        <v>0.89</v>
      </c>
      <c r="F60" s="71">
        <v>8.9</v>
      </c>
      <c r="G60" s="39"/>
      <c r="H60" s="40"/>
      <c r="I60" s="40"/>
      <c r="J60" s="40"/>
      <c r="K60" s="40"/>
      <c r="L60" s="40"/>
      <c r="M60" s="72"/>
    </row>
    <row r="61" spans="1:14" s="35" customFormat="1" x14ac:dyDescent="0.2">
      <c r="A61" s="146"/>
      <c r="B61" s="80"/>
      <c r="C61" s="70" t="s">
        <v>95</v>
      </c>
      <c r="D61" s="38" t="s">
        <v>15</v>
      </c>
      <c r="E61" s="39">
        <v>0.37</v>
      </c>
      <c r="F61" s="71">
        <v>3.7</v>
      </c>
      <c r="G61" s="39"/>
      <c r="H61" s="40"/>
      <c r="I61" s="40"/>
      <c r="J61" s="40"/>
      <c r="K61" s="40"/>
      <c r="L61" s="40"/>
      <c r="M61" s="72"/>
    </row>
    <row r="62" spans="1:14" s="35" customFormat="1" x14ac:dyDescent="0.2">
      <c r="A62" s="146"/>
      <c r="B62" s="80"/>
      <c r="C62" s="70" t="s">
        <v>31</v>
      </c>
      <c r="D62" s="38" t="s">
        <v>72</v>
      </c>
      <c r="E62" s="39">
        <v>1.1499999999999999</v>
      </c>
      <c r="F62" s="71">
        <v>11.5</v>
      </c>
      <c r="G62" s="39"/>
      <c r="H62" s="40"/>
      <c r="I62" s="40"/>
      <c r="J62" s="40"/>
      <c r="K62" s="40"/>
      <c r="L62" s="40"/>
      <c r="M62" s="72"/>
    </row>
    <row r="63" spans="1:14" s="35" customFormat="1" x14ac:dyDescent="0.2">
      <c r="A63" s="146"/>
      <c r="B63" s="96" t="s">
        <v>102</v>
      </c>
      <c r="C63" s="70" t="s">
        <v>101</v>
      </c>
      <c r="D63" s="38" t="s">
        <v>75</v>
      </c>
      <c r="E63" s="39">
        <v>1.6</v>
      </c>
      <c r="F63" s="71">
        <v>18.399999999999999</v>
      </c>
      <c r="G63" s="39"/>
      <c r="H63" s="40"/>
      <c r="I63" s="40"/>
      <c r="J63" s="40"/>
      <c r="K63" s="40"/>
      <c r="L63" s="40"/>
      <c r="M63" s="72"/>
    </row>
    <row r="64" spans="1:14" s="35" customFormat="1" x14ac:dyDescent="0.2">
      <c r="A64" s="93"/>
      <c r="B64" s="80"/>
      <c r="C64" s="37" t="s">
        <v>32</v>
      </c>
      <c r="D64" s="37"/>
      <c r="E64" s="39"/>
      <c r="F64" s="36"/>
      <c r="G64" s="38"/>
      <c r="H64" s="61"/>
      <c r="I64" s="61"/>
      <c r="J64" s="61"/>
      <c r="K64" s="61"/>
      <c r="L64" s="61"/>
      <c r="M64" s="61"/>
      <c r="N64" s="128"/>
    </row>
    <row r="65" spans="1:13" s="35" customFormat="1" x14ac:dyDescent="0.2">
      <c r="A65" s="93"/>
      <c r="B65" s="80"/>
      <c r="C65" s="37"/>
      <c r="D65" s="37"/>
      <c r="E65" s="39"/>
      <c r="F65" s="36"/>
      <c r="G65" s="38"/>
      <c r="H65" s="63"/>
      <c r="I65" s="63"/>
      <c r="J65" s="63"/>
      <c r="K65" s="63"/>
      <c r="L65" s="63"/>
      <c r="M65" s="61"/>
    </row>
    <row r="66" spans="1:13" ht="31.5" x14ac:dyDescent="0.25">
      <c r="A66" s="118"/>
      <c r="B66" s="96"/>
      <c r="C66" s="107" t="s">
        <v>113</v>
      </c>
      <c r="D66" s="119"/>
      <c r="E66" s="21"/>
      <c r="F66" s="41"/>
      <c r="G66" s="41"/>
      <c r="H66" s="41"/>
      <c r="I66" s="41"/>
      <c r="J66" s="41"/>
      <c r="K66" s="120"/>
      <c r="L66" s="41"/>
      <c r="M66" s="42"/>
    </row>
    <row r="67" spans="1:13" s="75" customFormat="1" ht="25.5" x14ac:dyDescent="0.25">
      <c r="A67" s="143">
        <v>1</v>
      </c>
      <c r="B67" s="84" t="s">
        <v>5</v>
      </c>
      <c r="C67" s="43" t="s">
        <v>117</v>
      </c>
      <c r="D67" s="23" t="s">
        <v>72</v>
      </c>
      <c r="E67" s="24"/>
      <c r="F67" s="1">
        <v>41</v>
      </c>
      <c r="G67" s="1"/>
      <c r="H67" s="25"/>
      <c r="I67" s="1"/>
      <c r="J67" s="25"/>
      <c r="K67" s="1"/>
      <c r="L67" s="25"/>
      <c r="M67" s="127"/>
    </row>
    <row r="68" spans="1:13" s="75" customFormat="1" x14ac:dyDescent="0.25">
      <c r="A68" s="144"/>
      <c r="B68" s="84"/>
      <c r="C68" s="65" t="s">
        <v>16</v>
      </c>
      <c r="D68" s="18" t="s">
        <v>17</v>
      </c>
      <c r="E68" s="20">
        <v>3.1699999999999999E-2</v>
      </c>
      <c r="F68" s="21">
        <v>1.3</v>
      </c>
      <c r="G68" s="20"/>
      <c r="H68" s="41"/>
      <c r="I68" s="41"/>
      <c r="J68" s="41"/>
      <c r="K68" s="41"/>
      <c r="L68" s="41"/>
      <c r="M68" s="42"/>
    </row>
    <row r="69" spans="1:13" s="75" customFormat="1" x14ac:dyDescent="0.25">
      <c r="A69" s="144"/>
      <c r="B69" s="85" t="s">
        <v>59</v>
      </c>
      <c r="C69" s="65" t="s">
        <v>27</v>
      </c>
      <c r="D69" s="18" t="s">
        <v>18</v>
      </c>
      <c r="E69" s="20">
        <v>3.5100000000000001E-3</v>
      </c>
      <c r="F69" s="21">
        <v>0.14399999999999999</v>
      </c>
      <c r="G69" s="20"/>
      <c r="H69" s="41"/>
      <c r="I69" s="41"/>
      <c r="J69" s="41"/>
      <c r="K69" s="41"/>
      <c r="L69" s="41"/>
      <c r="M69" s="42"/>
    </row>
    <row r="70" spans="1:13" s="75" customFormat="1" x14ac:dyDescent="0.25">
      <c r="A70" s="144"/>
      <c r="B70" s="85" t="s">
        <v>61</v>
      </c>
      <c r="C70" s="65" t="s">
        <v>23</v>
      </c>
      <c r="D70" s="18" t="s">
        <v>18</v>
      </c>
      <c r="E70" s="20">
        <v>9.7000000000000005E-4</v>
      </c>
      <c r="F70" s="21">
        <v>0.04</v>
      </c>
      <c r="G70" s="20"/>
      <c r="H70" s="41"/>
      <c r="I70" s="41"/>
      <c r="J70" s="41"/>
      <c r="K70" s="41"/>
      <c r="L70" s="41"/>
      <c r="M70" s="42"/>
    </row>
    <row r="71" spans="1:13" s="75" customFormat="1" x14ac:dyDescent="0.25">
      <c r="A71" s="144"/>
      <c r="B71" s="85" t="s">
        <v>68</v>
      </c>
      <c r="C71" s="65" t="s">
        <v>40</v>
      </c>
      <c r="D71" s="18" t="s">
        <v>18</v>
      </c>
      <c r="E71" s="20">
        <v>1.0999999999999999E-2</v>
      </c>
      <c r="F71" s="21">
        <v>0.45100000000000001</v>
      </c>
      <c r="G71" s="20"/>
      <c r="H71" s="41"/>
      <c r="I71" s="41"/>
      <c r="J71" s="41"/>
      <c r="K71" s="41"/>
      <c r="L71" s="41"/>
      <c r="M71" s="42"/>
    </row>
    <row r="72" spans="1:13" s="75" customFormat="1" x14ac:dyDescent="0.25">
      <c r="A72" s="144"/>
      <c r="B72" s="85" t="s">
        <v>60</v>
      </c>
      <c r="C72" s="65" t="s">
        <v>28</v>
      </c>
      <c r="D72" s="18" t="s">
        <v>18</v>
      </c>
      <c r="E72" s="20">
        <v>4.4999999999999999E-4</v>
      </c>
      <c r="F72" s="21">
        <v>1E-3</v>
      </c>
      <c r="G72" s="20"/>
      <c r="H72" s="41"/>
      <c r="I72" s="41"/>
      <c r="J72" s="41"/>
      <c r="K72" s="41"/>
      <c r="L72" s="41"/>
      <c r="M72" s="42"/>
    </row>
    <row r="73" spans="1:13" s="75" customFormat="1" x14ac:dyDescent="0.25">
      <c r="A73" s="144"/>
      <c r="B73" s="85" t="s">
        <v>112</v>
      </c>
      <c r="C73" s="65" t="s">
        <v>8</v>
      </c>
      <c r="D73" s="18" t="s">
        <v>72</v>
      </c>
      <c r="E73" s="20">
        <v>1.22</v>
      </c>
      <c r="F73" s="21">
        <v>50.02</v>
      </c>
      <c r="G73" s="20"/>
      <c r="H73" s="41"/>
      <c r="I73" s="41"/>
      <c r="J73" s="41"/>
      <c r="K73" s="41"/>
      <c r="L73" s="41"/>
      <c r="M73" s="42"/>
    </row>
    <row r="74" spans="1:13" s="75" customFormat="1" ht="24" x14ac:dyDescent="0.25">
      <c r="A74" s="145"/>
      <c r="B74" s="84"/>
      <c r="C74" s="65" t="s">
        <v>100</v>
      </c>
      <c r="D74" s="18" t="s">
        <v>72</v>
      </c>
      <c r="E74" s="20">
        <v>1.55</v>
      </c>
      <c r="F74" s="21">
        <v>77.531000000000006</v>
      </c>
      <c r="G74" s="20"/>
      <c r="H74" s="41"/>
      <c r="I74" s="41"/>
      <c r="J74" s="41"/>
      <c r="K74" s="41"/>
      <c r="L74" s="41"/>
      <c r="M74" s="42"/>
    </row>
    <row r="75" spans="1:13" ht="38.25" x14ac:dyDescent="0.25">
      <c r="A75" s="148">
        <v>2</v>
      </c>
      <c r="B75" s="83" t="s">
        <v>1</v>
      </c>
      <c r="C75" s="43" t="s">
        <v>120</v>
      </c>
      <c r="D75" s="44" t="s">
        <v>73</v>
      </c>
      <c r="E75" s="64"/>
      <c r="F75" s="1">
        <v>4948</v>
      </c>
      <c r="G75" s="1"/>
      <c r="H75" s="1"/>
      <c r="I75" s="1"/>
      <c r="J75" s="1"/>
      <c r="K75" s="1"/>
      <c r="L75" s="1"/>
      <c r="M75" s="2"/>
    </row>
    <row r="76" spans="1:13" x14ac:dyDescent="0.25">
      <c r="A76" s="148"/>
      <c r="B76" s="83"/>
      <c r="C76" s="65" t="s">
        <v>21</v>
      </c>
      <c r="D76" s="18" t="s">
        <v>17</v>
      </c>
      <c r="E76" s="20">
        <v>4.2900000000000001E-2</v>
      </c>
      <c r="F76" s="21">
        <v>212.26900000000001</v>
      </c>
      <c r="G76" s="20"/>
      <c r="H76" s="41"/>
      <c r="I76" s="41"/>
      <c r="J76" s="41"/>
      <c r="K76" s="41"/>
      <c r="L76" s="41"/>
      <c r="M76" s="42"/>
    </row>
    <row r="77" spans="1:13" x14ac:dyDescent="0.25">
      <c r="A77" s="148"/>
      <c r="B77" s="83" t="s">
        <v>59</v>
      </c>
      <c r="C77" s="65" t="s">
        <v>33</v>
      </c>
      <c r="D77" s="18" t="s">
        <v>18</v>
      </c>
      <c r="E77" s="20">
        <v>2.6900000000000001E-3</v>
      </c>
      <c r="F77" s="21">
        <v>13.31</v>
      </c>
      <c r="G77" s="20"/>
      <c r="H77" s="41"/>
      <c r="I77" s="41"/>
      <c r="J77" s="41"/>
      <c r="K77" s="41"/>
      <c r="L77" s="41"/>
      <c r="M77" s="42"/>
    </row>
    <row r="78" spans="1:13" x14ac:dyDescent="0.25">
      <c r="A78" s="148"/>
      <c r="B78" s="83" t="s">
        <v>60</v>
      </c>
      <c r="C78" s="65" t="s">
        <v>22</v>
      </c>
      <c r="D78" s="18" t="s">
        <v>18</v>
      </c>
      <c r="E78" s="20">
        <v>4.0999999999999999E-4</v>
      </c>
      <c r="F78" s="21">
        <v>2.0289999999999999</v>
      </c>
      <c r="G78" s="20"/>
      <c r="H78" s="41"/>
      <c r="I78" s="41"/>
      <c r="J78" s="41"/>
      <c r="K78" s="41"/>
      <c r="L78" s="41"/>
      <c r="M78" s="42"/>
    </row>
    <row r="79" spans="1:13" x14ac:dyDescent="0.25">
      <c r="A79" s="148"/>
      <c r="B79" s="83" t="s">
        <v>65</v>
      </c>
      <c r="C79" s="65" t="s">
        <v>34</v>
      </c>
      <c r="D79" s="18" t="s">
        <v>18</v>
      </c>
      <c r="E79" s="20">
        <v>7.6E-3</v>
      </c>
      <c r="F79" s="21">
        <v>37.604999999999997</v>
      </c>
      <c r="G79" s="20"/>
      <c r="H79" s="41"/>
      <c r="I79" s="41"/>
      <c r="J79" s="41"/>
      <c r="K79" s="41"/>
      <c r="L79" s="41"/>
      <c r="M79" s="42"/>
    </row>
    <row r="80" spans="1:13" x14ac:dyDescent="0.25">
      <c r="A80" s="148"/>
      <c r="B80" s="83" t="s">
        <v>66</v>
      </c>
      <c r="C80" s="65" t="s">
        <v>35</v>
      </c>
      <c r="D80" s="18" t="s">
        <v>18</v>
      </c>
      <c r="E80" s="20">
        <v>7.4000000000000003E-3</v>
      </c>
      <c r="F80" s="21">
        <v>36.615000000000002</v>
      </c>
      <c r="G80" s="20"/>
      <c r="H80" s="41"/>
      <c r="I80" s="41"/>
      <c r="J80" s="41"/>
      <c r="K80" s="41"/>
      <c r="L80" s="41"/>
      <c r="M80" s="42"/>
    </row>
    <row r="81" spans="1:13" x14ac:dyDescent="0.25">
      <c r="A81" s="148"/>
      <c r="B81" s="83" t="s">
        <v>61</v>
      </c>
      <c r="C81" s="65" t="s">
        <v>23</v>
      </c>
      <c r="D81" s="18" t="s">
        <v>18</v>
      </c>
      <c r="E81" s="20">
        <f>1.48/1000</f>
        <v>1.48E-3</v>
      </c>
      <c r="F81" s="21">
        <v>7.3230000000000004</v>
      </c>
      <c r="G81" s="20"/>
      <c r="H81" s="41"/>
      <c r="I81" s="41"/>
      <c r="J81" s="41"/>
      <c r="K81" s="41"/>
      <c r="L81" s="41"/>
      <c r="M81" s="42"/>
    </row>
    <row r="82" spans="1:13" ht="15" customHeight="1" x14ac:dyDescent="0.25">
      <c r="A82" s="148"/>
      <c r="B82" s="80"/>
      <c r="C82" s="65" t="s">
        <v>36</v>
      </c>
      <c r="D82" s="18" t="s">
        <v>72</v>
      </c>
      <c r="E82" s="20">
        <f>(149-2*12.4)/1000</f>
        <v>0.1242</v>
      </c>
      <c r="F82" s="21">
        <v>614.54200000000003</v>
      </c>
      <c r="G82" s="20"/>
      <c r="H82" s="41"/>
      <c r="I82" s="41"/>
      <c r="J82" s="41"/>
      <c r="K82" s="41"/>
      <c r="L82" s="41"/>
      <c r="M82" s="42"/>
    </row>
    <row r="83" spans="1:13" x14ac:dyDescent="0.25">
      <c r="A83" s="148"/>
      <c r="B83" s="83" t="s">
        <v>102</v>
      </c>
      <c r="C83" s="65" t="s">
        <v>99</v>
      </c>
      <c r="D83" s="18" t="s">
        <v>9</v>
      </c>
      <c r="E83" s="20">
        <v>1.55</v>
      </c>
      <c r="F83" s="21">
        <v>952.54</v>
      </c>
      <c r="G83" s="20"/>
      <c r="H83" s="41"/>
      <c r="I83" s="41"/>
      <c r="J83" s="41"/>
      <c r="K83" s="41"/>
      <c r="L83" s="41"/>
      <c r="M83" s="42"/>
    </row>
    <row r="84" spans="1:13" x14ac:dyDescent="0.25">
      <c r="A84" s="148"/>
      <c r="B84" s="83"/>
      <c r="C84" s="65" t="s">
        <v>24</v>
      </c>
      <c r="D84" s="18" t="s">
        <v>72</v>
      </c>
      <c r="E84" s="20">
        <v>1.0999999999999999E-2</v>
      </c>
      <c r="F84" s="21">
        <v>54.427999999999997</v>
      </c>
      <c r="G84" s="20"/>
      <c r="H84" s="41"/>
      <c r="I84" s="41"/>
      <c r="J84" s="41"/>
      <c r="K84" s="41"/>
      <c r="L84" s="41"/>
      <c r="M84" s="42"/>
    </row>
    <row r="85" spans="1:13" s="75" customFormat="1" ht="25.5" x14ac:dyDescent="0.25">
      <c r="A85" s="149">
        <v>3</v>
      </c>
      <c r="B85" s="83" t="s">
        <v>3</v>
      </c>
      <c r="C85" s="43" t="s">
        <v>111</v>
      </c>
      <c r="D85" s="44" t="s">
        <v>73</v>
      </c>
      <c r="E85" s="64"/>
      <c r="F85" s="1">
        <v>4374</v>
      </c>
      <c r="G85" s="1"/>
      <c r="H85" s="1"/>
      <c r="I85" s="1"/>
      <c r="J85" s="1"/>
      <c r="K85" s="1"/>
      <c r="L85" s="1"/>
      <c r="M85" s="2"/>
    </row>
    <row r="86" spans="1:13" s="75" customFormat="1" x14ac:dyDescent="0.25">
      <c r="A86" s="149"/>
      <c r="B86" s="83"/>
      <c r="C86" s="65" t="s">
        <v>16</v>
      </c>
      <c r="D86" s="18" t="s">
        <v>17</v>
      </c>
      <c r="E86" s="20">
        <f>276/1000</f>
        <v>0.27600000000000002</v>
      </c>
      <c r="F86" s="21">
        <v>1207.2239999999999</v>
      </c>
      <c r="G86" s="20"/>
      <c r="H86" s="41"/>
      <c r="I86" s="41"/>
      <c r="J86" s="41"/>
      <c r="K86" s="41"/>
      <c r="L86" s="41"/>
      <c r="M86" s="42"/>
    </row>
    <row r="87" spans="1:13" s="75" customFormat="1" x14ac:dyDescent="0.25">
      <c r="A87" s="149"/>
      <c r="B87" s="83" t="s">
        <v>61</v>
      </c>
      <c r="C87" s="65" t="s">
        <v>23</v>
      </c>
      <c r="D87" s="18" t="s">
        <v>18</v>
      </c>
      <c r="E87" s="20">
        <v>1.24E-2</v>
      </c>
      <c r="F87" s="21">
        <v>54.238</v>
      </c>
      <c r="G87" s="20"/>
      <c r="H87" s="41"/>
      <c r="I87" s="41"/>
      <c r="J87" s="41"/>
      <c r="K87" s="41"/>
      <c r="L87" s="41"/>
      <c r="M87" s="42"/>
    </row>
    <row r="88" spans="1:13" s="75" customFormat="1" x14ac:dyDescent="0.25">
      <c r="A88" s="149"/>
      <c r="B88" s="83"/>
      <c r="C88" s="65" t="s">
        <v>19</v>
      </c>
      <c r="D88" s="18" t="s">
        <v>15</v>
      </c>
      <c r="E88" s="20">
        <v>8.0000000000000004E-4</v>
      </c>
      <c r="F88" s="21">
        <v>3.4990000000000001</v>
      </c>
      <c r="G88" s="20"/>
      <c r="H88" s="41"/>
      <c r="I88" s="41"/>
      <c r="J88" s="41"/>
      <c r="K88" s="41"/>
      <c r="L88" s="41"/>
      <c r="M88" s="42"/>
    </row>
    <row r="89" spans="1:13" s="75" customFormat="1" x14ac:dyDescent="0.25">
      <c r="A89" s="149"/>
      <c r="B89" s="83" t="s">
        <v>63</v>
      </c>
      <c r="C89" s="65" t="s">
        <v>25</v>
      </c>
      <c r="D89" s="18" t="s">
        <v>72</v>
      </c>
      <c r="E89" s="20">
        <v>0.16300000000000001</v>
      </c>
      <c r="F89" s="21">
        <v>712.96199999999999</v>
      </c>
      <c r="G89" s="20"/>
      <c r="H89" s="41"/>
      <c r="I89" s="41"/>
      <c r="J89" s="41"/>
      <c r="K89" s="41"/>
      <c r="L89" s="41"/>
      <c r="M89" s="42"/>
    </row>
    <row r="90" spans="1:13" s="75" customFormat="1" x14ac:dyDescent="0.25">
      <c r="A90" s="149"/>
      <c r="B90" s="83" t="s">
        <v>62</v>
      </c>
      <c r="C90" s="65" t="s">
        <v>37</v>
      </c>
      <c r="D90" s="18" t="s">
        <v>9</v>
      </c>
      <c r="E90" s="20">
        <v>2.4</v>
      </c>
      <c r="F90" s="21">
        <v>1711.1089999999999</v>
      </c>
      <c r="G90" s="20"/>
      <c r="H90" s="41"/>
      <c r="I90" s="41"/>
      <c r="J90" s="41"/>
      <c r="K90" s="41"/>
      <c r="L90" s="41"/>
      <c r="M90" s="42"/>
    </row>
    <row r="91" spans="1:13" s="75" customFormat="1" x14ac:dyDescent="0.25">
      <c r="A91" s="149"/>
      <c r="B91" s="81" t="s">
        <v>64</v>
      </c>
      <c r="C91" s="65" t="s">
        <v>12</v>
      </c>
      <c r="D91" s="18" t="s">
        <v>73</v>
      </c>
      <c r="E91" s="20">
        <f>9.4/1000</f>
        <v>9.4000000000000004E-3</v>
      </c>
      <c r="F91" s="21">
        <v>41.116</v>
      </c>
      <c r="G91" s="20"/>
      <c r="H91" s="41"/>
      <c r="I91" s="41"/>
      <c r="J91" s="41"/>
      <c r="K91" s="41"/>
      <c r="L91" s="41"/>
      <c r="M91" s="42"/>
    </row>
    <row r="92" spans="1:13" s="75" customFormat="1" x14ac:dyDescent="0.25">
      <c r="A92" s="149"/>
      <c r="B92" s="81" t="s">
        <v>112</v>
      </c>
      <c r="C92" s="65" t="s">
        <v>107</v>
      </c>
      <c r="D92" s="18" t="s">
        <v>9</v>
      </c>
      <c r="E92" s="20">
        <f>0.00222*1.1</f>
        <v>2.4420000000000006E-3</v>
      </c>
      <c r="F92" s="21">
        <v>10.680999999999999</v>
      </c>
      <c r="G92" s="20"/>
      <c r="H92" s="41"/>
      <c r="I92" s="41"/>
      <c r="J92" s="41"/>
      <c r="K92" s="41"/>
      <c r="L92" s="41"/>
      <c r="M92" s="42"/>
    </row>
    <row r="93" spans="1:13" s="75" customFormat="1" x14ac:dyDescent="0.25">
      <c r="A93" s="149"/>
      <c r="B93" s="81" t="s">
        <v>112</v>
      </c>
      <c r="C93" s="65" t="s">
        <v>131</v>
      </c>
      <c r="D93" s="18" t="s">
        <v>132</v>
      </c>
      <c r="E93" s="20">
        <v>0.4</v>
      </c>
      <c r="F93" s="21">
        <v>1749.6</v>
      </c>
      <c r="G93" s="20"/>
      <c r="H93" s="41"/>
      <c r="I93" s="41"/>
      <c r="J93" s="41"/>
      <c r="K93" s="41"/>
      <c r="L93" s="41"/>
      <c r="M93" s="42"/>
    </row>
    <row r="94" spans="1:13" s="75" customFormat="1" x14ac:dyDescent="0.25">
      <c r="A94" s="149"/>
      <c r="B94" s="83"/>
      <c r="C94" s="65" t="s">
        <v>26</v>
      </c>
      <c r="D94" s="18" t="s">
        <v>15</v>
      </c>
      <c r="E94" s="20">
        <v>4.0600000000000002E-3</v>
      </c>
      <c r="F94" s="21">
        <v>17.757999999999999</v>
      </c>
      <c r="G94" s="20"/>
      <c r="H94" s="41"/>
      <c r="I94" s="41"/>
      <c r="J94" s="41"/>
      <c r="K94" s="41"/>
      <c r="L94" s="41"/>
      <c r="M94" s="42"/>
    </row>
    <row r="95" spans="1:13" ht="38.25" x14ac:dyDescent="0.25">
      <c r="A95" s="149">
        <v>4</v>
      </c>
      <c r="B95" s="83" t="s">
        <v>4</v>
      </c>
      <c r="C95" s="22" t="s">
        <v>121</v>
      </c>
      <c r="D95" s="23" t="s">
        <v>11</v>
      </c>
      <c r="E95" s="24"/>
      <c r="F95" s="1">
        <v>853.2</v>
      </c>
      <c r="G95" s="1"/>
      <c r="H95" s="25"/>
      <c r="I95" s="1"/>
      <c r="J95" s="25"/>
      <c r="K95" s="1"/>
      <c r="L95" s="25"/>
      <c r="M95" s="127"/>
    </row>
    <row r="96" spans="1:13" x14ac:dyDescent="0.25">
      <c r="A96" s="149"/>
      <c r="B96" s="83"/>
      <c r="C96" s="26" t="s">
        <v>16</v>
      </c>
      <c r="D96" s="18" t="s">
        <v>17</v>
      </c>
      <c r="E96" s="20">
        <v>7.6999999999999999E-2</v>
      </c>
      <c r="F96" s="21">
        <v>65.695999999999998</v>
      </c>
      <c r="G96" s="20"/>
      <c r="H96" s="41"/>
      <c r="I96" s="41"/>
      <c r="J96" s="41"/>
      <c r="K96" s="41"/>
      <c r="L96" s="41"/>
      <c r="M96" s="42"/>
    </row>
    <row r="97" spans="1:14" x14ac:dyDescent="0.25">
      <c r="A97" s="149"/>
      <c r="B97" s="83"/>
      <c r="C97" s="26" t="s">
        <v>38</v>
      </c>
      <c r="D97" s="18" t="s">
        <v>18</v>
      </c>
      <c r="E97" s="20">
        <v>0.19400000000000001</v>
      </c>
      <c r="F97" s="21">
        <v>165.52099999999999</v>
      </c>
      <c r="G97" s="20"/>
      <c r="H97" s="41"/>
      <c r="I97" s="41"/>
      <c r="J97" s="41"/>
      <c r="K97" s="41"/>
      <c r="L97" s="41"/>
      <c r="M97" s="42"/>
    </row>
    <row r="98" spans="1:14" x14ac:dyDescent="0.25">
      <c r="A98" s="149"/>
      <c r="B98" s="83"/>
      <c r="C98" s="26" t="s">
        <v>39</v>
      </c>
      <c r="D98" s="18" t="s">
        <v>18</v>
      </c>
      <c r="E98" s="20">
        <v>1.67E-2</v>
      </c>
      <c r="F98" s="21">
        <v>14.247999999999999</v>
      </c>
      <c r="G98" s="20"/>
      <c r="H98" s="41"/>
      <c r="I98" s="41"/>
      <c r="J98" s="41"/>
      <c r="K98" s="41"/>
      <c r="L98" s="41"/>
      <c r="M98" s="42"/>
    </row>
    <row r="99" spans="1:14" x14ac:dyDescent="0.25">
      <c r="A99" s="149"/>
      <c r="B99" s="83" t="s">
        <v>61</v>
      </c>
      <c r="C99" s="26" t="s">
        <v>23</v>
      </c>
      <c r="D99" s="18" t="s">
        <v>18</v>
      </c>
      <c r="E99" s="20">
        <v>8.8000000000000005E-3</v>
      </c>
      <c r="F99" s="21">
        <v>7.508</v>
      </c>
      <c r="G99" s="20"/>
      <c r="H99" s="41"/>
      <c r="I99" s="41"/>
      <c r="J99" s="41"/>
      <c r="K99" s="41"/>
      <c r="L99" s="41"/>
      <c r="M99" s="42"/>
    </row>
    <row r="100" spans="1:14" x14ac:dyDescent="0.25">
      <c r="A100" s="149"/>
      <c r="B100" s="83"/>
      <c r="C100" s="26" t="s">
        <v>19</v>
      </c>
      <c r="D100" s="18" t="s">
        <v>15</v>
      </c>
      <c r="E100" s="20">
        <v>6.3700000000000007E-2</v>
      </c>
      <c r="F100" s="21">
        <v>54.348999999999997</v>
      </c>
      <c r="G100" s="20"/>
      <c r="H100" s="41"/>
      <c r="I100" s="41"/>
      <c r="J100" s="41"/>
      <c r="K100" s="41"/>
      <c r="L100" s="41"/>
      <c r="M100" s="42"/>
    </row>
    <row r="101" spans="1:14" x14ac:dyDescent="0.25">
      <c r="A101" s="149"/>
      <c r="B101" s="83" t="s">
        <v>67</v>
      </c>
      <c r="C101" s="26" t="s">
        <v>13</v>
      </c>
      <c r="D101" s="18" t="s">
        <v>9</v>
      </c>
      <c r="E101" s="20">
        <f>0.06/100</f>
        <v>5.9999999999999995E-4</v>
      </c>
      <c r="F101" s="21">
        <v>0.51200000000000001</v>
      </c>
      <c r="G101" s="20"/>
      <c r="H101" s="41"/>
      <c r="I101" s="41"/>
      <c r="J101" s="41"/>
      <c r="K101" s="41"/>
      <c r="L101" s="41"/>
      <c r="M101" s="42"/>
    </row>
    <row r="102" spans="1:14" x14ac:dyDescent="0.25">
      <c r="A102" s="149"/>
      <c r="B102" s="83"/>
      <c r="C102" s="26" t="s">
        <v>24</v>
      </c>
      <c r="D102" s="18" t="s">
        <v>72</v>
      </c>
      <c r="E102" s="20">
        <v>6.2E-2</v>
      </c>
      <c r="F102" s="21">
        <v>10.262</v>
      </c>
      <c r="G102" s="20"/>
      <c r="H102" s="41"/>
      <c r="I102" s="41"/>
      <c r="J102" s="41"/>
      <c r="K102" s="41"/>
      <c r="L102" s="41"/>
      <c r="M102" s="42"/>
    </row>
    <row r="103" spans="1:14" x14ac:dyDescent="0.25">
      <c r="A103" s="149"/>
      <c r="B103" s="83"/>
      <c r="C103" s="26" t="s">
        <v>26</v>
      </c>
      <c r="D103" s="18" t="s">
        <v>15</v>
      </c>
      <c r="E103" s="20">
        <v>1.78E-2</v>
      </c>
      <c r="F103" s="21">
        <v>15.186999999999999</v>
      </c>
      <c r="G103" s="20"/>
      <c r="H103" s="41"/>
      <c r="I103" s="41"/>
      <c r="J103" s="41"/>
      <c r="K103" s="41"/>
      <c r="L103" s="41"/>
      <c r="M103" s="42"/>
    </row>
    <row r="104" spans="1:14" ht="39" customHeight="1" x14ac:dyDescent="0.25">
      <c r="A104" s="143">
        <v>5</v>
      </c>
      <c r="B104" s="84" t="s">
        <v>5</v>
      </c>
      <c r="C104" s="22" t="s">
        <v>110</v>
      </c>
      <c r="D104" s="23" t="s">
        <v>73</v>
      </c>
      <c r="E104" s="24"/>
      <c r="F104" s="1">
        <v>1434</v>
      </c>
      <c r="G104" s="1"/>
      <c r="H104" s="25"/>
      <c r="I104" s="1"/>
      <c r="J104" s="25"/>
      <c r="K104" s="1"/>
      <c r="L104" s="25"/>
      <c r="M104" s="127"/>
    </row>
    <row r="105" spans="1:14" x14ac:dyDescent="0.25">
      <c r="A105" s="144"/>
      <c r="B105" s="84"/>
      <c r="C105" s="65" t="s">
        <v>16</v>
      </c>
      <c r="D105" s="18" t="s">
        <v>17</v>
      </c>
      <c r="E105" s="20">
        <v>3.1699999999999999E-2</v>
      </c>
      <c r="F105" s="21">
        <v>45.457999999999998</v>
      </c>
      <c r="G105" s="20"/>
      <c r="H105" s="41"/>
      <c r="I105" s="41"/>
      <c r="J105" s="41"/>
      <c r="K105" s="41"/>
      <c r="L105" s="41"/>
      <c r="M105" s="42"/>
    </row>
    <row r="106" spans="1:14" x14ac:dyDescent="0.25">
      <c r="A106" s="144"/>
      <c r="B106" s="85" t="s">
        <v>59</v>
      </c>
      <c r="C106" s="65" t="s">
        <v>27</v>
      </c>
      <c r="D106" s="18" t="s">
        <v>18</v>
      </c>
      <c r="E106" s="20">
        <v>3.5100000000000001E-3</v>
      </c>
      <c r="F106" s="21">
        <v>5.0330000000000004</v>
      </c>
      <c r="G106" s="20"/>
      <c r="H106" s="41"/>
      <c r="I106" s="41"/>
      <c r="J106" s="41"/>
      <c r="K106" s="41"/>
      <c r="L106" s="41"/>
      <c r="M106" s="42"/>
    </row>
    <row r="107" spans="1:14" x14ac:dyDescent="0.25">
      <c r="A107" s="144"/>
      <c r="B107" s="85" t="s">
        <v>61</v>
      </c>
      <c r="C107" s="65" t="s">
        <v>23</v>
      </c>
      <c r="D107" s="18" t="s">
        <v>18</v>
      </c>
      <c r="E107" s="20">
        <v>9.7000000000000005E-4</v>
      </c>
      <c r="F107" s="21">
        <v>1.391</v>
      </c>
      <c r="G107" s="20"/>
      <c r="H107" s="41"/>
      <c r="I107" s="41"/>
      <c r="J107" s="41"/>
      <c r="K107" s="41"/>
      <c r="L107" s="41"/>
      <c r="M107" s="42"/>
    </row>
    <row r="108" spans="1:14" x14ac:dyDescent="0.25">
      <c r="A108" s="144"/>
      <c r="B108" s="85" t="s">
        <v>68</v>
      </c>
      <c r="C108" s="65" t="s">
        <v>40</v>
      </c>
      <c r="D108" s="18" t="s">
        <v>18</v>
      </c>
      <c r="E108" s="20">
        <v>1.0999999999999999E-2</v>
      </c>
      <c r="F108" s="21">
        <v>15.773999999999999</v>
      </c>
      <c r="G108" s="20"/>
      <c r="H108" s="41"/>
      <c r="I108" s="41"/>
      <c r="J108" s="41"/>
      <c r="K108" s="41"/>
      <c r="L108" s="41"/>
      <c r="M108" s="42"/>
    </row>
    <row r="109" spans="1:14" x14ac:dyDescent="0.25">
      <c r="A109" s="144"/>
      <c r="B109" s="85" t="s">
        <v>60</v>
      </c>
      <c r="C109" s="65" t="s">
        <v>28</v>
      </c>
      <c r="D109" s="18" t="s">
        <v>18</v>
      </c>
      <c r="E109" s="20">
        <v>4.4999999999999999E-4</v>
      </c>
      <c r="F109" s="21">
        <v>0.02</v>
      </c>
      <c r="G109" s="20"/>
      <c r="H109" s="41"/>
      <c r="I109" s="41"/>
      <c r="J109" s="41"/>
      <c r="K109" s="41"/>
      <c r="L109" s="41"/>
      <c r="M109" s="42"/>
    </row>
    <row r="110" spans="1:14" x14ac:dyDescent="0.25">
      <c r="A110" s="144"/>
      <c r="B110" s="85" t="s">
        <v>112</v>
      </c>
      <c r="C110" s="65" t="s">
        <v>8</v>
      </c>
      <c r="D110" s="18" t="s">
        <v>72</v>
      </c>
      <c r="E110" s="20"/>
      <c r="F110" s="21">
        <v>682</v>
      </c>
      <c r="G110" s="20"/>
      <c r="H110" s="41"/>
      <c r="I110" s="41"/>
      <c r="J110" s="41"/>
      <c r="K110" s="41"/>
      <c r="L110" s="41"/>
      <c r="M110" s="42"/>
    </row>
    <row r="111" spans="1:14" ht="24" x14ac:dyDescent="0.25">
      <c r="A111" s="145"/>
      <c r="B111" s="84"/>
      <c r="C111" s="65" t="s">
        <v>100</v>
      </c>
      <c r="D111" s="18" t="s">
        <v>72</v>
      </c>
      <c r="E111" s="20">
        <v>1.55</v>
      </c>
      <c r="F111" s="21">
        <v>1057.0999999999999</v>
      </c>
      <c r="G111" s="20"/>
      <c r="H111" s="41"/>
      <c r="I111" s="41"/>
      <c r="J111" s="41"/>
      <c r="K111" s="41"/>
      <c r="L111" s="41"/>
      <c r="M111" s="42"/>
    </row>
    <row r="112" spans="1:14" x14ac:dyDescent="0.25">
      <c r="A112" s="94"/>
      <c r="B112" s="96"/>
      <c r="C112" s="32" t="s">
        <v>134</v>
      </c>
      <c r="D112" s="32"/>
      <c r="E112" s="20"/>
      <c r="F112" s="1"/>
      <c r="G112" s="18"/>
      <c r="H112" s="121"/>
      <c r="I112" s="121"/>
      <c r="J112" s="121"/>
      <c r="K112" s="121"/>
      <c r="L112" s="121"/>
      <c r="M112" s="121"/>
      <c r="N112" s="58"/>
    </row>
    <row r="113" spans="1:13" x14ac:dyDescent="0.25">
      <c r="A113" s="94"/>
      <c r="B113" s="83"/>
      <c r="C113" s="26"/>
      <c r="D113" s="27"/>
      <c r="E113" s="28"/>
      <c r="F113" s="29"/>
      <c r="G113" s="28"/>
      <c r="H113" s="30"/>
      <c r="I113" s="30"/>
      <c r="J113" s="30"/>
      <c r="K113" s="30"/>
      <c r="L113" s="30"/>
      <c r="M113" s="31"/>
    </row>
    <row r="114" spans="1:13" x14ac:dyDescent="0.25">
      <c r="A114" s="122"/>
      <c r="B114" s="87"/>
      <c r="C114" s="45" t="s">
        <v>106</v>
      </c>
      <c r="D114" s="46"/>
      <c r="E114" s="47"/>
      <c r="F114" s="47"/>
      <c r="G114" s="47"/>
      <c r="H114" s="123"/>
      <c r="I114" s="123"/>
      <c r="J114" s="123"/>
      <c r="K114" s="123"/>
      <c r="L114" s="123"/>
      <c r="M114" s="88"/>
    </row>
    <row r="115" spans="1:13" x14ac:dyDescent="0.25">
      <c r="A115" s="86"/>
      <c r="B115" s="87"/>
      <c r="C115" s="45" t="s">
        <v>53</v>
      </c>
      <c r="D115" s="48" t="s">
        <v>136</v>
      </c>
      <c r="E115" s="47"/>
      <c r="F115" s="47"/>
      <c r="G115" s="47"/>
      <c r="H115" s="47"/>
      <c r="I115" s="47"/>
      <c r="J115" s="47"/>
      <c r="K115" s="47"/>
      <c r="L115" s="47"/>
      <c r="M115" s="88"/>
    </row>
    <row r="116" spans="1:13" x14ac:dyDescent="0.25">
      <c r="A116" s="86"/>
      <c r="B116" s="87"/>
      <c r="C116" s="45" t="s">
        <v>51</v>
      </c>
      <c r="D116" s="46"/>
      <c r="E116" s="47"/>
      <c r="F116" s="47"/>
      <c r="G116" s="47"/>
      <c r="H116" s="47"/>
      <c r="I116" s="47"/>
      <c r="J116" s="47"/>
      <c r="K116" s="47"/>
      <c r="L116" s="47"/>
      <c r="M116" s="88"/>
    </row>
    <row r="117" spans="1:13" x14ac:dyDescent="0.25">
      <c r="A117" s="94"/>
      <c r="B117" s="96"/>
      <c r="C117" s="32" t="s">
        <v>54</v>
      </c>
      <c r="D117" s="49" t="s">
        <v>136</v>
      </c>
      <c r="E117" s="49"/>
      <c r="F117" s="50"/>
      <c r="G117" s="32"/>
      <c r="H117" s="1"/>
      <c r="I117" s="51"/>
      <c r="J117" s="51"/>
      <c r="K117" s="51"/>
      <c r="L117" s="51"/>
      <c r="M117" s="52"/>
    </row>
    <row r="118" spans="1:13" x14ac:dyDescent="0.25">
      <c r="A118" s="94"/>
      <c r="B118" s="96"/>
      <c r="C118" s="32" t="s">
        <v>51</v>
      </c>
      <c r="D118" s="32"/>
      <c r="E118" s="32"/>
      <c r="F118" s="50"/>
      <c r="G118" s="32"/>
      <c r="H118" s="1"/>
      <c r="I118" s="51"/>
      <c r="J118" s="51"/>
      <c r="K118" s="51"/>
      <c r="L118" s="51"/>
      <c r="M118" s="52"/>
    </row>
    <row r="119" spans="1:13" x14ac:dyDescent="0.25">
      <c r="A119" s="94"/>
      <c r="B119" s="96"/>
      <c r="C119" s="32" t="s">
        <v>55</v>
      </c>
      <c r="D119" s="49">
        <v>0.03</v>
      </c>
      <c r="E119" s="49"/>
      <c r="F119" s="50"/>
      <c r="G119" s="32"/>
      <c r="H119" s="1"/>
      <c r="I119" s="51"/>
      <c r="J119" s="51"/>
      <c r="K119" s="51"/>
      <c r="L119" s="51"/>
      <c r="M119" s="52"/>
    </row>
    <row r="120" spans="1:13" x14ac:dyDescent="0.25">
      <c r="A120" s="94"/>
      <c r="B120" s="96"/>
      <c r="C120" s="32" t="s">
        <v>51</v>
      </c>
      <c r="D120" s="32"/>
      <c r="E120" s="32"/>
      <c r="F120" s="50"/>
      <c r="G120" s="32"/>
      <c r="H120" s="1"/>
      <c r="I120" s="51"/>
      <c r="J120" s="51"/>
      <c r="K120" s="51"/>
      <c r="L120" s="51"/>
      <c r="M120" s="52"/>
    </row>
    <row r="121" spans="1:13" x14ac:dyDescent="0.25">
      <c r="A121" s="94"/>
      <c r="B121" s="96"/>
      <c r="C121" s="32" t="s">
        <v>56</v>
      </c>
      <c r="D121" s="49">
        <v>0.18</v>
      </c>
      <c r="E121" s="49"/>
      <c r="F121" s="50"/>
      <c r="G121" s="32"/>
      <c r="H121" s="1"/>
      <c r="I121" s="51"/>
      <c r="J121" s="51"/>
      <c r="K121" s="51"/>
      <c r="L121" s="51"/>
      <c r="M121" s="52"/>
    </row>
    <row r="122" spans="1:13" x14ac:dyDescent="0.25">
      <c r="A122" s="89"/>
      <c r="B122" s="90"/>
      <c r="C122" s="53" t="s">
        <v>51</v>
      </c>
      <c r="D122" s="53"/>
      <c r="E122" s="53"/>
      <c r="F122" s="54"/>
      <c r="G122" s="53"/>
      <c r="H122" s="55"/>
      <c r="I122" s="56"/>
      <c r="J122" s="56"/>
      <c r="K122" s="56"/>
      <c r="L122" s="56"/>
      <c r="M122" s="57"/>
    </row>
    <row r="124" spans="1:13" x14ac:dyDescent="0.25">
      <c r="C124" s="156" t="s">
        <v>135</v>
      </c>
      <c r="D124" s="129"/>
      <c r="E124" s="129"/>
      <c r="F124" s="129"/>
    </row>
  </sheetData>
  <mergeCells count="34">
    <mergeCell ref="C124:F124"/>
    <mergeCell ref="M8:M9"/>
    <mergeCell ref="F8:F9"/>
    <mergeCell ref="B12:B13"/>
    <mergeCell ref="A12:A13"/>
    <mergeCell ref="A33:A34"/>
    <mergeCell ref="B33:B34"/>
    <mergeCell ref="A104:A111"/>
    <mergeCell ref="A35:A38"/>
    <mergeCell ref="A39:A43"/>
    <mergeCell ref="A49:A58"/>
    <mergeCell ref="A59:A63"/>
    <mergeCell ref="A75:A84"/>
    <mergeCell ref="A95:A103"/>
    <mergeCell ref="A44:A48"/>
    <mergeCell ref="A67:A74"/>
    <mergeCell ref="A85:A94"/>
    <mergeCell ref="A6:C6"/>
    <mergeCell ref="F6:H6"/>
    <mergeCell ref="K6:L6"/>
    <mergeCell ref="A8:A9"/>
    <mergeCell ref="B8:B9"/>
    <mergeCell ref="C8:C9"/>
    <mergeCell ref="D8:D9"/>
    <mergeCell ref="E8:E9"/>
    <mergeCell ref="G8:H8"/>
    <mergeCell ref="I8:J8"/>
    <mergeCell ref="K8:L8"/>
    <mergeCell ref="L1:M1"/>
    <mergeCell ref="A2:M2"/>
    <mergeCell ref="A3:M3"/>
    <mergeCell ref="A5:C5"/>
    <mergeCell ref="F5:J5"/>
    <mergeCell ref="K5:L5"/>
  </mergeCells>
  <printOptions horizontalCentered="1"/>
  <pageMargins left="0" right="0" top="0.39370078740157483" bottom="0.39370078740157483" header="0" footer="0"/>
  <pageSetup paperSize="9" scale="96" fitToHeight="0" orientation="landscape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რესურსული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2019-02-22T07:19:50Z</dcterms:modified>
</cp:coreProperties>
</file>