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a.makharashvili\Desktop\ბაკურიანი და კორტანეტი\"/>
    </mc:Choice>
  </mc:AlternateContent>
  <bookViews>
    <workbookView xWindow="0" yWindow="0" windowWidth="15600" windowHeight="9735"/>
  </bookViews>
  <sheets>
    <sheet name="კრებსითი" sheetId="50" r:id="rId1"/>
    <sheet name="ხარჯთაღრიცხვა " sheetId="49" r:id="rId2"/>
  </sheets>
  <definedNames>
    <definedName name="_xlnm.Print_Area" localSheetId="0">კრებსითი!$A$1:$I$18</definedName>
    <definedName name="_xlnm.Print_Area" localSheetId="1">'ხარჯთაღრიცხვა '!$A$1:$N$94</definedName>
    <definedName name="_xlnm.Print_Titles" localSheetId="1">'ხარჯთაღრიცხვა '!$10:$10</definedName>
  </definedNames>
  <calcPr calcId="152511"/>
</workbook>
</file>

<file path=xl/calcChain.xml><?xml version="1.0" encoding="utf-8"?>
<calcChain xmlns="http://schemas.openxmlformats.org/spreadsheetml/2006/main">
  <c r="J254" i="50" l="1"/>
  <c r="J247" i="50"/>
  <c r="J248" i="50" s="1"/>
  <c r="L223" i="50"/>
  <c r="F39" i="49"/>
  <c r="M39" i="49" s="1"/>
  <c r="F38" i="49"/>
  <c r="M38" i="49" s="1"/>
  <c r="F37" i="49"/>
  <c r="M37" i="49" s="1"/>
  <c r="F36" i="49"/>
  <c r="M36" i="49" s="1"/>
  <c r="F35" i="49"/>
  <c r="M35" i="49" s="1"/>
  <c r="F34" i="49"/>
  <c r="J34" i="49" s="1"/>
  <c r="M34" i="49" s="1"/>
  <c r="E31" i="49"/>
  <c r="F31" i="49" s="1"/>
  <c r="F30" i="49"/>
  <c r="L30" i="49" s="1"/>
  <c r="M30" i="49" s="1"/>
  <c r="H36" i="49" l="1"/>
  <c r="H38" i="49"/>
  <c r="M40" i="49"/>
  <c r="L35" i="49"/>
  <c r="H37" i="49"/>
  <c r="H39" i="49"/>
  <c r="M31" i="49"/>
  <c r="M32" i="49" s="1"/>
  <c r="L31" i="49"/>
  <c r="H41" i="49" l="1"/>
  <c r="F25" i="49"/>
  <c r="F83" i="49" l="1"/>
  <c r="M83" i="49" s="1"/>
  <c r="F82" i="49"/>
  <c r="M82" i="49" s="1"/>
  <c r="F81" i="49"/>
  <c r="M81" i="49" s="1"/>
  <c r="F80" i="49"/>
  <c r="L80" i="49" s="1"/>
  <c r="M80" i="49" s="1"/>
  <c r="F79" i="49"/>
  <c r="J79" i="49" s="1"/>
  <c r="M79" i="49" s="1"/>
  <c r="E76" i="49"/>
  <c r="F76" i="49" s="1"/>
  <c r="F75" i="49"/>
  <c r="M75" i="49" s="1"/>
  <c r="F74" i="49"/>
  <c r="H74" i="49" s="1"/>
  <c r="F73" i="49"/>
  <c r="M73" i="49" s="1"/>
  <c r="E72" i="49"/>
  <c r="F72" i="49" s="1"/>
  <c r="H72" i="49" s="1"/>
  <c r="E71" i="49"/>
  <c r="F71" i="49" s="1"/>
  <c r="H71" i="49" s="1"/>
  <c r="E70" i="49"/>
  <c r="F70" i="49" s="1"/>
  <c r="L70" i="49" s="1"/>
  <c r="F69" i="49"/>
  <c r="L69" i="49" s="1"/>
  <c r="M69" i="49" s="1"/>
  <c r="E68" i="49"/>
  <c r="F68" i="49" s="1"/>
  <c r="J68" i="49" s="1"/>
  <c r="M68" i="49" s="1"/>
  <c r="F65" i="49"/>
  <c r="J65" i="49" s="1"/>
  <c r="M65" i="49" s="1"/>
  <c r="M66" i="49" s="1"/>
  <c r="M63" i="49"/>
  <c r="H63" i="49"/>
  <c r="M62" i="49"/>
  <c r="H62" i="49"/>
  <c r="F60" i="49"/>
  <c r="M60" i="49" s="1"/>
  <c r="E59" i="49"/>
  <c r="F59" i="49" s="1"/>
  <c r="H59" i="49" s="1"/>
  <c r="F58" i="49"/>
  <c r="L58" i="49" s="1"/>
  <c r="M58" i="49" s="1"/>
  <c r="F57" i="49"/>
  <c r="L57" i="49" s="1"/>
  <c r="M57" i="49" s="1"/>
  <c r="F56" i="49"/>
  <c r="L56" i="49" s="1"/>
  <c r="M56" i="49" s="1"/>
  <c r="F55" i="49"/>
  <c r="L55" i="49" s="1"/>
  <c r="M55" i="49" s="1"/>
  <c r="F54" i="49"/>
  <c r="L54" i="49" s="1"/>
  <c r="M54" i="49" s="1"/>
  <c r="F53" i="49"/>
  <c r="L53" i="49" s="1"/>
  <c r="M53" i="49" s="1"/>
  <c r="F52" i="49"/>
  <c r="J52" i="49" s="1"/>
  <c r="M52" i="49" s="1"/>
  <c r="F49" i="49"/>
  <c r="M49" i="49" s="1"/>
  <c r="F48" i="49"/>
  <c r="L48" i="49" s="1"/>
  <c r="F47" i="49"/>
  <c r="M47" i="49" s="1"/>
  <c r="F46" i="49"/>
  <c r="L46" i="49" s="1"/>
  <c r="F45" i="49"/>
  <c r="J45" i="49" s="1"/>
  <c r="M46" i="49" l="1"/>
  <c r="M45" i="49"/>
  <c r="J85" i="49"/>
  <c r="L82" i="49"/>
  <c r="M84" i="49"/>
  <c r="L81" i="49"/>
  <c r="H83" i="49"/>
  <c r="H60" i="49"/>
  <c r="H73" i="49"/>
  <c r="H75" i="49"/>
  <c r="M76" i="49"/>
  <c r="H76" i="49"/>
  <c r="M70" i="49"/>
  <c r="M71" i="49"/>
  <c r="M72" i="49"/>
  <c r="M74" i="49"/>
  <c r="M59" i="49"/>
  <c r="M61" i="49" s="1"/>
  <c r="H49" i="49"/>
  <c r="L47" i="49"/>
  <c r="M48" i="49"/>
  <c r="M50" i="49" l="1"/>
  <c r="L85" i="49"/>
  <c r="H85" i="49"/>
  <c r="H86" i="49" s="1"/>
  <c r="M77" i="49"/>
  <c r="M85" i="49" l="1"/>
  <c r="F13" i="49"/>
  <c r="J13" i="49" s="1"/>
  <c r="J14" i="49" l="1"/>
  <c r="M13" i="49"/>
  <c r="M14" i="49" s="1"/>
  <c r="F21" i="49" l="1"/>
  <c r="F19" i="49" l="1"/>
  <c r="M19" i="49" s="1"/>
  <c r="F18" i="49"/>
  <c r="L18" i="49" s="1"/>
  <c r="F17" i="49"/>
  <c r="J17" i="49" s="1"/>
  <c r="M17" i="49" l="1"/>
  <c r="M18" i="49"/>
  <c r="L19" i="49"/>
  <c r="M20" i="49" l="1"/>
  <c r="F28" i="49"/>
  <c r="E26" i="49"/>
  <c r="F23" i="49"/>
  <c r="J23" i="49" s="1"/>
  <c r="L21" i="49"/>
  <c r="M23" i="49" l="1"/>
  <c r="M24" i="49" s="1"/>
  <c r="L28" i="49"/>
  <c r="L41" i="49" s="1"/>
  <c r="L86" i="49" s="1"/>
  <c r="M28" i="49"/>
  <c r="F26" i="49"/>
  <c r="J26" i="49" s="1"/>
  <c r="M26" i="49" s="1"/>
  <c r="M27" i="49" s="1"/>
  <c r="M21" i="49"/>
  <c r="M41" i="49" l="1"/>
  <c r="M86" i="49" s="1"/>
  <c r="M87" i="49" s="1"/>
  <c r="M88" i="49" s="1"/>
  <c r="M89" i="49" s="1"/>
  <c r="M90" i="49" s="1"/>
  <c r="G8" i="50" s="1"/>
  <c r="J41" i="49"/>
  <c r="J86" i="49" s="1"/>
  <c r="G9" i="50" l="1"/>
  <c r="H8" i="50"/>
  <c r="H9" i="50"/>
  <c r="H10" i="50" l="1"/>
  <c r="G10" i="50"/>
  <c r="H11" i="50" l="1"/>
  <c r="H12" i="50" s="1"/>
  <c r="G13" i="50" s="1"/>
  <c r="H13" i="50" s="1"/>
  <c r="H14" i="50" s="1"/>
  <c r="G11" i="50"/>
  <c r="G12" i="50" s="1"/>
  <c r="G14" i="50" l="1"/>
</calcChain>
</file>

<file path=xl/sharedStrings.xml><?xml version="1.0" encoding="utf-8"?>
<sst xmlns="http://schemas.openxmlformats.org/spreadsheetml/2006/main" count="248" uniqueCount="138">
  <si>
    <t>xelfasi</t>
  </si>
  <si>
    <t>#rigze</t>
  </si>
  <si>
    <t>normativis nomeri da Sifri</t>
  </si>
  <si>
    <t>samuSaoebis da danaxarjebis dasaxeleba, mowyobilobis daxasiaTeba</t>
  </si>
  <si>
    <t>ganzomilebis erTeuli</t>
  </si>
  <si>
    <t>raodenoba</t>
  </si>
  <si>
    <t>masala</t>
  </si>
  <si>
    <t>meqanizmebi da transporti</t>
  </si>
  <si>
    <t>jami</t>
  </si>
  <si>
    <t>sul</t>
  </si>
  <si>
    <t>erTeu- lis fasi</t>
  </si>
  <si>
    <t>kac.sT</t>
  </si>
  <si>
    <t>manq.sT</t>
  </si>
  <si>
    <t>t</t>
  </si>
  <si>
    <t>lari</t>
  </si>
  <si>
    <t>sul xarjTaRricxviT</t>
  </si>
  <si>
    <t xml:space="preserve">Sromis danaxarjebi </t>
  </si>
  <si>
    <t>sxva manqanebi</t>
  </si>
  <si>
    <r>
      <t>m</t>
    </r>
    <r>
      <rPr>
        <vertAlign val="superscript"/>
        <sz val="11"/>
        <rFont val="AcadNusx"/>
      </rPr>
      <t>3</t>
    </r>
  </si>
  <si>
    <t>normati-vis erTeul- ze</t>
  </si>
  <si>
    <r>
      <t>m</t>
    </r>
    <r>
      <rPr>
        <b/>
        <vertAlign val="superscript"/>
        <sz val="11"/>
        <rFont val="AcadNusx"/>
      </rPr>
      <t>3</t>
    </r>
  </si>
  <si>
    <t>avtogreideri 79kvt</t>
  </si>
  <si>
    <t>wyali</t>
  </si>
  <si>
    <t>satkepni sagzao 5t</t>
  </si>
  <si>
    <t>satkepni sagzao 10t</t>
  </si>
  <si>
    <t>qvis namtrvrevebis manawilebeli manqana</t>
  </si>
  <si>
    <r>
      <t>m</t>
    </r>
    <r>
      <rPr>
        <b/>
        <vertAlign val="superscript"/>
        <sz val="11"/>
        <rFont val="AcadNusx"/>
      </rPr>
      <t>2</t>
    </r>
  </si>
  <si>
    <t>sxva masalebi</t>
  </si>
  <si>
    <t>II-is jami</t>
  </si>
  <si>
    <t xml:space="preserve">27-11-1,4 jami                      </t>
  </si>
  <si>
    <t>krebuli   datvirTva    gadmotvirTvaze</t>
  </si>
  <si>
    <t xml:space="preserve">1-80-3                             s.r.f.                       </t>
  </si>
  <si>
    <t xml:space="preserve">27-11-1,4                           s.r.f.                      </t>
  </si>
  <si>
    <t>1-80-3 jami</t>
  </si>
  <si>
    <t>buldozeri 79kvt</t>
  </si>
  <si>
    <t>sarwyavi avtomanqana 6000l</t>
  </si>
  <si>
    <t xml:space="preserve"> </t>
  </si>
  <si>
    <t xml:space="preserve">1-22-9              s.r.f.                       </t>
  </si>
  <si>
    <t>1-22-9 jami</t>
  </si>
  <si>
    <t>RorRi (0-40)mm</t>
  </si>
  <si>
    <t>I-is jami</t>
  </si>
  <si>
    <t xml:space="preserve">tvirTis transportireba nayarSi 5 km manZilze                                  </t>
  </si>
  <si>
    <t>310-5                                       s.r.f.</t>
  </si>
  <si>
    <t>gv.136 p-119</t>
  </si>
  <si>
    <r>
      <t>eqskavatori 0,65m</t>
    </r>
    <r>
      <rPr>
        <vertAlign val="superscript"/>
        <sz val="11"/>
        <rFont val="AcadNusx"/>
      </rPr>
      <t>3</t>
    </r>
  </si>
  <si>
    <t xml:space="preserve"> gv.138 p-200            </t>
  </si>
  <si>
    <t xml:space="preserve">gv.139 p-228            </t>
  </si>
  <si>
    <t xml:space="preserve">gv.137 p-142            </t>
  </si>
  <si>
    <t xml:space="preserve"> gv.139 p-218            </t>
  </si>
  <si>
    <t xml:space="preserve"> gv.139 p-219           </t>
  </si>
  <si>
    <t xml:space="preserve">gv.139 p-229            </t>
  </si>
  <si>
    <t xml:space="preserve">gv.32 p-248                                         </t>
  </si>
  <si>
    <r>
      <t xml:space="preserve"> m</t>
    </r>
    <r>
      <rPr>
        <vertAlign val="superscript"/>
        <sz val="11"/>
        <rFont val="AcadNusx"/>
      </rPr>
      <t>2</t>
    </r>
    <r>
      <rPr>
        <sz val="11"/>
        <rFont val="AcadNusx"/>
      </rPr>
      <t>²</t>
    </r>
  </si>
  <si>
    <t>I. mosamzadebeli samuSaoebi</t>
  </si>
  <si>
    <t xml:space="preserve">kvleva-Zieb.         Kkrebuli             gv.557                cxr-17 p-3-1,2                  </t>
  </si>
  <si>
    <t>trasis aRdgena da damagreba</t>
  </si>
  <si>
    <t>km</t>
  </si>
  <si>
    <t>III kategoriis gruntis damuSaveba eqskavatoriT  avtoTviTmclelebze datvirTviT</t>
  </si>
  <si>
    <t xml:space="preserve">III kategoriis gruntis  damuSaveba xeliT  </t>
  </si>
  <si>
    <t>III. sagzao samosis mowyoba</t>
  </si>
  <si>
    <t>III-is jami</t>
  </si>
  <si>
    <t xml:space="preserve">27-7-2              s.r.f.                       </t>
  </si>
  <si>
    <t xml:space="preserve">gv.139 p-222            </t>
  </si>
  <si>
    <t>satkepni sagzao 18t</t>
  </si>
  <si>
    <t>gv.32 p-228</t>
  </si>
  <si>
    <t>qviSa-xreSovani narevi</t>
  </si>
  <si>
    <t xml:space="preserve">27-7-2 jami                      </t>
  </si>
  <si>
    <t>safuZvlis zeda fenis mowyoba fraqciuli RorRiT (0-40mm)                           sisqiT 12sm</t>
  </si>
  <si>
    <t>s.r.f.                                     Ggv.1 p-23</t>
  </si>
  <si>
    <t>grZ.m</t>
  </si>
  <si>
    <t>s.r.f.                                     Ggv.7 p-28</t>
  </si>
  <si>
    <t>samontaJo mavTuli                                                     d-2,2mm</t>
  </si>
  <si>
    <t xml:space="preserve">27-29-1                                            s.r.f.                                                                                                                                      </t>
  </si>
  <si>
    <t>armaturis badis mowyoba                     betonis safarisaTvis</t>
  </si>
  <si>
    <r>
      <t xml:space="preserve"> m</t>
    </r>
    <r>
      <rPr>
        <b/>
        <vertAlign val="superscript"/>
        <sz val="11"/>
        <rFont val="AcadNusx"/>
      </rPr>
      <t>2</t>
    </r>
    <r>
      <rPr>
        <b/>
        <sz val="11"/>
        <rFont val="AcadNusx"/>
      </rPr>
      <t>²</t>
    </r>
  </si>
  <si>
    <t>27-29-1 jami</t>
  </si>
  <si>
    <t xml:space="preserve">27-24-17,18                                            s.r.f.                                                                                                                                      </t>
  </si>
  <si>
    <t xml:space="preserve">gv.34 p-344            </t>
  </si>
  <si>
    <t>sagzao betoni</t>
  </si>
  <si>
    <t xml:space="preserve">gv.39 p-537            </t>
  </si>
  <si>
    <t>bitumis mastika</t>
  </si>
  <si>
    <t xml:space="preserve">gv.32 p-226            </t>
  </si>
  <si>
    <t>qviSa</t>
  </si>
  <si>
    <t xml:space="preserve">gv.50 p-138            </t>
  </si>
  <si>
    <t>fari ficris yalibis</t>
  </si>
  <si>
    <t>27-24-17,18 jami</t>
  </si>
  <si>
    <t>armatura badis mosawyobad a-III d-12mm</t>
  </si>
  <si>
    <t xml:space="preserve">misayreli gverdulbis mowyoba qviSa-xreSovani nareviT </t>
  </si>
  <si>
    <t>II. miwis vakisis mowyoba</t>
  </si>
  <si>
    <t xml:space="preserve">safuZvlis qveda Semasworebeli fenis mowyoba qviSa-xreSovani nareviT sisqiT 12sm </t>
  </si>
  <si>
    <t xml:space="preserve">6-1-20                 s.r.f. </t>
  </si>
  <si>
    <t>gv.34 p-343</t>
  </si>
  <si>
    <r>
      <t>betoni m-300</t>
    </r>
    <r>
      <rPr>
        <sz val="11"/>
        <rFont val="Amiran SP"/>
        <family val="2"/>
      </rPr>
      <t xml:space="preserve"> B-22.5, W-6, F-200</t>
    </r>
  </si>
  <si>
    <t>gv.50 p-138</t>
  </si>
  <si>
    <t xml:space="preserve">yalibis ficris fari </t>
  </si>
  <si>
    <t>gv.47 p-22</t>
  </si>
  <si>
    <t>Camoganili ficari III xarisx. (40-60)mm</t>
  </si>
  <si>
    <t>6-1-20 jami</t>
  </si>
  <si>
    <t xml:space="preserve"> lokalur-resursuli xarjTaRricxva Sedgenilia borjomis, municipalitetis                                                                                  daba bakurianSi sastumro "melisi"-s mimdebare saavtomobilo gzaze savali                                                                                                                                                                         nawilis betonis safaris mowyobis samuSaoebis proeqtis safuZvelze                                                                                                                                  </t>
  </si>
  <si>
    <t>tvirTis transportireba nayarSi 5 km manZilze                                  186 X 1,95=362,7t</t>
  </si>
  <si>
    <t xml:space="preserve">gruntis datvirTva avtoTviTmclelebze xeliT                                                                                                           17 X 1,95=33,15t                                                                                                </t>
  </si>
  <si>
    <t xml:space="preserve">1-112-2,8,11                            s.r.f.                       </t>
  </si>
  <si>
    <t>ekalbardebis gakafva                        100m-ze gataniT da dawviT</t>
  </si>
  <si>
    <t>ha</t>
  </si>
  <si>
    <t>gv.137 p-167</t>
  </si>
  <si>
    <t>buCqmWreli manqana xelis</t>
  </si>
  <si>
    <t>gv.137 p-164</t>
  </si>
  <si>
    <t>amomZirkveli, momgrovebeli manqana</t>
  </si>
  <si>
    <t>1-112-2,8,11 jami</t>
  </si>
  <si>
    <r>
      <t>arsebuli sakomunikacio Webis moyvana gzis saproeqto niSnulamde monoliTuri betoniT                              m-300,</t>
    </r>
    <r>
      <rPr>
        <b/>
        <sz val="11"/>
        <rFont val="Amiran SP"/>
        <family val="2"/>
      </rPr>
      <t xml:space="preserve"> B-22.5, F-200, W-6 </t>
    </r>
  </si>
  <si>
    <t>Tavebis I, II da III-is                                     jami</t>
  </si>
  <si>
    <t xml:space="preserve">nakrebi saxarjTaRricxvo angariSi Sedgenilia borjomis, municipalitetis                                                                                  daba bakurianSi sastumro "melisi"-s mimdebare saavtomobilo gzaze savali                                                                                                                                                                         nawilis betonis safaris mowyobis samuSaoebis proeqtis safuZvelze                                                      </t>
  </si>
  <si>
    <t xml:space="preserve">
# p/p</t>
  </si>
  <si>
    <t xml:space="preserve">  xarj-ebis da gaang-ebis #                      </t>
  </si>
  <si>
    <t xml:space="preserve">  Tavebis, obieqtebis, samuSaoebis da danaxarjebis dasaxeleba</t>
  </si>
  <si>
    <t xml:space="preserve">
s u l saxarjT. Rirebuleba</t>
  </si>
  <si>
    <t xml:space="preserve"> samSen. samuSaoebi</t>
  </si>
  <si>
    <t>samont. samuS.</t>
  </si>
  <si>
    <t xml:space="preserve">mowyobiloba, aveji, inventari </t>
  </si>
  <si>
    <t xml:space="preserve">sxva xarjebi </t>
  </si>
  <si>
    <t xml:space="preserve">Tavi II. mSeneblobis ZiriTadi obieqtebi                                             </t>
  </si>
  <si>
    <t>1-1</t>
  </si>
  <si>
    <t xml:space="preserve">borjomis, municipalitetis daba bakurianSi sastumro "melisi"-s mimdebare saavtomobilo gzaze savali nawilis betonis safaris mowyobis samuSaoebi.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</si>
  <si>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- </t>
  </si>
  <si>
    <t xml:space="preserve">II Tavis jami                                         </t>
  </si>
  <si>
    <t xml:space="preserve">II-XII Tavebis jami                                   </t>
  </si>
  <si>
    <t xml:space="preserve">gauTvalswinebeli xarjebi - 3%                             </t>
  </si>
  <si>
    <t xml:space="preserve">sul                                            </t>
  </si>
  <si>
    <t xml:space="preserve">d. R. g. -18%                                               </t>
  </si>
  <si>
    <t xml:space="preserve">sul nakrebi saxarjTaRricxvo angariSiT                          </t>
  </si>
  <si>
    <t>/ 1997,221 /</t>
  </si>
  <si>
    <r>
      <t xml:space="preserve">betonis safaris mowyoba                                    </t>
    </r>
    <r>
      <rPr>
        <b/>
        <sz val="11"/>
        <rFont val="Arial"/>
        <family val="2"/>
        <charset val="204"/>
      </rPr>
      <t xml:space="preserve">B-25, F-200, W-6 </t>
    </r>
    <r>
      <rPr>
        <b/>
        <sz val="11"/>
        <rFont val="Academiury"/>
      </rPr>
      <t xml:space="preserve">                                                                      </t>
    </r>
    <r>
      <rPr>
        <b/>
        <sz val="11"/>
        <rFont val="AcadNusx"/>
      </rPr>
      <t>sisqiT 18sm</t>
    </r>
  </si>
  <si>
    <t>ZiriTad trasas 1260m2
mierTebebi pk1+07 da pk1+81  20+20=40m</t>
  </si>
  <si>
    <t xml:space="preserve">zednadebi xarjebi </t>
  </si>
  <si>
    <t>%</t>
  </si>
  <si>
    <t xml:space="preserve">gegmiuri dagroveba </t>
  </si>
  <si>
    <t xml:space="preserve">    ხელმძღვანელობაზე/წარმომადგენლობაზე უფლებამოსილი პირის თანამდებობა, სახელი/გვარი:   __________________________
                                                                                                                                  </t>
  </si>
  <si>
    <t>ხელმოწერა:           ________________________   ბ.ა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</si>
</sst>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0.0"/>
    <numFmt numFmtId="167" formatCode="0.00000"/>
  </numFmts>
  <fonts count="36">
    <font>
      <sz val="10"/>
      <name val="Arial Cyr"/>
    </font>
    <font>
      <sz val="11"/>
      <color theme="1"/>
      <name val="Calibri"/>
      <family val="2"/>
      <scheme val="minor"/>
    </font>
    <font>
      <b/>
      <sz val="11"/>
      <name val="AcadNusx"/>
    </font>
    <font>
      <sz val="8"/>
      <name val="Arial Cyr"/>
    </font>
    <font>
      <sz val="11"/>
      <name val="AcadNusx"/>
    </font>
    <font>
      <vertAlign val="superscript"/>
      <sz val="11"/>
      <name val="AcadNusx"/>
    </font>
    <font>
      <b/>
      <vertAlign val="superscript"/>
      <sz val="11"/>
      <name val="AcadNusx"/>
    </font>
    <font>
      <b/>
      <sz val="12"/>
      <name val="AcadNusx"/>
    </font>
    <font>
      <b/>
      <sz val="11"/>
      <name val="Academiury"/>
    </font>
    <font>
      <b/>
      <sz val="11"/>
      <name val="Amiran SP"/>
      <family val="2"/>
    </font>
    <font>
      <sz val="11"/>
      <name val="Amiran SP"/>
      <family val="2"/>
    </font>
    <font>
      <b/>
      <sz val="11"/>
      <color theme="1"/>
      <name val="Calibri"/>
      <family val="2"/>
      <scheme val="minor"/>
    </font>
    <font>
      <sz val="10"/>
      <name val="Helv"/>
    </font>
    <font>
      <b/>
      <i/>
      <sz val="11"/>
      <color indexed="8"/>
      <name val="AcadNusx"/>
    </font>
    <font>
      <sz val="11"/>
      <color indexed="8"/>
      <name val="Calibri"/>
      <family val="2"/>
    </font>
    <font>
      <sz val="11"/>
      <color indexed="8"/>
      <name val="AcadNusx"/>
    </font>
    <font>
      <b/>
      <sz val="11"/>
      <color indexed="8"/>
      <name val="AcadNusx"/>
    </font>
    <font>
      <sz val="10"/>
      <name val="Arial"/>
    </font>
    <font>
      <sz val="11"/>
      <color indexed="17"/>
      <name val="AcadNusx"/>
    </font>
    <font>
      <b/>
      <sz val="11"/>
      <color indexed="8"/>
      <name val="AcadMtavr"/>
    </font>
    <font>
      <i/>
      <sz val="11"/>
      <color indexed="8"/>
      <name val="Times New Roman Cyr"/>
      <charset val="1"/>
    </font>
    <font>
      <sz val="11"/>
      <color indexed="8"/>
      <name val="Times New Roman Cyr"/>
    </font>
    <font>
      <b/>
      <sz val="11"/>
      <color indexed="8"/>
      <name val="Times New Roman Cyr"/>
    </font>
    <font>
      <sz val="11"/>
      <color indexed="8"/>
      <name val="Times New Roman Cyr"/>
      <charset val="1"/>
    </font>
    <font>
      <b/>
      <sz val="11"/>
      <name val="Times New Roman Cyr"/>
    </font>
    <font>
      <sz val="11"/>
      <name val="Times New Roman Cyr"/>
    </font>
    <font>
      <b/>
      <i/>
      <sz val="11"/>
      <color indexed="8"/>
      <name val="Times New Roman Cyr"/>
      <charset val="204"/>
    </font>
    <font>
      <b/>
      <sz val="11"/>
      <color indexed="8"/>
      <name val="Times New Roman Cyr"/>
      <charset val="1"/>
    </font>
    <font>
      <i/>
      <sz val="11"/>
      <color indexed="8"/>
      <name val="AcadNusx"/>
    </font>
    <font>
      <b/>
      <sz val="11"/>
      <color indexed="8"/>
      <name val="Times New Roman Cyr"/>
      <charset val="204"/>
    </font>
    <font>
      <sz val="11"/>
      <color indexed="8"/>
      <name val="Arial"/>
      <family val="2"/>
      <charset val="204"/>
    </font>
    <font>
      <b/>
      <sz val="11"/>
      <color indexed="20"/>
      <name val="Times New Roman Cyr"/>
      <charset val="1"/>
    </font>
    <font>
      <b/>
      <sz val="11"/>
      <color indexed="11"/>
      <name val="Times New Roman Cyr"/>
      <charset val="1"/>
    </font>
    <font>
      <b/>
      <sz val="11"/>
      <name val="Arial"/>
      <family val="2"/>
      <charset val="204"/>
    </font>
    <font>
      <sz val="10"/>
      <color theme="1"/>
      <name val="Sylfaen"/>
      <family val="1"/>
      <charset val="204"/>
    </font>
    <font>
      <i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17" fillId="0" borderId="0"/>
  </cellStyleXfs>
  <cellXfs count="205">
    <xf numFmtId="0" fontId="0" fillId="0" borderId="0" xfId="0"/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 applyProtection="1">
      <alignment horizontal="left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4" fillId="0" borderId="0" xfId="0" applyFont="1" applyFill="1"/>
    <xf numFmtId="16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/>
    <xf numFmtId="0" fontId="2" fillId="0" borderId="0" xfId="0" applyFont="1" applyFill="1"/>
    <xf numFmtId="2" fontId="2" fillId="0" borderId="0" xfId="0" applyNumberFormat="1" applyFont="1" applyFill="1"/>
    <xf numFmtId="0" fontId="4" fillId="0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4" fillId="0" borderId="0" xfId="1" applyNumberFormat="1" applyFont="1" applyAlignment="1">
      <alignment wrapText="1"/>
    </xf>
    <xf numFmtId="0" fontId="16" fillId="0" borderId="0" xfId="1" applyNumberFormat="1" applyFont="1" applyFill="1" applyBorder="1" applyAlignment="1">
      <alignment wrapText="1"/>
    </xf>
    <xf numFmtId="0" fontId="2" fillId="0" borderId="0" xfId="2" applyNumberFormat="1" applyFont="1" applyAlignment="1">
      <alignment horizontal="center" wrapText="1"/>
    </xf>
    <xf numFmtId="0" fontId="15" fillId="0" borderId="0" xfId="1" applyNumberFormat="1" applyFont="1" applyAlignment="1">
      <alignment wrapText="1"/>
    </xf>
    <xf numFmtId="0" fontId="15" fillId="0" borderId="1" xfId="1" applyNumberFormat="1" applyFont="1" applyFill="1" applyBorder="1" applyAlignment="1">
      <alignment horizontal="center" vertical="center" wrapText="1"/>
    </xf>
    <xf numFmtId="0" fontId="18" fillId="0" borderId="0" xfId="1" applyNumberFormat="1" applyFont="1" applyAlignment="1">
      <alignment wrapText="1"/>
    </xf>
    <xf numFmtId="0" fontId="15" fillId="0" borderId="4" xfId="1" applyNumberFormat="1" applyFont="1" applyFill="1" applyBorder="1" applyAlignment="1">
      <alignment horizontal="left" vertical="center" wrapText="1"/>
    </xf>
    <xf numFmtId="0" fontId="21" fillId="0" borderId="1" xfId="1" applyNumberFormat="1" applyFont="1" applyFill="1" applyBorder="1" applyAlignment="1">
      <alignment horizontal="center" vertical="center" wrapText="1"/>
    </xf>
    <xf numFmtId="0" fontId="16" fillId="0" borderId="3" xfId="1" applyNumberFormat="1" applyFont="1" applyFill="1" applyBorder="1" applyAlignment="1">
      <alignment vertical="top" wrapText="1"/>
    </xf>
    <xf numFmtId="0" fontId="16" fillId="0" borderId="3" xfId="1" applyNumberFormat="1" applyFont="1" applyFill="1" applyBorder="1" applyAlignment="1">
      <alignment horizontal="left" vertical="center" wrapText="1"/>
    </xf>
    <xf numFmtId="0" fontId="26" fillId="3" borderId="0" xfId="1" applyNumberFormat="1" applyFont="1" applyFill="1" applyBorder="1" applyAlignment="1">
      <alignment horizontal="center" vertical="center" wrapText="1"/>
    </xf>
    <xf numFmtId="0" fontId="18" fillId="0" borderId="0" xfId="1" applyNumberFormat="1" applyFont="1" applyBorder="1" applyAlignment="1">
      <alignment wrapText="1"/>
    </xf>
    <xf numFmtId="0" fontId="14" fillId="0" borderId="0" xfId="1" applyNumberFormat="1" applyFont="1" applyBorder="1" applyAlignment="1">
      <alignment wrapText="1"/>
    </xf>
    <xf numFmtId="0" fontId="14" fillId="0" borderId="0" xfId="1" applyNumberFormat="1" applyFont="1" applyBorder="1" applyAlignment="1">
      <alignment vertical="top" wrapText="1"/>
    </xf>
    <xf numFmtId="0" fontId="23" fillId="0" borderId="0" xfId="1" applyNumberFormat="1" applyFont="1" applyFill="1" applyBorder="1" applyAlignment="1">
      <alignment vertical="top" wrapText="1"/>
    </xf>
    <xf numFmtId="0" fontId="13" fillId="0" borderId="0" xfId="1" applyNumberFormat="1" applyFont="1" applyFill="1" applyBorder="1" applyAlignment="1">
      <alignment horizontal="center" vertical="center" wrapText="1" shrinkToFit="1"/>
    </xf>
    <xf numFmtId="0" fontId="27" fillId="0" borderId="0" xfId="1" applyNumberFormat="1" applyFont="1" applyFill="1" applyBorder="1" applyAlignment="1">
      <alignment vertical="top" wrapText="1"/>
    </xf>
    <xf numFmtId="0" fontId="13" fillId="0" borderId="0" xfId="1" applyNumberFormat="1" applyFont="1" applyFill="1" applyBorder="1" applyAlignment="1">
      <alignment horizontal="center" vertical="top" wrapText="1"/>
    </xf>
    <xf numFmtId="0" fontId="16" fillId="0" borderId="0" xfId="1" applyNumberFormat="1" applyFont="1" applyFill="1" applyBorder="1" applyAlignment="1">
      <alignment vertical="top" wrapText="1"/>
    </xf>
    <xf numFmtId="0" fontId="23" fillId="0" borderId="7" xfId="1" applyNumberFormat="1" applyFont="1" applyFill="1" applyBorder="1" applyAlignment="1">
      <alignment wrapText="1"/>
    </xf>
    <xf numFmtId="0" fontId="23" fillId="0" borderId="0" xfId="1" applyNumberFormat="1" applyFont="1" applyFill="1" applyBorder="1" applyAlignment="1">
      <alignment horizontal="center" vertical="top" wrapText="1"/>
    </xf>
    <xf numFmtId="0" fontId="23" fillId="0" borderId="0" xfId="1" applyNumberFormat="1" applyFont="1" applyFill="1" applyBorder="1" applyAlignment="1">
      <alignment horizontal="left" vertical="top" wrapText="1"/>
    </xf>
    <xf numFmtId="0" fontId="23" fillId="0" borderId="0" xfId="1" applyNumberFormat="1" applyFont="1" applyFill="1" applyBorder="1" applyAlignment="1">
      <alignment wrapText="1"/>
    </xf>
    <xf numFmtId="0" fontId="29" fillId="0" borderId="0" xfId="1" applyNumberFormat="1" applyFont="1" applyFill="1" applyBorder="1" applyAlignment="1">
      <alignment horizontal="left" vertical="center" wrapText="1"/>
    </xf>
    <xf numFmtId="0" fontId="23" fillId="0" borderId="0" xfId="1" applyNumberFormat="1" applyFont="1" applyFill="1" applyBorder="1" applyAlignment="1">
      <alignment horizontal="left" vertical="center" wrapText="1"/>
    </xf>
    <xf numFmtId="0" fontId="18" fillId="4" borderId="0" xfId="1" applyNumberFormat="1" applyFont="1" applyFill="1" applyAlignment="1">
      <alignment wrapText="1"/>
    </xf>
    <xf numFmtId="0" fontId="30" fillId="0" borderId="0" xfId="1" applyNumberFormat="1" applyFont="1" applyAlignment="1">
      <alignment wrapText="1"/>
    </xf>
    <xf numFmtId="0" fontId="23" fillId="0" borderId="8" xfId="1" applyNumberFormat="1" applyFont="1" applyFill="1" applyBorder="1" applyAlignment="1">
      <alignment horizontal="right" vertical="top" wrapText="1"/>
    </xf>
    <xf numFmtId="0" fontId="31" fillId="0" borderId="1" xfId="1" applyNumberFormat="1" applyFont="1" applyFill="1" applyBorder="1" applyAlignment="1">
      <alignment horizontal="right" vertical="top" wrapText="1"/>
    </xf>
    <xf numFmtId="0" fontId="32" fillId="0" borderId="8" xfId="1" applyNumberFormat="1" applyFont="1" applyFill="1" applyBorder="1" applyAlignment="1">
      <alignment horizontal="right" vertical="top" wrapText="1"/>
    </xf>
    <xf numFmtId="0" fontId="23" fillId="0" borderId="1" xfId="1" applyNumberFormat="1" applyFont="1" applyFill="1" applyBorder="1" applyAlignment="1">
      <alignment horizontal="right" vertical="top" wrapText="1"/>
    </xf>
    <xf numFmtId="0" fontId="15" fillId="0" borderId="13" xfId="1" applyNumberFormat="1" applyFont="1" applyFill="1" applyBorder="1" applyAlignment="1">
      <alignment horizontal="center" vertical="center" wrapText="1"/>
    </xf>
    <xf numFmtId="0" fontId="15" fillId="0" borderId="15" xfId="1" applyNumberFormat="1" applyFont="1" applyFill="1" applyBorder="1" applyAlignment="1">
      <alignment horizontal="center" vertical="center" wrapText="1"/>
    </xf>
    <xf numFmtId="0" fontId="15" fillId="0" borderId="16" xfId="1" applyNumberFormat="1" applyFont="1" applyFill="1" applyBorder="1" applyAlignment="1">
      <alignment horizontal="center" vertical="center" wrapText="1"/>
    </xf>
    <xf numFmtId="0" fontId="15" fillId="0" borderId="17" xfId="1" applyNumberFormat="1" applyFont="1" applyFill="1" applyBorder="1" applyAlignment="1">
      <alignment horizontal="center" vertical="center" wrapText="1"/>
    </xf>
    <xf numFmtId="0" fontId="15" fillId="0" borderId="9" xfId="1" applyNumberFormat="1" applyFont="1" applyFill="1" applyBorder="1" applyAlignment="1">
      <alignment horizontal="center" vertical="center" wrapText="1"/>
    </xf>
    <xf numFmtId="0" fontId="15" fillId="0" borderId="10" xfId="1" applyNumberFormat="1" applyFont="1" applyFill="1" applyBorder="1" applyAlignment="1">
      <alignment horizontal="center" vertical="center" wrapText="1"/>
    </xf>
    <xf numFmtId="0" fontId="19" fillId="0" borderId="10" xfId="1" applyNumberFormat="1" applyFont="1" applyFill="1" applyBorder="1" applyAlignment="1">
      <alignment horizontal="center" vertical="center" wrapText="1"/>
    </xf>
    <xf numFmtId="0" fontId="20" fillId="0" borderId="10" xfId="1" applyNumberFormat="1" applyFont="1" applyFill="1" applyBorder="1" applyAlignment="1">
      <alignment horizontal="right" vertical="top" wrapText="1"/>
    </xf>
    <xf numFmtId="0" fontId="20" fillId="0" borderId="11" xfId="1" applyNumberFormat="1" applyFont="1" applyFill="1" applyBorder="1" applyAlignment="1">
      <alignment horizontal="right" vertical="top" wrapText="1"/>
    </xf>
    <xf numFmtId="0" fontId="15" fillId="0" borderId="18" xfId="1" applyNumberFormat="1" applyFont="1" applyFill="1" applyBorder="1" applyAlignment="1">
      <alignment horizontal="center" vertical="center" wrapText="1"/>
    </xf>
    <xf numFmtId="0" fontId="23" fillId="0" borderId="18" xfId="1" applyNumberFormat="1" applyFont="1" applyFill="1" applyBorder="1" applyAlignment="1">
      <alignment horizontal="center" vertical="center" wrapText="1"/>
    </xf>
    <xf numFmtId="0" fontId="15" fillId="0" borderId="21" xfId="1" applyNumberFormat="1" applyFont="1" applyFill="1" applyBorder="1" applyAlignment="1">
      <alignment horizontal="center" vertical="center" wrapText="1"/>
    </xf>
    <xf numFmtId="0" fontId="15" fillId="0" borderId="2" xfId="1" applyNumberFormat="1" applyFont="1" applyFill="1" applyBorder="1" applyAlignment="1">
      <alignment horizontal="center" vertical="center" wrapText="1"/>
    </xf>
    <xf numFmtId="0" fontId="16" fillId="0" borderId="22" xfId="1" applyNumberFormat="1" applyFont="1" applyFill="1" applyBorder="1" applyAlignment="1">
      <alignment horizontal="center" vertical="center" wrapText="1"/>
    </xf>
    <xf numFmtId="0" fontId="21" fillId="0" borderId="2" xfId="1" applyNumberFormat="1" applyFont="1" applyFill="1" applyBorder="1" applyAlignment="1">
      <alignment horizontal="center" vertical="center" wrapText="1"/>
    </xf>
    <xf numFmtId="0" fontId="23" fillId="0" borderId="24" xfId="1" applyNumberFormat="1" applyFont="1" applyFill="1" applyBorder="1" applyAlignment="1">
      <alignment horizontal="center" vertical="center" wrapText="1"/>
    </xf>
    <xf numFmtId="0" fontId="15" fillId="0" borderId="25" xfId="1" applyNumberFormat="1" applyFont="1" applyFill="1" applyBorder="1" applyAlignment="1">
      <alignment vertical="top" wrapText="1"/>
    </xf>
    <xf numFmtId="0" fontId="15" fillId="0" borderId="25" xfId="1" applyNumberFormat="1" applyFont="1" applyFill="1" applyBorder="1" applyAlignment="1">
      <alignment horizontal="left" vertical="center" wrapText="1"/>
    </xf>
    <xf numFmtId="0" fontId="21" fillId="0" borderId="6" xfId="1" applyNumberFormat="1" applyFont="1" applyFill="1" applyBorder="1" applyAlignment="1">
      <alignment horizontal="center" vertical="center" wrapText="1"/>
    </xf>
    <xf numFmtId="0" fontId="23" fillId="0" borderId="21" xfId="1" applyNumberFormat="1" applyFont="1" applyFill="1" applyBorder="1" applyAlignment="1">
      <alignment horizontal="center" vertical="center" wrapText="1"/>
    </xf>
    <xf numFmtId="0" fontId="15" fillId="0" borderId="22" xfId="1" applyNumberFormat="1" applyFont="1" applyFill="1" applyBorder="1" applyAlignment="1">
      <alignment vertical="center" wrapText="1"/>
    </xf>
    <xf numFmtId="0" fontId="23" fillId="5" borderId="15" xfId="1" applyNumberFormat="1" applyFont="1" applyFill="1" applyBorder="1" applyAlignment="1">
      <alignment horizontal="center" vertical="center" wrapText="1"/>
    </xf>
    <xf numFmtId="0" fontId="16" fillId="5" borderId="27" xfId="1" applyNumberFormat="1" applyFont="1" applyFill="1" applyBorder="1" applyAlignment="1">
      <alignment vertical="top" wrapText="1"/>
    </xf>
    <xf numFmtId="0" fontId="16" fillId="5" borderId="27" xfId="1" applyNumberFormat="1" applyFont="1" applyFill="1" applyBorder="1" applyAlignment="1">
      <alignment horizontal="left" vertical="center" wrapText="1"/>
    </xf>
    <xf numFmtId="0" fontId="21" fillId="5" borderId="16" xfId="1" applyNumberFormat="1" applyFont="1" applyFill="1" applyBorder="1" applyAlignment="1">
      <alignment horizontal="center" vertical="center" wrapText="1"/>
    </xf>
    <xf numFmtId="0" fontId="23" fillId="5" borderId="15" xfId="1" applyNumberFormat="1" applyFont="1" applyFill="1" applyBorder="1" applyAlignment="1">
      <alignment horizontal="center" wrapText="1"/>
    </xf>
    <xf numFmtId="0" fontId="16" fillId="5" borderId="27" xfId="1" applyNumberFormat="1" applyFont="1" applyFill="1" applyBorder="1" applyAlignment="1">
      <alignment vertical="center" wrapText="1"/>
    </xf>
    <xf numFmtId="0" fontId="16" fillId="5" borderId="27" xfId="1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6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0" applyNumberFormat="1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left" vertical="center" wrapText="1"/>
      <protection locked="0"/>
    </xf>
    <xf numFmtId="1" fontId="4" fillId="0" borderId="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6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8" xfId="0" applyNumberFormat="1" applyFont="1" applyFill="1" applyBorder="1" applyAlignment="1">
      <alignment horizontal="center" vertical="center" wrapText="1"/>
    </xf>
    <xf numFmtId="1" fontId="2" fillId="0" borderId="38" xfId="0" applyNumberFormat="1" applyFont="1" applyFill="1" applyBorder="1" applyAlignment="1">
      <alignment horizontal="center" vertical="center" wrapText="1"/>
    </xf>
    <xf numFmtId="0" fontId="4" fillId="0" borderId="38" xfId="0" applyNumberFormat="1" applyFont="1" applyFill="1" applyBorder="1" applyAlignment="1">
      <alignment horizontal="center" vertical="center" wrapText="1"/>
    </xf>
    <xf numFmtId="2" fontId="2" fillId="0" borderId="38" xfId="0" applyNumberFormat="1" applyFont="1" applyFill="1" applyBorder="1" applyAlignment="1">
      <alignment horizontal="center" vertical="center" wrapText="1"/>
    </xf>
    <xf numFmtId="2" fontId="2" fillId="0" borderId="39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1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6" fontId="4" fillId="0" borderId="13" xfId="0" applyNumberFormat="1" applyFont="1" applyFill="1" applyBorder="1" applyAlignment="1">
      <alignment horizontal="center" vertical="center" wrapText="1"/>
    </xf>
    <xf numFmtId="166" fontId="2" fillId="0" borderId="16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9" fontId="2" fillId="6" borderId="10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6" borderId="13" xfId="0" applyNumberFormat="1" applyFont="1" applyFill="1" applyBorder="1" applyAlignment="1">
      <alignment horizontal="center" vertical="center" wrapText="1"/>
    </xf>
    <xf numFmtId="0" fontId="4" fillId="5" borderId="15" xfId="0" applyNumberFormat="1" applyFont="1" applyFill="1" applyBorder="1" applyAlignment="1">
      <alignment horizontal="center" vertical="center" wrapText="1"/>
    </xf>
    <xf numFmtId="0" fontId="4" fillId="5" borderId="16" xfId="0" applyNumberFormat="1" applyFont="1" applyFill="1" applyBorder="1" applyAlignment="1">
      <alignment horizontal="center" vertical="center" wrapText="1"/>
    </xf>
    <xf numFmtId="0" fontId="2" fillId="5" borderId="16" xfId="0" applyNumberFormat="1" applyFont="1" applyFill="1" applyBorder="1" applyAlignment="1">
      <alignment horizontal="center" vertical="center" wrapText="1"/>
    </xf>
    <xf numFmtId="10" fontId="4" fillId="5" borderId="16" xfId="0" applyNumberFormat="1" applyFont="1" applyFill="1" applyBorder="1" applyAlignment="1">
      <alignment horizontal="center" vertical="center" wrapText="1"/>
    </xf>
    <xf numFmtId="2" fontId="2" fillId="5" borderId="17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34" fillId="0" borderId="0" xfId="0" applyFont="1"/>
    <xf numFmtId="0" fontId="35" fillId="0" borderId="0" xfId="0" applyFont="1" applyAlignment="1">
      <alignment vertical="center"/>
    </xf>
    <xf numFmtId="0" fontId="1" fillId="0" borderId="0" xfId="0" applyFont="1"/>
    <xf numFmtId="0" fontId="11" fillId="0" borderId="0" xfId="0" applyFont="1" applyAlignment="1">
      <alignment vertical="center"/>
    </xf>
    <xf numFmtId="1" fontId="21" fillId="0" borderId="1" xfId="1" applyNumberFormat="1" applyFont="1" applyFill="1" applyBorder="1" applyAlignment="1">
      <alignment horizontal="center" vertical="center" wrapText="1"/>
    </xf>
    <xf numFmtId="1" fontId="21" fillId="0" borderId="19" xfId="1" applyNumberFormat="1" applyFont="1" applyFill="1" applyBorder="1" applyAlignment="1">
      <alignment horizontal="center" vertical="center" wrapText="1"/>
    </xf>
    <xf numFmtId="1" fontId="22" fillId="0" borderId="2" xfId="1" applyNumberFormat="1" applyFont="1" applyFill="1" applyBorder="1" applyAlignment="1">
      <alignment horizontal="center" vertical="top" wrapText="1"/>
    </xf>
    <xf numFmtId="1" fontId="22" fillId="0" borderId="23" xfId="1" applyNumberFormat="1" applyFont="1" applyFill="1" applyBorder="1" applyAlignment="1">
      <alignment horizontal="center" vertical="top" wrapText="1"/>
    </xf>
    <xf numFmtId="1" fontId="24" fillId="5" borderId="16" xfId="1" applyNumberFormat="1" applyFont="1" applyFill="1" applyBorder="1" applyAlignment="1">
      <alignment horizontal="center" vertical="center" wrapText="1"/>
    </xf>
    <xf numFmtId="1" fontId="24" fillId="5" borderId="17" xfId="1" applyNumberFormat="1" applyFont="1" applyFill="1" applyBorder="1" applyAlignment="1">
      <alignment horizontal="center" vertical="center" wrapText="1"/>
    </xf>
    <xf numFmtId="1" fontId="25" fillId="0" borderId="6" xfId="1" applyNumberFormat="1" applyFont="1" applyFill="1" applyBorder="1" applyAlignment="1">
      <alignment horizontal="center" vertical="center" wrapText="1"/>
    </xf>
    <xf numFmtId="1" fontId="25" fillId="0" borderId="26" xfId="1" applyNumberFormat="1" applyFont="1" applyFill="1" applyBorder="1" applyAlignment="1">
      <alignment horizontal="center" vertical="center" wrapText="1"/>
    </xf>
    <xf numFmtId="1" fontId="22" fillId="2" borderId="1" xfId="1" applyNumberFormat="1" applyFont="1" applyFill="1" applyBorder="1" applyAlignment="1">
      <alignment horizontal="center" vertical="center" wrapText="1"/>
    </xf>
    <xf numFmtId="1" fontId="22" fillId="2" borderId="19" xfId="1" applyNumberFormat="1" applyFont="1" applyFill="1" applyBorder="1" applyAlignment="1">
      <alignment horizontal="center" vertical="center" wrapText="1"/>
    </xf>
    <xf numFmtId="1" fontId="21" fillId="2" borderId="2" xfId="1" applyNumberFormat="1" applyFont="1" applyFill="1" applyBorder="1" applyAlignment="1">
      <alignment horizontal="center" vertical="center" wrapText="1"/>
    </xf>
    <xf numFmtId="1" fontId="21" fillId="2" borderId="23" xfId="1" applyNumberFormat="1" applyFont="1" applyFill="1" applyBorder="1" applyAlignment="1">
      <alignment horizontal="center" vertical="center" wrapText="1"/>
    </xf>
    <xf numFmtId="1" fontId="22" fillId="5" borderId="16" xfId="1" applyNumberFormat="1" applyFont="1" applyFill="1" applyBorder="1" applyAlignment="1">
      <alignment horizontal="center" vertical="center" wrapText="1"/>
    </xf>
    <xf numFmtId="1" fontId="22" fillId="5" borderId="17" xfId="1" applyNumberFormat="1" applyFont="1" applyFill="1" applyBorder="1" applyAlignment="1">
      <alignment horizontal="center" vertical="center" wrapText="1"/>
    </xf>
    <xf numFmtId="0" fontId="28" fillId="0" borderId="0" xfId="1" applyNumberFormat="1" applyFont="1" applyFill="1" applyBorder="1" applyAlignment="1">
      <alignment horizontal="center" vertical="top" wrapText="1"/>
    </xf>
    <xf numFmtId="0" fontId="15" fillId="0" borderId="0" xfId="1" applyNumberFormat="1" applyFont="1" applyFill="1" applyBorder="1" applyAlignment="1">
      <alignment horizontal="center" vertical="top" wrapText="1"/>
    </xf>
    <xf numFmtId="0" fontId="13" fillId="0" borderId="0" xfId="1" applyNumberFormat="1" applyFont="1" applyFill="1" applyBorder="1" applyAlignment="1">
      <alignment horizontal="center" vertical="top" wrapText="1"/>
    </xf>
    <xf numFmtId="0" fontId="29" fillId="0" borderId="7" xfId="1" applyNumberFormat="1" applyFont="1" applyFill="1" applyBorder="1" applyAlignment="1">
      <alignment horizontal="right" vertical="center" wrapText="1"/>
    </xf>
    <xf numFmtId="0" fontId="29" fillId="0" borderId="0" xfId="1" applyNumberFormat="1" applyFont="1" applyFill="1" applyBorder="1" applyAlignment="1">
      <alignment horizontal="left" vertical="top" wrapText="1"/>
    </xf>
    <xf numFmtId="0" fontId="23" fillId="0" borderId="0" xfId="1" applyNumberFormat="1" applyFont="1" applyFill="1" applyBorder="1" applyAlignment="1">
      <alignment horizontal="right" vertical="center" wrapText="1"/>
    </xf>
    <xf numFmtId="0" fontId="13" fillId="0" borderId="0" xfId="1" applyNumberFormat="1" applyFont="1" applyBorder="1" applyAlignment="1">
      <alignment horizontal="center" vertical="center" wrapText="1"/>
    </xf>
    <xf numFmtId="0" fontId="13" fillId="0" borderId="0" xfId="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5" fillId="0" borderId="9" xfId="1" applyNumberFormat="1" applyFont="1" applyFill="1" applyBorder="1" applyAlignment="1">
      <alignment horizontal="center" vertical="center" wrapText="1"/>
    </xf>
    <xf numFmtId="0" fontId="15" fillId="0" borderId="12" xfId="1" applyNumberFormat="1" applyFont="1" applyFill="1" applyBorder="1" applyAlignment="1">
      <alignment horizontal="center" vertical="center" wrapText="1"/>
    </xf>
    <xf numFmtId="0" fontId="15" fillId="0" borderId="10" xfId="1" applyNumberFormat="1" applyFont="1" applyFill="1" applyBorder="1" applyAlignment="1">
      <alignment horizontal="center" vertical="center" wrapText="1"/>
    </xf>
    <xf numFmtId="0" fontId="15" fillId="0" borderId="13" xfId="1" applyNumberFormat="1" applyFont="1" applyFill="1" applyBorder="1" applyAlignment="1">
      <alignment horizontal="center" vertical="center" wrapText="1"/>
    </xf>
    <xf numFmtId="0" fontId="15" fillId="0" borderId="11" xfId="1" applyNumberFormat="1" applyFont="1" applyFill="1" applyBorder="1" applyAlignment="1">
      <alignment horizontal="center" vertical="center" wrapText="1"/>
    </xf>
    <xf numFmtId="0" fontId="15" fillId="0" borderId="14" xfId="1" applyNumberFormat="1" applyFont="1" applyFill="1" applyBorder="1" applyAlignment="1">
      <alignment horizontal="center" vertical="center" wrapText="1"/>
    </xf>
    <xf numFmtId="0" fontId="13" fillId="0" borderId="0" xfId="1" applyNumberFormat="1" applyFont="1" applyFill="1" applyBorder="1" applyAlignment="1">
      <alignment horizontal="left" wrapText="1"/>
    </xf>
    <xf numFmtId="0" fontId="2" fillId="0" borderId="0" xfId="2" applyNumberFormat="1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0" fontId="7" fillId="0" borderId="33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wrapText="1"/>
    </xf>
    <xf numFmtId="0" fontId="4" fillId="0" borderId="28" xfId="0" applyNumberFormat="1" applyFont="1" applyFill="1" applyBorder="1" applyAlignment="1">
      <alignment vertical="center" textRotation="90" wrapText="1"/>
    </xf>
    <xf numFmtId="0" fontId="4" fillId="0" borderId="29" xfId="0" applyNumberFormat="1" applyFont="1" applyFill="1" applyBorder="1" applyAlignment="1">
      <alignment vertical="center" textRotation="90" wrapText="1"/>
    </xf>
    <xf numFmtId="0" fontId="4" fillId="0" borderId="30" xfId="0" applyNumberFormat="1" applyFont="1" applyFill="1" applyBorder="1" applyAlignment="1">
      <alignment vertical="center" textRotation="90" wrapText="1"/>
    </xf>
  </cellXfs>
  <cellStyles count="3">
    <cellStyle name="Normal" xfId="0" builtinId="0"/>
    <cellStyle name="Normal 2" xfId="2"/>
    <cellStyle name="Normal_sv.smeta-bugeuli-jvari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9</xdr:row>
      <xdr:rowOff>0</xdr:rowOff>
    </xdr:from>
    <xdr:to>
      <xdr:col>2</xdr:col>
      <xdr:colOff>3924300</xdr:colOff>
      <xdr:row>9</xdr:row>
      <xdr:rowOff>38100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3105150" y="5086350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9</xdr:row>
      <xdr:rowOff>0</xdr:rowOff>
    </xdr:from>
    <xdr:to>
      <xdr:col>2</xdr:col>
      <xdr:colOff>3924300</xdr:colOff>
      <xdr:row>9</xdr:row>
      <xdr:rowOff>38100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3105150" y="5086350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9</xdr:row>
      <xdr:rowOff>0</xdr:rowOff>
    </xdr:from>
    <xdr:to>
      <xdr:col>2</xdr:col>
      <xdr:colOff>3924300</xdr:colOff>
      <xdr:row>9</xdr:row>
      <xdr:rowOff>38100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3105150" y="5086350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9</xdr:row>
      <xdr:rowOff>0</xdr:rowOff>
    </xdr:from>
    <xdr:to>
      <xdr:col>2</xdr:col>
      <xdr:colOff>3924300</xdr:colOff>
      <xdr:row>9</xdr:row>
      <xdr:rowOff>38100</xdr:rowOff>
    </xdr:to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3105150" y="5086350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9525</xdr:rowOff>
    </xdr:to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3143250" y="5086350"/>
          <a:ext cx="1924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85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0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4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6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9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1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3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4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40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41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52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54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1390650" y="508635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1390650" y="508635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75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77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1390650" y="508635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1390650" y="508635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85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87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1390650" y="508635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9525</xdr:rowOff>
    </xdr:to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3143250" y="5086350"/>
          <a:ext cx="1924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1390650" y="508635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205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38100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1047750" y="5086350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209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38100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1047750" y="5086350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213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38100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1047750" y="5086350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217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1390650" y="508635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224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1390650" y="508635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1390650" y="508635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1390650" y="508635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229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234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1390650" y="508635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9</xdr:row>
      <xdr:rowOff>0</xdr:rowOff>
    </xdr:from>
    <xdr:to>
      <xdr:col>2</xdr:col>
      <xdr:colOff>3924300</xdr:colOff>
      <xdr:row>9</xdr:row>
      <xdr:rowOff>47625</xdr:rowOff>
    </xdr:to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3105150" y="5086350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9</xdr:row>
      <xdr:rowOff>0</xdr:rowOff>
    </xdr:from>
    <xdr:to>
      <xdr:col>2</xdr:col>
      <xdr:colOff>3924300</xdr:colOff>
      <xdr:row>9</xdr:row>
      <xdr:rowOff>47625</xdr:rowOff>
    </xdr:to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3105150" y="5086350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9</xdr:row>
      <xdr:rowOff>0</xdr:rowOff>
    </xdr:from>
    <xdr:to>
      <xdr:col>2</xdr:col>
      <xdr:colOff>3924300</xdr:colOff>
      <xdr:row>9</xdr:row>
      <xdr:rowOff>47625</xdr:rowOff>
    </xdr:to>
    <xdr:sp macro="" textlink="">
      <xdr:nvSpPr>
        <xdr:cNvPr id="253" name="Text Box 2"/>
        <xdr:cNvSpPr txBox="1">
          <a:spLocks noChangeArrowheads="1"/>
        </xdr:cNvSpPr>
      </xdr:nvSpPr>
      <xdr:spPr bwMode="auto">
        <a:xfrm>
          <a:off x="3105150" y="5086350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9</xdr:row>
      <xdr:rowOff>0</xdr:rowOff>
    </xdr:from>
    <xdr:to>
      <xdr:col>2</xdr:col>
      <xdr:colOff>3924300</xdr:colOff>
      <xdr:row>9</xdr:row>
      <xdr:rowOff>47625</xdr:rowOff>
    </xdr:to>
    <xdr:sp macro="" textlink="">
      <xdr:nvSpPr>
        <xdr:cNvPr id="255" name="Text Box 2"/>
        <xdr:cNvSpPr txBox="1">
          <a:spLocks noChangeArrowheads="1"/>
        </xdr:cNvSpPr>
      </xdr:nvSpPr>
      <xdr:spPr bwMode="auto">
        <a:xfrm>
          <a:off x="3105150" y="5086350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257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259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265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267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269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271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273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1390650" y="508635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284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286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1390650" y="508635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292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294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1390650" y="508635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02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04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1390650" y="508635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309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9525</xdr:rowOff>
    </xdr:to>
    <xdr:sp macro="" textlink="">
      <xdr:nvSpPr>
        <xdr:cNvPr id="310" name="Text Box 2"/>
        <xdr:cNvSpPr txBox="1">
          <a:spLocks noChangeArrowheads="1"/>
        </xdr:cNvSpPr>
      </xdr:nvSpPr>
      <xdr:spPr bwMode="auto">
        <a:xfrm>
          <a:off x="3143250" y="5086350"/>
          <a:ext cx="1924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11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14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16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18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20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22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24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1390650" y="508635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332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334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36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38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40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42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48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1047750" y="508635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52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54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1047750" y="508635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58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59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61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1047750" y="508635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68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1390650" y="508635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76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78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1390650" y="508635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83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1390650" y="508635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92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94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397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399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01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09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2524125" y="508635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15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2524125" y="508635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17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2524125" y="508635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24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2524125" y="508635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28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30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2524125" y="508635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36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2524125" y="508635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38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40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1390650" y="508635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58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2524125" y="508635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60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62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2524125" y="508635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66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68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2524125" y="508635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70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72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1390650" y="508635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78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2524125" y="508635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80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82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2524125" y="508635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86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2524125" y="508635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90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92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1390650" y="508635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2524125" y="508635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501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524125" y="508635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524125" y="508635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12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1390650" y="508635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19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524125" y="508635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25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524125" y="508635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528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30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2524125" y="508635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32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1390650" y="508635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37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39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9525</xdr:rowOff>
    </xdr:to>
    <xdr:sp macro="" textlink="">
      <xdr:nvSpPr>
        <xdr:cNvPr id="540" name="Text Box 2"/>
        <xdr:cNvSpPr txBox="1">
          <a:spLocks noChangeArrowheads="1"/>
        </xdr:cNvSpPr>
      </xdr:nvSpPr>
      <xdr:spPr bwMode="auto">
        <a:xfrm>
          <a:off x="3143250" y="5086350"/>
          <a:ext cx="1924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1047750" y="508635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543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545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1047750" y="508635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549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1047750" y="508635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553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524125" y="508635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524125" y="508635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564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66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2524125" y="508635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68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70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1390650" y="508635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76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524125" y="508635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80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524125" y="508635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584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86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2524125" y="508635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88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90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2524125" y="508635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594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96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524125" y="508635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98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00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1047750" y="508635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04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06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1047750" y="508635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08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10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1047750" y="508635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14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20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1047750" y="508635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22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24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1047750" y="508635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28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30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1047750" y="508635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33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35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1047750" y="508635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37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40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1047750" y="508635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42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45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1047750" y="508635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47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48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50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1047750" y="508635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52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55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1047750" y="508635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59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1047750" y="508635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64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2524125" y="508635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668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2524125" y="508635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673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75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524125" y="508635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678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79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1390650" y="508635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1390650" y="508635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1390650" y="508635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1390650" y="508635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89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2924175</xdr:colOff>
      <xdr:row>9</xdr:row>
      <xdr:rowOff>28575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2524125" y="5086350"/>
          <a:ext cx="14478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94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96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98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700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02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1390650" y="508635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9</xdr:row>
      <xdr:rowOff>0</xdr:rowOff>
    </xdr:from>
    <xdr:to>
      <xdr:col>2</xdr:col>
      <xdr:colOff>3924300</xdr:colOff>
      <xdr:row>9</xdr:row>
      <xdr:rowOff>47625</xdr:rowOff>
    </xdr:to>
    <xdr:sp macro="" textlink="">
      <xdr:nvSpPr>
        <xdr:cNvPr id="708" name="Text Box 2"/>
        <xdr:cNvSpPr txBox="1">
          <a:spLocks noChangeArrowheads="1"/>
        </xdr:cNvSpPr>
      </xdr:nvSpPr>
      <xdr:spPr bwMode="auto">
        <a:xfrm>
          <a:off x="3105150" y="5086350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9</xdr:row>
      <xdr:rowOff>0</xdr:rowOff>
    </xdr:from>
    <xdr:to>
      <xdr:col>2</xdr:col>
      <xdr:colOff>3924300</xdr:colOff>
      <xdr:row>9</xdr:row>
      <xdr:rowOff>47625</xdr:rowOff>
    </xdr:to>
    <xdr:sp macro="" textlink="">
      <xdr:nvSpPr>
        <xdr:cNvPr id="710" name="Text Box 2"/>
        <xdr:cNvSpPr txBox="1">
          <a:spLocks noChangeArrowheads="1"/>
        </xdr:cNvSpPr>
      </xdr:nvSpPr>
      <xdr:spPr bwMode="auto">
        <a:xfrm>
          <a:off x="3105150" y="5086350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9</xdr:row>
      <xdr:rowOff>0</xdr:rowOff>
    </xdr:from>
    <xdr:to>
      <xdr:col>2</xdr:col>
      <xdr:colOff>3924300</xdr:colOff>
      <xdr:row>9</xdr:row>
      <xdr:rowOff>47625</xdr:rowOff>
    </xdr:to>
    <xdr:sp macro="" textlink="">
      <xdr:nvSpPr>
        <xdr:cNvPr id="714" name="Text Box 2"/>
        <xdr:cNvSpPr txBox="1">
          <a:spLocks noChangeArrowheads="1"/>
        </xdr:cNvSpPr>
      </xdr:nvSpPr>
      <xdr:spPr bwMode="auto">
        <a:xfrm>
          <a:off x="3105150" y="5086350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9</xdr:row>
      <xdr:rowOff>0</xdr:rowOff>
    </xdr:from>
    <xdr:to>
      <xdr:col>2</xdr:col>
      <xdr:colOff>3924300</xdr:colOff>
      <xdr:row>9</xdr:row>
      <xdr:rowOff>47625</xdr:rowOff>
    </xdr:to>
    <xdr:sp macro="" textlink="">
      <xdr:nvSpPr>
        <xdr:cNvPr id="716" name="Text Box 2"/>
        <xdr:cNvSpPr txBox="1">
          <a:spLocks noChangeArrowheads="1"/>
        </xdr:cNvSpPr>
      </xdr:nvSpPr>
      <xdr:spPr bwMode="auto">
        <a:xfrm>
          <a:off x="3105150" y="5086350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18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20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722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724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726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728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730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732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734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736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38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1390650" y="508635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742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744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46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1390650" y="508635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750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752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54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1390650" y="508635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758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760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762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64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1390650" y="508635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9525</xdr:rowOff>
    </xdr:to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3143250" y="5086350"/>
          <a:ext cx="1924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72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73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74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78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79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81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84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86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1390650" y="508635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795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97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00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02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04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09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1047750" y="508635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12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14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15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1047750" y="508635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19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1047750" y="508635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25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30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1390650" y="508635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36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38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1390650" y="508635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42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44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46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48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1390650" y="508635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50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51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52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54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56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58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60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1390650" y="508635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62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64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1390650" y="508635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68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70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72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2524125" y="508635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76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78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2524125" y="508635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80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82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2524125" y="508635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86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88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2524125" y="508635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92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94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2524125" y="508635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96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98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99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524125" y="508635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902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1390650" y="508635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12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14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16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2524125" y="508635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924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25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26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2524125" y="508635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929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2524125" y="508635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33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35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1390650" y="508635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40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2524125" y="508635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43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45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46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2524125" y="508635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949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50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2524125" y="508635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53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55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1390650" y="508635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61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2524125" y="508635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63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2524125" y="508635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68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969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70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2524125" y="508635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974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1390650" y="508635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78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80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82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2524125" y="508635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986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88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2524125" y="508635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90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2524125" y="508635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996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1390650" y="508635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00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9525</xdr:rowOff>
    </xdr:to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3143250" y="5086350"/>
          <a:ext cx="1924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04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1047750" y="508635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06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07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08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09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1047750" y="508635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12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14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1047750" y="508635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16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18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2524125" y="508635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1022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24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524125" y="508635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2524125" y="508635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1032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1390650" y="508635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36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38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2524125" y="508635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41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1042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44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2524125" y="508635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46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48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2524125" y="508635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51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53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2524125" y="508635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1057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2524125" y="508635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61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1062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63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1047750" y="508635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68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1047750" y="508635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1047750" y="508635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1047750" y="508635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86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88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1047750" y="508635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93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1047750" y="508635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95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96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98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1047750" y="508635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01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03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1047750" y="508635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05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07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1047750" y="508635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1047750" y="508635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16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18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1047750" y="508635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20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22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1047750" y="508635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26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1047750" y="5086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128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2524125" y="508635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130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132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2524125" y="508635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1136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138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2524125" y="508635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140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1219200" y="508635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142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1390650" y="508635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145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147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1390650" y="508635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1390650" y="508635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1390650" y="508635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152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2524125" y="508635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154" name="Text Box 2"/>
        <xdr:cNvSpPr txBox="1">
          <a:spLocks noChangeArrowheads="1"/>
        </xdr:cNvSpPr>
      </xdr:nvSpPr>
      <xdr:spPr bwMode="auto">
        <a:xfrm>
          <a:off x="3143250" y="508635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156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158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160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162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164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1390650" y="508635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9</xdr:row>
      <xdr:rowOff>0</xdr:rowOff>
    </xdr:from>
    <xdr:to>
      <xdr:col>2</xdr:col>
      <xdr:colOff>3924300</xdr:colOff>
      <xdr:row>9</xdr:row>
      <xdr:rowOff>38100</xdr:rowOff>
    </xdr:to>
    <xdr:sp macro="" textlink="">
      <xdr:nvSpPr>
        <xdr:cNvPr id="1170" name="Text Box 2"/>
        <xdr:cNvSpPr txBox="1">
          <a:spLocks noChangeArrowheads="1"/>
        </xdr:cNvSpPr>
      </xdr:nvSpPr>
      <xdr:spPr bwMode="auto">
        <a:xfrm>
          <a:off x="3105150" y="5086350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9</xdr:row>
      <xdr:rowOff>0</xdr:rowOff>
    </xdr:from>
    <xdr:to>
      <xdr:col>2</xdr:col>
      <xdr:colOff>3924300</xdr:colOff>
      <xdr:row>9</xdr:row>
      <xdr:rowOff>38100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3105150" y="5086350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9</xdr:row>
      <xdr:rowOff>0</xdr:rowOff>
    </xdr:from>
    <xdr:to>
      <xdr:col>2</xdr:col>
      <xdr:colOff>3924300</xdr:colOff>
      <xdr:row>9</xdr:row>
      <xdr:rowOff>38100</xdr:rowOff>
    </xdr:to>
    <xdr:sp macro="" textlink="">
      <xdr:nvSpPr>
        <xdr:cNvPr id="1176" name="Text Box 2"/>
        <xdr:cNvSpPr txBox="1">
          <a:spLocks noChangeArrowheads="1"/>
        </xdr:cNvSpPr>
      </xdr:nvSpPr>
      <xdr:spPr bwMode="auto">
        <a:xfrm>
          <a:off x="3105150" y="5086350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9</xdr:row>
      <xdr:rowOff>0</xdr:rowOff>
    </xdr:from>
    <xdr:to>
      <xdr:col>2</xdr:col>
      <xdr:colOff>3924300</xdr:colOff>
      <xdr:row>9</xdr:row>
      <xdr:rowOff>38100</xdr:rowOff>
    </xdr:to>
    <xdr:sp macro="" textlink="">
      <xdr:nvSpPr>
        <xdr:cNvPr id="1178" name="Text Box 2"/>
        <xdr:cNvSpPr txBox="1">
          <a:spLocks noChangeArrowheads="1"/>
        </xdr:cNvSpPr>
      </xdr:nvSpPr>
      <xdr:spPr bwMode="auto">
        <a:xfrm>
          <a:off x="3105150" y="5086350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180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182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184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186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188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190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192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194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196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00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01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1390650" y="508635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204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206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07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08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09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1390650" y="508635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214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16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1390650" y="508635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224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25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27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1390650" y="508635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230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232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9525</xdr:rowOff>
    </xdr:to>
    <xdr:sp macro="" textlink="">
      <xdr:nvSpPr>
        <xdr:cNvPr id="1233" name="Text Box 2"/>
        <xdr:cNvSpPr txBox="1">
          <a:spLocks noChangeArrowheads="1"/>
        </xdr:cNvSpPr>
      </xdr:nvSpPr>
      <xdr:spPr bwMode="auto">
        <a:xfrm>
          <a:off x="3143250" y="5086350"/>
          <a:ext cx="1924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34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35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36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37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38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39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40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41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42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45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46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47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48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50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52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1390650" y="508635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58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60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61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64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65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66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268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270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72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38100</xdr:rowOff>
    </xdr:to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1047750" y="5086350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74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76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78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38100</xdr:rowOff>
    </xdr:to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1047750" y="5086350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80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82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84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38100</xdr:rowOff>
    </xdr:to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1047750" y="5086350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86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88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90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92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1390650" y="508635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00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1390650" y="508635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04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06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07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08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09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10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1390650" y="508635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12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13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14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15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16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17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18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20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22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24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26" name="Text Box 2"/>
        <xdr:cNvSpPr txBox="1">
          <a:spLocks noChangeArrowheads="1"/>
        </xdr:cNvSpPr>
      </xdr:nvSpPr>
      <xdr:spPr bwMode="auto">
        <a:xfrm>
          <a:off x="1219200" y="508635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28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30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32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33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34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35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36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37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38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39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40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41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42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44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1390650" y="508635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47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49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51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53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55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57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59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62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64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65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66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67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1390650" y="508635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72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73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74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76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77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78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1390650" y="508635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81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83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84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86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87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88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89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1390650" y="508635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92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94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96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98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99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00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02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1390650" y="508635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05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9525</xdr:rowOff>
    </xdr:to>
    <xdr:sp macro="" textlink="">
      <xdr:nvSpPr>
        <xdr:cNvPr id="1408" name="Text Box 2"/>
        <xdr:cNvSpPr txBox="1">
          <a:spLocks noChangeArrowheads="1"/>
        </xdr:cNvSpPr>
      </xdr:nvSpPr>
      <xdr:spPr bwMode="auto">
        <a:xfrm>
          <a:off x="3143250" y="5086350"/>
          <a:ext cx="1924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09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10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11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12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13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14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16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17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18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20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1390650" y="508635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23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25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26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27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28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29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30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31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32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34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35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36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37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38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39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40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41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43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45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46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47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48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49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50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52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53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54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55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56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57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58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38100</xdr:rowOff>
    </xdr:to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1047750" y="5086350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60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61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63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38100</xdr:rowOff>
    </xdr:to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1047750" y="5086350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65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66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67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68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38100</xdr:rowOff>
    </xdr:to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1047750" y="5086350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70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71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72" name="Text Box 2"/>
        <xdr:cNvSpPr txBox="1">
          <a:spLocks noChangeArrowheads="1"/>
        </xdr:cNvSpPr>
      </xdr:nvSpPr>
      <xdr:spPr bwMode="auto">
        <a:xfrm>
          <a:off x="1047750" y="5086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73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75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76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77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1390650" y="508635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81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83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1390650" y="508635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1390650" y="508635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1390650" y="508635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88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2524125" y="508635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90" name="Text Box 2"/>
        <xdr:cNvSpPr txBox="1">
          <a:spLocks noChangeArrowheads="1"/>
        </xdr:cNvSpPr>
      </xdr:nvSpPr>
      <xdr:spPr bwMode="auto">
        <a:xfrm>
          <a:off x="3143250" y="50863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64"/>
  <sheetViews>
    <sheetView tabSelected="1" view="pageBreakPreview" zoomScale="130" zoomScaleNormal="100" zoomScaleSheetLayoutView="130" workbookViewId="0">
      <selection activeCell="F8" sqref="F8"/>
    </sheetView>
  </sheetViews>
  <sheetFormatPr defaultRowHeight="15"/>
  <cols>
    <col min="1" max="1" width="5.140625" style="28" customWidth="1"/>
    <col min="2" max="2" width="10.5703125" style="28" customWidth="1"/>
    <col min="3" max="3" width="59.7109375" style="28" customWidth="1"/>
    <col min="4" max="4" width="13" style="28" customWidth="1"/>
    <col min="5" max="5" width="11.85546875" style="28" customWidth="1"/>
    <col min="6" max="6" width="12.140625" style="28" customWidth="1"/>
    <col min="7" max="7" width="10.5703125" style="28" customWidth="1"/>
    <col min="8" max="8" width="15.85546875" style="28" customWidth="1"/>
    <col min="9" max="9" width="3.28515625" style="28" customWidth="1"/>
    <col min="10" max="10" width="12" style="28" hidden="1" customWidth="1"/>
    <col min="11" max="11" width="9.140625" style="28" hidden="1" customWidth="1"/>
    <col min="12" max="12" width="14.7109375" style="28" hidden="1" customWidth="1"/>
    <col min="13" max="13" width="12.42578125" style="28" bestFit="1" customWidth="1"/>
    <col min="14" max="14" width="11.85546875" style="28" bestFit="1" customWidth="1"/>
    <col min="15" max="15" width="9.28515625" style="28" bestFit="1" customWidth="1"/>
    <col min="16" max="256" width="9.140625" style="28"/>
    <col min="257" max="257" width="5.140625" style="28" customWidth="1"/>
    <col min="258" max="258" width="10.5703125" style="28" customWidth="1"/>
    <col min="259" max="259" width="59.7109375" style="28" customWidth="1"/>
    <col min="260" max="260" width="13" style="28" customWidth="1"/>
    <col min="261" max="261" width="11.85546875" style="28" customWidth="1"/>
    <col min="262" max="262" width="12.140625" style="28" customWidth="1"/>
    <col min="263" max="263" width="10.5703125" style="28" customWidth="1"/>
    <col min="264" max="264" width="15.85546875" style="28" customWidth="1"/>
    <col min="265" max="265" width="3.28515625" style="28" customWidth="1"/>
    <col min="266" max="268" width="0" style="28" hidden="1" customWidth="1"/>
    <col min="269" max="269" width="12.42578125" style="28" bestFit="1" customWidth="1"/>
    <col min="270" max="270" width="11.85546875" style="28" bestFit="1" customWidth="1"/>
    <col min="271" max="271" width="9.28515625" style="28" bestFit="1" customWidth="1"/>
    <col min="272" max="512" width="9.140625" style="28"/>
    <col min="513" max="513" width="5.140625" style="28" customWidth="1"/>
    <col min="514" max="514" width="10.5703125" style="28" customWidth="1"/>
    <col min="515" max="515" width="59.7109375" style="28" customWidth="1"/>
    <col min="516" max="516" width="13" style="28" customWidth="1"/>
    <col min="517" max="517" width="11.85546875" style="28" customWidth="1"/>
    <col min="518" max="518" width="12.140625" style="28" customWidth="1"/>
    <col min="519" max="519" width="10.5703125" style="28" customWidth="1"/>
    <col min="520" max="520" width="15.85546875" style="28" customWidth="1"/>
    <col min="521" max="521" width="3.28515625" style="28" customWidth="1"/>
    <col min="522" max="524" width="0" style="28" hidden="1" customWidth="1"/>
    <col min="525" max="525" width="12.42578125" style="28" bestFit="1" customWidth="1"/>
    <col min="526" max="526" width="11.85546875" style="28" bestFit="1" customWidth="1"/>
    <col min="527" max="527" width="9.28515625" style="28" bestFit="1" customWidth="1"/>
    <col min="528" max="768" width="9.140625" style="28"/>
    <col min="769" max="769" width="5.140625" style="28" customWidth="1"/>
    <col min="770" max="770" width="10.5703125" style="28" customWidth="1"/>
    <col min="771" max="771" width="59.7109375" style="28" customWidth="1"/>
    <col min="772" max="772" width="13" style="28" customWidth="1"/>
    <col min="773" max="773" width="11.85546875" style="28" customWidth="1"/>
    <col min="774" max="774" width="12.140625" style="28" customWidth="1"/>
    <col min="775" max="775" width="10.5703125" style="28" customWidth="1"/>
    <col min="776" max="776" width="15.85546875" style="28" customWidth="1"/>
    <col min="777" max="777" width="3.28515625" style="28" customWidth="1"/>
    <col min="778" max="780" width="0" style="28" hidden="1" customWidth="1"/>
    <col min="781" max="781" width="12.42578125" style="28" bestFit="1" customWidth="1"/>
    <col min="782" max="782" width="11.85546875" style="28" bestFit="1" customWidth="1"/>
    <col min="783" max="783" width="9.28515625" style="28" bestFit="1" customWidth="1"/>
    <col min="784" max="1024" width="9.140625" style="28"/>
    <col min="1025" max="1025" width="5.140625" style="28" customWidth="1"/>
    <col min="1026" max="1026" width="10.5703125" style="28" customWidth="1"/>
    <col min="1027" max="1027" width="59.7109375" style="28" customWidth="1"/>
    <col min="1028" max="1028" width="13" style="28" customWidth="1"/>
    <col min="1029" max="1029" width="11.85546875" style="28" customWidth="1"/>
    <col min="1030" max="1030" width="12.140625" style="28" customWidth="1"/>
    <col min="1031" max="1031" width="10.5703125" style="28" customWidth="1"/>
    <col min="1032" max="1032" width="15.85546875" style="28" customWidth="1"/>
    <col min="1033" max="1033" width="3.28515625" style="28" customWidth="1"/>
    <col min="1034" max="1036" width="0" style="28" hidden="1" customWidth="1"/>
    <col min="1037" max="1037" width="12.42578125" style="28" bestFit="1" customWidth="1"/>
    <col min="1038" max="1038" width="11.85546875" style="28" bestFit="1" customWidth="1"/>
    <col min="1039" max="1039" width="9.28515625" style="28" bestFit="1" customWidth="1"/>
    <col min="1040" max="1280" width="9.140625" style="28"/>
    <col min="1281" max="1281" width="5.140625" style="28" customWidth="1"/>
    <col min="1282" max="1282" width="10.5703125" style="28" customWidth="1"/>
    <col min="1283" max="1283" width="59.7109375" style="28" customWidth="1"/>
    <col min="1284" max="1284" width="13" style="28" customWidth="1"/>
    <col min="1285" max="1285" width="11.85546875" style="28" customWidth="1"/>
    <col min="1286" max="1286" width="12.140625" style="28" customWidth="1"/>
    <col min="1287" max="1287" width="10.5703125" style="28" customWidth="1"/>
    <col min="1288" max="1288" width="15.85546875" style="28" customWidth="1"/>
    <col min="1289" max="1289" width="3.28515625" style="28" customWidth="1"/>
    <col min="1290" max="1292" width="0" style="28" hidden="1" customWidth="1"/>
    <col min="1293" max="1293" width="12.42578125" style="28" bestFit="1" customWidth="1"/>
    <col min="1294" max="1294" width="11.85546875" style="28" bestFit="1" customWidth="1"/>
    <col min="1295" max="1295" width="9.28515625" style="28" bestFit="1" customWidth="1"/>
    <col min="1296" max="1536" width="9.140625" style="28"/>
    <col min="1537" max="1537" width="5.140625" style="28" customWidth="1"/>
    <col min="1538" max="1538" width="10.5703125" style="28" customWidth="1"/>
    <col min="1539" max="1539" width="59.7109375" style="28" customWidth="1"/>
    <col min="1540" max="1540" width="13" style="28" customWidth="1"/>
    <col min="1541" max="1541" width="11.85546875" style="28" customWidth="1"/>
    <col min="1542" max="1542" width="12.140625" style="28" customWidth="1"/>
    <col min="1543" max="1543" width="10.5703125" style="28" customWidth="1"/>
    <col min="1544" max="1544" width="15.85546875" style="28" customWidth="1"/>
    <col min="1545" max="1545" width="3.28515625" style="28" customWidth="1"/>
    <col min="1546" max="1548" width="0" style="28" hidden="1" customWidth="1"/>
    <col min="1549" max="1549" width="12.42578125" style="28" bestFit="1" customWidth="1"/>
    <col min="1550" max="1550" width="11.85546875" style="28" bestFit="1" customWidth="1"/>
    <col min="1551" max="1551" width="9.28515625" style="28" bestFit="1" customWidth="1"/>
    <col min="1552" max="1792" width="9.140625" style="28"/>
    <col min="1793" max="1793" width="5.140625" style="28" customWidth="1"/>
    <col min="1794" max="1794" width="10.5703125" style="28" customWidth="1"/>
    <col min="1795" max="1795" width="59.7109375" style="28" customWidth="1"/>
    <col min="1796" max="1796" width="13" style="28" customWidth="1"/>
    <col min="1797" max="1797" width="11.85546875" style="28" customWidth="1"/>
    <col min="1798" max="1798" width="12.140625" style="28" customWidth="1"/>
    <col min="1799" max="1799" width="10.5703125" style="28" customWidth="1"/>
    <col min="1800" max="1800" width="15.85546875" style="28" customWidth="1"/>
    <col min="1801" max="1801" width="3.28515625" style="28" customWidth="1"/>
    <col min="1802" max="1804" width="0" style="28" hidden="1" customWidth="1"/>
    <col min="1805" max="1805" width="12.42578125" style="28" bestFit="1" customWidth="1"/>
    <col min="1806" max="1806" width="11.85546875" style="28" bestFit="1" customWidth="1"/>
    <col min="1807" max="1807" width="9.28515625" style="28" bestFit="1" customWidth="1"/>
    <col min="1808" max="2048" width="9.140625" style="28"/>
    <col min="2049" max="2049" width="5.140625" style="28" customWidth="1"/>
    <col min="2050" max="2050" width="10.5703125" style="28" customWidth="1"/>
    <col min="2051" max="2051" width="59.7109375" style="28" customWidth="1"/>
    <col min="2052" max="2052" width="13" style="28" customWidth="1"/>
    <col min="2053" max="2053" width="11.85546875" style="28" customWidth="1"/>
    <col min="2054" max="2054" width="12.140625" style="28" customWidth="1"/>
    <col min="2055" max="2055" width="10.5703125" style="28" customWidth="1"/>
    <col min="2056" max="2056" width="15.85546875" style="28" customWidth="1"/>
    <col min="2057" max="2057" width="3.28515625" style="28" customWidth="1"/>
    <col min="2058" max="2060" width="0" style="28" hidden="1" customWidth="1"/>
    <col min="2061" max="2061" width="12.42578125" style="28" bestFit="1" customWidth="1"/>
    <col min="2062" max="2062" width="11.85546875" style="28" bestFit="1" customWidth="1"/>
    <col min="2063" max="2063" width="9.28515625" style="28" bestFit="1" customWidth="1"/>
    <col min="2064" max="2304" width="9.140625" style="28"/>
    <col min="2305" max="2305" width="5.140625" style="28" customWidth="1"/>
    <col min="2306" max="2306" width="10.5703125" style="28" customWidth="1"/>
    <col min="2307" max="2307" width="59.7109375" style="28" customWidth="1"/>
    <col min="2308" max="2308" width="13" style="28" customWidth="1"/>
    <col min="2309" max="2309" width="11.85546875" style="28" customWidth="1"/>
    <col min="2310" max="2310" width="12.140625" style="28" customWidth="1"/>
    <col min="2311" max="2311" width="10.5703125" style="28" customWidth="1"/>
    <col min="2312" max="2312" width="15.85546875" style="28" customWidth="1"/>
    <col min="2313" max="2313" width="3.28515625" style="28" customWidth="1"/>
    <col min="2314" max="2316" width="0" style="28" hidden="1" customWidth="1"/>
    <col min="2317" max="2317" width="12.42578125" style="28" bestFit="1" customWidth="1"/>
    <col min="2318" max="2318" width="11.85546875" style="28" bestFit="1" customWidth="1"/>
    <col min="2319" max="2319" width="9.28515625" style="28" bestFit="1" customWidth="1"/>
    <col min="2320" max="2560" width="9.140625" style="28"/>
    <col min="2561" max="2561" width="5.140625" style="28" customWidth="1"/>
    <col min="2562" max="2562" width="10.5703125" style="28" customWidth="1"/>
    <col min="2563" max="2563" width="59.7109375" style="28" customWidth="1"/>
    <col min="2564" max="2564" width="13" style="28" customWidth="1"/>
    <col min="2565" max="2565" width="11.85546875" style="28" customWidth="1"/>
    <col min="2566" max="2566" width="12.140625" style="28" customWidth="1"/>
    <col min="2567" max="2567" width="10.5703125" style="28" customWidth="1"/>
    <col min="2568" max="2568" width="15.85546875" style="28" customWidth="1"/>
    <col min="2569" max="2569" width="3.28515625" style="28" customWidth="1"/>
    <col min="2570" max="2572" width="0" style="28" hidden="1" customWidth="1"/>
    <col min="2573" max="2573" width="12.42578125" style="28" bestFit="1" customWidth="1"/>
    <col min="2574" max="2574" width="11.85546875" style="28" bestFit="1" customWidth="1"/>
    <col min="2575" max="2575" width="9.28515625" style="28" bestFit="1" customWidth="1"/>
    <col min="2576" max="2816" width="9.140625" style="28"/>
    <col min="2817" max="2817" width="5.140625" style="28" customWidth="1"/>
    <col min="2818" max="2818" width="10.5703125" style="28" customWidth="1"/>
    <col min="2819" max="2819" width="59.7109375" style="28" customWidth="1"/>
    <col min="2820" max="2820" width="13" style="28" customWidth="1"/>
    <col min="2821" max="2821" width="11.85546875" style="28" customWidth="1"/>
    <col min="2822" max="2822" width="12.140625" style="28" customWidth="1"/>
    <col min="2823" max="2823" width="10.5703125" style="28" customWidth="1"/>
    <col min="2824" max="2824" width="15.85546875" style="28" customWidth="1"/>
    <col min="2825" max="2825" width="3.28515625" style="28" customWidth="1"/>
    <col min="2826" max="2828" width="0" style="28" hidden="1" customWidth="1"/>
    <col min="2829" max="2829" width="12.42578125" style="28" bestFit="1" customWidth="1"/>
    <col min="2830" max="2830" width="11.85546875" style="28" bestFit="1" customWidth="1"/>
    <col min="2831" max="2831" width="9.28515625" style="28" bestFit="1" customWidth="1"/>
    <col min="2832" max="3072" width="9.140625" style="28"/>
    <col min="3073" max="3073" width="5.140625" style="28" customWidth="1"/>
    <col min="3074" max="3074" width="10.5703125" style="28" customWidth="1"/>
    <col min="3075" max="3075" width="59.7109375" style="28" customWidth="1"/>
    <col min="3076" max="3076" width="13" style="28" customWidth="1"/>
    <col min="3077" max="3077" width="11.85546875" style="28" customWidth="1"/>
    <col min="3078" max="3078" width="12.140625" style="28" customWidth="1"/>
    <col min="3079" max="3079" width="10.5703125" style="28" customWidth="1"/>
    <col min="3080" max="3080" width="15.85546875" style="28" customWidth="1"/>
    <col min="3081" max="3081" width="3.28515625" style="28" customWidth="1"/>
    <col min="3082" max="3084" width="0" style="28" hidden="1" customWidth="1"/>
    <col min="3085" max="3085" width="12.42578125" style="28" bestFit="1" customWidth="1"/>
    <col min="3086" max="3086" width="11.85546875" style="28" bestFit="1" customWidth="1"/>
    <col min="3087" max="3087" width="9.28515625" style="28" bestFit="1" customWidth="1"/>
    <col min="3088" max="3328" width="9.140625" style="28"/>
    <col min="3329" max="3329" width="5.140625" style="28" customWidth="1"/>
    <col min="3330" max="3330" width="10.5703125" style="28" customWidth="1"/>
    <col min="3331" max="3331" width="59.7109375" style="28" customWidth="1"/>
    <col min="3332" max="3332" width="13" style="28" customWidth="1"/>
    <col min="3333" max="3333" width="11.85546875" style="28" customWidth="1"/>
    <col min="3334" max="3334" width="12.140625" style="28" customWidth="1"/>
    <col min="3335" max="3335" width="10.5703125" style="28" customWidth="1"/>
    <col min="3336" max="3336" width="15.85546875" style="28" customWidth="1"/>
    <col min="3337" max="3337" width="3.28515625" style="28" customWidth="1"/>
    <col min="3338" max="3340" width="0" style="28" hidden="1" customWidth="1"/>
    <col min="3341" max="3341" width="12.42578125" style="28" bestFit="1" customWidth="1"/>
    <col min="3342" max="3342" width="11.85546875" style="28" bestFit="1" customWidth="1"/>
    <col min="3343" max="3343" width="9.28515625" style="28" bestFit="1" customWidth="1"/>
    <col min="3344" max="3584" width="9.140625" style="28"/>
    <col min="3585" max="3585" width="5.140625" style="28" customWidth="1"/>
    <col min="3586" max="3586" width="10.5703125" style="28" customWidth="1"/>
    <col min="3587" max="3587" width="59.7109375" style="28" customWidth="1"/>
    <col min="3588" max="3588" width="13" style="28" customWidth="1"/>
    <col min="3589" max="3589" width="11.85546875" style="28" customWidth="1"/>
    <col min="3590" max="3590" width="12.140625" style="28" customWidth="1"/>
    <col min="3591" max="3591" width="10.5703125" style="28" customWidth="1"/>
    <col min="3592" max="3592" width="15.85546875" style="28" customWidth="1"/>
    <col min="3593" max="3593" width="3.28515625" style="28" customWidth="1"/>
    <col min="3594" max="3596" width="0" style="28" hidden="1" customWidth="1"/>
    <col min="3597" max="3597" width="12.42578125" style="28" bestFit="1" customWidth="1"/>
    <col min="3598" max="3598" width="11.85546875" style="28" bestFit="1" customWidth="1"/>
    <col min="3599" max="3599" width="9.28515625" style="28" bestFit="1" customWidth="1"/>
    <col min="3600" max="3840" width="9.140625" style="28"/>
    <col min="3841" max="3841" width="5.140625" style="28" customWidth="1"/>
    <col min="3842" max="3842" width="10.5703125" style="28" customWidth="1"/>
    <col min="3843" max="3843" width="59.7109375" style="28" customWidth="1"/>
    <col min="3844" max="3844" width="13" style="28" customWidth="1"/>
    <col min="3845" max="3845" width="11.85546875" style="28" customWidth="1"/>
    <col min="3846" max="3846" width="12.140625" style="28" customWidth="1"/>
    <col min="3847" max="3847" width="10.5703125" style="28" customWidth="1"/>
    <col min="3848" max="3848" width="15.85546875" style="28" customWidth="1"/>
    <col min="3849" max="3849" width="3.28515625" style="28" customWidth="1"/>
    <col min="3850" max="3852" width="0" style="28" hidden="1" customWidth="1"/>
    <col min="3853" max="3853" width="12.42578125" style="28" bestFit="1" customWidth="1"/>
    <col min="3854" max="3854" width="11.85546875" style="28" bestFit="1" customWidth="1"/>
    <col min="3855" max="3855" width="9.28515625" style="28" bestFit="1" customWidth="1"/>
    <col min="3856" max="4096" width="9.140625" style="28"/>
    <col min="4097" max="4097" width="5.140625" style="28" customWidth="1"/>
    <col min="4098" max="4098" width="10.5703125" style="28" customWidth="1"/>
    <col min="4099" max="4099" width="59.7109375" style="28" customWidth="1"/>
    <col min="4100" max="4100" width="13" style="28" customWidth="1"/>
    <col min="4101" max="4101" width="11.85546875" style="28" customWidth="1"/>
    <col min="4102" max="4102" width="12.140625" style="28" customWidth="1"/>
    <col min="4103" max="4103" width="10.5703125" style="28" customWidth="1"/>
    <col min="4104" max="4104" width="15.85546875" style="28" customWidth="1"/>
    <col min="4105" max="4105" width="3.28515625" style="28" customWidth="1"/>
    <col min="4106" max="4108" width="0" style="28" hidden="1" customWidth="1"/>
    <col min="4109" max="4109" width="12.42578125" style="28" bestFit="1" customWidth="1"/>
    <col min="4110" max="4110" width="11.85546875" style="28" bestFit="1" customWidth="1"/>
    <col min="4111" max="4111" width="9.28515625" style="28" bestFit="1" customWidth="1"/>
    <col min="4112" max="4352" width="9.140625" style="28"/>
    <col min="4353" max="4353" width="5.140625" style="28" customWidth="1"/>
    <col min="4354" max="4354" width="10.5703125" style="28" customWidth="1"/>
    <col min="4355" max="4355" width="59.7109375" style="28" customWidth="1"/>
    <col min="4356" max="4356" width="13" style="28" customWidth="1"/>
    <col min="4357" max="4357" width="11.85546875" style="28" customWidth="1"/>
    <col min="4358" max="4358" width="12.140625" style="28" customWidth="1"/>
    <col min="4359" max="4359" width="10.5703125" style="28" customWidth="1"/>
    <col min="4360" max="4360" width="15.85546875" style="28" customWidth="1"/>
    <col min="4361" max="4361" width="3.28515625" style="28" customWidth="1"/>
    <col min="4362" max="4364" width="0" style="28" hidden="1" customWidth="1"/>
    <col min="4365" max="4365" width="12.42578125" style="28" bestFit="1" customWidth="1"/>
    <col min="4366" max="4366" width="11.85546875" style="28" bestFit="1" customWidth="1"/>
    <col min="4367" max="4367" width="9.28515625" style="28" bestFit="1" customWidth="1"/>
    <col min="4368" max="4608" width="9.140625" style="28"/>
    <col min="4609" max="4609" width="5.140625" style="28" customWidth="1"/>
    <col min="4610" max="4610" width="10.5703125" style="28" customWidth="1"/>
    <col min="4611" max="4611" width="59.7109375" style="28" customWidth="1"/>
    <col min="4612" max="4612" width="13" style="28" customWidth="1"/>
    <col min="4613" max="4613" width="11.85546875" style="28" customWidth="1"/>
    <col min="4614" max="4614" width="12.140625" style="28" customWidth="1"/>
    <col min="4615" max="4615" width="10.5703125" style="28" customWidth="1"/>
    <col min="4616" max="4616" width="15.85546875" style="28" customWidth="1"/>
    <col min="4617" max="4617" width="3.28515625" style="28" customWidth="1"/>
    <col min="4618" max="4620" width="0" style="28" hidden="1" customWidth="1"/>
    <col min="4621" max="4621" width="12.42578125" style="28" bestFit="1" customWidth="1"/>
    <col min="4622" max="4622" width="11.85546875" style="28" bestFit="1" customWidth="1"/>
    <col min="4623" max="4623" width="9.28515625" style="28" bestFit="1" customWidth="1"/>
    <col min="4624" max="4864" width="9.140625" style="28"/>
    <col min="4865" max="4865" width="5.140625" style="28" customWidth="1"/>
    <col min="4866" max="4866" width="10.5703125" style="28" customWidth="1"/>
    <col min="4867" max="4867" width="59.7109375" style="28" customWidth="1"/>
    <col min="4868" max="4868" width="13" style="28" customWidth="1"/>
    <col min="4869" max="4869" width="11.85546875" style="28" customWidth="1"/>
    <col min="4870" max="4870" width="12.140625" style="28" customWidth="1"/>
    <col min="4871" max="4871" width="10.5703125" style="28" customWidth="1"/>
    <col min="4872" max="4872" width="15.85546875" style="28" customWidth="1"/>
    <col min="4873" max="4873" width="3.28515625" style="28" customWidth="1"/>
    <col min="4874" max="4876" width="0" style="28" hidden="1" customWidth="1"/>
    <col min="4877" max="4877" width="12.42578125" style="28" bestFit="1" customWidth="1"/>
    <col min="4878" max="4878" width="11.85546875" style="28" bestFit="1" customWidth="1"/>
    <col min="4879" max="4879" width="9.28515625" style="28" bestFit="1" customWidth="1"/>
    <col min="4880" max="5120" width="9.140625" style="28"/>
    <col min="5121" max="5121" width="5.140625" style="28" customWidth="1"/>
    <col min="5122" max="5122" width="10.5703125" style="28" customWidth="1"/>
    <col min="5123" max="5123" width="59.7109375" style="28" customWidth="1"/>
    <col min="5124" max="5124" width="13" style="28" customWidth="1"/>
    <col min="5125" max="5125" width="11.85546875" style="28" customWidth="1"/>
    <col min="5126" max="5126" width="12.140625" style="28" customWidth="1"/>
    <col min="5127" max="5127" width="10.5703125" style="28" customWidth="1"/>
    <col min="5128" max="5128" width="15.85546875" style="28" customWidth="1"/>
    <col min="5129" max="5129" width="3.28515625" style="28" customWidth="1"/>
    <col min="5130" max="5132" width="0" style="28" hidden="1" customWidth="1"/>
    <col min="5133" max="5133" width="12.42578125" style="28" bestFit="1" customWidth="1"/>
    <col min="5134" max="5134" width="11.85546875" style="28" bestFit="1" customWidth="1"/>
    <col min="5135" max="5135" width="9.28515625" style="28" bestFit="1" customWidth="1"/>
    <col min="5136" max="5376" width="9.140625" style="28"/>
    <col min="5377" max="5377" width="5.140625" style="28" customWidth="1"/>
    <col min="5378" max="5378" width="10.5703125" style="28" customWidth="1"/>
    <col min="5379" max="5379" width="59.7109375" style="28" customWidth="1"/>
    <col min="5380" max="5380" width="13" style="28" customWidth="1"/>
    <col min="5381" max="5381" width="11.85546875" style="28" customWidth="1"/>
    <col min="5382" max="5382" width="12.140625" style="28" customWidth="1"/>
    <col min="5383" max="5383" width="10.5703125" style="28" customWidth="1"/>
    <col min="5384" max="5384" width="15.85546875" style="28" customWidth="1"/>
    <col min="5385" max="5385" width="3.28515625" style="28" customWidth="1"/>
    <col min="5386" max="5388" width="0" style="28" hidden="1" customWidth="1"/>
    <col min="5389" max="5389" width="12.42578125" style="28" bestFit="1" customWidth="1"/>
    <col min="5390" max="5390" width="11.85546875" style="28" bestFit="1" customWidth="1"/>
    <col min="5391" max="5391" width="9.28515625" style="28" bestFit="1" customWidth="1"/>
    <col min="5392" max="5632" width="9.140625" style="28"/>
    <col min="5633" max="5633" width="5.140625" style="28" customWidth="1"/>
    <col min="5634" max="5634" width="10.5703125" style="28" customWidth="1"/>
    <col min="5635" max="5635" width="59.7109375" style="28" customWidth="1"/>
    <col min="5636" max="5636" width="13" style="28" customWidth="1"/>
    <col min="5637" max="5637" width="11.85546875" style="28" customWidth="1"/>
    <col min="5638" max="5638" width="12.140625" style="28" customWidth="1"/>
    <col min="5639" max="5639" width="10.5703125" style="28" customWidth="1"/>
    <col min="5640" max="5640" width="15.85546875" style="28" customWidth="1"/>
    <col min="5641" max="5641" width="3.28515625" style="28" customWidth="1"/>
    <col min="5642" max="5644" width="0" style="28" hidden="1" customWidth="1"/>
    <col min="5645" max="5645" width="12.42578125" style="28" bestFit="1" customWidth="1"/>
    <col min="5646" max="5646" width="11.85546875" style="28" bestFit="1" customWidth="1"/>
    <col min="5647" max="5647" width="9.28515625" style="28" bestFit="1" customWidth="1"/>
    <col min="5648" max="5888" width="9.140625" style="28"/>
    <col min="5889" max="5889" width="5.140625" style="28" customWidth="1"/>
    <col min="5890" max="5890" width="10.5703125" style="28" customWidth="1"/>
    <col min="5891" max="5891" width="59.7109375" style="28" customWidth="1"/>
    <col min="5892" max="5892" width="13" style="28" customWidth="1"/>
    <col min="5893" max="5893" width="11.85546875" style="28" customWidth="1"/>
    <col min="5894" max="5894" width="12.140625" style="28" customWidth="1"/>
    <col min="5895" max="5895" width="10.5703125" style="28" customWidth="1"/>
    <col min="5896" max="5896" width="15.85546875" style="28" customWidth="1"/>
    <col min="5897" max="5897" width="3.28515625" style="28" customWidth="1"/>
    <col min="5898" max="5900" width="0" style="28" hidden="1" customWidth="1"/>
    <col min="5901" max="5901" width="12.42578125" style="28" bestFit="1" customWidth="1"/>
    <col min="5902" max="5902" width="11.85546875" style="28" bestFit="1" customWidth="1"/>
    <col min="5903" max="5903" width="9.28515625" style="28" bestFit="1" customWidth="1"/>
    <col min="5904" max="6144" width="9.140625" style="28"/>
    <col min="6145" max="6145" width="5.140625" style="28" customWidth="1"/>
    <col min="6146" max="6146" width="10.5703125" style="28" customWidth="1"/>
    <col min="6147" max="6147" width="59.7109375" style="28" customWidth="1"/>
    <col min="6148" max="6148" width="13" style="28" customWidth="1"/>
    <col min="6149" max="6149" width="11.85546875" style="28" customWidth="1"/>
    <col min="6150" max="6150" width="12.140625" style="28" customWidth="1"/>
    <col min="6151" max="6151" width="10.5703125" style="28" customWidth="1"/>
    <col min="6152" max="6152" width="15.85546875" style="28" customWidth="1"/>
    <col min="6153" max="6153" width="3.28515625" style="28" customWidth="1"/>
    <col min="6154" max="6156" width="0" style="28" hidden="1" customWidth="1"/>
    <col min="6157" max="6157" width="12.42578125" style="28" bestFit="1" customWidth="1"/>
    <col min="6158" max="6158" width="11.85546875" style="28" bestFit="1" customWidth="1"/>
    <col min="6159" max="6159" width="9.28515625" style="28" bestFit="1" customWidth="1"/>
    <col min="6160" max="6400" width="9.140625" style="28"/>
    <col min="6401" max="6401" width="5.140625" style="28" customWidth="1"/>
    <col min="6402" max="6402" width="10.5703125" style="28" customWidth="1"/>
    <col min="6403" max="6403" width="59.7109375" style="28" customWidth="1"/>
    <col min="6404" max="6404" width="13" style="28" customWidth="1"/>
    <col min="6405" max="6405" width="11.85546875" style="28" customWidth="1"/>
    <col min="6406" max="6406" width="12.140625" style="28" customWidth="1"/>
    <col min="6407" max="6407" width="10.5703125" style="28" customWidth="1"/>
    <col min="6408" max="6408" width="15.85546875" style="28" customWidth="1"/>
    <col min="6409" max="6409" width="3.28515625" style="28" customWidth="1"/>
    <col min="6410" max="6412" width="0" style="28" hidden="1" customWidth="1"/>
    <col min="6413" max="6413" width="12.42578125" style="28" bestFit="1" customWidth="1"/>
    <col min="6414" max="6414" width="11.85546875" style="28" bestFit="1" customWidth="1"/>
    <col min="6415" max="6415" width="9.28515625" style="28" bestFit="1" customWidth="1"/>
    <col min="6416" max="6656" width="9.140625" style="28"/>
    <col min="6657" max="6657" width="5.140625" style="28" customWidth="1"/>
    <col min="6658" max="6658" width="10.5703125" style="28" customWidth="1"/>
    <col min="6659" max="6659" width="59.7109375" style="28" customWidth="1"/>
    <col min="6660" max="6660" width="13" style="28" customWidth="1"/>
    <col min="6661" max="6661" width="11.85546875" style="28" customWidth="1"/>
    <col min="6662" max="6662" width="12.140625" style="28" customWidth="1"/>
    <col min="6663" max="6663" width="10.5703125" style="28" customWidth="1"/>
    <col min="6664" max="6664" width="15.85546875" style="28" customWidth="1"/>
    <col min="6665" max="6665" width="3.28515625" style="28" customWidth="1"/>
    <col min="6666" max="6668" width="0" style="28" hidden="1" customWidth="1"/>
    <col min="6669" max="6669" width="12.42578125" style="28" bestFit="1" customWidth="1"/>
    <col min="6670" max="6670" width="11.85546875" style="28" bestFit="1" customWidth="1"/>
    <col min="6671" max="6671" width="9.28515625" style="28" bestFit="1" customWidth="1"/>
    <col min="6672" max="6912" width="9.140625" style="28"/>
    <col min="6913" max="6913" width="5.140625" style="28" customWidth="1"/>
    <col min="6914" max="6914" width="10.5703125" style="28" customWidth="1"/>
    <col min="6915" max="6915" width="59.7109375" style="28" customWidth="1"/>
    <col min="6916" max="6916" width="13" style="28" customWidth="1"/>
    <col min="6917" max="6917" width="11.85546875" style="28" customWidth="1"/>
    <col min="6918" max="6918" width="12.140625" style="28" customWidth="1"/>
    <col min="6919" max="6919" width="10.5703125" style="28" customWidth="1"/>
    <col min="6920" max="6920" width="15.85546875" style="28" customWidth="1"/>
    <col min="6921" max="6921" width="3.28515625" style="28" customWidth="1"/>
    <col min="6922" max="6924" width="0" style="28" hidden="1" customWidth="1"/>
    <col min="6925" max="6925" width="12.42578125" style="28" bestFit="1" customWidth="1"/>
    <col min="6926" max="6926" width="11.85546875" style="28" bestFit="1" customWidth="1"/>
    <col min="6927" max="6927" width="9.28515625" style="28" bestFit="1" customWidth="1"/>
    <col min="6928" max="7168" width="9.140625" style="28"/>
    <col min="7169" max="7169" width="5.140625" style="28" customWidth="1"/>
    <col min="7170" max="7170" width="10.5703125" style="28" customWidth="1"/>
    <col min="7171" max="7171" width="59.7109375" style="28" customWidth="1"/>
    <col min="7172" max="7172" width="13" style="28" customWidth="1"/>
    <col min="7173" max="7173" width="11.85546875" style="28" customWidth="1"/>
    <col min="7174" max="7174" width="12.140625" style="28" customWidth="1"/>
    <col min="7175" max="7175" width="10.5703125" style="28" customWidth="1"/>
    <col min="7176" max="7176" width="15.85546875" style="28" customWidth="1"/>
    <col min="7177" max="7177" width="3.28515625" style="28" customWidth="1"/>
    <col min="7178" max="7180" width="0" style="28" hidden="1" customWidth="1"/>
    <col min="7181" max="7181" width="12.42578125" style="28" bestFit="1" customWidth="1"/>
    <col min="7182" max="7182" width="11.85546875" style="28" bestFit="1" customWidth="1"/>
    <col min="7183" max="7183" width="9.28515625" style="28" bestFit="1" customWidth="1"/>
    <col min="7184" max="7424" width="9.140625" style="28"/>
    <col min="7425" max="7425" width="5.140625" style="28" customWidth="1"/>
    <col min="7426" max="7426" width="10.5703125" style="28" customWidth="1"/>
    <col min="7427" max="7427" width="59.7109375" style="28" customWidth="1"/>
    <col min="7428" max="7428" width="13" style="28" customWidth="1"/>
    <col min="7429" max="7429" width="11.85546875" style="28" customWidth="1"/>
    <col min="7430" max="7430" width="12.140625" style="28" customWidth="1"/>
    <col min="7431" max="7431" width="10.5703125" style="28" customWidth="1"/>
    <col min="7432" max="7432" width="15.85546875" style="28" customWidth="1"/>
    <col min="7433" max="7433" width="3.28515625" style="28" customWidth="1"/>
    <col min="7434" max="7436" width="0" style="28" hidden="1" customWidth="1"/>
    <col min="7437" max="7437" width="12.42578125" style="28" bestFit="1" customWidth="1"/>
    <col min="7438" max="7438" width="11.85546875" style="28" bestFit="1" customWidth="1"/>
    <col min="7439" max="7439" width="9.28515625" style="28" bestFit="1" customWidth="1"/>
    <col min="7440" max="7680" width="9.140625" style="28"/>
    <col min="7681" max="7681" width="5.140625" style="28" customWidth="1"/>
    <col min="7682" max="7682" width="10.5703125" style="28" customWidth="1"/>
    <col min="7683" max="7683" width="59.7109375" style="28" customWidth="1"/>
    <col min="7684" max="7684" width="13" style="28" customWidth="1"/>
    <col min="7685" max="7685" width="11.85546875" style="28" customWidth="1"/>
    <col min="7686" max="7686" width="12.140625" style="28" customWidth="1"/>
    <col min="7687" max="7687" width="10.5703125" style="28" customWidth="1"/>
    <col min="7688" max="7688" width="15.85546875" style="28" customWidth="1"/>
    <col min="7689" max="7689" width="3.28515625" style="28" customWidth="1"/>
    <col min="7690" max="7692" width="0" style="28" hidden="1" customWidth="1"/>
    <col min="7693" max="7693" width="12.42578125" style="28" bestFit="1" customWidth="1"/>
    <col min="7694" max="7694" width="11.85546875" style="28" bestFit="1" customWidth="1"/>
    <col min="7695" max="7695" width="9.28515625" style="28" bestFit="1" customWidth="1"/>
    <col min="7696" max="7936" width="9.140625" style="28"/>
    <col min="7937" max="7937" width="5.140625" style="28" customWidth="1"/>
    <col min="7938" max="7938" width="10.5703125" style="28" customWidth="1"/>
    <col min="7939" max="7939" width="59.7109375" style="28" customWidth="1"/>
    <col min="7940" max="7940" width="13" style="28" customWidth="1"/>
    <col min="7941" max="7941" width="11.85546875" style="28" customWidth="1"/>
    <col min="7942" max="7942" width="12.140625" style="28" customWidth="1"/>
    <col min="7943" max="7943" width="10.5703125" style="28" customWidth="1"/>
    <col min="7944" max="7944" width="15.85546875" style="28" customWidth="1"/>
    <col min="7945" max="7945" width="3.28515625" style="28" customWidth="1"/>
    <col min="7946" max="7948" width="0" style="28" hidden="1" customWidth="1"/>
    <col min="7949" max="7949" width="12.42578125" style="28" bestFit="1" customWidth="1"/>
    <col min="7950" max="7950" width="11.85546875" style="28" bestFit="1" customWidth="1"/>
    <col min="7951" max="7951" width="9.28515625" style="28" bestFit="1" customWidth="1"/>
    <col min="7952" max="8192" width="9.140625" style="28"/>
    <col min="8193" max="8193" width="5.140625" style="28" customWidth="1"/>
    <col min="8194" max="8194" width="10.5703125" style="28" customWidth="1"/>
    <col min="8195" max="8195" width="59.7109375" style="28" customWidth="1"/>
    <col min="8196" max="8196" width="13" style="28" customWidth="1"/>
    <col min="8197" max="8197" width="11.85546875" style="28" customWidth="1"/>
    <col min="8198" max="8198" width="12.140625" style="28" customWidth="1"/>
    <col min="8199" max="8199" width="10.5703125" style="28" customWidth="1"/>
    <col min="8200" max="8200" width="15.85546875" style="28" customWidth="1"/>
    <col min="8201" max="8201" width="3.28515625" style="28" customWidth="1"/>
    <col min="8202" max="8204" width="0" style="28" hidden="1" customWidth="1"/>
    <col min="8205" max="8205" width="12.42578125" style="28" bestFit="1" customWidth="1"/>
    <col min="8206" max="8206" width="11.85546875" style="28" bestFit="1" customWidth="1"/>
    <col min="8207" max="8207" width="9.28515625" style="28" bestFit="1" customWidth="1"/>
    <col min="8208" max="8448" width="9.140625" style="28"/>
    <col min="8449" max="8449" width="5.140625" style="28" customWidth="1"/>
    <col min="8450" max="8450" width="10.5703125" style="28" customWidth="1"/>
    <col min="8451" max="8451" width="59.7109375" style="28" customWidth="1"/>
    <col min="8452" max="8452" width="13" style="28" customWidth="1"/>
    <col min="8453" max="8453" width="11.85546875" style="28" customWidth="1"/>
    <col min="8454" max="8454" width="12.140625" style="28" customWidth="1"/>
    <col min="8455" max="8455" width="10.5703125" style="28" customWidth="1"/>
    <col min="8456" max="8456" width="15.85546875" style="28" customWidth="1"/>
    <col min="8457" max="8457" width="3.28515625" style="28" customWidth="1"/>
    <col min="8458" max="8460" width="0" style="28" hidden="1" customWidth="1"/>
    <col min="8461" max="8461" width="12.42578125" style="28" bestFit="1" customWidth="1"/>
    <col min="8462" max="8462" width="11.85546875" style="28" bestFit="1" customWidth="1"/>
    <col min="8463" max="8463" width="9.28515625" style="28" bestFit="1" customWidth="1"/>
    <col min="8464" max="8704" width="9.140625" style="28"/>
    <col min="8705" max="8705" width="5.140625" style="28" customWidth="1"/>
    <col min="8706" max="8706" width="10.5703125" style="28" customWidth="1"/>
    <col min="8707" max="8707" width="59.7109375" style="28" customWidth="1"/>
    <col min="8708" max="8708" width="13" style="28" customWidth="1"/>
    <col min="8709" max="8709" width="11.85546875" style="28" customWidth="1"/>
    <col min="8710" max="8710" width="12.140625" style="28" customWidth="1"/>
    <col min="8711" max="8711" width="10.5703125" style="28" customWidth="1"/>
    <col min="8712" max="8712" width="15.85546875" style="28" customWidth="1"/>
    <col min="8713" max="8713" width="3.28515625" style="28" customWidth="1"/>
    <col min="8714" max="8716" width="0" style="28" hidden="1" customWidth="1"/>
    <col min="8717" max="8717" width="12.42578125" style="28" bestFit="1" customWidth="1"/>
    <col min="8718" max="8718" width="11.85546875" style="28" bestFit="1" customWidth="1"/>
    <col min="8719" max="8719" width="9.28515625" style="28" bestFit="1" customWidth="1"/>
    <col min="8720" max="8960" width="9.140625" style="28"/>
    <col min="8961" max="8961" width="5.140625" style="28" customWidth="1"/>
    <col min="8962" max="8962" width="10.5703125" style="28" customWidth="1"/>
    <col min="8963" max="8963" width="59.7109375" style="28" customWidth="1"/>
    <col min="8964" max="8964" width="13" style="28" customWidth="1"/>
    <col min="8965" max="8965" width="11.85546875" style="28" customWidth="1"/>
    <col min="8966" max="8966" width="12.140625" style="28" customWidth="1"/>
    <col min="8967" max="8967" width="10.5703125" style="28" customWidth="1"/>
    <col min="8968" max="8968" width="15.85546875" style="28" customWidth="1"/>
    <col min="8969" max="8969" width="3.28515625" style="28" customWidth="1"/>
    <col min="8970" max="8972" width="0" style="28" hidden="1" customWidth="1"/>
    <col min="8973" max="8973" width="12.42578125" style="28" bestFit="1" customWidth="1"/>
    <col min="8974" max="8974" width="11.85546875" style="28" bestFit="1" customWidth="1"/>
    <col min="8975" max="8975" width="9.28515625" style="28" bestFit="1" customWidth="1"/>
    <col min="8976" max="9216" width="9.140625" style="28"/>
    <col min="9217" max="9217" width="5.140625" style="28" customWidth="1"/>
    <col min="9218" max="9218" width="10.5703125" style="28" customWidth="1"/>
    <col min="9219" max="9219" width="59.7109375" style="28" customWidth="1"/>
    <col min="9220" max="9220" width="13" style="28" customWidth="1"/>
    <col min="9221" max="9221" width="11.85546875" style="28" customWidth="1"/>
    <col min="9222" max="9222" width="12.140625" style="28" customWidth="1"/>
    <col min="9223" max="9223" width="10.5703125" style="28" customWidth="1"/>
    <col min="9224" max="9224" width="15.85546875" style="28" customWidth="1"/>
    <col min="9225" max="9225" width="3.28515625" style="28" customWidth="1"/>
    <col min="9226" max="9228" width="0" style="28" hidden="1" customWidth="1"/>
    <col min="9229" max="9229" width="12.42578125" style="28" bestFit="1" customWidth="1"/>
    <col min="9230" max="9230" width="11.85546875" style="28" bestFit="1" customWidth="1"/>
    <col min="9231" max="9231" width="9.28515625" style="28" bestFit="1" customWidth="1"/>
    <col min="9232" max="9472" width="9.140625" style="28"/>
    <col min="9473" max="9473" width="5.140625" style="28" customWidth="1"/>
    <col min="9474" max="9474" width="10.5703125" style="28" customWidth="1"/>
    <col min="9475" max="9475" width="59.7109375" style="28" customWidth="1"/>
    <col min="9476" max="9476" width="13" style="28" customWidth="1"/>
    <col min="9477" max="9477" width="11.85546875" style="28" customWidth="1"/>
    <col min="9478" max="9478" width="12.140625" style="28" customWidth="1"/>
    <col min="9479" max="9479" width="10.5703125" style="28" customWidth="1"/>
    <col min="9480" max="9480" width="15.85546875" style="28" customWidth="1"/>
    <col min="9481" max="9481" width="3.28515625" style="28" customWidth="1"/>
    <col min="9482" max="9484" width="0" style="28" hidden="1" customWidth="1"/>
    <col min="9485" max="9485" width="12.42578125" style="28" bestFit="1" customWidth="1"/>
    <col min="9486" max="9486" width="11.85546875" style="28" bestFit="1" customWidth="1"/>
    <col min="9487" max="9487" width="9.28515625" style="28" bestFit="1" customWidth="1"/>
    <col min="9488" max="9728" width="9.140625" style="28"/>
    <col min="9729" max="9729" width="5.140625" style="28" customWidth="1"/>
    <col min="9730" max="9730" width="10.5703125" style="28" customWidth="1"/>
    <col min="9731" max="9731" width="59.7109375" style="28" customWidth="1"/>
    <col min="9732" max="9732" width="13" style="28" customWidth="1"/>
    <col min="9733" max="9733" width="11.85546875" style="28" customWidth="1"/>
    <col min="9734" max="9734" width="12.140625" style="28" customWidth="1"/>
    <col min="9735" max="9735" width="10.5703125" style="28" customWidth="1"/>
    <col min="9736" max="9736" width="15.85546875" style="28" customWidth="1"/>
    <col min="9737" max="9737" width="3.28515625" style="28" customWidth="1"/>
    <col min="9738" max="9740" width="0" style="28" hidden="1" customWidth="1"/>
    <col min="9741" max="9741" width="12.42578125" style="28" bestFit="1" customWidth="1"/>
    <col min="9742" max="9742" width="11.85546875" style="28" bestFit="1" customWidth="1"/>
    <col min="9743" max="9743" width="9.28515625" style="28" bestFit="1" customWidth="1"/>
    <col min="9744" max="9984" width="9.140625" style="28"/>
    <col min="9985" max="9985" width="5.140625" style="28" customWidth="1"/>
    <col min="9986" max="9986" width="10.5703125" style="28" customWidth="1"/>
    <col min="9987" max="9987" width="59.7109375" style="28" customWidth="1"/>
    <col min="9988" max="9988" width="13" style="28" customWidth="1"/>
    <col min="9989" max="9989" width="11.85546875" style="28" customWidth="1"/>
    <col min="9990" max="9990" width="12.140625" style="28" customWidth="1"/>
    <col min="9991" max="9991" width="10.5703125" style="28" customWidth="1"/>
    <col min="9992" max="9992" width="15.85546875" style="28" customWidth="1"/>
    <col min="9993" max="9993" width="3.28515625" style="28" customWidth="1"/>
    <col min="9994" max="9996" width="0" style="28" hidden="1" customWidth="1"/>
    <col min="9997" max="9997" width="12.42578125" style="28" bestFit="1" customWidth="1"/>
    <col min="9998" max="9998" width="11.85546875" style="28" bestFit="1" customWidth="1"/>
    <col min="9999" max="9999" width="9.28515625" style="28" bestFit="1" customWidth="1"/>
    <col min="10000" max="10240" width="9.140625" style="28"/>
    <col min="10241" max="10241" width="5.140625" style="28" customWidth="1"/>
    <col min="10242" max="10242" width="10.5703125" style="28" customWidth="1"/>
    <col min="10243" max="10243" width="59.7109375" style="28" customWidth="1"/>
    <col min="10244" max="10244" width="13" style="28" customWidth="1"/>
    <col min="10245" max="10245" width="11.85546875" style="28" customWidth="1"/>
    <col min="10246" max="10246" width="12.140625" style="28" customWidth="1"/>
    <col min="10247" max="10247" width="10.5703125" style="28" customWidth="1"/>
    <col min="10248" max="10248" width="15.85546875" style="28" customWidth="1"/>
    <col min="10249" max="10249" width="3.28515625" style="28" customWidth="1"/>
    <col min="10250" max="10252" width="0" style="28" hidden="1" customWidth="1"/>
    <col min="10253" max="10253" width="12.42578125" style="28" bestFit="1" customWidth="1"/>
    <col min="10254" max="10254" width="11.85546875" style="28" bestFit="1" customWidth="1"/>
    <col min="10255" max="10255" width="9.28515625" style="28" bestFit="1" customWidth="1"/>
    <col min="10256" max="10496" width="9.140625" style="28"/>
    <col min="10497" max="10497" width="5.140625" style="28" customWidth="1"/>
    <col min="10498" max="10498" width="10.5703125" style="28" customWidth="1"/>
    <col min="10499" max="10499" width="59.7109375" style="28" customWidth="1"/>
    <col min="10500" max="10500" width="13" style="28" customWidth="1"/>
    <col min="10501" max="10501" width="11.85546875" style="28" customWidth="1"/>
    <col min="10502" max="10502" width="12.140625" style="28" customWidth="1"/>
    <col min="10503" max="10503" width="10.5703125" style="28" customWidth="1"/>
    <col min="10504" max="10504" width="15.85546875" style="28" customWidth="1"/>
    <col min="10505" max="10505" width="3.28515625" style="28" customWidth="1"/>
    <col min="10506" max="10508" width="0" style="28" hidden="1" customWidth="1"/>
    <col min="10509" max="10509" width="12.42578125" style="28" bestFit="1" customWidth="1"/>
    <col min="10510" max="10510" width="11.85546875" style="28" bestFit="1" customWidth="1"/>
    <col min="10511" max="10511" width="9.28515625" style="28" bestFit="1" customWidth="1"/>
    <col min="10512" max="10752" width="9.140625" style="28"/>
    <col min="10753" max="10753" width="5.140625" style="28" customWidth="1"/>
    <col min="10754" max="10754" width="10.5703125" style="28" customWidth="1"/>
    <col min="10755" max="10755" width="59.7109375" style="28" customWidth="1"/>
    <col min="10756" max="10756" width="13" style="28" customWidth="1"/>
    <col min="10757" max="10757" width="11.85546875" style="28" customWidth="1"/>
    <col min="10758" max="10758" width="12.140625" style="28" customWidth="1"/>
    <col min="10759" max="10759" width="10.5703125" style="28" customWidth="1"/>
    <col min="10760" max="10760" width="15.85546875" style="28" customWidth="1"/>
    <col min="10761" max="10761" width="3.28515625" style="28" customWidth="1"/>
    <col min="10762" max="10764" width="0" style="28" hidden="1" customWidth="1"/>
    <col min="10765" max="10765" width="12.42578125" style="28" bestFit="1" customWidth="1"/>
    <col min="10766" max="10766" width="11.85546875" style="28" bestFit="1" customWidth="1"/>
    <col min="10767" max="10767" width="9.28515625" style="28" bestFit="1" customWidth="1"/>
    <col min="10768" max="11008" width="9.140625" style="28"/>
    <col min="11009" max="11009" width="5.140625" style="28" customWidth="1"/>
    <col min="11010" max="11010" width="10.5703125" style="28" customWidth="1"/>
    <col min="11011" max="11011" width="59.7109375" style="28" customWidth="1"/>
    <col min="11012" max="11012" width="13" style="28" customWidth="1"/>
    <col min="11013" max="11013" width="11.85546875" style="28" customWidth="1"/>
    <col min="11014" max="11014" width="12.140625" style="28" customWidth="1"/>
    <col min="11015" max="11015" width="10.5703125" style="28" customWidth="1"/>
    <col min="11016" max="11016" width="15.85546875" style="28" customWidth="1"/>
    <col min="11017" max="11017" width="3.28515625" style="28" customWidth="1"/>
    <col min="11018" max="11020" width="0" style="28" hidden="1" customWidth="1"/>
    <col min="11021" max="11021" width="12.42578125" style="28" bestFit="1" customWidth="1"/>
    <col min="11022" max="11022" width="11.85546875" style="28" bestFit="1" customWidth="1"/>
    <col min="11023" max="11023" width="9.28515625" style="28" bestFit="1" customWidth="1"/>
    <col min="11024" max="11264" width="9.140625" style="28"/>
    <col min="11265" max="11265" width="5.140625" style="28" customWidth="1"/>
    <col min="11266" max="11266" width="10.5703125" style="28" customWidth="1"/>
    <col min="11267" max="11267" width="59.7109375" style="28" customWidth="1"/>
    <col min="11268" max="11268" width="13" style="28" customWidth="1"/>
    <col min="11269" max="11269" width="11.85546875" style="28" customWidth="1"/>
    <col min="11270" max="11270" width="12.140625" style="28" customWidth="1"/>
    <col min="11271" max="11271" width="10.5703125" style="28" customWidth="1"/>
    <col min="11272" max="11272" width="15.85546875" style="28" customWidth="1"/>
    <col min="11273" max="11273" width="3.28515625" style="28" customWidth="1"/>
    <col min="11274" max="11276" width="0" style="28" hidden="1" customWidth="1"/>
    <col min="11277" max="11277" width="12.42578125" style="28" bestFit="1" customWidth="1"/>
    <col min="11278" max="11278" width="11.85546875" style="28" bestFit="1" customWidth="1"/>
    <col min="11279" max="11279" width="9.28515625" style="28" bestFit="1" customWidth="1"/>
    <col min="11280" max="11520" width="9.140625" style="28"/>
    <col min="11521" max="11521" width="5.140625" style="28" customWidth="1"/>
    <col min="11522" max="11522" width="10.5703125" style="28" customWidth="1"/>
    <col min="11523" max="11523" width="59.7109375" style="28" customWidth="1"/>
    <col min="11524" max="11524" width="13" style="28" customWidth="1"/>
    <col min="11525" max="11525" width="11.85546875" style="28" customWidth="1"/>
    <col min="11526" max="11526" width="12.140625" style="28" customWidth="1"/>
    <col min="11527" max="11527" width="10.5703125" style="28" customWidth="1"/>
    <col min="11528" max="11528" width="15.85546875" style="28" customWidth="1"/>
    <col min="11529" max="11529" width="3.28515625" style="28" customWidth="1"/>
    <col min="11530" max="11532" width="0" style="28" hidden="1" customWidth="1"/>
    <col min="11533" max="11533" width="12.42578125" style="28" bestFit="1" customWidth="1"/>
    <col min="11534" max="11534" width="11.85546875" style="28" bestFit="1" customWidth="1"/>
    <col min="11535" max="11535" width="9.28515625" style="28" bestFit="1" customWidth="1"/>
    <col min="11536" max="11776" width="9.140625" style="28"/>
    <col min="11777" max="11777" width="5.140625" style="28" customWidth="1"/>
    <col min="11778" max="11778" width="10.5703125" style="28" customWidth="1"/>
    <col min="11779" max="11779" width="59.7109375" style="28" customWidth="1"/>
    <col min="11780" max="11780" width="13" style="28" customWidth="1"/>
    <col min="11781" max="11781" width="11.85546875" style="28" customWidth="1"/>
    <col min="11782" max="11782" width="12.140625" style="28" customWidth="1"/>
    <col min="11783" max="11783" width="10.5703125" style="28" customWidth="1"/>
    <col min="11784" max="11784" width="15.85546875" style="28" customWidth="1"/>
    <col min="11785" max="11785" width="3.28515625" style="28" customWidth="1"/>
    <col min="11786" max="11788" width="0" style="28" hidden="1" customWidth="1"/>
    <col min="11789" max="11789" width="12.42578125" style="28" bestFit="1" customWidth="1"/>
    <col min="11790" max="11790" width="11.85546875" style="28" bestFit="1" customWidth="1"/>
    <col min="11791" max="11791" width="9.28515625" style="28" bestFit="1" customWidth="1"/>
    <col min="11792" max="12032" width="9.140625" style="28"/>
    <col min="12033" max="12033" width="5.140625" style="28" customWidth="1"/>
    <col min="12034" max="12034" width="10.5703125" style="28" customWidth="1"/>
    <col min="12035" max="12035" width="59.7109375" style="28" customWidth="1"/>
    <col min="12036" max="12036" width="13" style="28" customWidth="1"/>
    <col min="12037" max="12037" width="11.85546875" style="28" customWidth="1"/>
    <col min="12038" max="12038" width="12.140625" style="28" customWidth="1"/>
    <col min="12039" max="12039" width="10.5703125" style="28" customWidth="1"/>
    <col min="12040" max="12040" width="15.85546875" style="28" customWidth="1"/>
    <col min="12041" max="12041" width="3.28515625" style="28" customWidth="1"/>
    <col min="12042" max="12044" width="0" style="28" hidden="1" customWidth="1"/>
    <col min="12045" max="12045" width="12.42578125" style="28" bestFit="1" customWidth="1"/>
    <col min="12046" max="12046" width="11.85546875" style="28" bestFit="1" customWidth="1"/>
    <col min="12047" max="12047" width="9.28515625" style="28" bestFit="1" customWidth="1"/>
    <col min="12048" max="12288" width="9.140625" style="28"/>
    <col min="12289" max="12289" width="5.140625" style="28" customWidth="1"/>
    <col min="12290" max="12290" width="10.5703125" style="28" customWidth="1"/>
    <col min="12291" max="12291" width="59.7109375" style="28" customWidth="1"/>
    <col min="12292" max="12292" width="13" style="28" customWidth="1"/>
    <col min="12293" max="12293" width="11.85546875" style="28" customWidth="1"/>
    <col min="12294" max="12294" width="12.140625" style="28" customWidth="1"/>
    <col min="12295" max="12295" width="10.5703125" style="28" customWidth="1"/>
    <col min="12296" max="12296" width="15.85546875" style="28" customWidth="1"/>
    <col min="12297" max="12297" width="3.28515625" style="28" customWidth="1"/>
    <col min="12298" max="12300" width="0" style="28" hidden="1" customWidth="1"/>
    <col min="12301" max="12301" width="12.42578125" style="28" bestFit="1" customWidth="1"/>
    <col min="12302" max="12302" width="11.85546875" style="28" bestFit="1" customWidth="1"/>
    <col min="12303" max="12303" width="9.28515625" style="28" bestFit="1" customWidth="1"/>
    <col min="12304" max="12544" width="9.140625" style="28"/>
    <col min="12545" max="12545" width="5.140625" style="28" customWidth="1"/>
    <col min="12546" max="12546" width="10.5703125" style="28" customWidth="1"/>
    <col min="12547" max="12547" width="59.7109375" style="28" customWidth="1"/>
    <col min="12548" max="12548" width="13" style="28" customWidth="1"/>
    <col min="12549" max="12549" width="11.85546875" style="28" customWidth="1"/>
    <col min="12550" max="12550" width="12.140625" style="28" customWidth="1"/>
    <col min="12551" max="12551" width="10.5703125" style="28" customWidth="1"/>
    <col min="12552" max="12552" width="15.85546875" style="28" customWidth="1"/>
    <col min="12553" max="12553" width="3.28515625" style="28" customWidth="1"/>
    <col min="12554" max="12556" width="0" style="28" hidden="1" customWidth="1"/>
    <col min="12557" max="12557" width="12.42578125" style="28" bestFit="1" customWidth="1"/>
    <col min="12558" max="12558" width="11.85546875" style="28" bestFit="1" customWidth="1"/>
    <col min="12559" max="12559" width="9.28515625" style="28" bestFit="1" customWidth="1"/>
    <col min="12560" max="12800" width="9.140625" style="28"/>
    <col min="12801" max="12801" width="5.140625" style="28" customWidth="1"/>
    <col min="12802" max="12802" width="10.5703125" style="28" customWidth="1"/>
    <col min="12803" max="12803" width="59.7109375" style="28" customWidth="1"/>
    <col min="12804" max="12804" width="13" style="28" customWidth="1"/>
    <col min="12805" max="12805" width="11.85546875" style="28" customWidth="1"/>
    <col min="12806" max="12806" width="12.140625" style="28" customWidth="1"/>
    <col min="12807" max="12807" width="10.5703125" style="28" customWidth="1"/>
    <col min="12808" max="12808" width="15.85546875" style="28" customWidth="1"/>
    <col min="12809" max="12809" width="3.28515625" style="28" customWidth="1"/>
    <col min="12810" max="12812" width="0" style="28" hidden="1" customWidth="1"/>
    <col min="12813" max="12813" width="12.42578125" style="28" bestFit="1" customWidth="1"/>
    <col min="12814" max="12814" width="11.85546875" style="28" bestFit="1" customWidth="1"/>
    <col min="12815" max="12815" width="9.28515625" style="28" bestFit="1" customWidth="1"/>
    <col min="12816" max="13056" width="9.140625" style="28"/>
    <col min="13057" max="13057" width="5.140625" style="28" customWidth="1"/>
    <col min="13058" max="13058" width="10.5703125" style="28" customWidth="1"/>
    <col min="13059" max="13059" width="59.7109375" style="28" customWidth="1"/>
    <col min="13060" max="13060" width="13" style="28" customWidth="1"/>
    <col min="13061" max="13061" width="11.85546875" style="28" customWidth="1"/>
    <col min="13062" max="13062" width="12.140625" style="28" customWidth="1"/>
    <col min="13063" max="13063" width="10.5703125" style="28" customWidth="1"/>
    <col min="13064" max="13064" width="15.85546875" style="28" customWidth="1"/>
    <col min="13065" max="13065" width="3.28515625" style="28" customWidth="1"/>
    <col min="13066" max="13068" width="0" style="28" hidden="1" customWidth="1"/>
    <col min="13069" max="13069" width="12.42578125" style="28" bestFit="1" customWidth="1"/>
    <col min="13070" max="13070" width="11.85546875" style="28" bestFit="1" customWidth="1"/>
    <col min="13071" max="13071" width="9.28515625" style="28" bestFit="1" customWidth="1"/>
    <col min="13072" max="13312" width="9.140625" style="28"/>
    <col min="13313" max="13313" width="5.140625" style="28" customWidth="1"/>
    <col min="13314" max="13314" width="10.5703125" style="28" customWidth="1"/>
    <col min="13315" max="13315" width="59.7109375" style="28" customWidth="1"/>
    <col min="13316" max="13316" width="13" style="28" customWidth="1"/>
    <col min="13317" max="13317" width="11.85546875" style="28" customWidth="1"/>
    <col min="13318" max="13318" width="12.140625" style="28" customWidth="1"/>
    <col min="13319" max="13319" width="10.5703125" style="28" customWidth="1"/>
    <col min="13320" max="13320" width="15.85546875" style="28" customWidth="1"/>
    <col min="13321" max="13321" width="3.28515625" style="28" customWidth="1"/>
    <col min="13322" max="13324" width="0" style="28" hidden="1" customWidth="1"/>
    <col min="13325" max="13325" width="12.42578125" style="28" bestFit="1" customWidth="1"/>
    <col min="13326" max="13326" width="11.85546875" style="28" bestFit="1" customWidth="1"/>
    <col min="13327" max="13327" width="9.28515625" style="28" bestFit="1" customWidth="1"/>
    <col min="13328" max="13568" width="9.140625" style="28"/>
    <col min="13569" max="13569" width="5.140625" style="28" customWidth="1"/>
    <col min="13570" max="13570" width="10.5703125" style="28" customWidth="1"/>
    <col min="13571" max="13571" width="59.7109375" style="28" customWidth="1"/>
    <col min="13572" max="13572" width="13" style="28" customWidth="1"/>
    <col min="13573" max="13573" width="11.85546875" style="28" customWidth="1"/>
    <col min="13574" max="13574" width="12.140625" style="28" customWidth="1"/>
    <col min="13575" max="13575" width="10.5703125" style="28" customWidth="1"/>
    <col min="13576" max="13576" width="15.85546875" style="28" customWidth="1"/>
    <col min="13577" max="13577" width="3.28515625" style="28" customWidth="1"/>
    <col min="13578" max="13580" width="0" style="28" hidden="1" customWidth="1"/>
    <col min="13581" max="13581" width="12.42578125" style="28" bestFit="1" customWidth="1"/>
    <col min="13582" max="13582" width="11.85546875" style="28" bestFit="1" customWidth="1"/>
    <col min="13583" max="13583" width="9.28515625" style="28" bestFit="1" customWidth="1"/>
    <col min="13584" max="13824" width="9.140625" style="28"/>
    <col min="13825" max="13825" width="5.140625" style="28" customWidth="1"/>
    <col min="13826" max="13826" width="10.5703125" style="28" customWidth="1"/>
    <col min="13827" max="13827" width="59.7109375" style="28" customWidth="1"/>
    <col min="13828" max="13828" width="13" style="28" customWidth="1"/>
    <col min="13829" max="13829" width="11.85546875" style="28" customWidth="1"/>
    <col min="13830" max="13830" width="12.140625" style="28" customWidth="1"/>
    <col min="13831" max="13831" width="10.5703125" style="28" customWidth="1"/>
    <col min="13832" max="13832" width="15.85546875" style="28" customWidth="1"/>
    <col min="13833" max="13833" width="3.28515625" style="28" customWidth="1"/>
    <col min="13834" max="13836" width="0" style="28" hidden="1" customWidth="1"/>
    <col min="13837" max="13837" width="12.42578125" style="28" bestFit="1" customWidth="1"/>
    <col min="13838" max="13838" width="11.85546875" style="28" bestFit="1" customWidth="1"/>
    <col min="13839" max="13839" width="9.28515625" style="28" bestFit="1" customWidth="1"/>
    <col min="13840" max="14080" width="9.140625" style="28"/>
    <col min="14081" max="14081" width="5.140625" style="28" customWidth="1"/>
    <col min="14082" max="14082" width="10.5703125" style="28" customWidth="1"/>
    <col min="14083" max="14083" width="59.7109375" style="28" customWidth="1"/>
    <col min="14084" max="14084" width="13" style="28" customWidth="1"/>
    <col min="14085" max="14085" width="11.85546875" style="28" customWidth="1"/>
    <col min="14086" max="14086" width="12.140625" style="28" customWidth="1"/>
    <col min="14087" max="14087" width="10.5703125" style="28" customWidth="1"/>
    <col min="14088" max="14088" width="15.85546875" style="28" customWidth="1"/>
    <col min="14089" max="14089" width="3.28515625" style="28" customWidth="1"/>
    <col min="14090" max="14092" width="0" style="28" hidden="1" customWidth="1"/>
    <col min="14093" max="14093" width="12.42578125" style="28" bestFit="1" customWidth="1"/>
    <col min="14094" max="14094" width="11.85546875" style="28" bestFit="1" customWidth="1"/>
    <col min="14095" max="14095" width="9.28515625" style="28" bestFit="1" customWidth="1"/>
    <col min="14096" max="14336" width="9.140625" style="28"/>
    <col min="14337" max="14337" width="5.140625" style="28" customWidth="1"/>
    <col min="14338" max="14338" width="10.5703125" style="28" customWidth="1"/>
    <col min="14339" max="14339" width="59.7109375" style="28" customWidth="1"/>
    <col min="14340" max="14340" width="13" style="28" customWidth="1"/>
    <col min="14341" max="14341" width="11.85546875" style="28" customWidth="1"/>
    <col min="14342" max="14342" width="12.140625" style="28" customWidth="1"/>
    <col min="14343" max="14343" width="10.5703125" style="28" customWidth="1"/>
    <col min="14344" max="14344" width="15.85546875" style="28" customWidth="1"/>
    <col min="14345" max="14345" width="3.28515625" style="28" customWidth="1"/>
    <col min="14346" max="14348" width="0" style="28" hidden="1" customWidth="1"/>
    <col min="14349" max="14349" width="12.42578125" style="28" bestFit="1" customWidth="1"/>
    <col min="14350" max="14350" width="11.85546875" style="28" bestFit="1" customWidth="1"/>
    <col min="14351" max="14351" width="9.28515625" style="28" bestFit="1" customWidth="1"/>
    <col min="14352" max="14592" width="9.140625" style="28"/>
    <col min="14593" max="14593" width="5.140625" style="28" customWidth="1"/>
    <col min="14594" max="14594" width="10.5703125" style="28" customWidth="1"/>
    <col min="14595" max="14595" width="59.7109375" style="28" customWidth="1"/>
    <col min="14596" max="14596" width="13" style="28" customWidth="1"/>
    <col min="14597" max="14597" width="11.85546875" style="28" customWidth="1"/>
    <col min="14598" max="14598" width="12.140625" style="28" customWidth="1"/>
    <col min="14599" max="14599" width="10.5703125" style="28" customWidth="1"/>
    <col min="14600" max="14600" width="15.85546875" style="28" customWidth="1"/>
    <col min="14601" max="14601" width="3.28515625" style="28" customWidth="1"/>
    <col min="14602" max="14604" width="0" style="28" hidden="1" customWidth="1"/>
    <col min="14605" max="14605" width="12.42578125" style="28" bestFit="1" customWidth="1"/>
    <col min="14606" max="14606" width="11.85546875" style="28" bestFit="1" customWidth="1"/>
    <col min="14607" max="14607" width="9.28515625" style="28" bestFit="1" customWidth="1"/>
    <col min="14608" max="14848" width="9.140625" style="28"/>
    <col min="14849" max="14849" width="5.140625" style="28" customWidth="1"/>
    <col min="14850" max="14850" width="10.5703125" style="28" customWidth="1"/>
    <col min="14851" max="14851" width="59.7109375" style="28" customWidth="1"/>
    <col min="14852" max="14852" width="13" style="28" customWidth="1"/>
    <col min="14853" max="14853" width="11.85546875" style="28" customWidth="1"/>
    <col min="14854" max="14854" width="12.140625" style="28" customWidth="1"/>
    <col min="14855" max="14855" width="10.5703125" style="28" customWidth="1"/>
    <col min="14856" max="14856" width="15.85546875" style="28" customWidth="1"/>
    <col min="14857" max="14857" width="3.28515625" style="28" customWidth="1"/>
    <col min="14858" max="14860" width="0" style="28" hidden="1" customWidth="1"/>
    <col min="14861" max="14861" width="12.42578125" style="28" bestFit="1" customWidth="1"/>
    <col min="14862" max="14862" width="11.85546875" style="28" bestFit="1" customWidth="1"/>
    <col min="14863" max="14863" width="9.28515625" style="28" bestFit="1" customWidth="1"/>
    <col min="14864" max="15104" width="9.140625" style="28"/>
    <col min="15105" max="15105" width="5.140625" style="28" customWidth="1"/>
    <col min="15106" max="15106" width="10.5703125" style="28" customWidth="1"/>
    <col min="15107" max="15107" width="59.7109375" style="28" customWidth="1"/>
    <col min="15108" max="15108" width="13" style="28" customWidth="1"/>
    <col min="15109" max="15109" width="11.85546875" style="28" customWidth="1"/>
    <col min="15110" max="15110" width="12.140625" style="28" customWidth="1"/>
    <col min="15111" max="15111" width="10.5703125" style="28" customWidth="1"/>
    <col min="15112" max="15112" width="15.85546875" style="28" customWidth="1"/>
    <col min="15113" max="15113" width="3.28515625" style="28" customWidth="1"/>
    <col min="15114" max="15116" width="0" style="28" hidden="1" customWidth="1"/>
    <col min="15117" max="15117" width="12.42578125" style="28" bestFit="1" customWidth="1"/>
    <col min="15118" max="15118" width="11.85546875" style="28" bestFit="1" customWidth="1"/>
    <col min="15119" max="15119" width="9.28515625" style="28" bestFit="1" customWidth="1"/>
    <col min="15120" max="15360" width="9.140625" style="28"/>
    <col min="15361" max="15361" width="5.140625" style="28" customWidth="1"/>
    <col min="15362" max="15362" width="10.5703125" style="28" customWidth="1"/>
    <col min="15363" max="15363" width="59.7109375" style="28" customWidth="1"/>
    <col min="15364" max="15364" width="13" style="28" customWidth="1"/>
    <col min="15365" max="15365" width="11.85546875" style="28" customWidth="1"/>
    <col min="15366" max="15366" width="12.140625" style="28" customWidth="1"/>
    <col min="15367" max="15367" width="10.5703125" style="28" customWidth="1"/>
    <col min="15368" max="15368" width="15.85546875" style="28" customWidth="1"/>
    <col min="15369" max="15369" width="3.28515625" style="28" customWidth="1"/>
    <col min="15370" max="15372" width="0" style="28" hidden="1" customWidth="1"/>
    <col min="15373" max="15373" width="12.42578125" style="28" bestFit="1" customWidth="1"/>
    <col min="15374" max="15374" width="11.85546875" style="28" bestFit="1" customWidth="1"/>
    <col min="15375" max="15375" width="9.28515625" style="28" bestFit="1" customWidth="1"/>
    <col min="15376" max="15616" width="9.140625" style="28"/>
    <col min="15617" max="15617" width="5.140625" style="28" customWidth="1"/>
    <col min="15618" max="15618" width="10.5703125" style="28" customWidth="1"/>
    <col min="15619" max="15619" width="59.7109375" style="28" customWidth="1"/>
    <col min="15620" max="15620" width="13" style="28" customWidth="1"/>
    <col min="15621" max="15621" width="11.85546875" style="28" customWidth="1"/>
    <col min="15622" max="15622" width="12.140625" style="28" customWidth="1"/>
    <col min="15623" max="15623" width="10.5703125" style="28" customWidth="1"/>
    <col min="15624" max="15624" width="15.85546875" style="28" customWidth="1"/>
    <col min="15625" max="15625" width="3.28515625" style="28" customWidth="1"/>
    <col min="15626" max="15628" width="0" style="28" hidden="1" customWidth="1"/>
    <col min="15629" max="15629" width="12.42578125" style="28" bestFit="1" customWidth="1"/>
    <col min="15630" max="15630" width="11.85546875" style="28" bestFit="1" customWidth="1"/>
    <col min="15631" max="15631" width="9.28515625" style="28" bestFit="1" customWidth="1"/>
    <col min="15632" max="15872" width="9.140625" style="28"/>
    <col min="15873" max="15873" width="5.140625" style="28" customWidth="1"/>
    <col min="15874" max="15874" width="10.5703125" style="28" customWidth="1"/>
    <col min="15875" max="15875" width="59.7109375" style="28" customWidth="1"/>
    <col min="15876" max="15876" width="13" style="28" customWidth="1"/>
    <col min="15877" max="15877" width="11.85546875" style="28" customWidth="1"/>
    <col min="15878" max="15878" width="12.140625" style="28" customWidth="1"/>
    <col min="15879" max="15879" width="10.5703125" style="28" customWidth="1"/>
    <col min="15880" max="15880" width="15.85546875" style="28" customWidth="1"/>
    <col min="15881" max="15881" width="3.28515625" style="28" customWidth="1"/>
    <col min="15882" max="15884" width="0" style="28" hidden="1" customWidth="1"/>
    <col min="15885" max="15885" width="12.42578125" style="28" bestFit="1" customWidth="1"/>
    <col min="15886" max="15886" width="11.85546875" style="28" bestFit="1" customWidth="1"/>
    <col min="15887" max="15887" width="9.28515625" style="28" bestFit="1" customWidth="1"/>
    <col min="15888" max="16128" width="9.140625" style="28"/>
    <col min="16129" max="16129" width="5.140625" style="28" customWidth="1"/>
    <col min="16130" max="16130" width="10.5703125" style="28" customWidth="1"/>
    <col min="16131" max="16131" width="59.7109375" style="28" customWidth="1"/>
    <col min="16132" max="16132" width="13" style="28" customWidth="1"/>
    <col min="16133" max="16133" width="11.85546875" style="28" customWidth="1"/>
    <col min="16134" max="16134" width="12.140625" style="28" customWidth="1"/>
    <col min="16135" max="16135" width="10.5703125" style="28" customWidth="1"/>
    <col min="16136" max="16136" width="15.85546875" style="28" customWidth="1"/>
    <col min="16137" max="16137" width="3.28515625" style="28" customWidth="1"/>
    <col min="16138" max="16140" width="0" style="28" hidden="1" customWidth="1"/>
    <col min="16141" max="16141" width="12.42578125" style="28" bestFit="1" customWidth="1"/>
    <col min="16142" max="16142" width="11.85546875" style="28" bestFit="1" customWidth="1"/>
    <col min="16143" max="16143" width="9.28515625" style="28" bestFit="1" customWidth="1"/>
    <col min="16144" max="16384" width="9.140625" style="28"/>
  </cols>
  <sheetData>
    <row r="1" spans="1:14" ht="15.75">
      <c r="A1" s="29"/>
      <c r="B1" s="29"/>
      <c r="C1" s="29"/>
      <c r="D1" s="29"/>
      <c r="E1" s="29"/>
      <c r="F1" s="29"/>
      <c r="G1" s="29"/>
      <c r="H1" s="29"/>
    </row>
    <row r="2" spans="1:14" ht="50.25" customHeight="1">
      <c r="A2" s="187" t="s">
        <v>111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1:14" ht="19.5" customHeight="1" thickBo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4" ht="15.75">
      <c r="A4" s="180" t="s">
        <v>112</v>
      </c>
      <c r="B4" s="182" t="s">
        <v>113</v>
      </c>
      <c r="C4" s="182" t="s">
        <v>114</v>
      </c>
      <c r="D4" s="182" t="s">
        <v>5</v>
      </c>
      <c r="E4" s="182"/>
      <c r="F4" s="182"/>
      <c r="G4" s="182"/>
      <c r="H4" s="184" t="s">
        <v>115</v>
      </c>
      <c r="I4" s="31"/>
    </row>
    <row r="5" spans="1:14" ht="63.75" thickBot="1">
      <c r="A5" s="181"/>
      <c r="B5" s="183"/>
      <c r="C5" s="183"/>
      <c r="D5" s="59" t="s">
        <v>116</v>
      </c>
      <c r="E5" s="59" t="s">
        <v>117</v>
      </c>
      <c r="F5" s="59" t="s">
        <v>118</v>
      </c>
      <c r="G5" s="59" t="s">
        <v>119</v>
      </c>
      <c r="H5" s="185"/>
      <c r="I5" s="31"/>
    </row>
    <row r="6" spans="1:14" ht="16.5" thickBot="1">
      <c r="A6" s="60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2">
        <v>8</v>
      </c>
      <c r="I6" s="33"/>
      <c r="N6" s="28" t="s">
        <v>36</v>
      </c>
    </row>
    <row r="7" spans="1:14" ht="20.25" customHeight="1">
      <c r="A7" s="63"/>
      <c r="B7" s="64"/>
      <c r="C7" s="65" t="s">
        <v>120</v>
      </c>
      <c r="D7" s="66"/>
      <c r="E7" s="66"/>
      <c r="F7" s="66"/>
      <c r="G7" s="66"/>
      <c r="H7" s="67"/>
      <c r="I7" s="33"/>
    </row>
    <row r="8" spans="1:14" ht="63">
      <c r="A8" s="68">
        <v>1</v>
      </c>
      <c r="B8" s="32" t="s">
        <v>121</v>
      </c>
      <c r="C8" s="34" t="s">
        <v>122</v>
      </c>
      <c r="D8" s="35" t="s">
        <v>123</v>
      </c>
      <c r="E8" s="35" t="s">
        <v>123</v>
      </c>
      <c r="F8" s="35" t="s">
        <v>123</v>
      </c>
      <c r="G8" s="157">
        <f>'ხარჯთაღრიცხვა '!M90</f>
        <v>0</v>
      </c>
      <c r="H8" s="158">
        <f>G8*1</f>
        <v>0</v>
      </c>
      <c r="I8" s="33"/>
    </row>
    <row r="9" spans="1:14" ht="24" customHeight="1" thickBot="1">
      <c r="A9" s="70"/>
      <c r="B9" s="71"/>
      <c r="C9" s="72" t="s">
        <v>124</v>
      </c>
      <c r="D9" s="73" t="s">
        <v>123</v>
      </c>
      <c r="E9" s="73" t="s">
        <v>123</v>
      </c>
      <c r="F9" s="73" t="s">
        <v>123</v>
      </c>
      <c r="G9" s="159">
        <f>G8*1</f>
        <v>0</v>
      </c>
      <c r="H9" s="160">
        <f>G8*1</f>
        <v>0</v>
      </c>
      <c r="I9" s="33"/>
    </row>
    <row r="10" spans="1:14" ht="25.5" customHeight="1" thickBot="1">
      <c r="A10" s="84" t="s">
        <v>36</v>
      </c>
      <c r="B10" s="85"/>
      <c r="C10" s="86" t="s">
        <v>125</v>
      </c>
      <c r="D10" s="83" t="s">
        <v>123</v>
      </c>
      <c r="E10" s="83" t="s">
        <v>123</v>
      </c>
      <c r="F10" s="83" t="s">
        <v>123</v>
      </c>
      <c r="G10" s="161">
        <f>G9*1</f>
        <v>0</v>
      </c>
      <c r="H10" s="162">
        <f>G9*1</f>
        <v>0</v>
      </c>
      <c r="I10" s="33"/>
    </row>
    <row r="11" spans="1:14" ht="31.5" customHeight="1">
      <c r="A11" s="74">
        <v>2</v>
      </c>
      <c r="B11" s="75"/>
      <c r="C11" s="76" t="s">
        <v>126</v>
      </c>
      <c r="D11" s="77" t="s">
        <v>123</v>
      </c>
      <c r="E11" s="77" t="s">
        <v>123</v>
      </c>
      <c r="F11" s="77" t="s">
        <v>123</v>
      </c>
      <c r="G11" s="163">
        <f>H10*0.03</f>
        <v>0</v>
      </c>
      <c r="H11" s="164">
        <f>H10*0.03</f>
        <v>0</v>
      </c>
      <c r="I11" s="33"/>
    </row>
    <row r="12" spans="1:14" ht="25.5" customHeight="1">
      <c r="A12" s="69">
        <v>3</v>
      </c>
      <c r="B12" s="36"/>
      <c r="C12" s="37" t="s">
        <v>127</v>
      </c>
      <c r="D12" s="35" t="s">
        <v>123</v>
      </c>
      <c r="E12" s="35" t="s">
        <v>123</v>
      </c>
      <c r="F12" s="35" t="s">
        <v>123</v>
      </c>
      <c r="G12" s="165">
        <f>G10+G11</f>
        <v>0</v>
      </c>
      <c r="H12" s="166">
        <f>H10+H11</f>
        <v>0</v>
      </c>
      <c r="I12" s="33"/>
    </row>
    <row r="13" spans="1:14" ht="27" customHeight="1" thickBot="1">
      <c r="A13" s="78">
        <v>4</v>
      </c>
      <c r="B13" s="79"/>
      <c r="C13" s="79" t="s">
        <v>128</v>
      </c>
      <c r="D13" s="73" t="s">
        <v>123</v>
      </c>
      <c r="E13" s="73" t="s">
        <v>123</v>
      </c>
      <c r="F13" s="73" t="s">
        <v>123</v>
      </c>
      <c r="G13" s="167">
        <f>H12*0.18</f>
        <v>0</v>
      </c>
      <c r="H13" s="168">
        <f>G13</f>
        <v>0</v>
      </c>
      <c r="I13" s="33"/>
    </row>
    <row r="14" spans="1:14" ht="31.5" customHeight="1" thickBot="1">
      <c r="A14" s="80">
        <v>5</v>
      </c>
      <c r="B14" s="81"/>
      <c r="C14" s="82" t="s">
        <v>129</v>
      </c>
      <c r="D14" s="83" t="s">
        <v>123</v>
      </c>
      <c r="E14" s="83" t="s">
        <v>123</v>
      </c>
      <c r="F14" s="83" t="s">
        <v>123</v>
      </c>
      <c r="G14" s="169">
        <f>G12+G13</f>
        <v>0</v>
      </c>
      <c r="H14" s="170">
        <f>H12+H13</f>
        <v>0</v>
      </c>
      <c r="I14" s="33"/>
    </row>
    <row r="15" spans="1:14" s="40" customFormat="1" ht="15" customHeight="1">
      <c r="A15" s="186"/>
      <c r="B15" s="186"/>
      <c r="C15" s="186"/>
      <c r="D15" s="38"/>
      <c r="E15" s="38"/>
      <c r="F15" s="38"/>
      <c r="G15" s="38"/>
      <c r="H15" s="38"/>
      <c r="I15" s="39"/>
    </row>
    <row r="16" spans="1:14" s="153" customFormat="1" ht="31.5" customHeight="1">
      <c r="A16" s="179" t="s">
        <v>136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</row>
    <row r="17" spans="1:9" s="153" customFormat="1" ht="23.25" customHeight="1">
      <c r="A17" s="154"/>
      <c r="B17" s="155"/>
      <c r="C17" s="155"/>
      <c r="D17" s="156" t="s">
        <v>137</v>
      </c>
      <c r="E17" s="155"/>
      <c r="F17" s="155"/>
      <c r="G17" s="155"/>
      <c r="H17" s="154"/>
    </row>
    <row r="18" spans="1:9" ht="12.75" customHeight="1">
      <c r="A18" s="41"/>
      <c r="B18" s="177"/>
      <c r="C18" s="177"/>
      <c r="D18" s="178"/>
      <c r="E18" s="178"/>
      <c r="F18" s="178"/>
      <c r="G18" s="178"/>
      <c r="H18" s="41"/>
      <c r="I18" s="33"/>
    </row>
    <row r="19" spans="1:9" ht="31.5" customHeight="1">
      <c r="A19" s="42"/>
      <c r="B19" s="42"/>
      <c r="C19" s="43"/>
      <c r="D19" s="42"/>
      <c r="E19" s="42"/>
      <c r="F19" s="42"/>
      <c r="G19" s="42"/>
      <c r="H19" s="42"/>
      <c r="I19" s="33"/>
    </row>
    <row r="20" spans="1:9" ht="31.5" customHeight="1">
      <c r="A20" s="42"/>
      <c r="B20" s="44"/>
      <c r="C20" s="45"/>
      <c r="D20" s="171"/>
      <c r="E20" s="171"/>
      <c r="F20" s="171"/>
      <c r="G20" s="42"/>
      <c r="H20" s="42"/>
      <c r="I20" s="33"/>
    </row>
    <row r="21" spans="1:9" ht="31.5" customHeight="1">
      <c r="A21" s="42"/>
      <c r="B21" s="42"/>
      <c r="C21" s="46"/>
      <c r="D21" s="172"/>
      <c r="E21" s="172"/>
      <c r="F21" s="172"/>
      <c r="G21" s="42"/>
      <c r="H21" s="42"/>
      <c r="I21" s="33"/>
    </row>
    <row r="22" spans="1:9" ht="31.5" customHeight="1">
      <c r="A22" s="42"/>
      <c r="B22" s="42"/>
      <c r="C22" s="45"/>
      <c r="D22" s="173"/>
      <c r="E22" s="173"/>
      <c r="F22" s="173"/>
      <c r="G22" s="42"/>
      <c r="H22" s="42"/>
      <c r="I22" s="33"/>
    </row>
    <row r="23" spans="1:9" ht="31.5" customHeight="1">
      <c r="A23" s="42"/>
      <c r="B23" s="42"/>
      <c r="C23" s="42"/>
      <c r="D23" s="42"/>
      <c r="E23" s="42"/>
      <c r="F23" s="42"/>
      <c r="G23" s="42"/>
      <c r="H23" s="42"/>
      <c r="I23" s="33"/>
    </row>
    <row r="24" spans="1:9" ht="31.5" customHeight="1">
      <c r="A24" s="42"/>
      <c r="B24" s="42"/>
      <c r="C24" s="42"/>
      <c r="D24" s="42"/>
      <c r="E24" s="42"/>
      <c r="F24" s="42"/>
      <c r="G24" s="42"/>
      <c r="H24" s="42"/>
      <c r="I24" s="33"/>
    </row>
    <row r="25" spans="1:9" ht="31.5" customHeight="1">
      <c r="A25" s="42"/>
      <c r="B25" s="42"/>
      <c r="C25" s="42"/>
      <c r="D25" s="42"/>
      <c r="E25" s="42"/>
      <c r="F25" s="42"/>
      <c r="G25" s="42"/>
      <c r="H25" s="42"/>
      <c r="I25" s="33"/>
    </row>
    <row r="26" spans="1:9" ht="31.5" customHeight="1">
      <c r="A26" s="42"/>
      <c r="B26" s="42"/>
      <c r="C26" s="42"/>
      <c r="D26" s="42"/>
      <c r="E26" s="42"/>
      <c r="F26" s="42"/>
      <c r="G26" s="42"/>
      <c r="H26" s="42"/>
      <c r="I26" s="33"/>
    </row>
    <row r="27" spans="1:9" ht="36" customHeight="1">
      <c r="A27" s="42"/>
      <c r="B27" s="42"/>
      <c r="C27" s="42"/>
      <c r="D27" s="42"/>
      <c r="E27" s="42"/>
      <c r="F27" s="42"/>
      <c r="G27" s="42"/>
      <c r="H27" s="42"/>
      <c r="I27" s="33"/>
    </row>
    <row r="28" spans="1:9" ht="33" customHeight="1">
      <c r="A28" s="42"/>
      <c r="B28" s="42"/>
      <c r="C28" s="42"/>
      <c r="D28" s="42"/>
      <c r="E28" s="42"/>
      <c r="F28" s="42"/>
      <c r="G28" s="42"/>
      <c r="H28" s="42"/>
      <c r="I28" s="33"/>
    </row>
    <row r="29" spans="1:9" ht="21.75" customHeight="1">
      <c r="A29" s="47"/>
      <c r="B29" s="174"/>
      <c r="C29" s="174"/>
      <c r="I29" s="33"/>
    </row>
    <row r="30" spans="1:9" ht="36" customHeight="1">
      <c r="A30" s="48"/>
      <c r="B30" s="48"/>
      <c r="C30" s="49"/>
      <c r="I30" s="33"/>
    </row>
    <row r="31" spans="1:9" ht="32.25" customHeight="1">
      <c r="A31" s="50"/>
      <c r="B31" s="175"/>
      <c r="C31" s="175"/>
      <c r="I31" s="33"/>
    </row>
    <row r="32" spans="1:9" ht="32.25" customHeight="1">
      <c r="A32" s="50"/>
      <c r="B32" s="176"/>
      <c r="C32" s="176"/>
      <c r="I32" s="33"/>
    </row>
    <row r="33" spans="1:9" ht="29.25" customHeight="1">
      <c r="A33" s="40"/>
      <c r="B33" s="40"/>
      <c r="C33" s="40"/>
      <c r="I33" s="33"/>
    </row>
    <row r="34" spans="1:9" ht="33" customHeight="1">
      <c r="I34" s="33"/>
    </row>
    <row r="35" spans="1:9" ht="33" customHeight="1">
      <c r="I35" s="33"/>
    </row>
    <row r="36" spans="1:9" ht="33" customHeight="1">
      <c r="I36" s="33"/>
    </row>
    <row r="37" spans="1:9" ht="24" customHeight="1">
      <c r="B37" s="51"/>
      <c r="C37" s="51"/>
      <c r="I37" s="33"/>
    </row>
    <row r="38" spans="1:9" ht="23.25" customHeight="1">
      <c r="B38" s="51"/>
      <c r="C38" s="51"/>
      <c r="I38" s="33"/>
    </row>
    <row r="39" spans="1:9" ht="23.25" customHeight="1">
      <c r="B39" s="51"/>
      <c r="C39" s="51"/>
      <c r="I39" s="33"/>
    </row>
    <row r="40" spans="1:9" ht="23.25" customHeight="1">
      <c r="B40" s="52"/>
      <c r="C40" s="52"/>
      <c r="I40" s="33"/>
    </row>
    <row r="41" spans="1:9" ht="36.75" customHeight="1">
      <c r="B41" s="52"/>
      <c r="C41" s="52"/>
      <c r="I41" s="33"/>
    </row>
    <row r="42" spans="1:9" ht="28.5" customHeight="1">
      <c r="I42" s="33"/>
    </row>
    <row r="43" spans="1:9" ht="36.75" customHeight="1">
      <c r="I43" s="33"/>
    </row>
    <row r="44" spans="1:9" ht="33" customHeight="1">
      <c r="I44" s="33"/>
    </row>
    <row r="45" spans="1:9" ht="25.5" customHeight="1">
      <c r="I45" s="33"/>
    </row>
    <row r="46" spans="1:9" ht="35.25" customHeight="1">
      <c r="I46" s="33"/>
    </row>
    <row r="47" spans="1:9" ht="30" customHeight="1">
      <c r="I47" s="33"/>
    </row>
    <row r="48" spans="1:9" ht="48" customHeight="1">
      <c r="I48" s="33"/>
    </row>
    <row r="49" spans="9:9" ht="31.5" customHeight="1">
      <c r="I49" s="33"/>
    </row>
    <row r="50" spans="9:9" ht="57" customHeight="1">
      <c r="I50" s="33"/>
    </row>
    <row r="51" spans="9:9" ht="29.25" customHeight="1">
      <c r="I51" s="33"/>
    </row>
    <row r="52" spans="9:9" ht="32.25" customHeight="1">
      <c r="I52" s="33"/>
    </row>
    <row r="53" spans="9:9" ht="36" customHeight="1">
      <c r="I53" s="33"/>
    </row>
    <row r="54" spans="9:9" ht="30.75" customHeight="1">
      <c r="I54" s="33"/>
    </row>
    <row r="55" spans="9:9" ht="31.5" customHeight="1">
      <c r="I55" s="33"/>
    </row>
    <row r="56" spans="9:9" ht="52.5" customHeight="1">
      <c r="I56" s="33"/>
    </row>
    <row r="57" spans="9:9" ht="15.75">
      <c r="I57" s="33"/>
    </row>
    <row r="58" spans="9:9" ht="30" customHeight="1">
      <c r="I58" s="33"/>
    </row>
    <row r="59" spans="9:9" ht="31.5" customHeight="1">
      <c r="I59" s="33"/>
    </row>
    <row r="60" spans="9:9" ht="36" customHeight="1">
      <c r="I60" s="33"/>
    </row>
    <row r="61" spans="9:9" ht="30" customHeight="1">
      <c r="I61" s="33"/>
    </row>
    <row r="62" spans="9:9" ht="48" customHeight="1">
      <c r="I62" s="33"/>
    </row>
    <row r="63" spans="9:9" ht="32.25" customHeight="1">
      <c r="I63" s="33"/>
    </row>
    <row r="64" spans="9:9" ht="33.75" customHeight="1">
      <c r="I64" s="33"/>
    </row>
    <row r="65" spans="9:9" ht="32.25" customHeight="1">
      <c r="I65" s="33"/>
    </row>
    <row r="66" spans="9:9" ht="36" customHeight="1">
      <c r="I66" s="33"/>
    </row>
    <row r="67" spans="9:9" ht="42" customHeight="1">
      <c r="I67" s="33"/>
    </row>
    <row r="68" spans="9:9" ht="47.25" customHeight="1">
      <c r="I68" s="33"/>
    </row>
    <row r="69" spans="9:9" ht="39.75" customHeight="1">
      <c r="I69" s="33"/>
    </row>
    <row r="70" spans="9:9" ht="31.5" customHeight="1">
      <c r="I70" s="33"/>
    </row>
    <row r="71" spans="9:9" ht="47.25" customHeight="1">
      <c r="I71" s="33"/>
    </row>
    <row r="72" spans="9:9" ht="32.25" customHeight="1">
      <c r="I72" s="33"/>
    </row>
    <row r="73" spans="9:9" ht="33.75" customHeight="1">
      <c r="I73" s="33"/>
    </row>
    <row r="74" spans="9:9" ht="32.25" customHeight="1">
      <c r="I74" s="33"/>
    </row>
    <row r="75" spans="9:9" ht="15.75">
      <c r="I75" s="33"/>
    </row>
    <row r="76" spans="9:9" ht="45.75" customHeight="1">
      <c r="I76" s="33"/>
    </row>
    <row r="77" spans="9:9" ht="15.75" customHeight="1">
      <c r="I77" s="33"/>
    </row>
    <row r="78" spans="9:9" ht="36.75" customHeight="1">
      <c r="I78" s="33"/>
    </row>
    <row r="79" spans="9:9" ht="63" hidden="1" customHeight="1">
      <c r="I79" s="33"/>
    </row>
    <row r="80" spans="9:9" ht="15.75">
      <c r="I80" s="33"/>
    </row>
    <row r="81" spans="9:9" ht="34.5" customHeight="1">
      <c r="I81" s="33"/>
    </row>
    <row r="82" spans="9:9" ht="16.5" customHeight="1">
      <c r="I82" s="33"/>
    </row>
    <row r="83" spans="9:9" ht="37.5" customHeight="1">
      <c r="I83" s="33"/>
    </row>
    <row r="84" spans="9:9" ht="20.25" customHeight="1">
      <c r="I84" s="33"/>
    </row>
    <row r="85" spans="9:9" ht="15.75">
      <c r="I85" s="33"/>
    </row>
    <row r="86" spans="9:9" ht="15.75">
      <c r="I86" s="33"/>
    </row>
    <row r="87" spans="9:9" ht="15.75">
      <c r="I87" s="33"/>
    </row>
    <row r="88" spans="9:9" ht="15.75">
      <c r="I88" s="33"/>
    </row>
    <row r="89" spans="9:9" ht="15.75">
      <c r="I89" s="33"/>
    </row>
    <row r="90" spans="9:9" ht="15.75">
      <c r="I90" s="33"/>
    </row>
    <row r="91" spans="9:9" ht="15.75" customHeight="1">
      <c r="I91" s="33"/>
    </row>
    <row r="92" spans="9:9" ht="15.75">
      <c r="I92" s="33"/>
    </row>
    <row r="93" spans="9:9" ht="15.75">
      <c r="I93" s="33"/>
    </row>
    <row r="94" spans="9:9" ht="15.75">
      <c r="I94" s="33"/>
    </row>
    <row r="95" spans="9:9" ht="15.75">
      <c r="I95" s="33"/>
    </row>
    <row r="96" spans="9:9" ht="15.75">
      <c r="I96" s="33"/>
    </row>
    <row r="97" spans="9:9" ht="15.75">
      <c r="I97" s="33"/>
    </row>
    <row r="98" spans="9:9" ht="15.75">
      <c r="I98" s="33"/>
    </row>
    <row r="99" spans="9:9" ht="15.75">
      <c r="I99" s="33"/>
    </row>
    <row r="100" spans="9:9" ht="32.25" customHeight="1">
      <c r="I100" s="33"/>
    </row>
    <row r="101" spans="9:9" ht="15.75">
      <c r="I101" s="33"/>
    </row>
    <row r="102" spans="9:9" ht="15.75">
      <c r="I102" s="33"/>
    </row>
    <row r="103" spans="9:9" ht="15.75">
      <c r="I103" s="33"/>
    </row>
    <row r="104" spans="9:9" ht="15.75">
      <c r="I104" s="33"/>
    </row>
    <row r="105" spans="9:9" ht="15.75">
      <c r="I105" s="33"/>
    </row>
    <row r="106" spans="9:9" ht="15.75">
      <c r="I106" s="33"/>
    </row>
    <row r="107" spans="9:9" ht="15.75">
      <c r="I107" s="33"/>
    </row>
    <row r="108" spans="9:9" ht="15.75">
      <c r="I108" s="33"/>
    </row>
    <row r="109" spans="9:9" ht="15.75">
      <c r="I109" s="33"/>
    </row>
    <row r="110" spans="9:9" ht="18.75" customHeight="1">
      <c r="I110" s="33"/>
    </row>
    <row r="111" spans="9:9" ht="19.5" customHeight="1">
      <c r="I111" s="33"/>
    </row>
    <row r="112" spans="9:9" ht="15.75">
      <c r="I112" s="53"/>
    </row>
    <row r="113" spans="9:9" ht="15.75">
      <c r="I113" s="33"/>
    </row>
    <row r="114" spans="9:9" ht="15.75">
      <c r="I114" s="33"/>
    </row>
    <row r="115" spans="9:9" ht="15.75">
      <c r="I115" s="33"/>
    </row>
    <row r="116" spans="9:9" ht="20.25" customHeight="1">
      <c r="I116" s="33"/>
    </row>
    <row r="117" spans="9:9" ht="15.75">
      <c r="I117" s="33"/>
    </row>
    <row r="118" spans="9:9" ht="15.75">
      <c r="I118" s="33"/>
    </row>
    <row r="119" spans="9:9" ht="15.75">
      <c r="I119" s="33"/>
    </row>
    <row r="120" spans="9:9" ht="15.75">
      <c r="I120" s="33"/>
    </row>
    <row r="121" spans="9:9" ht="20.25" customHeight="1">
      <c r="I121" s="33"/>
    </row>
    <row r="122" spans="9:9" ht="15.75">
      <c r="I122" s="33"/>
    </row>
    <row r="123" spans="9:9" ht="26.25" customHeight="1">
      <c r="I123" s="33"/>
    </row>
    <row r="124" spans="9:9" ht="32.25" customHeight="1">
      <c r="I124" s="33"/>
    </row>
    <row r="125" spans="9:9" ht="15.75">
      <c r="I125" s="33"/>
    </row>
    <row r="126" spans="9:9" ht="34.5" customHeight="1">
      <c r="I126" s="33"/>
    </row>
    <row r="127" spans="9:9" ht="30.75" customHeight="1">
      <c r="I127" s="33"/>
    </row>
    <row r="128" spans="9:9" ht="33.75" customHeight="1">
      <c r="I128" s="33"/>
    </row>
    <row r="129" spans="9:9" ht="15.75">
      <c r="I129" s="33"/>
    </row>
    <row r="130" spans="9:9" ht="34.5" customHeight="1">
      <c r="I130" s="33"/>
    </row>
    <row r="131" spans="9:9" ht="50.25" customHeight="1">
      <c r="I131" s="33"/>
    </row>
    <row r="132" spans="9:9" ht="52.5" customHeight="1">
      <c r="I132" s="33"/>
    </row>
    <row r="133" spans="9:9" ht="48" customHeight="1">
      <c r="I133" s="33"/>
    </row>
    <row r="134" spans="9:9" ht="48.75" customHeight="1">
      <c r="I134" s="33"/>
    </row>
    <row r="135" spans="9:9" ht="15.75">
      <c r="I135" s="33"/>
    </row>
    <row r="136" spans="9:9" ht="36" customHeight="1">
      <c r="I136" s="33"/>
    </row>
    <row r="137" spans="9:9" ht="37.5" customHeight="1">
      <c r="I137" s="33"/>
    </row>
    <row r="138" spans="9:9" ht="33" customHeight="1">
      <c r="I138" s="33"/>
    </row>
    <row r="139" spans="9:9" ht="15.75">
      <c r="I139" s="33"/>
    </row>
    <row r="140" spans="9:9" ht="33" customHeight="1">
      <c r="I140" s="33"/>
    </row>
    <row r="141" spans="9:9" ht="15.75">
      <c r="I141" s="33"/>
    </row>
    <row r="142" spans="9:9" ht="15.75">
      <c r="I142" s="33"/>
    </row>
    <row r="143" spans="9:9" ht="15.75">
      <c r="I143" s="33"/>
    </row>
    <row r="144" spans="9:9" ht="19.5" customHeight="1">
      <c r="I144" s="33"/>
    </row>
    <row r="145" spans="9:9" ht="15.75">
      <c r="I145" s="33"/>
    </row>
    <row r="146" spans="9:9" ht="15.75">
      <c r="I146" s="33"/>
    </row>
    <row r="147" spans="9:9" ht="15.75">
      <c r="I147" s="33"/>
    </row>
    <row r="148" spans="9:9" ht="15.75">
      <c r="I148" s="33"/>
    </row>
    <row r="149" spans="9:9" ht="24" customHeight="1">
      <c r="I149" s="33"/>
    </row>
    <row r="150" spans="9:9" ht="15.75">
      <c r="I150" s="33"/>
    </row>
    <row r="151" spans="9:9" ht="15.75">
      <c r="I151" s="33"/>
    </row>
    <row r="152" spans="9:9" ht="15.75">
      <c r="I152" s="33"/>
    </row>
    <row r="153" spans="9:9" ht="15.75">
      <c r="I153" s="33"/>
    </row>
    <row r="154" spans="9:9" ht="15.75">
      <c r="I154" s="33"/>
    </row>
    <row r="155" spans="9:9" ht="15.75">
      <c r="I155" s="33"/>
    </row>
    <row r="156" spans="9:9" ht="15.75">
      <c r="I156" s="33"/>
    </row>
    <row r="157" spans="9:9" ht="17.25" customHeight="1">
      <c r="I157" s="33"/>
    </row>
    <row r="158" spans="9:9" ht="15.75">
      <c r="I158" s="33"/>
    </row>
    <row r="159" spans="9:9" ht="18" customHeight="1">
      <c r="I159" s="33"/>
    </row>
    <row r="160" spans="9:9" ht="15.75">
      <c r="I160" s="33"/>
    </row>
    <row r="161" spans="9:9" ht="19.5" customHeight="1">
      <c r="I161" s="33"/>
    </row>
    <row r="162" spans="9:9" ht="15.75">
      <c r="I162" s="33"/>
    </row>
    <row r="163" spans="9:9" ht="22.5" customHeight="1">
      <c r="I163" s="33"/>
    </row>
    <row r="164" spans="9:9" ht="32.25" customHeight="1">
      <c r="I164" s="33"/>
    </row>
    <row r="165" spans="9:9" ht="15.75">
      <c r="I165" s="33"/>
    </row>
    <row r="166" spans="9:9" ht="15.75">
      <c r="I166" s="33"/>
    </row>
    <row r="167" spans="9:9" ht="15.75">
      <c r="I167" s="33"/>
    </row>
    <row r="168" spans="9:9" ht="15.75">
      <c r="I168" s="33"/>
    </row>
    <row r="169" spans="9:9" ht="23.25" customHeight="1">
      <c r="I169" s="33"/>
    </row>
    <row r="170" spans="9:9" ht="39.75" customHeight="1">
      <c r="I170" s="33"/>
    </row>
    <row r="171" spans="9:9" ht="15.75">
      <c r="I171" s="33"/>
    </row>
    <row r="172" spans="9:9" ht="15.75">
      <c r="I172" s="33"/>
    </row>
    <row r="173" spans="9:9" ht="15.75">
      <c r="I173" s="33"/>
    </row>
    <row r="174" spans="9:9" ht="15.75">
      <c r="I174" s="33"/>
    </row>
    <row r="175" spans="9:9" ht="15.75">
      <c r="I175" s="33"/>
    </row>
    <row r="176" spans="9:9" ht="15.75">
      <c r="I176" s="33"/>
    </row>
    <row r="177" spans="9:9" ht="15.75">
      <c r="I177" s="33"/>
    </row>
    <row r="178" spans="9:9" ht="15.75">
      <c r="I178" s="33"/>
    </row>
    <row r="179" spans="9:9" ht="15.75">
      <c r="I179" s="33"/>
    </row>
    <row r="180" spans="9:9" ht="15.75">
      <c r="I180" s="33"/>
    </row>
    <row r="181" spans="9:9" ht="15.75">
      <c r="I181" s="33"/>
    </row>
    <row r="182" spans="9:9" ht="15.75">
      <c r="I182" s="33"/>
    </row>
    <row r="183" spans="9:9" ht="15.75">
      <c r="I183" s="33"/>
    </row>
    <row r="184" spans="9:9" ht="15.75">
      <c r="I184" s="33"/>
    </row>
    <row r="185" spans="9:9" ht="15.75">
      <c r="I185" s="33"/>
    </row>
    <row r="186" spans="9:9" ht="15.75">
      <c r="I186" s="33"/>
    </row>
    <row r="187" spans="9:9" ht="15.75">
      <c r="I187" s="33"/>
    </row>
    <row r="188" spans="9:9" ht="15.75">
      <c r="I188" s="33"/>
    </row>
    <row r="189" spans="9:9" ht="15.75">
      <c r="I189" s="33"/>
    </row>
    <row r="190" spans="9:9" ht="15.75">
      <c r="I190" s="33"/>
    </row>
    <row r="191" spans="9:9" ht="15.75">
      <c r="I191" s="33"/>
    </row>
    <row r="192" spans="9:9" ht="34.5" customHeight="1">
      <c r="I192" s="33"/>
    </row>
    <row r="193" spans="9:9" ht="32.25" customHeight="1">
      <c r="I193" s="33"/>
    </row>
    <row r="194" spans="9:9" ht="15.75">
      <c r="I194" s="33"/>
    </row>
    <row r="195" spans="9:9" ht="15.75">
      <c r="I195" s="33"/>
    </row>
    <row r="196" spans="9:9" ht="15.75">
      <c r="I196" s="33"/>
    </row>
    <row r="197" spans="9:9" ht="15.75">
      <c r="I197" s="33"/>
    </row>
    <row r="198" spans="9:9" ht="15.75">
      <c r="I198" s="33"/>
    </row>
    <row r="199" spans="9:9" ht="15.75">
      <c r="I199" s="33"/>
    </row>
    <row r="200" spans="9:9" ht="15.75">
      <c r="I200" s="33"/>
    </row>
    <row r="201" spans="9:9" ht="15.75">
      <c r="I201" s="33"/>
    </row>
    <row r="202" spans="9:9" ht="15.75">
      <c r="I202" s="33"/>
    </row>
    <row r="203" spans="9:9" ht="15.75">
      <c r="I203" s="33"/>
    </row>
    <row r="204" spans="9:9" ht="15.75">
      <c r="I204" s="33"/>
    </row>
    <row r="205" spans="9:9" ht="15.75">
      <c r="I205" s="33"/>
    </row>
    <row r="206" spans="9:9" ht="15.75">
      <c r="I206" s="33"/>
    </row>
    <row r="207" spans="9:9" ht="15.75">
      <c r="I207" s="33"/>
    </row>
    <row r="208" spans="9:9" ht="15.75">
      <c r="I208" s="33"/>
    </row>
    <row r="209" spans="9:12" ht="15.75">
      <c r="I209" s="33"/>
    </row>
    <row r="210" spans="9:12" ht="15.75">
      <c r="I210" s="33"/>
    </row>
    <row r="211" spans="9:12" ht="15.75">
      <c r="I211" s="33"/>
    </row>
    <row r="212" spans="9:12" ht="15.75">
      <c r="I212" s="33"/>
    </row>
    <row r="213" spans="9:12" ht="15.75">
      <c r="I213" s="33"/>
    </row>
    <row r="214" spans="9:12" ht="15.75">
      <c r="I214" s="33"/>
    </row>
    <row r="215" spans="9:12" ht="15.75">
      <c r="I215" s="33"/>
    </row>
    <row r="216" spans="9:12" ht="15.75">
      <c r="I216" s="33"/>
    </row>
    <row r="217" spans="9:12" ht="15.75">
      <c r="I217" s="33"/>
    </row>
    <row r="218" spans="9:12" ht="15.75">
      <c r="I218" s="33"/>
    </row>
    <row r="219" spans="9:12" ht="15.75">
      <c r="I219" s="33"/>
    </row>
    <row r="220" spans="9:12" ht="15.75">
      <c r="I220" s="33"/>
    </row>
    <row r="221" spans="9:12" ht="15.75">
      <c r="I221" s="33"/>
    </row>
    <row r="222" spans="9:12" ht="30.75" customHeight="1">
      <c r="I222" s="33"/>
    </row>
    <row r="223" spans="9:12" ht="15.75">
      <c r="I223" s="33"/>
      <c r="L223" s="28" t="e">
        <f>#REF!+#REF!+#REF!+#REF!+#REF!+#REF!+#REF!+#REF!+#REF!+#REF!</f>
        <v>#REF!</v>
      </c>
    </row>
    <row r="224" spans="9:12" ht="15.75">
      <c r="I224" s="33"/>
    </row>
    <row r="225" spans="9:9" ht="15.75">
      <c r="I225" s="33"/>
    </row>
    <row r="226" spans="9:9" ht="15.75">
      <c r="I226" s="33"/>
    </row>
    <row r="227" spans="9:9" ht="15.75">
      <c r="I227" s="33"/>
    </row>
    <row r="228" spans="9:9" ht="15.75">
      <c r="I228" s="33"/>
    </row>
    <row r="229" spans="9:9" ht="15.75">
      <c r="I229" s="33"/>
    </row>
    <row r="230" spans="9:9" ht="15.75">
      <c r="I230" s="33"/>
    </row>
    <row r="231" spans="9:9" ht="15.75">
      <c r="I231" s="33"/>
    </row>
    <row r="232" spans="9:9" ht="15.75">
      <c r="I232" s="33"/>
    </row>
    <row r="233" spans="9:9" ht="15.75">
      <c r="I233" s="33"/>
    </row>
    <row r="234" spans="9:9" ht="15.75">
      <c r="I234" s="33"/>
    </row>
    <row r="235" spans="9:9" ht="15.75">
      <c r="I235" s="33"/>
    </row>
    <row r="236" spans="9:9" ht="15.75">
      <c r="I236" s="33"/>
    </row>
    <row r="237" spans="9:9" ht="15.75">
      <c r="I237" s="33"/>
    </row>
    <row r="238" spans="9:9" ht="15.75">
      <c r="I238" s="33"/>
    </row>
    <row r="239" spans="9:9" ht="15.75">
      <c r="I239" s="33"/>
    </row>
    <row r="240" spans="9:9" ht="15.75">
      <c r="I240" s="33"/>
    </row>
    <row r="241" spans="9:10" ht="15.75">
      <c r="I241" s="33"/>
    </row>
    <row r="242" spans="9:10" ht="63" hidden="1" customHeight="1">
      <c r="I242" s="33"/>
    </row>
    <row r="243" spans="9:10" ht="15.75" hidden="1">
      <c r="I243" s="33"/>
    </row>
    <row r="244" spans="9:10" hidden="1">
      <c r="I244" s="54"/>
    </row>
    <row r="245" spans="9:10" hidden="1">
      <c r="I245" s="54"/>
    </row>
    <row r="246" spans="9:10">
      <c r="I246" s="54"/>
      <c r="J246" s="28">
        <v>1997.221</v>
      </c>
    </row>
    <row r="247" spans="9:10">
      <c r="I247" s="55">
        <v>0.15</v>
      </c>
      <c r="J247" s="28" t="e">
        <f>#REF!*I247</f>
        <v>#REF!</v>
      </c>
    </row>
    <row r="248" spans="9:10">
      <c r="I248" s="54"/>
      <c r="J248" s="28" t="e">
        <f>SUM(J246:J247)</f>
        <v>#REF!</v>
      </c>
    </row>
    <row r="249" spans="9:10">
      <c r="I249" s="54">
        <v>3.4000000000000002E-2</v>
      </c>
    </row>
    <row r="250" spans="9:10">
      <c r="I250" s="54"/>
    </row>
    <row r="251" spans="9:10">
      <c r="I251" s="54"/>
    </row>
    <row r="252" spans="9:10">
      <c r="I252" s="54"/>
    </row>
    <row r="253" spans="9:10">
      <c r="I253" s="54"/>
    </row>
    <row r="254" spans="9:10">
      <c r="I254" s="54"/>
      <c r="J254" s="56">
        <f>J252</f>
        <v>0</v>
      </c>
    </row>
    <row r="255" spans="9:10">
      <c r="I255" s="54"/>
    </row>
    <row r="256" spans="9:10">
      <c r="I256" s="54"/>
    </row>
    <row r="257" spans="9:10">
      <c r="I257" s="57">
        <v>0.03</v>
      </c>
    </row>
    <row r="258" spans="9:10">
      <c r="I258" s="54"/>
    </row>
    <row r="259" spans="9:10">
      <c r="I259" s="54">
        <v>0.18</v>
      </c>
    </row>
    <row r="260" spans="9:10">
      <c r="I260" s="54"/>
      <c r="J260" s="58" t="s">
        <v>130</v>
      </c>
    </row>
    <row r="261" spans="9:10">
      <c r="I261" s="54"/>
    </row>
    <row r="262" spans="9:10">
      <c r="I262" s="54"/>
    </row>
    <row r="263" spans="9:10">
      <c r="I263" s="54"/>
    </row>
    <row r="264" spans="9:10">
      <c r="I264" s="54"/>
    </row>
  </sheetData>
  <mergeCells count="16">
    <mergeCell ref="A2:L2"/>
    <mergeCell ref="B32:C32"/>
    <mergeCell ref="B18:C18"/>
    <mergeCell ref="D18:G18"/>
    <mergeCell ref="A16:M16"/>
    <mergeCell ref="A4:A5"/>
    <mergeCell ref="B4:B5"/>
    <mergeCell ref="C4:C5"/>
    <mergeCell ref="D4:G4"/>
    <mergeCell ref="H4:H5"/>
    <mergeCell ref="A15:C15"/>
    <mergeCell ref="D20:F20"/>
    <mergeCell ref="D21:F21"/>
    <mergeCell ref="D22:F22"/>
    <mergeCell ref="B29:C29"/>
    <mergeCell ref="B31:C31"/>
  </mergeCells>
  <pageMargins left="0.39370078740157483" right="0.31496062992125984" top="0.6692913385826772" bottom="0.35433070866141736" header="0.6692913385826772" footer="0.31496062992125984"/>
  <pageSetup paperSize="9" scale="8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212"/>
  <sheetViews>
    <sheetView view="pageBreakPreview" topLeftCell="A76" zoomScale="136" zoomScaleSheetLayoutView="136" workbookViewId="0">
      <selection activeCell="J86" sqref="J86"/>
    </sheetView>
  </sheetViews>
  <sheetFormatPr defaultRowHeight="15.75"/>
  <cols>
    <col min="1" max="1" width="4" style="15" customWidth="1"/>
    <col min="2" max="2" width="15.5703125" style="15" customWidth="1"/>
    <col min="3" max="3" width="33.7109375" style="15" customWidth="1"/>
    <col min="4" max="4" width="11.140625" style="15" customWidth="1"/>
    <col min="5" max="5" width="10.28515625" style="15" customWidth="1"/>
    <col min="6" max="6" width="8.140625" style="15" customWidth="1"/>
    <col min="7" max="7" width="7.7109375" style="15" customWidth="1"/>
    <col min="8" max="8" width="11.28515625" style="15" customWidth="1"/>
    <col min="9" max="9" width="7.7109375" style="15" customWidth="1"/>
    <col min="10" max="10" width="9.7109375" style="15" customWidth="1"/>
    <col min="11" max="11" width="7.7109375" style="15" customWidth="1"/>
    <col min="12" max="12" width="10.28515625" style="15" customWidth="1"/>
    <col min="13" max="13" width="11.42578125" style="15" customWidth="1"/>
    <col min="14" max="14" width="2.28515625" style="15" customWidth="1"/>
    <col min="15" max="15" width="10.28515625" style="15" customWidth="1"/>
    <col min="16" max="16" width="11.85546875" style="15" customWidth="1"/>
    <col min="17" max="16384" width="9.140625" style="15"/>
  </cols>
  <sheetData>
    <row r="1" spans="1:13" ht="54" customHeight="1">
      <c r="A1" s="201" t="s">
        <v>98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6.5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202" t="s">
        <v>1</v>
      </c>
      <c r="B4" s="192" t="s">
        <v>2</v>
      </c>
      <c r="C4" s="192" t="s">
        <v>3</v>
      </c>
      <c r="D4" s="192" t="s">
        <v>4</v>
      </c>
      <c r="E4" s="192" t="s">
        <v>5</v>
      </c>
      <c r="F4" s="192"/>
      <c r="G4" s="192" t="s">
        <v>6</v>
      </c>
      <c r="H4" s="192"/>
      <c r="I4" s="192" t="s">
        <v>0</v>
      </c>
      <c r="J4" s="192"/>
      <c r="K4" s="192" t="s">
        <v>7</v>
      </c>
      <c r="L4" s="192"/>
      <c r="M4" s="198" t="s">
        <v>8</v>
      </c>
    </row>
    <row r="5" spans="1:13" ht="19.5" customHeight="1">
      <c r="A5" s="20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9"/>
    </row>
    <row r="6" spans="1:13" ht="13.5" customHeight="1">
      <c r="A6" s="203"/>
      <c r="B6" s="193"/>
      <c r="C6" s="193"/>
      <c r="D6" s="193"/>
      <c r="E6" s="193" t="s">
        <v>19</v>
      </c>
      <c r="F6" s="193" t="s">
        <v>9</v>
      </c>
      <c r="G6" s="193" t="s">
        <v>10</v>
      </c>
      <c r="H6" s="193" t="s">
        <v>9</v>
      </c>
      <c r="I6" s="193" t="s">
        <v>10</v>
      </c>
      <c r="J6" s="193" t="s">
        <v>9</v>
      </c>
      <c r="K6" s="193" t="s">
        <v>10</v>
      </c>
      <c r="L6" s="193" t="s">
        <v>9</v>
      </c>
      <c r="M6" s="199"/>
    </row>
    <row r="7" spans="1:13">
      <c r="A7" s="20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9"/>
    </row>
    <row r="8" spans="1:13">
      <c r="A8" s="20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9"/>
    </row>
    <row r="9" spans="1:13" ht="27.75" customHeight="1" thickBot="1">
      <c r="A9" s="204"/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200"/>
    </row>
    <row r="10" spans="1:13" ht="16.5" thickBot="1">
      <c r="A10" s="87">
        <v>1</v>
      </c>
      <c r="B10" s="88">
        <v>2</v>
      </c>
      <c r="C10" s="88">
        <v>3</v>
      </c>
      <c r="D10" s="88">
        <v>4</v>
      </c>
      <c r="E10" s="88">
        <v>5</v>
      </c>
      <c r="F10" s="88">
        <v>6</v>
      </c>
      <c r="G10" s="88">
        <v>7</v>
      </c>
      <c r="H10" s="88">
        <v>8</v>
      </c>
      <c r="I10" s="88">
        <v>9</v>
      </c>
      <c r="J10" s="88">
        <v>10</v>
      </c>
      <c r="K10" s="88">
        <v>11</v>
      </c>
      <c r="L10" s="88">
        <v>12</v>
      </c>
      <c r="M10" s="89">
        <v>13</v>
      </c>
    </row>
    <row r="11" spans="1:13" ht="17.25" thickBot="1">
      <c r="A11" s="195" t="s">
        <v>53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7"/>
    </row>
    <row r="12" spans="1:13" ht="78.75">
      <c r="A12" s="90">
        <v>1</v>
      </c>
      <c r="B12" s="91" t="s">
        <v>54</v>
      </c>
      <c r="C12" s="92" t="s">
        <v>55</v>
      </c>
      <c r="D12" s="91" t="s">
        <v>56</v>
      </c>
      <c r="E12" s="91"/>
      <c r="F12" s="93">
        <v>0.36</v>
      </c>
      <c r="G12" s="94"/>
      <c r="H12" s="91"/>
      <c r="I12" s="94"/>
      <c r="J12" s="91"/>
      <c r="K12" s="94"/>
      <c r="L12" s="91"/>
      <c r="M12" s="95"/>
    </row>
    <row r="13" spans="1:13">
      <c r="A13" s="96"/>
      <c r="B13" s="27"/>
      <c r="C13" s="6" t="s">
        <v>16</v>
      </c>
      <c r="D13" s="27" t="s">
        <v>11</v>
      </c>
      <c r="E13" s="27">
        <v>93.215000000000003</v>
      </c>
      <c r="F13" s="4">
        <f>F12*E13</f>
        <v>33.557400000000001</v>
      </c>
      <c r="G13" s="27"/>
      <c r="H13" s="1"/>
      <c r="I13" s="27"/>
      <c r="J13" s="4">
        <f>F13*I13</f>
        <v>0</v>
      </c>
      <c r="K13" s="27"/>
      <c r="L13" s="27"/>
      <c r="M13" s="97">
        <f>H13+J13+L13</f>
        <v>0</v>
      </c>
    </row>
    <row r="14" spans="1:13" ht="16.5" thickBot="1">
      <c r="A14" s="98"/>
      <c r="B14" s="99"/>
      <c r="C14" s="100" t="s">
        <v>40</v>
      </c>
      <c r="D14" s="99"/>
      <c r="E14" s="99"/>
      <c r="F14" s="99"/>
      <c r="G14" s="99"/>
      <c r="H14" s="100"/>
      <c r="I14" s="99"/>
      <c r="J14" s="101">
        <f>J13*1</f>
        <v>0</v>
      </c>
      <c r="K14" s="99"/>
      <c r="L14" s="100"/>
      <c r="M14" s="102">
        <f>M13*1</f>
        <v>0</v>
      </c>
    </row>
    <row r="15" spans="1:13" ht="16.5" thickBot="1">
      <c r="A15" s="189" t="s">
        <v>88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1"/>
    </row>
    <row r="16" spans="1:13" ht="63">
      <c r="A16" s="90">
        <v>1</v>
      </c>
      <c r="B16" s="103" t="s">
        <v>37</v>
      </c>
      <c r="C16" s="91" t="s">
        <v>57</v>
      </c>
      <c r="D16" s="91" t="s">
        <v>20</v>
      </c>
      <c r="E16" s="94"/>
      <c r="F16" s="91">
        <v>186</v>
      </c>
      <c r="G16" s="94"/>
      <c r="H16" s="91"/>
      <c r="I16" s="94"/>
      <c r="J16" s="104"/>
      <c r="K16" s="94"/>
      <c r="L16" s="91"/>
      <c r="M16" s="105"/>
    </row>
    <row r="17" spans="1:17">
      <c r="A17" s="106"/>
      <c r="B17" s="27"/>
      <c r="C17" s="6" t="s">
        <v>16</v>
      </c>
      <c r="D17" s="27" t="s">
        <v>11</v>
      </c>
      <c r="E17" s="27">
        <v>1.32E-2</v>
      </c>
      <c r="F17" s="27">
        <f>F16*E17</f>
        <v>2.4552</v>
      </c>
      <c r="G17" s="27"/>
      <c r="H17" s="1"/>
      <c r="I17" s="27"/>
      <c r="J17" s="4">
        <f>F17*I17</f>
        <v>0</v>
      </c>
      <c r="K17" s="27"/>
      <c r="L17" s="27"/>
      <c r="M17" s="97">
        <f>H17+J17+L17</f>
        <v>0</v>
      </c>
    </row>
    <row r="18" spans="1:17" ht="18">
      <c r="A18" s="106"/>
      <c r="B18" s="27" t="s">
        <v>43</v>
      </c>
      <c r="C18" s="6" t="s">
        <v>44</v>
      </c>
      <c r="D18" s="27" t="s">
        <v>12</v>
      </c>
      <c r="E18" s="27">
        <v>2.9499999999999998E-2</v>
      </c>
      <c r="F18" s="27">
        <f>E18*F16</f>
        <v>5.4870000000000001</v>
      </c>
      <c r="G18" s="27"/>
      <c r="H18" s="1"/>
      <c r="I18" s="27"/>
      <c r="J18" s="8"/>
      <c r="K18" s="27"/>
      <c r="L18" s="4">
        <f>K18*F18</f>
        <v>0</v>
      </c>
      <c r="M18" s="97">
        <f>H18+J18+L18</f>
        <v>0</v>
      </c>
    </row>
    <row r="19" spans="1:17">
      <c r="A19" s="106"/>
      <c r="B19" s="27"/>
      <c r="C19" s="6" t="s">
        <v>17</v>
      </c>
      <c r="D19" s="27" t="s">
        <v>14</v>
      </c>
      <c r="E19" s="27">
        <v>2.0999999999999999E-3</v>
      </c>
      <c r="F19" s="27">
        <f>E19*F16</f>
        <v>0.3906</v>
      </c>
      <c r="G19" s="27"/>
      <c r="H19" s="1"/>
      <c r="I19" s="27"/>
      <c r="J19" s="8"/>
      <c r="K19" s="27"/>
      <c r="L19" s="4">
        <f>K19*F19</f>
        <v>0</v>
      </c>
      <c r="M19" s="97">
        <f>K19*F19</f>
        <v>0</v>
      </c>
    </row>
    <row r="20" spans="1:17" ht="16.5" thickBot="1">
      <c r="A20" s="107"/>
      <c r="B20" s="99"/>
      <c r="C20" s="108" t="s">
        <v>38</v>
      </c>
      <c r="D20" s="99"/>
      <c r="E20" s="99"/>
      <c r="F20" s="99"/>
      <c r="G20" s="99"/>
      <c r="H20" s="100"/>
      <c r="I20" s="99"/>
      <c r="J20" s="109"/>
      <c r="K20" s="99"/>
      <c r="L20" s="109"/>
      <c r="M20" s="102">
        <f>SUM(M17:M19)</f>
        <v>0</v>
      </c>
    </row>
    <row r="21" spans="1:17" ht="48" thickBot="1">
      <c r="A21" s="110">
        <v>2</v>
      </c>
      <c r="B21" s="111" t="s">
        <v>42</v>
      </c>
      <c r="C21" s="111" t="s">
        <v>99</v>
      </c>
      <c r="D21" s="111" t="s">
        <v>13</v>
      </c>
      <c r="E21" s="88"/>
      <c r="F21" s="111">
        <f>F16*1.95</f>
        <v>362.7</v>
      </c>
      <c r="G21" s="88"/>
      <c r="H21" s="111"/>
      <c r="I21" s="88"/>
      <c r="J21" s="111"/>
      <c r="K21" s="88"/>
      <c r="L21" s="88">
        <f>ROUND(K21*F21,2)</f>
        <v>0</v>
      </c>
      <c r="M21" s="112">
        <f>K21*F21</f>
        <v>0</v>
      </c>
    </row>
    <row r="22" spans="1:17" ht="45.75" customHeight="1">
      <c r="A22" s="90">
        <v>3</v>
      </c>
      <c r="B22" s="103" t="s">
        <v>31</v>
      </c>
      <c r="C22" s="91" t="s">
        <v>58</v>
      </c>
      <c r="D22" s="91" t="s">
        <v>20</v>
      </c>
      <c r="E22" s="94"/>
      <c r="F22" s="91">
        <v>17</v>
      </c>
      <c r="G22" s="94"/>
      <c r="H22" s="91"/>
      <c r="I22" s="94"/>
      <c r="J22" s="91"/>
      <c r="K22" s="94"/>
      <c r="L22" s="94"/>
      <c r="M22" s="95"/>
    </row>
    <row r="23" spans="1:17">
      <c r="A23" s="106"/>
      <c r="B23" s="27"/>
      <c r="C23" s="6" t="s">
        <v>16</v>
      </c>
      <c r="D23" s="27" t="s">
        <v>11</v>
      </c>
      <c r="E23" s="27">
        <v>2.06</v>
      </c>
      <c r="F23" s="27">
        <f>F22*E23</f>
        <v>35.020000000000003</v>
      </c>
      <c r="G23" s="27"/>
      <c r="H23" s="1"/>
      <c r="I23" s="9"/>
      <c r="J23" s="27">
        <f>F23*I23</f>
        <v>0</v>
      </c>
      <c r="K23" s="27"/>
      <c r="L23" s="27"/>
      <c r="M23" s="97">
        <f>H23+J23+L23</f>
        <v>0</v>
      </c>
    </row>
    <row r="24" spans="1:17" ht="16.5" thickBot="1">
      <c r="A24" s="107"/>
      <c r="B24" s="100"/>
      <c r="C24" s="108" t="s">
        <v>33</v>
      </c>
      <c r="D24" s="100"/>
      <c r="E24" s="99"/>
      <c r="F24" s="100"/>
      <c r="G24" s="99"/>
      <c r="H24" s="100"/>
      <c r="I24" s="99"/>
      <c r="J24" s="100"/>
      <c r="K24" s="99"/>
      <c r="L24" s="99"/>
      <c r="M24" s="102">
        <f>SUM(M23:M23)</f>
        <v>0</v>
      </c>
    </row>
    <row r="25" spans="1:17" ht="63">
      <c r="A25" s="90">
        <v>4</v>
      </c>
      <c r="B25" s="103" t="s">
        <v>30</v>
      </c>
      <c r="C25" s="91" t="s">
        <v>100</v>
      </c>
      <c r="D25" s="91" t="s">
        <v>13</v>
      </c>
      <c r="E25" s="94"/>
      <c r="F25" s="91">
        <f>F22*1.95</f>
        <v>33.15</v>
      </c>
      <c r="G25" s="94"/>
      <c r="H25" s="91"/>
      <c r="I25" s="94"/>
      <c r="J25" s="91"/>
      <c r="K25" s="94"/>
      <c r="L25" s="94"/>
      <c r="M25" s="95"/>
      <c r="Q25" s="18"/>
    </row>
    <row r="26" spans="1:17">
      <c r="A26" s="106"/>
      <c r="B26" s="27"/>
      <c r="C26" s="6" t="s">
        <v>16</v>
      </c>
      <c r="D26" s="27" t="s">
        <v>11</v>
      </c>
      <c r="E26" s="4">
        <f>(0.18+0.22)/0.438*0.7+(0.18+0.22)*0.3*3.2</f>
        <v>1.0232694063926941</v>
      </c>
      <c r="F26" s="27">
        <f>F25*E26</f>
        <v>33.921380821917808</v>
      </c>
      <c r="G26" s="27"/>
      <c r="H26" s="1"/>
      <c r="I26" s="27"/>
      <c r="J26" s="4">
        <f>I26*F26</f>
        <v>0</v>
      </c>
      <c r="K26" s="4"/>
      <c r="L26" s="4"/>
      <c r="M26" s="97">
        <f>H26+J26+L26</f>
        <v>0</v>
      </c>
    </row>
    <row r="27" spans="1:17" ht="16.5" thickBot="1">
      <c r="A27" s="107"/>
      <c r="B27" s="99"/>
      <c r="C27" s="108" t="s">
        <v>8</v>
      </c>
      <c r="D27" s="99"/>
      <c r="E27" s="99"/>
      <c r="F27" s="99"/>
      <c r="G27" s="99"/>
      <c r="H27" s="100"/>
      <c r="I27" s="99"/>
      <c r="J27" s="114"/>
      <c r="K27" s="114"/>
      <c r="L27" s="114"/>
      <c r="M27" s="102">
        <f>M26*1</f>
        <v>0</v>
      </c>
    </row>
    <row r="28" spans="1:17" ht="46.5" customHeight="1" thickBot="1">
      <c r="A28" s="110">
        <v>5</v>
      </c>
      <c r="B28" s="111" t="s">
        <v>42</v>
      </c>
      <c r="C28" s="111" t="s">
        <v>41</v>
      </c>
      <c r="D28" s="111" t="s">
        <v>13</v>
      </c>
      <c r="E28" s="88"/>
      <c r="F28" s="111">
        <f>F25*1</f>
        <v>33.15</v>
      </c>
      <c r="G28" s="88"/>
      <c r="H28" s="111"/>
      <c r="I28" s="88"/>
      <c r="J28" s="116"/>
      <c r="K28" s="117"/>
      <c r="L28" s="117">
        <f>K28*F28</f>
        <v>0</v>
      </c>
      <c r="M28" s="112">
        <f>K28*F28</f>
        <v>0</v>
      </c>
    </row>
    <row r="29" spans="1:17" ht="31.5">
      <c r="A29" s="90">
        <v>6</v>
      </c>
      <c r="B29" s="118" t="s">
        <v>101</v>
      </c>
      <c r="C29" s="91" t="s">
        <v>102</v>
      </c>
      <c r="D29" s="91" t="s">
        <v>103</v>
      </c>
      <c r="E29" s="91"/>
      <c r="F29" s="91">
        <v>0.1</v>
      </c>
      <c r="G29" s="94"/>
      <c r="H29" s="91"/>
      <c r="I29" s="94"/>
      <c r="J29" s="91"/>
      <c r="K29" s="94"/>
      <c r="L29" s="91"/>
      <c r="M29" s="95"/>
    </row>
    <row r="30" spans="1:17">
      <c r="A30" s="106"/>
      <c r="B30" s="27" t="s">
        <v>104</v>
      </c>
      <c r="C30" s="6" t="s">
        <v>105</v>
      </c>
      <c r="D30" s="27" t="s">
        <v>12</v>
      </c>
      <c r="E30" s="27">
        <v>1.78</v>
      </c>
      <c r="F30" s="27">
        <f>E30*F29</f>
        <v>0.17800000000000002</v>
      </c>
      <c r="G30" s="27"/>
      <c r="H30" s="1"/>
      <c r="I30" s="27"/>
      <c r="J30" s="4"/>
      <c r="K30" s="4"/>
      <c r="L30" s="4">
        <f>K30*F30</f>
        <v>0</v>
      </c>
      <c r="M30" s="97">
        <f>H30+J30+L30</f>
        <v>0</v>
      </c>
    </row>
    <row r="31" spans="1:17" ht="31.5">
      <c r="A31" s="106"/>
      <c r="B31" s="27" t="s">
        <v>106</v>
      </c>
      <c r="C31" s="26" t="s">
        <v>107</v>
      </c>
      <c r="D31" s="27" t="s">
        <v>12</v>
      </c>
      <c r="E31" s="27">
        <f>5.15+1.21</f>
        <v>6.36</v>
      </c>
      <c r="F31" s="27">
        <f>E31*F29</f>
        <v>0.63600000000000012</v>
      </c>
      <c r="G31" s="27"/>
      <c r="H31" s="27"/>
      <c r="I31" s="27"/>
      <c r="J31" s="27"/>
      <c r="K31" s="27"/>
      <c r="L31" s="4">
        <f>K31*F31</f>
        <v>0</v>
      </c>
      <c r="M31" s="97">
        <f>K31*F31</f>
        <v>0</v>
      </c>
    </row>
    <row r="32" spans="1:17" ht="16.5" thickBot="1">
      <c r="A32" s="107"/>
      <c r="B32" s="119"/>
      <c r="C32" s="120" t="s">
        <v>108</v>
      </c>
      <c r="D32" s="100"/>
      <c r="E32" s="99"/>
      <c r="F32" s="100"/>
      <c r="G32" s="99"/>
      <c r="H32" s="100"/>
      <c r="I32" s="99"/>
      <c r="J32" s="101"/>
      <c r="K32" s="114"/>
      <c r="L32" s="114"/>
      <c r="M32" s="102">
        <f>SUM(M30:M31)</f>
        <v>0</v>
      </c>
    </row>
    <row r="33" spans="1:15" ht="78.75">
      <c r="A33" s="90">
        <v>7</v>
      </c>
      <c r="B33" s="103" t="s">
        <v>90</v>
      </c>
      <c r="C33" s="91" t="s">
        <v>109</v>
      </c>
      <c r="D33" s="91" t="s">
        <v>20</v>
      </c>
      <c r="E33" s="94"/>
      <c r="F33" s="91">
        <v>0.3</v>
      </c>
      <c r="G33" s="94"/>
      <c r="H33" s="91"/>
      <c r="I33" s="94"/>
      <c r="J33" s="121"/>
      <c r="K33" s="122"/>
      <c r="L33" s="121"/>
      <c r="M33" s="105"/>
    </row>
    <row r="34" spans="1:15">
      <c r="A34" s="106"/>
      <c r="B34" s="27"/>
      <c r="C34" s="6" t="s">
        <v>16</v>
      </c>
      <c r="D34" s="27" t="s">
        <v>11</v>
      </c>
      <c r="E34" s="27">
        <v>2.86</v>
      </c>
      <c r="F34" s="4">
        <f>F33*E34</f>
        <v>0.85799999999999998</v>
      </c>
      <c r="G34" s="27"/>
      <c r="H34" s="1"/>
      <c r="I34" s="9"/>
      <c r="J34" s="4">
        <f>F34*I34</f>
        <v>0</v>
      </c>
      <c r="K34" s="27"/>
      <c r="L34" s="27"/>
      <c r="M34" s="97">
        <f>H34+J34+L34</f>
        <v>0</v>
      </c>
    </row>
    <row r="35" spans="1:15">
      <c r="A35" s="106"/>
      <c r="B35" s="27"/>
      <c r="C35" s="6" t="s">
        <v>17</v>
      </c>
      <c r="D35" s="27" t="s">
        <v>14</v>
      </c>
      <c r="E35" s="27">
        <v>0.76</v>
      </c>
      <c r="F35" s="4">
        <f>F33*E35</f>
        <v>0.22799999999999998</v>
      </c>
      <c r="G35" s="27"/>
      <c r="H35" s="27"/>
      <c r="I35" s="27"/>
      <c r="J35" s="27"/>
      <c r="K35" s="27"/>
      <c r="L35" s="27">
        <f>K35*F35</f>
        <v>0</v>
      </c>
      <c r="M35" s="97">
        <f>K35*F35</f>
        <v>0</v>
      </c>
    </row>
    <row r="36" spans="1:15" ht="18">
      <c r="A36" s="106"/>
      <c r="B36" s="27" t="s">
        <v>91</v>
      </c>
      <c r="C36" s="6" t="s">
        <v>92</v>
      </c>
      <c r="D36" s="27" t="s">
        <v>18</v>
      </c>
      <c r="E36" s="27">
        <v>1.02</v>
      </c>
      <c r="F36" s="4">
        <f>E36*F33</f>
        <v>0.30599999999999999</v>
      </c>
      <c r="G36" s="27"/>
      <c r="H36" s="4">
        <f>G36*F36</f>
        <v>0</v>
      </c>
      <c r="I36" s="27"/>
      <c r="J36" s="27"/>
      <c r="K36" s="27"/>
      <c r="L36" s="27"/>
      <c r="M36" s="97">
        <f>G36*F36</f>
        <v>0</v>
      </c>
    </row>
    <row r="37" spans="1:15" ht="18">
      <c r="A37" s="106"/>
      <c r="B37" s="27" t="s">
        <v>93</v>
      </c>
      <c r="C37" s="6" t="s">
        <v>94</v>
      </c>
      <c r="D37" s="23" t="s">
        <v>52</v>
      </c>
      <c r="E37" s="27">
        <v>0.80300000000000005</v>
      </c>
      <c r="F37" s="4">
        <f>E37*F33</f>
        <v>0.2409</v>
      </c>
      <c r="G37" s="27"/>
      <c r="H37" s="4">
        <f>G37*F37</f>
        <v>0</v>
      </c>
      <c r="I37" s="27"/>
      <c r="J37" s="27"/>
      <c r="K37" s="27"/>
      <c r="L37" s="27"/>
      <c r="M37" s="97">
        <f>G37*F37</f>
        <v>0</v>
      </c>
    </row>
    <row r="38" spans="1:15" ht="31.5">
      <c r="A38" s="106"/>
      <c r="B38" s="27" t="s">
        <v>95</v>
      </c>
      <c r="C38" s="6" t="s">
        <v>96</v>
      </c>
      <c r="D38" s="27" t="s">
        <v>18</v>
      </c>
      <c r="E38" s="27">
        <v>3.8999999999999998E-3</v>
      </c>
      <c r="F38" s="17">
        <f>E38*F33</f>
        <v>1.1699999999999998E-3</v>
      </c>
      <c r="G38" s="27"/>
      <c r="H38" s="4">
        <f>G38*F38</f>
        <v>0</v>
      </c>
      <c r="I38" s="27"/>
      <c r="J38" s="27"/>
      <c r="K38" s="27"/>
      <c r="L38" s="27"/>
      <c r="M38" s="97">
        <f>G38*F38</f>
        <v>0</v>
      </c>
    </row>
    <row r="39" spans="1:15">
      <c r="A39" s="106"/>
      <c r="B39" s="27"/>
      <c r="C39" s="6" t="s">
        <v>27</v>
      </c>
      <c r="D39" s="27" t="s">
        <v>14</v>
      </c>
      <c r="E39" s="27">
        <v>0.13</v>
      </c>
      <c r="F39" s="4">
        <f>E39*F33</f>
        <v>3.9E-2</v>
      </c>
      <c r="G39" s="27"/>
      <c r="H39" s="4">
        <f>G39*F39</f>
        <v>0</v>
      </c>
      <c r="I39" s="27"/>
      <c r="J39" s="27"/>
      <c r="K39" s="27"/>
      <c r="L39" s="27"/>
      <c r="M39" s="97">
        <f>G39*F39</f>
        <v>0</v>
      </c>
    </row>
    <row r="40" spans="1:15">
      <c r="A40" s="106"/>
      <c r="B40" s="27"/>
      <c r="C40" s="6" t="s">
        <v>97</v>
      </c>
      <c r="D40" s="27"/>
      <c r="E40" s="27"/>
      <c r="F40" s="27"/>
      <c r="G40" s="27"/>
      <c r="H40" s="1"/>
      <c r="I40" s="27"/>
      <c r="J40" s="1"/>
      <c r="K40" s="27"/>
      <c r="L40" s="1"/>
      <c r="M40" s="123">
        <f>SUM(M34:M39)</f>
        <v>0</v>
      </c>
    </row>
    <row r="41" spans="1:15" ht="16.5" thickBot="1">
      <c r="A41" s="107"/>
      <c r="B41" s="99"/>
      <c r="C41" s="100" t="s">
        <v>28</v>
      </c>
      <c r="D41" s="99"/>
      <c r="E41" s="99"/>
      <c r="F41" s="99"/>
      <c r="G41" s="99"/>
      <c r="H41" s="101">
        <f>SUM(H17:H40)</f>
        <v>0</v>
      </c>
      <c r="I41" s="124"/>
      <c r="J41" s="101">
        <f>SUM(J17:J40)</f>
        <v>0</v>
      </c>
      <c r="K41" s="114"/>
      <c r="L41" s="101">
        <f>SUM(L17:L40)</f>
        <v>0</v>
      </c>
      <c r="M41" s="102">
        <f>M20+M21+M24+M27+M28+M32+M40</f>
        <v>0</v>
      </c>
      <c r="O41" s="18"/>
    </row>
    <row r="42" spans="1:15" ht="16.5" thickBot="1">
      <c r="A42" s="189" t="s">
        <v>59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1"/>
    </row>
    <row r="43" spans="1:15" ht="47.25">
      <c r="A43" s="90"/>
      <c r="B43" s="91"/>
      <c r="C43" s="91" t="s">
        <v>132</v>
      </c>
      <c r="D43" s="91"/>
      <c r="E43" s="91"/>
      <c r="F43" s="91"/>
      <c r="G43" s="91"/>
      <c r="H43" s="91"/>
      <c r="I43" s="91"/>
      <c r="J43" s="91"/>
      <c r="K43" s="91"/>
      <c r="L43" s="91"/>
      <c r="M43" s="95"/>
    </row>
    <row r="44" spans="1:15" ht="63">
      <c r="A44" s="106">
        <v>1</v>
      </c>
      <c r="B44" s="2" t="s">
        <v>61</v>
      </c>
      <c r="C44" s="1" t="s">
        <v>89</v>
      </c>
      <c r="D44" s="1" t="s">
        <v>20</v>
      </c>
      <c r="E44" s="27"/>
      <c r="F44" s="1">
        <v>222</v>
      </c>
      <c r="G44" s="27"/>
      <c r="H44" s="1"/>
      <c r="I44" s="27"/>
      <c r="J44" s="7"/>
      <c r="K44" s="27"/>
      <c r="L44" s="1"/>
      <c r="M44" s="123"/>
    </row>
    <row r="45" spans="1:15">
      <c r="A45" s="106"/>
      <c r="B45" s="27"/>
      <c r="C45" s="6" t="s">
        <v>16</v>
      </c>
      <c r="D45" s="27" t="s">
        <v>11</v>
      </c>
      <c r="E45" s="27">
        <v>0.15</v>
      </c>
      <c r="F45" s="27">
        <f>F44*E45</f>
        <v>33.299999999999997</v>
      </c>
      <c r="G45" s="27"/>
      <c r="H45" s="1"/>
      <c r="I45" s="27"/>
      <c r="J45" s="4">
        <f>F45*I45</f>
        <v>0</v>
      </c>
      <c r="K45" s="27"/>
      <c r="L45" s="27"/>
      <c r="M45" s="97">
        <f>H45+J45+L45</f>
        <v>0</v>
      </c>
    </row>
    <row r="46" spans="1:15">
      <c r="A46" s="106"/>
      <c r="B46" s="27" t="s">
        <v>45</v>
      </c>
      <c r="C46" s="22" t="s">
        <v>21</v>
      </c>
      <c r="D46" s="27" t="s">
        <v>12</v>
      </c>
      <c r="E46" s="27">
        <v>2.1600000000000001E-2</v>
      </c>
      <c r="F46" s="27">
        <f>E46*F44</f>
        <v>4.7952000000000004</v>
      </c>
      <c r="G46" s="27"/>
      <c r="H46" s="1"/>
      <c r="I46" s="27"/>
      <c r="J46" s="8"/>
      <c r="K46" s="27"/>
      <c r="L46" s="4">
        <f>K46*F46</f>
        <v>0</v>
      </c>
      <c r="M46" s="97">
        <f>H46+J46+L46</f>
        <v>0</v>
      </c>
    </row>
    <row r="47" spans="1:15">
      <c r="A47" s="106"/>
      <c r="B47" s="27" t="s">
        <v>62</v>
      </c>
      <c r="C47" s="22" t="s">
        <v>63</v>
      </c>
      <c r="D47" s="27" t="s">
        <v>12</v>
      </c>
      <c r="E47" s="27">
        <v>2.7300000000000001E-2</v>
      </c>
      <c r="F47" s="27">
        <f>F44*E47</f>
        <v>6.0606</v>
      </c>
      <c r="G47" s="27"/>
      <c r="H47" s="1"/>
      <c r="I47" s="27"/>
      <c r="J47" s="8"/>
      <c r="K47" s="27"/>
      <c r="L47" s="4">
        <f>F47*K47</f>
        <v>0</v>
      </c>
      <c r="M47" s="97">
        <f>K47*F47</f>
        <v>0</v>
      </c>
    </row>
    <row r="48" spans="1:15">
      <c r="A48" s="106"/>
      <c r="B48" s="27" t="s">
        <v>46</v>
      </c>
      <c r="C48" s="22" t="s">
        <v>35</v>
      </c>
      <c r="D48" s="27" t="s">
        <v>12</v>
      </c>
      <c r="E48" s="27">
        <v>9.7000000000000003E-3</v>
      </c>
      <c r="F48" s="27">
        <f>E48*F44</f>
        <v>2.1534</v>
      </c>
      <c r="G48" s="27"/>
      <c r="H48" s="1"/>
      <c r="I48" s="27"/>
      <c r="J48" s="8"/>
      <c r="K48" s="27"/>
      <c r="L48" s="4">
        <f>K48*F48</f>
        <v>0</v>
      </c>
      <c r="M48" s="97">
        <f>K48*F48</f>
        <v>0</v>
      </c>
    </row>
    <row r="49" spans="1:13" ht="18">
      <c r="A49" s="106"/>
      <c r="B49" s="27" t="s">
        <v>64</v>
      </c>
      <c r="C49" s="6" t="s">
        <v>65</v>
      </c>
      <c r="D49" s="27" t="s">
        <v>18</v>
      </c>
      <c r="E49" s="27">
        <v>1.22</v>
      </c>
      <c r="F49" s="27">
        <f>E49*F44</f>
        <v>270.83999999999997</v>
      </c>
      <c r="G49" s="27"/>
      <c r="H49" s="4">
        <f>G49*F49</f>
        <v>0</v>
      </c>
      <c r="I49" s="27"/>
      <c r="J49" s="8"/>
      <c r="K49" s="27"/>
      <c r="L49" s="8"/>
      <c r="M49" s="97">
        <f>G49*F49</f>
        <v>0</v>
      </c>
    </row>
    <row r="50" spans="1:13" ht="16.5" thickBot="1">
      <c r="A50" s="107"/>
      <c r="B50" s="99"/>
      <c r="C50" s="125" t="s">
        <v>66</v>
      </c>
      <c r="D50" s="99"/>
      <c r="E50" s="99"/>
      <c r="F50" s="99"/>
      <c r="G50" s="99"/>
      <c r="H50" s="101"/>
      <c r="I50" s="99"/>
      <c r="J50" s="101"/>
      <c r="K50" s="99"/>
      <c r="L50" s="101"/>
      <c r="M50" s="102">
        <f>SUM(M45:M49)</f>
        <v>0</v>
      </c>
    </row>
    <row r="51" spans="1:13" ht="63">
      <c r="A51" s="90">
        <v>2</v>
      </c>
      <c r="B51" s="103" t="s">
        <v>32</v>
      </c>
      <c r="C51" s="91" t="s">
        <v>67</v>
      </c>
      <c r="D51" s="91" t="s">
        <v>26</v>
      </c>
      <c r="E51" s="94"/>
      <c r="F51" s="91">
        <v>1.444</v>
      </c>
      <c r="G51" s="94"/>
      <c r="H51" s="121"/>
      <c r="I51" s="94"/>
      <c r="J51" s="104"/>
      <c r="K51" s="94"/>
      <c r="L51" s="91"/>
      <c r="M51" s="105"/>
    </row>
    <row r="52" spans="1:13">
      <c r="A52" s="106"/>
      <c r="B52" s="27"/>
      <c r="C52" s="6" t="s">
        <v>16</v>
      </c>
      <c r="D52" s="27" t="s">
        <v>11</v>
      </c>
      <c r="E52" s="27">
        <v>3.3000000000000002E-2</v>
      </c>
      <c r="F52" s="27">
        <f>F51*E52</f>
        <v>4.7652E-2</v>
      </c>
      <c r="G52" s="27"/>
      <c r="H52" s="5"/>
      <c r="I52" s="9"/>
      <c r="J52" s="4">
        <f>F52*I52</f>
        <v>0</v>
      </c>
      <c r="K52" s="27"/>
      <c r="L52" s="27"/>
      <c r="M52" s="97">
        <f>H52+J52+L52</f>
        <v>0</v>
      </c>
    </row>
    <row r="53" spans="1:13">
      <c r="A53" s="106"/>
      <c r="B53" s="27" t="s">
        <v>45</v>
      </c>
      <c r="C53" s="22" t="s">
        <v>21</v>
      </c>
      <c r="D53" s="27" t="s">
        <v>12</v>
      </c>
      <c r="E53" s="27">
        <v>2.1600000000000001E-2</v>
      </c>
      <c r="F53" s="27">
        <f>E53*F51</f>
        <v>3.11904E-2</v>
      </c>
      <c r="G53" s="27"/>
      <c r="H53" s="1"/>
      <c r="I53" s="27"/>
      <c r="J53" s="8"/>
      <c r="K53" s="27"/>
      <c r="L53" s="4">
        <f>K53*F53</f>
        <v>0</v>
      </c>
      <c r="M53" s="97">
        <f>H53+J53+L53</f>
        <v>0</v>
      </c>
    </row>
    <row r="54" spans="1:13">
      <c r="A54" s="106"/>
      <c r="B54" s="27" t="s">
        <v>47</v>
      </c>
      <c r="C54" s="6" t="s">
        <v>34</v>
      </c>
      <c r="D54" s="27" t="s">
        <v>12</v>
      </c>
      <c r="E54" s="27">
        <v>2.5799999999999998E-3</v>
      </c>
      <c r="F54" s="16">
        <f>E54*F51</f>
        <v>3.7255199999999995E-3</v>
      </c>
      <c r="G54" s="27"/>
      <c r="H54" s="5"/>
      <c r="I54" s="27"/>
      <c r="J54" s="4"/>
      <c r="K54" s="27"/>
      <c r="L54" s="4">
        <f>K54*F54</f>
        <v>0</v>
      </c>
      <c r="M54" s="97">
        <f>L54+J54+H54</f>
        <v>0</v>
      </c>
    </row>
    <row r="55" spans="1:13">
      <c r="A55" s="106"/>
      <c r="B55" s="27" t="s">
        <v>48</v>
      </c>
      <c r="C55" s="6" t="s">
        <v>23</v>
      </c>
      <c r="D55" s="27" t="s">
        <v>12</v>
      </c>
      <c r="E55" s="27">
        <v>1.12E-2</v>
      </c>
      <c r="F55" s="27">
        <f>F51*E55</f>
        <v>1.6172799999999998E-2</v>
      </c>
      <c r="G55" s="27"/>
      <c r="H55" s="5"/>
      <c r="I55" s="27"/>
      <c r="J55" s="4"/>
      <c r="K55" s="27"/>
      <c r="L55" s="4">
        <f>F55*K55</f>
        <v>0</v>
      </c>
      <c r="M55" s="97">
        <f>L55+J55+H55</f>
        <v>0</v>
      </c>
    </row>
    <row r="56" spans="1:13">
      <c r="A56" s="106"/>
      <c r="B56" s="27" t="s">
        <v>49</v>
      </c>
      <c r="C56" s="6" t="s">
        <v>24</v>
      </c>
      <c r="D56" s="27" t="s">
        <v>12</v>
      </c>
      <c r="E56" s="27">
        <v>2.4799999999999999E-2</v>
      </c>
      <c r="F56" s="27">
        <f>F51*E56</f>
        <v>3.5811199999999994E-2</v>
      </c>
      <c r="G56" s="27"/>
      <c r="H56" s="5"/>
      <c r="I56" s="27"/>
      <c r="J56" s="4"/>
      <c r="K56" s="27"/>
      <c r="L56" s="4">
        <f>F56*K56</f>
        <v>0</v>
      </c>
      <c r="M56" s="97">
        <f>L56+J56+H56</f>
        <v>0</v>
      </c>
    </row>
    <row r="57" spans="1:13">
      <c r="A57" s="106"/>
      <c r="B57" s="27" t="s">
        <v>46</v>
      </c>
      <c r="C57" s="6" t="s">
        <v>35</v>
      </c>
      <c r="D57" s="27" t="s">
        <v>12</v>
      </c>
      <c r="E57" s="27">
        <v>4.1399999999999996E-3</v>
      </c>
      <c r="F57" s="16">
        <f>E57*F51</f>
        <v>5.9781599999999989E-3</v>
      </c>
      <c r="G57" s="27"/>
      <c r="H57" s="5"/>
      <c r="I57" s="27"/>
      <c r="J57" s="4"/>
      <c r="K57" s="27"/>
      <c r="L57" s="4">
        <f>K57*F57</f>
        <v>0</v>
      </c>
      <c r="M57" s="97">
        <f>L57+J57+H57</f>
        <v>0</v>
      </c>
    </row>
    <row r="58" spans="1:13" ht="31.5">
      <c r="A58" s="106"/>
      <c r="B58" s="27" t="s">
        <v>50</v>
      </c>
      <c r="C58" s="6" t="s">
        <v>25</v>
      </c>
      <c r="D58" s="27" t="s">
        <v>12</v>
      </c>
      <c r="E58" s="27">
        <v>5.2999999999999998E-4</v>
      </c>
      <c r="F58" s="16">
        <f>E58*F51</f>
        <v>7.6532E-4</v>
      </c>
      <c r="G58" s="27"/>
      <c r="H58" s="5"/>
      <c r="I58" s="27"/>
      <c r="J58" s="4"/>
      <c r="K58" s="27"/>
      <c r="L58" s="4">
        <f>K58*F58</f>
        <v>0</v>
      </c>
      <c r="M58" s="97">
        <f>L58+J58</f>
        <v>0</v>
      </c>
    </row>
    <row r="59" spans="1:13" ht="18">
      <c r="A59" s="106"/>
      <c r="B59" s="27" t="s">
        <v>51</v>
      </c>
      <c r="C59" s="6" t="s">
        <v>39</v>
      </c>
      <c r="D59" s="27" t="s">
        <v>18</v>
      </c>
      <c r="E59" s="27">
        <f>0.189-0.0126*3</f>
        <v>0.1512</v>
      </c>
      <c r="F59" s="27">
        <f>E59*F51</f>
        <v>0.21833279999999999</v>
      </c>
      <c r="G59" s="4"/>
      <c r="H59" s="4">
        <f>G59*F59</f>
        <v>0</v>
      </c>
      <c r="I59" s="27"/>
      <c r="J59" s="4"/>
      <c r="K59" s="27"/>
      <c r="L59" s="8"/>
      <c r="M59" s="97">
        <f>G59*F59</f>
        <v>0</v>
      </c>
    </row>
    <row r="60" spans="1:13" ht="18">
      <c r="A60" s="106"/>
      <c r="B60" s="27"/>
      <c r="C60" s="6" t="s">
        <v>22</v>
      </c>
      <c r="D60" s="27" t="s">
        <v>18</v>
      </c>
      <c r="E60" s="27">
        <v>0.03</v>
      </c>
      <c r="F60" s="27">
        <f>E60*F51</f>
        <v>4.3319999999999997E-2</v>
      </c>
      <c r="G60" s="27"/>
      <c r="H60" s="4">
        <f>G60*F60</f>
        <v>0</v>
      </c>
      <c r="I60" s="27"/>
      <c r="J60" s="4"/>
      <c r="K60" s="27"/>
      <c r="L60" s="8"/>
      <c r="M60" s="97">
        <f>G60*F60</f>
        <v>0</v>
      </c>
    </row>
    <row r="61" spans="1:13" ht="16.5" thickBot="1">
      <c r="A61" s="107"/>
      <c r="B61" s="99"/>
      <c r="C61" s="125" t="s">
        <v>29</v>
      </c>
      <c r="D61" s="99"/>
      <c r="E61" s="99"/>
      <c r="F61" s="99"/>
      <c r="G61" s="99"/>
      <c r="H61" s="101"/>
      <c r="I61" s="99"/>
      <c r="J61" s="109"/>
      <c r="K61" s="99"/>
      <c r="L61" s="109"/>
      <c r="M61" s="102">
        <f>SUM(M52:M60)</f>
        <v>0</v>
      </c>
    </row>
    <row r="62" spans="1:13" ht="45.75" customHeight="1" thickBot="1">
      <c r="A62" s="129">
        <v>3</v>
      </c>
      <c r="B62" s="130" t="s">
        <v>68</v>
      </c>
      <c r="C62" s="131" t="s">
        <v>86</v>
      </c>
      <c r="D62" s="131" t="s">
        <v>69</v>
      </c>
      <c r="E62" s="131"/>
      <c r="F62" s="132">
        <v>26000</v>
      </c>
      <c r="G62" s="133"/>
      <c r="H62" s="134">
        <f>G62*F62</f>
        <v>0</v>
      </c>
      <c r="I62" s="133"/>
      <c r="J62" s="132"/>
      <c r="K62" s="133"/>
      <c r="L62" s="131"/>
      <c r="M62" s="135">
        <f>G62*F62</f>
        <v>0</v>
      </c>
    </row>
    <row r="63" spans="1:13" ht="40.5" customHeight="1" thickBot="1">
      <c r="A63" s="110">
        <v>4</v>
      </c>
      <c r="B63" s="127" t="s">
        <v>70</v>
      </c>
      <c r="C63" s="111" t="s">
        <v>71</v>
      </c>
      <c r="D63" s="111" t="s">
        <v>13</v>
      </c>
      <c r="E63" s="111"/>
      <c r="F63" s="116">
        <v>0.6</v>
      </c>
      <c r="G63" s="88"/>
      <c r="H63" s="116">
        <f>G63*F63</f>
        <v>0</v>
      </c>
      <c r="I63" s="88"/>
      <c r="J63" s="128"/>
      <c r="K63" s="88"/>
      <c r="L63" s="111"/>
      <c r="M63" s="112">
        <f>G63*F63</f>
        <v>0</v>
      </c>
    </row>
    <row r="64" spans="1:13" ht="42" customHeight="1">
      <c r="A64" s="136">
        <v>5</v>
      </c>
      <c r="B64" s="24" t="s">
        <v>72</v>
      </c>
      <c r="C64" s="115" t="s">
        <v>73</v>
      </c>
      <c r="D64" s="24" t="s">
        <v>74</v>
      </c>
      <c r="E64" s="23"/>
      <c r="F64" s="24">
        <v>1300</v>
      </c>
      <c r="G64" s="23"/>
      <c r="H64" s="113"/>
      <c r="I64" s="23"/>
      <c r="J64" s="126"/>
      <c r="K64" s="23"/>
      <c r="L64" s="126"/>
      <c r="M64" s="137"/>
    </row>
    <row r="65" spans="1:13">
      <c r="A65" s="106"/>
      <c r="B65" s="27"/>
      <c r="C65" s="6" t="s">
        <v>16</v>
      </c>
      <c r="D65" s="27" t="s">
        <v>11</v>
      </c>
      <c r="E65" s="27">
        <v>1.17E-2</v>
      </c>
      <c r="F65" s="16">
        <f>F64*E65</f>
        <v>15.21</v>
      </c>
      <c r="G65" s="27"/>
      <c r="H65" s="5"/>
      <c r="I65" s="9"/>
      <c r="J65" s="4">
        <f>F65*I65</f>
        <v>0</v>
      </c>
      <c r="K65" s="27"/>
      <c r="L65" s="27"/>
      <c r="M65" s="97">
        <f>H65+J65+L65</f>
        <v>0</v>
      </c>
    </row>
    <row r="66" spans="1:13" ht="16.5" thickBot="1">
      <c r="A66" s="107"/>
      <c r="B66" s="138"/>
      <c r="C66" s="108" t="s">
        <v>75</v>
      </c>
      <c r="D66" s="100"/>
      <c r="E66" s="99"/>
      <c r="F66" s="100"/>
      <c r="G66" s="99"/>
      <c r="H66" s="100"/>
      <c r="I66" s="99"/>
      <c r="J66" s="109"/>
      <c r="K66" s="99"/>
      <c r="L66" s="100"/>
      <c r="M66" s="102">
        <f>M65*1</f>
        <v>0</v>
      </c>
    </row>
    <row r="67" spans="1:13" ht="48">
      <c r="A67" s="90">
        <v>6</v>
      </c>
      <c r="B67" s="91" t="s">
        <v>76</v>
      </c>
      <c r="C67" s="118" t="s">
        <v>131</v>
      </c>
      <c r="D67" s="91" t="s">
        <v>74</v>
      </c>
      <c r="E67" s="94"/>
      <c r="F67" s="91">
        <v>1300</v>
      </c>
      <c r="G67" s="94"/>
      <c r="H67" s="91"/>
      <c r="I67" s="94"/>
      <c r="J67" s="122"/>
      <c r="K67" s="94"/>
      <c r="L67" s="94"/>
      <c r="M67" s="139"/>
    </row>
    <row r="68" spans="1:13">
      <c r="A68" s="106"/>
      <c r="B68" s="27"/>
      <c r="C68" s="6" t="s">
        <v>16</v>
      </c>
      <c r="D68" s="27" t="s">
        <v>11</v>
      </c>
      <c r="E68" s="27">
        <f>0.405-0.00464*2</f>
        <v>0.39572000000000002</v>
      </c>
      <c r="F68" s="27">
        <f>F67*E68</f>
        <v>514.43600000000004</v>
      </c>
      <c r="G68" s="27"/>
      <c r="H68" s="5"/>
      <c r="I68" s="9"/>
      <c r="J68" s="4">
        <f>F68*I68</f>
        <v>0</v>
      </c>
      <c r="K68" s="27"/>
      <c r="L68" s="27"/>
      <c r="M68" s="97">
        <f>H68+J68+L68</f>
        <v>0</v>
      </c>
    </row>
    <row r="69" spans="1:13">
      <c r="A69" s="106"/>
      <c r="B69" s="27" t="s">
        <v>46</v>
      </c>
      <c r="C69" s="6" t="s">
        <v>35</v>
      </c>
      <c r="D69" s="27" t="s">
        <v>12</v>
      </c>
      <c r="E69" s="27">
        <v>2.2599999999999999E-2</v>
      </c>
      <c r="F69" s="16">
        <f>E69*F67</f>
        <v>29.38</v>
      </c>
      <c r="G69" s="27"/>
      <c r="H69" s="5"/>
      <c r="I69" s="27"/>
      <c r="J69" s="4"/>
      <c r="K69" s="27"/>
      <c r="L69" s="4">
        <f>K69*F69</f>
        <v>0</v>
      </c>
      <c r="M69" s="97">
        <f>L69+J69+H69</f>
        <v>0</v>
      </c>
    </row>
    <row r="70" spans="1:13">
      <c r="A70" s="106"/>
      <c r="B70" s="27"/>
      <c r="C70" s="3" t="s">
        <v>17</v>
      </c>
      <c r="D70" s="27" t="s">
        <v>14</v>
      </c>
      <c r="E70" s="27">
        <f>0.0135-0.0001*2</f>
        <v>1.3299999999999999E-2</v>
      </c>
      <c r="F70" s="16">
        <f>E70*F67</f>
        <v>17.29</v>
      </c>
      <c r="G70" s="27"/>
      <c r="H70" s="1"/>
      <c r="I70" s="27"/>
      <c r="J70" s="7"/>
      <c r="K70" s="27"/>
      <c r="L70" s="4">
        <f>K70*F70</f>
        <v>0</v>
      </c>
      <c r="M70" s="97">
        <f>K70*F70</f>
        <v>0</v>
      </c>
    </row>
    <row r="71" spans="1:13" ht="18">
      <c r="A71" s="106"/>
      <c r="B71" s="27" t="s">
        <v>77</v>
      </c>
      <c r="C71" s="6" t="s">
        <v>78</v>
      </c>
      <c r="D71" s="27" t="s">
        <v>18</v>
      </c>
      <c r="E71" s="17">
        <f>0.204-0.0102*2</f>
        <v>0.18359999999999999</v>
      </c>
      <c r="F71" s="4">
        <f>E71*F67</f>
        <v>238.67999999999998</v>
      </c>
      <c r="G71" s="27"/>
      <c r="H71" s="4">
        <f t="shared" ref="H71:H76" si="0">G71*F71</f>
        <v>0</v>
      </c>
      <c r="I71" s="27"/>
      <c r="J71" s="7"/>
      <c r="K71" s="27"/>
      <c r="L71" s="1"/>
      <c r="M71" s="97">
        <f t="shared" ref="M71:M76" si="1">G71*F71</f>
        <v>0</v>
      </c>
    </row>
    <row r="72" spans="1:13">
      <c r="A72" s="106"/>
      <c r="B72" s="27" t="s">
        <v>79</v>
      </c>
      <c r="C72" s="6" t="s">
        <v>80</v>
      </c>
      <c r="D72" s="27" t="s">
        <v>13</v>
      </c>
      <c r="E72" s="25">
        <f>0.00023-0.00001*2</f>
        <v>2.1000000000000001E-4</v>
      </c>
      <c r="F72" s="16">
        <f>E72*F67</f>
        <v>0.27300000000000002</v>
      </c>
      <c r="G72" s="27"/>
      <c r="H72" s="4">
        <f t="shared" si="0"/>
        <v>0</v>
      </c>
      <c r="I72" s="27"/>
      <c r="J72" s="4"/>
      <c r="K72" s="27"/>
      <c r="L72" s="4"/>
      <c r="M72" s="97">
        <f t="shared" si="1"/>
        <v>0</v>
      </c>
    </row>
    <row r="73" spans="1:13" ht="18">
      <c r="A73" s="106"/>
      <c r="B73" s="27" t="s">
        <v>81</v>
      </c>
      <c r="C73" s="6" t="s">
        <v>82</v>
      </c>
      <c r="D73" s="27" t="s">
        <v>18</v>
      </c>
      <c r="E73" s="27">
        <v>0.04</v>
      </c>
      <c r="F73" s="27">
        <f>E73*F67</f>
        <v>52</v>
      </c>
      <c r="G73" s="27"/>
      <c r="H73" s="4">
        <f t="shared" si="0"/>
        <v>0</v>
      </c>
      <c r="I73" s="27"/>
      <c r="J73" s="8"/>
      <c r="K73" s="27"/>
      <c r="L73" s="8"/>
      <c r="M73" s="97">
        <f t="shared" si="1"/>
        <v>0</v>
      </c>
    </row>
    <row r="74" spans="1:13" ht="18">
      <c r="A74" s="106"/>
      <c r="B74" s="27" t="s">
        <v>83</v>
      </c>
      <c r="C74" s="6" t="s">
        <v>84</v>
      </c>
      <c r="D74" s="23" t="s">
        <v>52</v>
      </c>
      <c r="E74" s="27">
        <v>1.17E-2</v>
      </c>
      <c r="F74" s="16">
        <f>E74*F67</f>
        <v>15.21</v>
      </c>
      <c r="G74" s="27"/>
      <c r="H74" s="4">
        <f t="shared" si="0"/>
        <v>0</v>
      </c>
      <c r="I74" s="27"/>
      <c r="J74" s="8"/>
      <c r="K74" s="27"/>
      <c r="L74" s="8"/>
      <c r="M74" s="97">
        <f t="shared" si="1"/>
        <v>0</v>
      </c>
    </row>
    <row r="75" spans="1:13" ht="18">
      <c r="A75" s="106"/>
      <c r="B75" s="2"/>
      <c r="C75" s="6" t="s">
        <v>22</v>
      </c>
      <c r="D75" s="27" t="s">
        <v>18</v>
      </c>
      <c r="E75" s="27">
        <v>0.17799999999999999</v>
      </c>
      <c r="F75" s="27">
        <f>E75*F67</f>
        <v>231.39999999999998</v>
      </c>
      <c r="G75" s="27"/>
      <c r="H75" s="4">
        <f t="shared" si="0"/>
        <v>0</v>
      </c>
      <c r="I75" s="27"/>
      <c r="J75" s="8"/>
      <c r="K75" s="27"/>
      <c r="L75" s="27"/>
      <c r="M75" s="97">
        <f t="shared" si="1"/>
        <v>0</v>
      </c>
    </row>
    <row r="76" spans="1:13">
      <c r="A76" s="106"/>
      <c r="B76" s="27"/>
      <c r="C76" s="6" t="s">
        <v>27</v>
      </c>
      <c r="D76" s="27" t="s">
        <v>14</v>
      </c>
      <c r="E76" s="27">
        <f>0.0064-0.00019*2</f>
        <v>6.0200000000000002E-3</v>
      </c>
      <c r="F76" s="4">
        <f>E76*F67</f>
        <v>7.8260000000000005</v>
      </c>
      <c r="G76" s="27"/>
      <c r="H76" s="4">
        <f t="shared" si="0"/>
        <v>0</v>
      </c>
      <c r="I76" s="8"/>
      <c r="J76" s="4"/>
      <c r="K76" s="27"/>
      <c r="L76" s="27"/>
      <c r="M76" s="97">
        <f t="shared" si="1"/>
        <v>0</v>
      </c>
    </row>
    <row r="77" spans="1:13" ht="16.5" thickBot="1">
      <c r="A77" s="107"/>
      <c r="B77" s="99"/>
      <c r="C77" s="108" t="s">
        <v>85</v>
      </c>
      <c r="D77" s="99"/>
      <c r="E77" s="99"/>
      <c r="F77" s="140"/>
      <c r="G77" s="99"/>
      <c r="H77" s="101"/>
      <c r="I77" s="99"/>
      <c r="J77" s="114"/>
      <c r="K77" s="99"/>
      <c r="L77" s="114"/>
      <c r="M77" s="102">
        <f>SUM(M68:M76)</f>
        <v>0</v>
      </c>
    </row>
    <row r="78" spans="1:13" ht="47.25">
      <c r="A78" s="90">
        <v>7</v>
      </c>
      <c r="B78" s="103" t="s">
        <v>61</v>
      </c>
      <c r="C78" s="91" t="s">
        <v>87</v>
      </c>
      <c r="D78" s="91" t="s">
        <v>20</v>
      </c>
      <c r="E78" s="94"/>
      <c r="F78" s="91">
        <v>43</v>
      </c>
      <c r="G78" s="94"/>
      <c r="H78" s="91"/>
      <c r="I78" s="94"/>
      <c r="J78" s="104"/>
      <c r="K78" s="94"/>
      <c r="L78" s="91"/>
      <c r="M78" s="105"/>
    </row>
    <row r="79" spans="1:13">
      <c r="A79" s="106"/>
      <c r="B79" s="27"/>
      <c r="C79" s="6" t="s">
        <v>16</v>
      </c>
      <c r="D79" s="27" t="s">
        <v>11</v>
      </c>
      <c r="E79" s="27">
        <v>0.15</v>
      </c>
      <c r="F79" s="27">
        <f>F78*E79</f>
        <v>6.45</v>
      </c>
      <c r="G79" s="27"/>
      <c r="H79" s="1"/>
      <c r="I79" s="27"/>
      <c r="J79" s="4">
        <f>F79*I79</f>
        <v>0</v>
      </c>
      <c r="K79" s="27"/>
      <c r="L79" s="27"/>
      <c r="M79" s="97">
        <f>H79+J79+L79</f>
        <v>0</v>
      </c>
    </row>
    <row r="80" spans="1:13">
      <c r="A80" s="106"/>
      <c r="B80" s="27" t="s">
        <v>45</v>
      </c>
      <c r="C80" s="22" t="s">
        <v>21</v>
      </c>
      <c r="D80" s="27" t="s">
        <v>12</v>
      </c>
      <c r="E80" s="27">
        <v>2.1600000000000001E-2</v>
      </c>
      <c r="F80" s="27">
        <f>E80*F78</f>
        <v>0.92880000000000007</v>
      </c>
      <c r="G80" s="27"/>
      <c r="H80" s="1"/>
      <c r="I80" s="27"/>
      <c r="J80" s="8"/>
      <c r="K80" s="27"/>
      <c r="L80" s="4">
        <f>K80*F80</f>
        <v>0</v>
      </c>
      <c r="M80" s="97">
        <f>H80+J80+L80</f>
        <v>0</v>
      </c>
    </row>
    <row r="81" spans="1:16">
      <c r="A81" s="106"/>
      <c r="B81" s="27" t="s">
        <v>62</v>
      </c>
      <c r="C81" s="22" t="s">
        <v>63</v>
      </c>
      <c r="D81" s="27" t="s">
        <v>12</v>
      </c>
      <c r="E81" s="27">
        <v>2.7300000000000001E-2</v>
      </c>
      <c r="F81" s="27">
        <f>F78*E81</f>
        <v>1.1739000000000002</v>
      </c>
      <c r="G81" s="27"/>
      <c r="H81" s="1"/>
      <c r="I81" s="27"/>
      <c r="J81" s="8"/>
      <c r="K81" s="27"/>
      <c r="L81" s="4">
        <f>F81*K81</f>
        <v>0</v>
      </c>
      <c r="M81" s="97">
        <f>K81*F81</f>
        <v>0</v>
      </c>
    </row>
    <row r="82" spans="1:16">
      <c r="A82" s="106"/>
      <c r="B82" s="27" t="s">
        <v>46</v>
      </c>
      <c r="C82" s="22" t="s">
        <v>35</v>
      </c>
      <c r="D82" s="27" t="s">
        <v>12</v>
      </c>
      <c r="E82" s="27">
        <v>9.7000000000000003E-3</v>
      </c>
      <c r="F82" s="27">
        <f>E82*F78</f>
        <v>0.41710000000000003</v>
      </c>
      <c r="G82" s="27"/>
      <c r="H82" s="1"/>
      <c r="I82" s="27"/>
      <c r="J82" s="8"/>
      <c r="K82" s="27"/>
      <c r="L82" s="4">
        <f>K82*F82</f>
        <v>0</v>
      </c>
      <c r="M82" s="97">
        <f>K82*F82</f>
        <v>0</v>
      </c>
    </row>
    <row r="83" spans="1:16" ht="18">
      <c r="A83" s="106"/>
      <c r="B83" s="27" t="s">
        <v>64</v>
      </c>
      <c r="C83" s="6" t="s">
        <v>65</v>
      </c>
      <c r="D83" s="27" t="s">
        <v>18</v>
      </c>
      <c r="E83" s="27">
        <v>1.22</v>
      </c>
      <c r="F83" s="27">
        <f>E83*F78</f>
        <v>52.46</v>
      </c>
      <c r="G83" s="27"/>
      <c r="H83" s="4">
        <f>G83*F83</f>
        <v>0</v>
      </c>
      <c r="I83" s="27"/>
      <c r="J83" s="8"/>
      <c r="K83" s="27"/>
      <c r="L83" s="8"/>
      <c r="M83" s="97">
        <f>G83*F83</f>
        <v>0</v>
      </c>
    </row>
    <row r="84" spans="1:16">
      <c r="A84" s="106"/>
      <c r="B84" s="27"/>
      <c r="C84" s="3" t="s">
        <v>66</v>
      </c>
      <c r="D84" s="27"/>
      <c r="E84" s="27"/>
      <c r="F84" s="27"/>
      <c r="G84" s="27"/>
      <c r="H84" s="5"/>
      <c r="I84" s="27"/>
      <c r="J84" s="5"/>
      <c r="K84" s="27"/>
      <c r="L84" s="5"/>
      <c r="M84" s="123">
        <f>SUM(M79:M83)</f>
        <v>0</v>
      </c>
    </row>
    <row r="85" spans="1:16" ht="16.5" thickBot="1">
      <c r="A85" s="107"/>
      <c r="B85" s="99"/>
      <c r="C85" s="100" t="s">
        <v>60</v>
      </c>
      <c r="D85" s="99"/>
      <c r="E85" s="99"/>
      <c r="F85" s="99"/>
      <c r="G85" s="99"/>
      <c r="H85" s="101">
        <f>SUM(H45:H84)</f>
        <v>0</v>
      </c>
      <c r="I85" s="141"/>
      <c r="J85" s="101">
        <f>SUM(J45:J84)</f>
        <v>0</v>
      </c>
      <c r="K85" s="99"/>
      <c r="L85" s="101">
        <f>SUM(L45:L84)</f>
        <v>0</v>
      </c>
      <c r="M85" s="102">
        <f>M50+M61+M62+M63+M66+M77+M84</f>
        <v>0</v>
      </c>
      <c r="O85" s="18"/>
      <c r="P85" s="18"/>
    </row>
    <row r="86" spans="1:16" s="19" customFormat="1" ht="32.25" thickBot="1">
      <c r="A86" s="110"/>
      <c r="B86" s="111"/>
      <c r="C86" s="111" t="s">
        <v>110</v>
      </c>
      <c r="D86" s="111"/>
      <c r="E86" s="111"/>
      <c r="F86" s="111"/>
      <c r="G86" s="111"/>
      <c r="H86" s="116">
        <f>H41+H85</f>
        <v>0</v>
      </c>
      <c r="I86" s="142"/>
      <c r="J86" s="116">
        <f>J14+J41+J85</f>
        <v>0</v>
      </c>
      <c r="K86" s="116"/>
      <c r="L86" s="116">
        <f>L41+L85</f>
        <v>0</v>
      </c>
      <c r="M86" s="112">
        <f>M14+M41+M85</f>
        <v>0</v>
      </c>
      <c r="O86" s="20"/>
      <c r="P86" s="20"/>
    </row>
    <row r="87" spans="1:16" ht="21" customHeight="1">
      <c r="A87" s="143"/>
      <c r="B87" s="94"/>
      <c r="C87" s="91" t="s">
        <v>133</v>
      </c>
      <c r="D87" s="91" t="s">
        <v>134</v>
      </c>
      <c r="E87" s="144"/>
      <c r="F87" s="94"/>
      <c r="G87" s="94"/>
      <c r="H87" s="94"/>
      <c r="I87" s="94"/>
      <c r="J87" s="94"/>
      <c r="K87" s="94"/>
      <c r="L87" s="94"/>
      <c r="M87" s="105">
        <f>M86*E87</f>
        <v>0</v>
      </c>
    </row>
    <row r="88" spans="1:16" ht="21" customHeight="1">
      <c r="A88" s="96"/>
      <c r="B88" s="27"/>
      <c r="C88" s="1" t="s">
        <v>8</v>
      </c>
      <c r="D88" s="1" t="s">
        <v>14</v>
      </c>
      <c r="E88" s="145"/>
      <c r="F88" s="27"/>
      <c r="G88" s="27"/>
      <c r="H88" s="27"/>
      <c r="I88" s="27"/>
      <c r="J88" s="27"/>
      <c r="K88" s="27"/>
      <c r="L88" s="27"/>
      <c r="M88" s="123">
        <f>SUM(M86:M87)</f>
        <v>0</v>
      </c>
    </row>
    <row r="89" spans="1:16" ht="21" customHeight="1" thickBot="1">
      <c r="A89" s="98"/>
      <c r="B89" s="99"/>
      <c r="C89" s="100" t="s">
        <v>135</v>
      </c>
      <c r="D89" s="100" t="s">
        <v>134</v>
      </c>
      <c r="E89" s="146"/>
      <c r="F89" s="99"/>
      <c r="G89" s="99"/>
      <c r="H89" s="99"/>
      <c r="I89" s="99"/>
      <c r="J89" s="99"/>
      <c r="K89" s="99"/>
      <c r="L89" s="99"/>
      <c r="M89" s="102">
        <f>M88*E89</f>
        <v>0</v>
      </c>
    </row>
    <row r="90" spans="1:16" ht="21" customHeight="1" thickBot="1">
      <c r="A90" s="147"/>
      <c r="B90" s="148"/>
      <c r="C90" s="149" t="s">
        <v>15</v>
      </c>
      <c r="D90" s="149" t="s">
        <v>14</v>
      </c>
      <c r="E90" s="150"/>
      <c r="F90" s="148"/>
      <c r="G90" s="148"/>
      <c r="H90" s="148"/>
      <c r="I90" s="148"/>
      <c r="J90" s="148"/>
      <c r="K90" s="148"/>
      <c r="L90" s="148"/>
      <c r="M90" s="151">
        <f>SUM(M88:M89)</f>
        <v>0</v>
      </c>
    </row>
    <row r="91" spans="1:16">
      <c r="A91" s="11"/>
      <c r="B91" s="11"/>
      <c r="C91" s="12"/>
      <c r="D91" s="11"/>
      <c r="E91" s="11"/>
      <c r="F91" s="11"/>
      <c r="G91" s="11"/>
      <c r="H91" s="152"/>
      <c r="I91" s="11"/>
      <c r="J91" s="11"/>
      <c r="K91" s="11"/>
      <c r="L91" s="11"/>
      <c r="M91" s="11"/>
    </row>
    <row r="92" spans="1:16" s="153" customFormat="1" ht="29.25" customHeight="1">
      <c r="A92" s="179" t="s">
        <v>136</v>
      </c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</row>
    <row r="93" spans="1:16" s="153" customFormat="1" ht="25.5" customHeight="1">
      <c r="A93" s="154"/>
      <c r="B93" s="155"/>
      <c r="C93" s="155"/>
      <c r="D93" s="156" t="s">
        <v>137</v>
      </c>
      <c r="E93" s="155"/>
      <c r="F93" s="155"/>
      <c r="G93" s="155"/>
      <c r="H93" s="154"/>
    </row>
    <row r="94" spans="1:16" ht="15.75" customHeight="1">
      <c r="A94" s="13"/>
      <c r="B94" s="13"/>
      <c r="C94" s="14"/>
      <c r="D94" s="13"/>
      <c r="E94" s="188"/>
      <c r="F94" s="188"/>
      <c r="G94" s="13"/>
      <c r="H94" s="188"/>
      <c r="I94" s="188"/>
      <c r="J94" s="13"/>
      <c r="K94" s="13"/>
      <c r="L94" s="13"/>
      <c r="M94" s="13"/>
    </row>
    <row r="95" spans="1:16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</row>
    <row r="96" spans="1:16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</row>
    <row r="97" spans="1:13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</row>
    <row r="98" spans="1:13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</row>
    <row r="99" spans="1:13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</row>
    <row r="100" spans="1:13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</row>
    <row r="101" spans="1:13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</row>
    <row r="102" spans="1:13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</row>
    <row r="103" spans="1:13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</row>
    <row r="104" spans="1:13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</row>
    <row r="105" spans="1:13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</row>
    <row r="106" spans="1:13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</row>
    <row r="107" spans="1:13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</row>
    <row r="108" spans="1:13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</row>
    <row r="109" spans="1:13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</row>
    <row r="110" spans="1:13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</row>
    <row r="111" spans="1:13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</row>
    <row r="112" spans="1:13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</row>
    <row r="113" spans="1:13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</row>
    <row r="114" spans="1:13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</row>
    <row r="115" spans="1:13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</row>
    <row r="116" spans="1:13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</row>
    <row r="117" spans="1:13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</row>
    <row r="118" spans="1:13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</row>
    <row r="119" spans="1:13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</row>
    <row r="121" spans="1:13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</row>
    <row r="122" spans="1:13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</row>
    <row r="123" spans="1:13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</row>
    <row r="124" spans="1:13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</row>
    <row r="125" spans="1:13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</row>
    <row r="126" spans="1:13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</row>
    <row r="127" spans="1:13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</row>
    <row r="128" spans="1:13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</row>
    <row r="129" spans="1:13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</row>
    <row r="130" spans="1:13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</row>
    <row r="131" spans="1:13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</row>
    <row r="132" spans="1:13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</row>
    <row r="133" spans="1:13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</row>
    <row r="134" spans="1:13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</row>
    <row r="135" spans="1:13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</row>
    <row r="136" spans="1:13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</row>
    <row r="137" spans="1:13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</row>
    <row r="138" spans="1:13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</row>
    <row r="139" spans="1:13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</row>
    <row r="140" spans="1:13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</row>
    <row r="141" spans="1:13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</row>
    <row r="142" spans="1:13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</row>
    <row r="143" spans="1:13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</row>
    <row r="144" spans="1:13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</row>
    <row r="145" spans="1:13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</row>
    <row r="146" spans="1:13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</row>
    <row r="147" spans="1:13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</row>
    <row r="148" spans="1:13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</row>
    <row r="149" spans="1:13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</row>
    <row r="150" spans="1:13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</row>
    <row r="151" spans="1:13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</row>
    <row r="152" spans="1:13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</row>
    <row r="153" spans="1:13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</row>
    <row r="154" spans="1:13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</row>
    <row r="155" spans="1:13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</row>
    <row r="156" spans="1:13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</row>
    <row r="157" spans="1:13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</row>
    <row r="158" spans="1:13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</row>
    <row r="159" spans="1:13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</row>
    <row r="160" spans="1:13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</row>
    <row r="161" spans="1:13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</row>
    <row r="162" spans="1:13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</row>
    <row r="163" spans="1:13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</row>
    <row r="164" spans="1:13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</row>
    <row r="165" spans="1:13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</row>
    <row r="166" spans="1:13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</row>
    <row r="167" spans="1:13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</row>
    <row r="168" spans="1:13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</row>
    <row r="169" spans="1:13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</row>
    <row r="170" spans="1:13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</row>
    <row r="171" spans="1:13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</row>
    <row r="172" spans="1:13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</row>
    <row r="173" spans="1:13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</row>
    <row r="174" spans="1:13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</row>
    <row r="175" spans="1:13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</row>
    <row r="176" spans="1:13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</row>
    <row r="177" spans="1:13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</row>
    <row r="178" spans="1:13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</row>
    <row r="179" spans="1:13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</row>
    <row r="180" spans="1:13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</row>
    <row r="181" spans="1:13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</row>
    <row r="182" spans="1:13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</row>
    <row r="183" spans="1:13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</row>
    <row r="184" spans="1:13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</row>
    <row r="185" spans="1:13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</row>
    <row r="186" spans="1:13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</row>
    <row r="187" spans="1:13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</row>
    <row r="188" spans="1:13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</row>
    <row r="189" spans="1:13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</row>
    <row r="190" spans="1:13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</row>
    <row r="191" spans="1:13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</row>
    <row r="192" spans="1:13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</row>
    <row r="193" spans="1:13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</row>
    <row r="194" spans="1:13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</row>
    <row r="195" spans="1:13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</row>
    <row r="196" spans="1:13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</row>
    <row r="197" spans="1:13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</row>
    <row r="198" spans="1:13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</row>
    <row r="199" spans="1:13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</row>
    <row r="200" spans="1:13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</row>
    <row r="201" spans="1:13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</row>
    <row r="202" spans="1:13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</row>
    <row r="203" spans="1:13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</row>
    <row r="204" spans="1:13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</row>
    <row r="205" spans="1:13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</row>
    <row r="206" spans="1:13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</row>
    <row r="207" spans="1:13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</row>
    <row r="208" spans="1:13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</row>
    <row r="209" spans="1:13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</row>
    <row r="210" spans="1:13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</row>
    <row r="211" spans="1:13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</row>
    <row r="212" spans="1:13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</row>
    <row r="213" spans="1:13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</row>
    <row r="214" spans="1:13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</row>
    <row r="215" spans="1:13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</row>
    <row r="216" spans="1:13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</row>
    <row r="217" spans="1:13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</row>
    <row r="218" spans="1:13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</row>
    <row r="219" spans="1:13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</row>
    <row r="220" spans="1:13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</row>
    <row r="221" spans="1:13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</row>
    <row r="222" spans="1:13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</row>
    <row r="223" spans="1:13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</row>
    <row r="224" spans="1:13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</row>
    <row r="225" spans="1:13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</row>
    <row r="226" spans="1:13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</row>
    <row r="227" spans="1:13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</row>
    <row r="228" spans="1:13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</row>
    <row r="229" spans="1:13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</row>
    <row r="230" spans="1:13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</row>
    <row r="231" spans="1:13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</row>
    <row r="232" spans="1:13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</row>
    <row r="233" spans="1:13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</row>
    <row r="234" spans="1:13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</row>
    <row r="235" spans="1:13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</row>
    <row r="236" spans="1:13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</row>
    <row r="237" spans="1:13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</row>
    <row r="238" spans="1:13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</row>
    <row r="239" spans="1:13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</row>
    <row r="240" spans="1:13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</row>
    <row r="241" spans="1:13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</row>
    <row r="242" spans="1:13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</row>
    <row r="243" spans="1:13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</row>
    <row r="244" spans="1:13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</row>
    <row r="245" spans="1:13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</row>
    <row r="246" spans="1:13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</row>
    <row r="247" spans="1:13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</row>
    <row r="248" spans="1:13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</row>
    <row r="249" spans="1:13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</row>
    <row r="250" spans="1:13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</row>
    <row r="251" spans="1:13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</row>
    <row r="252" spans="1:13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</row>
    <row r="253" spans="1:13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</row>
    <row r="254" spans="1:13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</row>
    <row r="255" spans="1:13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</row>
    <row r="256" spans="1:13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</row>
    <row r="257" spans="1:13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</row>
    <row r="258" spans="1:13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</row>
    <row r="259" spans="1:13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</row>
    <row r="260" spans="1:13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</row>
    <row r="261" spans="1:13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</row>
    <row r="262" spans="1:13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</row>
    <row r="263" spans="1:13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</row>
    <row r="264" spans="1:13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</row>
    <row r="265" spans="1:13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</row>
    <row r="266" spans="1:13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</row>
    <row r="267" spans="1:13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</row>
    <row r="268" spans="1:13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</row>
    <row r="269" spans="1:13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</row>
    <row r="270" spans="1:13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</row>
    <row r="271" spans="1:13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</row>
    <row r="272" spans="1:13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</row>
    <row r="273" spans="1:13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</row>
    <row r="274" spans="1:13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</row>
    <row r="275" spans="1:13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</row>
    <row r="276" spans="1:13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</row>
    <row r="277" spans="1:13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</row>
    <row r="278" spans="1:13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</row>
    <row r="279" spans="1:13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</row>
    <row r="280" spans="1:13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</row>
    <row r="281" spans="1:13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</row>
    <row r="282" spans="1:13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</row>
    <row r="283" spans="1:13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</row>
    <row r="284" spans="1:13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</row>
    <row r="285" spans="1:13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</row>
    <row r="286" spans="1:13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</row>
    <row r="287" spans="1:13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</row>
    <row r="288" spans="1:13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</row>
    <row r="289" spans="1:13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</row>
    <row r="290" spans="1:13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</row>
    <row r="291" spans="1:13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</row>
    <row r="292" spans="1:13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</row>
    <row r="293" spans="1:13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</row>
    <row r="294" spans="1:13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</row>
    <row r="295" spans="1:13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</row>
    <row r="296" spans="1:13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</row>
    <row r="297" spans="1:13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</row>
    <row r="298" spans="1:13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</row>
    <row r="299" spans="1:13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</row>
    <row r="300" spans="1:13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</row>
    <row r="301" spans="1:13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</row>
    <row r="302" spans="1:13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</row>
    <row r="303" spans="1:13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</row>
    <row r="304" spans="1:13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</row>
    <row r="305" spans="1:13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</row>
    <row r="306" spans="1:13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</row>
    <row r="307" spans="1:13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</row>
    <row r="308" spans="1:13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</row>
    <row r="309" spans="1:13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</row>
    <row r="310" spans="1:13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</row>
    <row r="311" spans="1:13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</row>
    <row r="312" spans="1:13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</row>
    <row r="313" spans="1:13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</row>
    <row r="314" spans="1:13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</row>
    <row r="315" spans="1:13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</row>
    <row r="316" spans="1:13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</row>
    <row r="317" spans="1:13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</row>
    <row r="318" spans="1:13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</row>
    <row r="319" spans="1:13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</row>
    <row r="320" spans="1:13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</row>
    <row r="321" spans="1:13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</row>
    <row r="322" spans="1:13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</row>
    <row r="323" spans="1:13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</row>
    <row r="324" spans="1:13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</row>
    <row r="325" spans="1:13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</row>
    <row r="326" spans="1:13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</row>
    <row r="327" spans="1:13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</row>
    <row r="328" spans="1:13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</row>
    <row r="329" spans="1:13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</row>
    <row r="330" spans="1:13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</row>
    <row r="331" spans="1:13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</row>
    <row r="332" spans="1:13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</row>
    <row r="333" spans="1:13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</row>
    <row r="334" spans="1:13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</row>
    <row r="335" spans="1:13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</row>
    <row r="336" spans="1:13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</row>
    <row r="337" spans="1:13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</row>
    <row r="338" spans="1:13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</row>
    <row r="339" spans="1:13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</row>
    <row r="340" spans="1:13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</row>
    <row r="341" spans="1:13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</row>
    <row r="342" spans="1:13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</row>
    <row r="343" spans="1:13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</row>
    <row r="344" spans="1:13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</row>
    <row r="345" spans="1:13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</row>
    <row r="346" spans="1:13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</row>
    <row r="347" spans="1:13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</row>
    <row r="348" spans="1:13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</row>
    <row r="349" spans="1:13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</row>
    <row r="350" spans="1:13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</row>
    <row r="351" spans="1:13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</row>
    <row r="352" spans="1:13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</row>
    <row r="353" spans="1:13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</row>
    <row r="354" spans="1:13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</row>
    <row r="355" spans="1:13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</row>
    <row r="356" spans="1:13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</row>
    <row r="357" spans="1:13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</row>
    <row r="358" spans="1:13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</row>
    <row r="359" spans="1:13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</row>
    <row r="360" spans="1:13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</row>
    <row r="361" spans="1:13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</row>
    <row r="362" spans="1:13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</row>
    <row r="363" spans="1:13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</row>
    <row r="364" spans="1:13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</row>
    <row r="365" spans="1:13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</row>
    <row r="366" spans="1:13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</row>
    <row r="367" spans="1:13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</row>
    <row r="368" spans="1:13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</row>
    <row r="369" spans="1:13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</row>
    <row r="370" spans="1:13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</row>
    <row r="371" spans="1:13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</row>
    <row r="372" spans="1:13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</row>
    <row r="373" spans="1:13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</row>
    <row r="374" spans="1:13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</row>
    <row r="375" spans="1:13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</row>
    <row r="376" spans="1:13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</row>
    <row r="377" spans="1:13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</row>
    <row r="378" spans="1:13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</row>
    <row r="379" spans="1:13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</row>
    <row r="380" spans="1:13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</row>
    <row r="381" spans="1:13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</row>
    <row r="382" spans="1:13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</row>
    <row r="383" spans="1:13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</row>
    <row r="384" spans="1:13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</row>
    <row r="385" spans="1:13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</row>
    <row r="386" spans="1:13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</row>
    <row r="387" spans="1:13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</row>
    <row r="388" spans="1:13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</row>
    <row r="389" spans="1:13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</row>
    <row r="390" spans="1:13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</row>
    <row r="391" spans="1:13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</row>
    <row r="392" spans="1:13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</row>
    <row r="393" spans="1:13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</row>
    <row r="394" spans="1:13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</row>
    <row r="395" spans="1:13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</row>
    <row r="396" spans="1:13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</row>
    <row r="397" spans="1:13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</row>
    <row r="398" spans="1:13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</row>
    <row r="399" spans="1:13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</row>
    <row r="400" spans="1:13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</row>
    <row r="401" spans="1:13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</row>
    <row r="402" spans="1:13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</row>
    <row r="403" spans="1:13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</row>
    <row r="404" spans="1:13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</row>
    <row r="405" spans="1:13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</row>
    <row r="406" spans="1:13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</row>
    <row r="407" spans="1:13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</row>
    <row r="408" spans="1:13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</row>
    <row r="409" spans="1:13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</row>
    <row r="410" spans="1:13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</row>
    <row r="411" spans="1:13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</row>
    <row r="412" spans="1:13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</row>
    <row r="413" spans="1:13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</row>
    <row r="414" spans="1:13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</row>
    <row r="415" spans="1:13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</row>
    <row r="416" spans="1:13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</row>
    <row r="417" spans="1:13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</row>
    <row r="418" spans="1:13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</row>
    <row r="419" spans="1:13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</row>
    <row r="420" spans="1:13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</row>
    <row r="421" spans="1:13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</row>
    <row r="422" spans="1:13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</row>
    <row r="423" spans="1:13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</row>
    <row r="424" spans="1:13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</row>
    <row r="425" spans="1:13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</row>
    <row r="426" spans="1:13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</row>
    <row r="427" spans="1:13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</row>
    <row r="428" spans="1:13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</row>
    <row r="429" spans="1:13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</row>
    <row r="430" spans="1:13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</row>
    <row r="431" spans="1:13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</row>
    <row r="432" spans="1:13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</row>
    <row r="433" spans="1:13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</row>
    <row r="434" spans="1:13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</row>
    <row r="435" spans="1:13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</row>
    <row r="436" spans="1:13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</row>
    <row r="437" spans="1:13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</row>
    <row r="438" spans="1:13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</row>
    <row r="439" spans="1:13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</row>
    <row r="440" spans="1:13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</row>
    <row r="441" spans="1:13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</row>
    <row r="442" spans="1:13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</row>
    <row r="443" spans="1:13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</row>
    <row r="444" spans="1:13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</row>
    <row r="445" spans="1:13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</row>
    <row r="446" spans="1:13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</row>
    <row r="447" spans="1:13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</row>
    <row r="448" spans="1:13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</row>
    <row r="449" spans="1:13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</row>
    <row r="450" spans="1:13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</row>
    <row r="451" spans="1:13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</row>
    <row r="452" spans="1:13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</row>
    <row r="453" spans="1:13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</row>
    <row r="454" spans="1:13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</row>
    <row r="455" spans="1:13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</row>
    <row r="456" spans="1:13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</row>
    <row r="457" spans="1:13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</row>
    <row r="458" spans="1:13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</row>
    <row r="459" spans="1:13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</row>
    <row r="460" spans="1:13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</row>
    <row r="461" spans="1:13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</row>
    <row r="462" spans="1:13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</row>
    <row r="463" spans="1:13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</row>
    <row r="464" spans="1:13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</row>
    <row r="465" spans="1:13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</row>
    <row r="466" spans="1:13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</row>
    <row r="467" spans="1:13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</row>
    <row r="468" spans="1:13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</row>
    <row r="469" spans="1:13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</row>
    <row r="470" spans="1:13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</row>
    <row r="471" spans="1:13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</row>
    <row r="472" spans="1:13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</row>
    <row r="473" spans="1:13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</row>
    <row r="474" spans="1:13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</row>
    <row r="475" spans="1:13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</row>
    <row r="476" spans="1:13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</row>
    <row r="477" spans="1:13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</row>
    <row r="478" spans="1:13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</row>
    <row r="479" spans="1:13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</row>
    <row r="480" spans="1:13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</row>
    <row r="481" spans="1:13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</row>
    <row r="482" spans="1:13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</row>
    <row r="483" spans="1:13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</row>
    <row r="484" spans="1:13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</row>
    <row r="485" spans="1:13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</row>
    <row r="486" spans="1:13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</row>
    <row r="487" spans="1:13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</row>
    <row r="488" spans="1:13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</row>
    <row r="489" spans="1:13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</row>
    <row r="490" spans="1:13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</row>
    <row r="491" spans="1:13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</row>
    <row r="492" spans="1:13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</row>
    <row r="493" spans="1:13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</row>
    <row r="494" spans="1:13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</row>
    <row r="495" spans="1:13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</row>
    <row r="496" spans="1:13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</row>
    <row r="497" spans="1:13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</row>
    <row r="498" spans="1:13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</row>
    <row r="499" spans="1:13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</row>
    <row r="500" spans="1:13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</row>
    <row r="501" spans="1:13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</row>
    <row r="502" spans="1:13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</row>
    <row r="503" spans="1:13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</row>
    <row r="504" spans="1:13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</row>
    <row r="505" spans="1:13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</row>
    <row r="506" spans="1:13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</row>
    <row r="507" spans="1:13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</row>
    <row r="508" spans="1:13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</row>
    <row r="509" spans="1:13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</row>
    <row r="510" spans="1:13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</row>
    <row r="511" spans="1:13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</row>
    <row r="512" spans="1:13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</row>
    <row r="513" spans="1:13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</row>
    <row r="514" spans="1:13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</row>
    <row r="515" spans="1:13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</row>
    <row r="516" spans="1:13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</row>
    <row r="517" spans="1:13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</row>
    <row r="518" spans="1:13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</row>
    <row r="519" spans="1:13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</row>
    <row r="520" spans="1:13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</row>
    <row r="521" spans="1:13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</row>
    <row r="522" spans="1:13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</row>
    <row r="523" spans="1:13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</row>
    <row r="524" spans="1:13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</row>
    <row r="525" spans="1:13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</row>
    <row r="526" spans="1:13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</row>
    <row r="527" spans="1:13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</row>
    <row r="528" spans="1:13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</row>
    <row r="529" spans="1:13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</row>
    <row r="530" spans="1:13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</row>
    <row r="531" spans="1:13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</row>
    <row r="532" spans="1:13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</row>
    <row r="533" spans="1:13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</row>
    <row r="534" spans="1:13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</row>
    <row r="535" spans="1:13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</row>
    <row r="536" spans="1:13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</row>
    <row r="537" spans="1:13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</row>
    <row r="538" spans="1:13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</row>
    <row r="539" spans="1:13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</row>
    <row r="540" spans="1:13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</row>
    <row r="541" spans="1:13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</row>
    <row r="542" spans="1:13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</row>
    <row r="543" spans="1:13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</row>
    <row r="544" spans="1:13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</row>
    <row r="545" spans="1:13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</row>
    <row r="546" spans="1:13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</row>
    <row r="547" spans="1:13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</row>
    <row r="548" spans="1:13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</row>
    <row r="549" spans="1:13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</row>
    <row r="550" spans="1:13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</row>
    <row r="551" spans="1:13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</row>
    <row r="552" spans="1:13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</row>
    <row r="553" spans="1:13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</row>
    <row r="554" spans="1:13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</row>
    <row r="555" spans="1:13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</row>
    <row r="556" spans="1:13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</row>
    <row r="557" spans="1:13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</row>
    <row r="558" spans="1:13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</row>
    <row r="559" spans="1:13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</row>
    <row r="560" spans="1:13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</row>
    <row r="561" spans="1:13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</row>
    <row r="562" spans="1:13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</row>
    <row r="563" spans="1:13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</row>
    <row r="564" spans="1:13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</row>
    <row r="565" spans="1:13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</row>
    <row r="566" spans="1:13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</row>
    <row r="567" spans="1:13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</row>
    <row r="568" spans="1:13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</row>
    <row r="569" spans="1:13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</row>
    <row r="570" spans="1:13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</row>
    <row r="571" spans="1:13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</row>
    <row r="572" spans="1:13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</row>
    <row r="573" spans="1:13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</row>
    <row r="574" spans="1:13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</row>
    <row r="575" spans="1:13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</row>
    <row r="576" spans="1:13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</row>
    <row r="577" spans="1:13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</row>
    <row r="578" spans="1:13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</row>
    <row r="579" spans="1:13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</row>
    <row r="580" spans="1:13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</row>
    <row r="581" spans="1:13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</row>
    <row r="582" spans="1:13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</row>
    <row r="583" spans="1:13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</row>
    <row r="584" spans="1:13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</row>
    <row r="585" spans="1:13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</row>
    <row r="586" spans="1:13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</row>
    <row r="587" spans="1:13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</row>
    <row r="588" spans="1:13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</row>
    <row r="589" spans="1:13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</row>
    <row r="590" spans="1:13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</row>
    <row r="591" spans="1:13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</row>
    <row r="592" spans="1:13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</row>
    <row r="593" spans="1:13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</row>
    <row r="594" spans="1:13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</row>
    <row r="595" spans="1:13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</row>
    <row r="596" spans="1:13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</row>
    <row r="597" spans="1:13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</row>
    <row r="598" spans="1:13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</row>
    <row r="599" spans="1:13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</row>
    <row r="600" spans="1:13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</row>
    <row r="601" spans="1:13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</row>
    <row r="602" spans="1:13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</row>
    <row r="603" spans="1:13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</row>
    <row r="604" spans="1:13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</row>
    <row r="605" spans="1:13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</row>
    <row r="606" spans="1:13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</row>
    <row r="607" spans="1:13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</row>
    <row r="608" spans="1:13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</row>
    <row r="609" spans="1:13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</row>
    <row r="610" spans="1:13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</row>
    <row r="611" spans="1:13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</row>
    <row r="612" spans="1:13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</row>
    <row r="613" spans="1:13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</row>
    <row r="614" spans="1:13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</row>
    <row r="615" spans="1:13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</row>
    <row r="616" spans="1:13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</row>
    <row r="617" spans="1:13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</row>
    <row r="618" spans="1:13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</row>
    <row r="619" spans="1:13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</row>
    <row r="620" spans="1:13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</row>
    <row r="621" spans="1:13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</row>
    <row r="622" spans="1:13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</row>
    <row r="623" spans="1:13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</row>
    <row r="624" spans="1:13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</row>
    <row r="625" spans="1:13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</row>
    <row r="626" spans="1:13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</row>
    <row r="627" spans="1:13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</row>
    <row r="628" spans="1:13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</row>
    <row r="629" spans="1:13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</row>
    <row r="630" spans="1:13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</row>
    <row r="631" spans="1:13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</row>
    <row r="632" spans="1:13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</row>
    <row r="633" spans="1:13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</row>
    <row r="634" spans="1:13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</row>
    <row r="635" spans="1:13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</row>
    <row r="636" spans="1:13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</row>
    <row r="637" spans="1:13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</row>
    <row r="638" spans="1:13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</row>
    <row r="639" spans="1:13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</row>
    <row r="640" spans="1:13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</row>
    <row r="641" spans="1:13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</row>
    <row r="642" spans="1:13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</row>
    <row r="643" spans="1:13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</row>
    <row r="644" spans="1:13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</row>
    <row r="645" spans="1:13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</row>
    <row r="646" spans="1:13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</row>
    <row r="647" spans="1:13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</row>
    <row r="648" spans="1:13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</row>
    <row r="649" spans="1:13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</row>
    <row r="650" spans="1:13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</row>
    <row r="651" spans="1:13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</row>
    <row r="652" spans="1:13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</row>
    <row r="653" spans="1:13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</row>
    <row r="654" spans="1:13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</row>
    <row r="655" spans="1:13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</row>
    <row r="656" spans="1:13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</row>
    <row r="657" spans="1:13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</row>
    <row r="658" spans="1:13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</row>
    <row r="659" spans="1:13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</row>
    <row r="660" spans="1:13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</row>
    <row r="661" spans="1:13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</row>
    <row r="662" spans="1:13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</row>
    <row r="663" spans="1:13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</row>
    <row r="664" spans="1:13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</row>
    <row r="665" spans="1:13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</row>
    <row r="666" spans="1:13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</row>
    <row r="667" spans="1:13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</row>
    <row r="668" spans="1:13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</row>
    <row r="669" spans="1:13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</row>
    <row r="670" spans="1:13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</row>
    <row r="671" spans="1:13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</row>
    <row r="672" spans="1:13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</row>
    <row r="673" spans="1:13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</row>
    <row r="674" spans="1:13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</row>
    <row r="675" spans="1:13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</row>
    <row r="676" spans="1:13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</row>
    <row r="677" spans="1:13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</row>
    <row r="678" spans="1:13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</row>
    <row r="679" spans="1:13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</row>
    <row r="680" spans="1:13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</row>
    <row r="681" spans="1:13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</row>
    <row r="682" spans="1:13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</row>
    <row r="683" spans="1:13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</row>
    <row r="684" spans="1:13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</row>
    <row r="685" spans="1:13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</row>
    <row r="686" spans="1:13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</row>
    <row r="687" spans="1:13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</row>
    <row r="688" spans="1:13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</row>
    <row r="689" spans="1:13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</row>
    <row r="690" spans="1:13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</row>
    <row r="691" spans="1:13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</row>
    <row r="692" spans="1:13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</row>
    <row r="693" spans="1:13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</row>
    <row r="694" spans="1:13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</row>
    <row r="695" spans="1:13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</row>
    <row r="696" spans="1:13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</row>
    <row r="697" spans="1:13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</row>
    <row r="698" spans="1:13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</row>
    <row r="699" spans="1:13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</row>
    <row r="700" spans="1:13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</row>
    <row r="701" spans="1:13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</row>
    <row r="702" spans="1:13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</row>
    <row r="703" spans="1:13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</row>
    <row r="704" spans="1:13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</row>
    <row r="705" spans="1:13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</row>
    <row r="706" spans="1:13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</row>
    <row r="707" spans="1:13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</row>
    <row r="708" spans="1:13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</row>
    <row r="709" spans="1:13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</row>
    <row r="710" spans="1:13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</row>
    <row r="711" spans="1:13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</row>
    <row r="712" spans="1:13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</row>
    <row r="713" spans="1:13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</row>
    <row r="714" spans="1:13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</row>
    <row r="715" spans="1:13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</row>
    <row r="716" spans="1:13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</row>
    <row r="717" spans="1:13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</row>
    <row r="718" spans="1:13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</row>
    <row r="719" spans="1:13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</row>
    <row r="720" spans="1:13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</row>
    <row r="721" spans="1:13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</row>
    <row r="722" spans="1:13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</row>
    <row r="723" spans="1:13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</row>
    <row r="724" spans="1:13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</row>
    <row r="725" spans="1:13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</row>
    <row r="726" spans="1:13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</row>
    <row r="727" spans="1:13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</row>
    <row r="728" spans="1:13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</row>
    <row r="729" spans="1:13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</row>
    <row r="730" spans="1:13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</row>
    <row r="731" spans="1:13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</row>
    <row r="732" spans="1:13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</row>
    <row r="733" spans="1:13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</row>
    <row r="734" spans="1:13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</row>
    <row r="735" spans="1:13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</row>
    <row r="736" spans="1:13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</row>
    <row r="737" spans="1:13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</row>
    <row r="738" spans="1:13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</row>
    <row r="739" spans="1:13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</row>
    <row r="740" spans="1:13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</row>
    <row r="741" spans="1:13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</row>
    <row r="742" spans="1:13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</row>
    <row r="743" spans="1:13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</row>
    <row r="744" spans="1:13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</row>
    <row r="745" spans="1:13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</row>
    <row r="746" spans="1:13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</row>
    <row r="747" spans="1:13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</row>
    <row r="748" spans="1:13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</row>
    <row r="749" spans="1:13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</row>
    <row r="750" spans="1:13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</row>
    <row r="751" spans="1:13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</row>
    <row r="752" spans="1:13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</row>
    <row r="753" spans="1:13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</row>
    <row r="754" spans="1:13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</row>
    <row r="755" spans="1:13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</row>
    <row r="756" spans="1:13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</row>
    <row r="757" spans="1:13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</row>
    <row r="758" spans="1:13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</row>
    <row r="759" spans="1:13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</row>
    <row r="760" spans="1:13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</row>
    <row r="761" spans="1:13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</row>
    <row r="762" spans="1:13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</row>
    <row r="763" spans="1:13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</row>
    <row r="764" spans="1:13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</row>
    <row r="765" spans="1:13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</row>
    <row r="766" spans="1:13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</row>
    <row r="767" spans="1:13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</row>
    <row r="768" spans="1:13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</row>
    <row r="769" spans="1:13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</row>
    <row r="770" spans="1:13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</row>
    <row r="771" spans="1:13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</row>
    <row r="772" spans="1:13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</row>
    <row r="773" spans="1:13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</row>
    <row r="774" spans="1:13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</row>
    <row r="775" spans="1:13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</row>
    <row r="776" spans="1:13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</row>
    <row r="777" spans="1:13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</row>
    <row r="778" spans="1:13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</row>
    <row r="779" spans="1:13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</row>
    <row r="780" spans="1:13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</row>
    <row r="781" spans="1:13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</row>
    <row r="782" spans="1:13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</row>
    <row r="783" spans="1:13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</row>
    <row r="784" spans="1:13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</row>
    <row r="785" spans="1:13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</row>
    <row r="786" spans="1:13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</row>
    <row r="787" spans="1:13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</row>
    <row r="788" spans="1:13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</row>
    <row r="789" spans="1:13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</row>
    <row r="790" spans="1:13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</row>
    <row r="791" spans="1:13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</row>
    <row r="792" spans="1:13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</row>
    <row r="793" spans="1:13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</row>
    <row r="794" spans="1:13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</row>
    <row r="795" spans="1:13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</row>
    <row r="796" spans="1:13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</row>
    <row r="797" spans="1:13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</row>
    <row r="798" spans="1:13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</row>
    <row r="799" spans="1:13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</row>
    <row r="800" spans="1:13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</row>
    <row r="801" spans="1:13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</row>
    <row r="802" spans="1:13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</row>
    <row r="803" spans="1:13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</row>
    <row r="804" spans="1:13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</row>
    <row r="805" spans="1:13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</row>
    <row r="806" spans="1:13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</row>
    <row r="807" spans="1:13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</row>
    <row r="808" spans="1:13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</row>
    <row r="809" spans="1:13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</row>
    <row r="810" spans="1:13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</row>
    <row r="811" spans="1:13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</row>
    <row r="812" spans="1:13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</row>
    <row r="813" spans="1:13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</row>
    <row r="814" spans="1:13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</row>
    <row r="815" spans="1:13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</row>
    <row r="816" spans="1:13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</row>
    <row r="817" spans="1:13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</row>
    <row r="818" spans="1:13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</row>
    <row r="819" spans="1:13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</row>
    <row r="820" spans="1:13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</row>
    <row r="821" spans="1:13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</row>
    <row r="822" spans="1:13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</row>
    <row r="823" spans="1:13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</row>
    <row r="824" spans="1:13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</row>
    <row r="825" spans="1:13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</row>
    <row r="826" spans="1:13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</row>
    <row r="827" spans="1:13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</row>
    <row r="828" spans="1:13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</row>
    <row r="829" spans="1:13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</row>
    <row r="830" spans="1:13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</row>
    <row r="831" spans="1:13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</row>
    <row r="832" spans="1:13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</row>
    <row r="833" spans="1:13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</row>
    <row r="834" spans="1:13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</row>
    <row r="835" spans="1:13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</row>
    <row r="836" spans="1:13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</row>
    <row r="837" spans="1:13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</row>
    <row r="838" spans="1:13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</row>
    <row r="839" spans="1:13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</row>
    <row r="840" spans="1:13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</row>
    <row r="841" spans="1:13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</row>
    <row r="842" spans="1:13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</row>
    <row r="843" spans="1:13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</row>
    <row r="844" spans="1:13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</row>
    <row r="845" spans="1:13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</row>
    <row r="846" spans="1:13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</row>
    <row r="847" spans="1:13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</row>
    <row r="848" spans="1:13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</row>
    <row r="849" spans="1:13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</row>
    <row r="850" spans="1:13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</row>
    <row r="851" spans="1:13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</row>
    <row r="852" spans="1:13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</row>
    <row r="853" spans="1:13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</row>
    <row r="854" spans="1:13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</row>
    <row r="855" spans="1:13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</row>
    <row r="856" spans="1:13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</row>
    <row r="857" spans="1:13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</row>
    <row r="858" spans="1:13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</row>
    <row r="859" spans="1:13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</row>
    <row r="860" spans="1:13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</row>
    <row r="861" spans="1:13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</row>
    <row r="862" spans="1:13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</row>
    <row r="863" spans="1:13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</row>
    <row r="864" spans="1:13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</row>
    <row r="865" spans="1:13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</row>
    <row r="866" spans="1:13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</row>
    <row r="867" spans="1:13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</row>
    <row r="868" spans="1:13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</row>
    <row r="869" spans="1:13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</row>
    <row r="870" spans="1:13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</row>
    <row r="871" spans="1:13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</row>
    <row r="872" spans="1:13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</row>
    <row r="873" spans="1:13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</row>
    <row r="874" spans="1:13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</row>
    <row r="875" spans="1:13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</row>
    <row r="876" spans="1:13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</row>
    <row r="877" spans="1:13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</row>
    <row r="878" spans="1:13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</row>
    <row r="879" spans="1:13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</row>
    <row r="880" spans="1:13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</row>
    <row r="881" spans="1:13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</row>
    <row r="882" spans="1:13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</row>
    <row r="883" spans="1:13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</row>
    <row r="884" spans="1:13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</row>
    <row r="885" spans="1:13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</row>
    <row r="886" spans="1:13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</row>
    <row r="887" spans="1:13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</row>
    <row r="888" spans="1:13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</row>
    <row r="889" spans="1:13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</row>
    <row r="890" spans="1:13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</row>
    <row r="891" spans="1:13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</row>
    <row r="892" spans="1:13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</row>
    <row r="893" spans="1:13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</row>
    <row r="894" spans="1:13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</row>
    <row r="895" spans="1:13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</row>
    <row r="896" spans="1:13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</row>
    <row r="897" spans="1:13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</row>
    <row r="898" spans="1:13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</row>
    <row r="899" spans="1:13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</row>
    <row r="900" spans="1:13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</row>
    <row r="901" spans="1:13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</row>
    <row r="902" spans="1:13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</row>
    <row r="903" spans="1:13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</row>
    <row r="904" spans="1:13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</row>
    <row r="905" spans="1:13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</row>
    <row r="906" spans="1:13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</row>
    <row r="907" spans="1:13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</row>
    <row r="908" spans="1:13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</row>
    <row r="909" spans="1:13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</row>
    <row r="910" spans="1:13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</row>
    <row r="911" spans="1:13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</row>
    <row r="912" spans="1:13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</row>
    <row r="913" spans="1:13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</row>
    <row r="914" spans="1:13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</row>
    <row r="915" spans="1:13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</row>
    <row r="916" spans="1:13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</row>
    <row r="917" spans="1:13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</row>
    <row r="918" spans="1:13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</row>
    <row r="919" spans="1:13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</row>
    <row r="920" spans="1:13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</row>
    <row r="921" spans="1:13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</row>
    <row r="922" spans="1:13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</row>
    <row r="923" spans="1:13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</row>
    <row r="924" spans="1:13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</row>
    <row r="925" spans="1:13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</row>
    <row r="926" spans="1:13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</row>
    <row r="927" spans="1:13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</row>
    <row r="928" spans="1:13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</row>
    <row r="929" spans="1:13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</row>
    <row r="930" spans="1:13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</row>
    <row r="931" spans="1:13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</row>
    <row r="932" spans="1:13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</row>
    <row r="933" spans="1:13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</row>
    <row r="934" spans="1:13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</row>
    <row r="935" spans="1:13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</row>
    <row r="936" spans="1:13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</row>
    <row r="937" spans="1:13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</row>
    <row r="938" spans="1:13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</row>
    <row r="939" spans="1:13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</row>
    <row r="940" spans="1:13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</row>
    <row r="941" spans="1:13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</row>
    <row r="942" spans="1:13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</row>
    <row r="943" spans="1:13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</row>
    <row r="944" spans="1:13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</row>
    <row r="945" spans="1:13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</row>
    <row r="946" spans="1:13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</row>
    <row r="947" spans="1:13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</row>
    <row r="948" spans="1:13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</row>
    <row r="949" spans="1:13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</row>
    <row r="950" spans="1:13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</row>
    <row r="951" spans="1:13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</row>
    <row r="952" spans="1:13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</row>
    <row r="953" spans="1:13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</row>
    <row r="954" spans="1:13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</row>
    <row r="955" spans="1:13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</row>
    <row r="956" spans="1:13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</row>
    <row r="957" spans="1:13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</row>
    <row r="958" spans="1:13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</row>
    <row r="959" spans="1:13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</row>
    <row r="960" spans="1:13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</row>
    <row r="961" spans="1:13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</row>
    <row r="962" spans="1:13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</row>
    <row r="963" spans="1:13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</row>
    <row r="964" spans="1:13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</row>
    <row r="965" spans="1:13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</row>
    <row r="966" spans="1:13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</row>
    <row r="967" spans="1:13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</row>
    <row r="968" spans="1:13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</row>
    <row r="969" spans="1:13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</row>
    <row r="970" spans="1:13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</row>
    <row r="971" spans="1:13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</row>
    <row r="972" spans="1:13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</row>
    <row r="973" spans="1:13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</row>
    <row r="974" spans="1:13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</row>
    <row r="975" spans="1:13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</row>
    <row r="976" spans="1:13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</row>
    <row r="977" spans="1:13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</row>
    <row r="978" spans="1:13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</row>
    <row r="979" spans="1:13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</row>
    <row r="980" spans="1:13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</row>
    <row r="981" spans="1:13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</row>
    <row r="982" spans="1:13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</row>
    <row r="983" spans="1:13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</row>
    <row r="984" spans="1:13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</row>
    <row r="985" spans="1:13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</row>
    <row r="986" spans="1:13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</row>
    <row r="987" spans="1:13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</row>
    <row r="988" spans="1:13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</row>
    <row r="989" spans="1:13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</row>
    <row r="990" spans="1:13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</row>
    <row r="991" spans="1:13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</row>
    <row r="992" spans="1:13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</row>
    <row r="993" spans="1:13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</row>
    <row r="994" spans="1:13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</row>
    <row r="995" spans="1:13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</row>
    <row r="996" spans="1:13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</row>
    <row r="997" spans="1:13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</row>
    <row r="998" spans="1:13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</row>
    <row r="999" spans="1:13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</row>
    <row r="1000" spans="1:13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</row>
    <row r="1001" spans="1:13">
      <c r="A1001" s="21"/>
      <c r="B1001" s="21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</row>
    <row r="1002" spans="1:13">
      <c r="A1002" s="21"/>
      <c r="B1002" s="21"/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</row>
    <row r="1003" spans="1:13">
      <c r="A1003" s="21"/>
      <c r="B1003" s="21"/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</row>
    <row r="1004" spans="1:13">
      <c r="A1004" s="21"/>
      <c r="B1004" s="21"/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</row>
    <row r="1005" spans="1:13">
      <c r="A1005" s="21"/>
      <c r="B1005" s="21"/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</row>
    <row r="1006" spans="1:13">
      <c r="A1006" s="21"/>
      <c r="B1006" s="21"/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</row>
    <row r="1007" spans="1:13">
      <c r="A1007" s="21"/>
      <c r="B1007" s="21"/>
      <c r="C1007" s="21"/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</row>
    <row r="1008" spans="1:13">
      <c r="A1008" s="21"/>
      <c r="B1008" s="21"/>
      <c r="C1008" s="21"/>
      <c r="D1008" s="21"/>
      <c r="E1008" s="21"/>
      <c r="F1008" s="21"/>
      <c r="G1008" s="21"/>
      <c r="H1008" s="21"/>
      <c r="I1008" s="21"/>
      <c r="J1008" s="21"/>
      <c r="K1008" s="21"/>
      <c r="L1008" s="21"/>
      <c r="M1008" s="21"/>
    </row>
    <row r="1009" spans="1:13">
      <c r="A1009" s="21"/>
      <c r="B1009" s="21"/>
      <c r="C1009" s="21"/>
      <c r="D1009" s="21"/>
      <c r="E1009" s="21"/>
      <c r="F1009" s="21"/>
      <c r="G1009" s="21"/>
      <c r="H1009" s="21"/>
      <c r="I1009" s="21"/>
      <c r="J1009" s="21"/>
      <c r="K1009" s="21"/>
      <c r="L1009" s="21"/>
      <c r="M1009" s="21"/>
    </row>
    <row r="1010" spans="1:13">
      <c r="A1010" s="21"/>
      <c r="B1010" s="21"/>
      <c r="C1010" s="21"/>
      <c r="D1010" s="21"/>
      <c r="E1010" s="21"/>
      <c r="F1010" s="21"/>
      <c r="G1010" s="21"/>
      <c r="H1010" s="21"/>
      <c r="I1010" s="21"/>
      <c r="J1010" s="21"/>
      <c r="K1010" s="21"/>
      <c r="L1010" s="21"/>
      <c r="M1010" s="21"/>
    </row>
    <row r="1011" spans="1:13">
      <c r="A1011" s="21"/>
      <c r="B1011" s="21"/>
      <c r="C1011" s="21"/>
      <c r="D1011" s="21"/>
      <c r="E1011" s="21"/>
      <c r="F1011" s="21"/>
      <c r="G1011" s="21"/>
      <c r="H1011" s="21"/>
      <c r="I1011" s="21"/>
      <c r="J1011" s="21"/>
      <c r="K1011" s="21"/>
      <c r="L1011" s="21"/>
      <c r="M1011" s="21"/>
    </row>
    <row r="1012" spans="1:13">
      <c r="A1012" s="21"/>
      <c r="B1012" s="21"/>
      <c r="C1012" s="21"/>
      <c r="D1012" s="21"/>
      <c r="E1012" s="21"/>
      <c r="F1012" s="21"/>
      <c r="G1012" s="21"/>
      <c r="H1012" s="21"/>
      <c r="I1012" s="21"/>
      <c r="J1012" s="21"/>
      <c r="K1012" s="21"/>
      <c r="L1012" s="21"/>
      <c r="M1012" s="21"/>
    </row>
    <row r="1013" spans="1:13">
      <c r="A1013" s="21"/>
      <c r="B1013" s="21"/>
      <c r="C1013" s="21"/>
      <c r="D1013" s="21"/>
      <c r="E1013" s="21"/>
      <c r="F1013" s="21"/>
      <c r="G1013" s="21"/>
      <c r="H1013" s="21"/>
      <c r="I1013" s="21"/>
      <c r="J1013" s="21"/>
      <c r="K1013" s="21"/>
      <c r="L1013" s="21"/>
      <c r="M1013" s="21"/>
    </row>
    <row r="1014" spans="1:13">
      <c r="A1014" s="21"/>
      <c r="B1014" s="21"/>
      <c r="C1014" s="21"/>
      <c r="D1014" s="21"/>
      <c r="E1014" s="21"/>
      <c r="F1014" s="21"/>
      <c r="G1014" s="21"/>
      <c r="H1014" s="21"/>
      <c r="I1014" s="21"/>
      <c r="J1014" s="21"/>
      <c r="K1014" s="21"/>
      <c r="L1014" s="21"/>
      <c r="M1014" s="21"/>
    </row>
    <row r="1015" spans="1:13">
      <c r="A1015" s="21"/>
      <c r="B1015" s="21"/>
      <c r="C1015" s="21"/>
      <c r="D1015" s="21"/>
      <c r="E1015" s="21"/>
      <c r="F1015" s="21"/>
      <c r="G1015" s="21"/>
      <c r="H1015" s="21"/>
      <c r="I1015" s="21"/>
      <c r="J1015" s="21"/>
      <c r="K1015" s="21"/>
      <c r="L1015" s="21"/>
      <c r="M1015" s="21"/>
    </row>
    <row r="1016" spans="1:13">
      <c r="A1016" s="21"/>
      <c r="B1016" s="21"/>
      <c r="C1016" s="21"/>
      <c r="D1016" s="21"/>
      <c r="E1016" s="21"/>
      <c r="F1016" s="21"/>
      <c r="G1016" s="21"/>
      <c r="H1016" s="21"/>
      <c r="I1016" s="21"/>
      <c r="J1016" s="21"/>
      <c r="K1016" s="21"/>
      <c r="L1016" s="21"/>
      <c r="M1016" s="21"/>
    </row>
    <row r="1017" spans="1:13">
      <c r="A1017" s="21"/>
      <c r="B1017" s="21"/>
      <c r="C1017" s="21"/>
      <c r="D1017" s="21"/>
      <c r="E1017" s="21"/>
      <c r="F1017" s="21"/>
      <c r="G1017" s="21"/>
      <c r="H1017" s="21"/>
      <c r="I1017" s="21"/>
      <c r="J1017" s="21"/>
      <c r="K1017" s="21"/>
      <c r="L1017" s="21"/>
      <c r="M1017" s="21"/>
    </row>
    <row r="1018" spans="1:13">
      <c r="A1018" s="21"/>
      <c r="B1018" s="21"/>
      <c r="C1018" s="21"/>
      <c r="D1018" s="21"/>
      <c r="E1018" s="21"/>
      <c r="F1018" s="21"/>
      <c r="G1018" s="21"/>
      <c r="H1018" s="21"/>
      <c r="I1018" s="21"/>
      <c r="J1018" s="21"/>
      <c r="K1018" s="21"/>
      <c r="L1018" s="21"/>
      <c r="M1018" s="21"/>
    </row>
    <row r="1019" spans="1:13">
      <c r="A1019" s="21"/>
      <c r="B1019" s="21"/>
      <c r="C1019" s="21"/>
      <c r="D1019" s="21"/>
      <c r="E1019" s="21"/>
      <c r="F1019" s="21"/>
      <c r="G1019" s="21"/>
      <c r="H1019" s="21"/>
      <c r="I1019" s="21"/>
      <c r="J1019" s="21"/>
      <c r="K1019" s="21"/>
      <c r="L1019" s="21"/>
      <c r="M1019" s="21"/>
    </row>
    <row r="1020" spans="1:13">
      <c r="A1020" s="21"/>
      <c r="B1020" s="21"/>
      <c r="C1020" s="21"/>
      <c r="D1020" s="21"/>
      <c r="E1020" s="21"/>
      <c r="F1020" s="21"/>
      <c r="G1020" s="21"/>
      <c r="H1020" s="21"/>
      <c r="I1020" s="21"/>
      <c r="J1020" s="21"/>
      <c r="K1020" s="21"/>
      <c r="L1020" s="21"/>
      <c r="M1020" s="21"/>
    </row>
    <row r="1021" spans="1:13">
      <c r="A1021" s="21"/>
      <c r="B1021" s="21"/>
      <c r="C1021" s="21"/>
      <c r="D1021" s="21"/>
      <c r="E1021" s="21"/>
      <c r="F1021" s="21"/>
      <c r="G1021" s="21"/>
      <c r="H1021" s="21"/>
      <c r="I1021" s="21"/>
      <c r="J1021" s="21"/>
      <c r="K1021" s="21"/>
      <c r="L1021" s="21"/>
      <c r="M1021" s="21"/>
    </row>
    <row r="1022" spans="1:13">
      <c r="A1022" s="21"/>
      <c r="B1022" s="21"/>
      <c r="C1022" s="21"/>
      <c r="D1022" s="21"/>
      <c r="E1022" s="21"/>
      <c r="F1022" s="21"/>
      <c r="G1022" s="21"/>
      <c r="H1022" s="21"/>
      <c r="I1022" s="21"/>
      <c r="J1022" s="21"/>
      <c r="K1022" s="21"/>
      <c r="L1022" s="21"/>
      <c r="M1022" s="21"/>
    </row>
    <row r="1023" spans="1:13">
      <c r="A1023" s="21"/>
      <c r="B1023" s="21"/>
      <c r="C1023" s="21"/>
      <c r="D1023" s="21"/>
      <c r="E1023" s="21"/>
      <c r="F1023" s="21"/>
      <c r="G1023" s="21"/>
      <c r="H1023" s="21"/>
      <c r="I1023" s="21"/>
      <c r="J1023" s="21"/>
      <c r="K1023" s="21"/>
      <c r="L1023" s="21"/>
      <c r="M1023" s="21"/>
    </row>
    <row r="1024" spans="1:13">
      <c r="A1024" s="21"/>
      <c r="B1024" s="21"/>
      <c r="C1024" s="21"/>
      <c r="D1024" s="21"/>
      <c r="E1024" s="21"/>
      <c r="F1024" s="21"/>
      <c r="G1024" s="21"/>
      <c r="H1024" s="21"/>
      <c r="I1024" s="21"/>
      <c r="J1024" s="21"/>
      <c r="K1024" s="21"/>
      <c r="L1024" s="21"/>
      <c r="M1024" s="21"/>
    </row>
    <row r="1025" spans="1:13">
      <c r="A1025" s="21"/>
      <c r="B1025" s="21"/>
      <c r="C1025" s="21"/>
      <c r="D1025" s="21"/>
      <c r="E1025" s="21"/>
      <c r="F1025" s="21"/>
      <c r="G1025" s="21"/>
      <c r="H1025" s="21"/>
      <c r="I1025" s="21"/>
      <c r="J1025" s="21"/>
      <c r="K1025" s="21"/>
      <c r="L1025" s="21"/>
      <c r="M1025" s="21"/>
    </row>
    <row r="1026" spans="1:13">
      <c r="A1026" s="21"/>
      <c r="B1026" s="21"/>
      <c r="C1026" s="21"/>
      <c r="D1026" s="21"/>
      <c r="E1026" s="21"/>
      <c r="F1026" s="21"/>
      <c r="G1026" s="21"/>
      <c r="H1026" s="21"/>
      <c r="I1026" s="21"/>
      <c r="J1026" s="21"/>
      <c r="K1026" s="21"/>
      <c r="L1026" s="21"/>
      <c r="M1026" s="21"/>
    </row>
    <row r="1027" spans="1:13">
      <c r="A1027" s="21"/>
      <c r="B1027" s="21"/>
      <c r="C1027" s="21"/>
      <c r="D1027" s="21"/>
      <c r="E1027" s="21"/>
      <c r="F1027" s="21"/>
      <c r="G1027" s="21"/>
      <c r="H1027" s="21"/>
      <c r="I1027" s="21"/>
      <c r="J1027" s="21"/>
      <c r="K1027" s="21"/>
      <c r="L1027" s="21"/>
      <c r="M1027" s="21"/>
    </row>
    <row r="1028" spans="1:13">
      <c r="A1028" s="21"/>
      <c r="B1028" s="21"/>
      <c r="C1028" s="21"/>
      <c r="D1028" s="21"/>
      <c r="E1028" s="21"/>
      <c r="F1028" s="21"/>
      <c r="G1028" s="21"/>
      <c r="H1028" s="21"/>
      <c r="I1028" s="21"/>
      <c r="J1028" s="21"/>
      <c r="K1028" s="21"/>
      <c r="L1028" s="21"/>
      <c r="M1028" s="21"/>
    </row>
    <row r="1029" spans="1:13">
      <c r="A1029" s="21"/>
      <c r="B1029" s="21"/>
      <c r="C1029" s="21"/>
      <c r="D1029" s="21"/>
      <c r="E1029" s="21"/>
      <c r="F1029" s="21"/>
      <c r="G1029" s="21"/>
      <c r="H1029" s="21"/>
      <c r="I1029" s="21"/>
      <c r="J1029" s="21"/>
      <c r="K1029" s="21"/>
      <c r="L1029" s="21"/>
      <c r="M1029" s="21"/>
    </row>
    <row r="1030" spans="1:13">
      <c r="A1030" s="21"/>
      <c r="B1030" s="21"/>
      <c r="C1030" s="21"/>
      <c r="D1030" s="21"/>
      <c r="E1030" s="21"/>
      <c r="F1030" s="21"/>
      <c r="G1030" s="21"/>
      <c r="H1030" s="21"/>
      <c r="I1030" s="21"/>
      <c r="J1030" s="21"/>
      <c r="K1030" s="21"/>
      <c r="L1030" s="21"/>
      <c r="M1030" s="21"/>
    </row>
    <row r="1031" spans="1:13">
      <c r="A1031" s="21"/>
      <c r="B1031" s="21"/>
      <c r="C1031" s="21"/>
      <c r="D1031" s="21"/>
      <c r="E1031" s="21"/>
      <c r="F1031" s="21"/>
      <c r="G1031" s="21"/>
      <c r="H1031" s="21"/>
      <c r="I1031" s="21"/>
      <c r="J1031" s="21"/>
      <c r="K1031" s="21"/>
      <c r="L1031" s="21"/>
      <c r="M1031" s="21"/>
    </row>
    <row r="1032" spans="1:13">
      <c r="A1032" s="21"/>
      <c r="B1032" s="21"/>
      <c r="C1032" s="21"/>
      <c r="D1032" s="21"/>
      <c r="E1032" s="21"/>
      <c r="F1032" s="21"/>
      <c r="G1032" s="21"/>
      <c r="H1032" s="21"/>
      <c r="I1032" s="21"/>
      <c r="J1032" s="21"/>
      <c r="K1032" s="21"/>
      <c r="L1032" s="21"/>
      <c r="M1032" s="21"/>
    </row>
    <row r="1033" spans="1:13">
      <c r="A1033" s="21"/>
      <c r="B1033" s="21"/>
      <c r="C1033" s="21"/>
      <c r="D1033" s="21"/>
      <c r="E1033" s="21"/>
      <c r="F1033" s="21"/>
      <c r="G1033" s="21"/>
      <c r="H1033" s="21"/>
      <c r="I1033" s="21"/>
      <c r="J1033" s="21"/>
      <c r="K1033" s="21"/>
      <c r="L1033" s="21"/>
      <c r="M1033" s="21"/>
    </row>
    <row r="1034" spans="1:13">
      <c r="A1034" s="21"/>
      <c r="B1034" s="21"/>
      <c r="C1034" s="21"/>
      <c r="D1034" s="21"/>
      <c r="E1034" s="21"/>
      <c r="F1034" s="21"/>
      <c r="G1034" s="21"/>
      <c r="H1034" s="21"/>
      <c r="I1034" s="21"/>
      <c r="J1034" s="21"/>
      <c r="K1034" s="21"/>
      <c r="L1034" s="21"/>
      <c r="M1034" s="21"/>
    </row>
    <row r="1035" spans="1:13">
      <c r="A1035" s="21"/>
      <c r="B1035" s="21"/>
      <c r="C1035" s="21"/>
      <c r="D1035" s="21"/>
      <c r="E1035" s="21"/>
      <c r="F1035" s="21"/>
      <c r="G1035" s="21"/>
      <c r="H1035" s="21"/>
      <c r="I1035" s="21"/>
      <c r="J1035" s="21"/>
      <c r="K1035" s="21"/>
      <c r="L1035" s="21"/>
      <c r="M1035" s="21"/>
    </row>
    <row r="1036" spans="1:13">
      <c r="A1036" s="21"/>
      <c r="B1036" s="21"/>
      <c r="C1036" s="21"/>
      <c r="D1036" s="21"/>
      <c r="E1036" s="21"/>
      <c r="F1036" s="21"/>
      <c r="G1036" s="21"/>
      <c r="H1036" s="21"/>
      <c r="I1036" s="21"/>
      <c r="J1036" s="21"/>
      <c r="K1036" s="21"/>
      <c r="L1036" s="21"/>
      <c r="M1036" s="21"/>
    </row>
    <row r="1037" spans="1:13">
      <c r="A1037" s="21"/>
      <c r="B1037" s="21"/>
      <c r="C1037" s="21"/>
      <c r="D1037" s="21"/>
      <c r="E1037" s="21"/>
      <c r="F1037" s="21"/>
      <c r="G1037" s="21"/>
      <c r="H1037" s="21"/>
      <c r="I1037" s="21"/>
      <c r="J1037" s="21"/>
      <c r="K1037" s="21"/>
      <c r="L1037" s="21"/>
      <c r="M1037" s="21"/>
    </row>
    <row r="1038" spans="1:13">
      <c r="A1038" s="21"/>
      <c r="B1038" s="21"/>
      <c r="C1038" s="21"/>
      <c r="D1038" s="21"/>
      <c r="E1038" s="21"/>
      <c r="F1038" s="21"/>
      <c r="G1038" s="21"/>
      <c r="H1038" s="21"/>
      <c r="I1038" s="21"/>
      <c r="J1038" s="21"/>
      <c r="K1038" s="21"/>
      <c r="L1038" s="21"/>
      <c r="M1038" s="21"/>
    </row>
    <row r="1039" spans="1:13">
      <c r="A1039" s="21"/>
      <c r="B1039" s="21"/>
      <c r="C1039" s="21"/>
      <c r="D1039" s="21"/>
      <c r="E1039" s="21"/>
      <c r="F1039" s="21"/>
      <c r="G1039" s="21"/>
      <c r="H1039" s="21"/>
      <c r="I1039" s="21"/>
      <c r="J1039" s="21"/>
      <c r="K1039" s="21"/>
      <c r="L1039" s="21"/>
      <c r="M1039" s="21"/>
    </row>
    <row r="1040" spans="1:13">
      <c r="A1040" s="21"/>
      <c r="B1040" s="21"/>
      <c r="C1040" s="21"/>
      <c r="D1040" s="21"/>
      <c r="E1040" s="21"/>
      <c r="F1040" s="21"/>
      <c r="G1040" s="21"/>
      <c r="H1040" s="21"/>
      <c r="I1040" s="21"/>
      <c r="J1040" s="21"/>
      <c r="K1040" s="21"/>
      <c r="L1040" s="21"/>
      <c r="M1040" s="21"/>
    </row>
    <row r="1041" spans="1:13">
      <c r="A1041" s="21"/>
      <c r="B1041" s="21"/>
      <c r="C1041" s="21"/>
      <c r="D1041" s="21"/>
      <c r="E1041" s="21"/>
      <c r="F1041" s="21"/>
      <c r="G1041" s="21"/>
      <c r="H1041" s="21"/>
      <c r="I1041" s="21"/>
      <c r="J1041" s="21"/>
      <c r="K1041" s="21"/>
      <c r="L1041" s="21"/>
      <c r="M1041" s="21"/>
    </row>
    <row r="1042" spans="1:13">
      <c r="A1042" s="21"/>
      <c r="B1042" s="21"/>
      <c r="C1042" s="21"/>
      <c r="D1042" s="21"/>
      <c r="E1042" s="21"/>
      <c r="F1042" s="21"/>
      <c r="G1042" s="21"/>
      <c r="H1042" s="21"/>
      <c r="I1042" s="21"/>
      <c r="J1042" s="21"/>
      <c r="K1042" s="21"/>
      <c r="L1042" s="21"/>
      <c r="M1042" s="21"/>
    </row>
    <row r="1043" spans="1:13">
      <c r="A1043" s="21"/>
      <c r="B1043" s="21"/>
      <c r="C1043" s="21"/>
      <c r="D1043" s="21"/>
      <c r="E1043" s="21"/>
      <c r="F1043" s="21"/>
      <c r="G1043" s="21"/>
      <c r="H1043" s="21"/>
      <c r="I1043" s="21"/>
      <c r="J1043" s="21"/>
      <c r="K1043" s="21"/>
      <c r="L1043" s="21"/>
      <c r="M1043" s="21"/>
    </row>
    <row r="1044" spans="1:13">
      <c r="A1044" s="21"/>
      <c r="B1044" s="21"/>
      <c r="C1044" s="21"/>
      <c r="D1044" s="21"/>
      <c r="E1044" s="21"/>
      <c r="F1044" s="21"/>
      <c r="G1044" s="21"/>
      <c r="H1044" s="21"/>
      <c r="I1044" s="21"/>
      <c r="J1044" s="21"/>
      <c r="K1044" s="21"/>
      <c r="L1044" s="21"/>
      <c r="M1044" s="21"/>
    </row>
    <row r="1045" spans="1:13">
      <c r="A1045" s="21"/>
      <c r="B1045" s="21"/>
      <c r="C1045" s="21"/>
      <c r="D1045" s="21"/>
      <c r="E1045" s="21"/>
      <c r="F1045" s="21"/>
      <c r="G1045" s="21"/>
      <c r="H1045" s="21"/>
      <c r="I1045" s="21"/>
      <c r="J1045" s="21"/>
      <c r="K1045" s="21"/>
      <c r="L1045" s="21"/>
      <c r="M1045" s="21"/>
    </row>
    <row r="1046" spans="1:13">
      <c r="A1046" s="21"/>
      <c r="B1046" s="21"/>
      <c r="C1046" s="21"/>
      <c r="D1046" s="21"/>
      <c r="E1046" s="21"/>
      <c r="F1046" s="21"/>
      <c r="G1046" s="21"/>
      <c r="H1046" s="21"/>
      <c r="I1046" s="21"/>
      <c r="J1046" s="21"/>
      <c r="K1046" s="21"/>
      <c r="L1046" s="21"/>
      <c r="M1046" s="21"/>
    </row>
    <row r="1047" spans="1:13">
      <c r="A1047" s="21"/>
      <c r="B1047" s="21"/>
      <c r="C1047" s="21"/>
      <c r="D1047" s="21"/>
      <c r="E1047" s="21"/>
      <c r="F1047" s="21"/>
      <c r="G1047" s="21"/>
      <c r="H1047" s="21"/>
      <c r="I1047" s="21"/>
      <c r="J1047" s="21"/>
      <c r="K1047" s="21"/>
      <c r="L1047" s="21"/>
      <c r="M1047" s="21"/>
    </row>
    <row r="1048" spans="1:13">
      <c r="A1048" s="21"/>
      <c r="B1048" s="21"/>
      <c r="C1048" s="21"/>
      <c r="D1048" s="21"/>
      <c r="E1048" s="21"/>
      <c r="F1048" s="21"/>
      <c r="G1048" s="21"/>
      <c r="H1048" s="21"/>
      <c r="I1048" s="21"/>
      <c r="J1048" s="21"/>
      <c r="K1048" s="21"/>
      <c r="L1048" s="21"/>
      <c r="M1048" s="21"/>
    </row>
    <row r="1049" spans="1:13">
      <c r="A1049" s="21"/>
      <c r="B1049" s="21"/>
      <c r="C1049" s="21"/>
      <c r="D1049" s="21"/>
      <c r="E1049" s="21"/>
      <c r="F1049" s="21"/>
      <c r="G1049" s="21"/>
      <c r="H1049" s="21"/>
      <c r="I1049" s="21"/>
      <c r="J1049" s="21"/>
      <c r="K1049" s="21"/>
      <c r="L1049" s="21"/>
      <c r="M1049" s="21"/>
    </row>
    <row r="1050" spans="1:13">
      <c r="A1050" s="21"/>
      <c r="B1050" s="21"/>
      <c r="C1050" s="21"/>
      <c r="D1050" s="21"/>
      <c r="E1050" s="21"/>
      <c r="F1050" s="21"/>
      <c r="G1050" s="21"/>
      <c r="H1050" s="21"/>
      <c r="I1050" s="21"/>
      <c r="J1050" s="21"/>
      <c r="K1050" s="21"/>
      <c r="L1050" s="21"/>
      <c r="M1050" s="21"/>
    </row>
    <row r="1051" spans="1:13">
      <c r="A1051" s="21"/>
      <c r="B1051" s="21"/>
      <c r="C1051" s="21"/>
      <c r="D1051" s="21"/>
      <c r="E1051" s="21"/>
      <c r="F1051" s="21"/>
      <c r="G1051" s="21"/>
      <c r="H1051" s="21"/>
      <c r="I1051" s="21"/>
      <c r="J1051" s="21"/>
      <c r="K1051" s="21"/>
      <c r="L1051" s="21"/>
      <c r="M1051" s="21"/>
    </row>
    <row r="1052" spans="1:13">
      <c r="A1052" s="21"/>
      <c r="B1052" s="21"/>
      <c r="C1052" s="21"/>
      <c r="D1052" s="21"/>
      <c r="E1052" s="21"/>
      <c r="F1052" s="21"/>
      <c r="G1052" s="21"/>
      <c r="H1052" s="21"/>
      <c r="I1052" s="21"/>
      <c r="J1052" s="21"/>
      <c r="K1052" s="21"/>
      <c r="L1052" s="21"/>
      <c r="M1052" s="21"/>
    </row>
    <row r="1053" spans="1:13">
      <c r="A1053" s="21"/>
      <c r="B1053" s="21"/>
      <c r="C1053" s="21"/>
      <c r="D1053" s="21"/>
      <c r="E1053" s="21"/>
      <c r="F1053" s="21"/>
      <c r="G1053" s="21"/>
      <c r="H1053" s="21"/>
      <c r="I1053" s="21"/>
      <c r="J1053" s="21"/>
      <c r="K1053" s="21"/>
      <c r="L1053" s="21"/>
      <c r="M1053" s="21"/>
    </row>
    <row r="1054" spans="1:13">
      <c r="A1054" s="21"/>
      <c r="B1054" s="21"/>
      <c r="C1054" s="21"/>
      <c r="D1054" s="21"/>
      <c r="E1054" s="21"/>
      <c r="F1054" s="21"/>
      <c r="G1054" s="21"/>
      <c r="H1054" s="21"/>
      <c r="I1054" s="21"/>
      <c r="J1054" s="21"/>
      <c r="K1054" s="21"/>
      <c r="L1054" s="21"/>
      <c r="M1054" s="21"/>
    </row>
    <row r="1055" spans="1:13">
      <c r="A1055" s="21"/>
      <c r="B1055" s="21"/>
      <c r="C1055" s="21"/>
      <c r="D1055" s="21"/>
      <c r="E1055" s="21"/>
      <c r="F1055" s="21"/>
      <c r="G1055" s="21"/>
      <c r="H1055" s="21"/>
      <c r="I1055" s="21"/>
      <c r="J1055" s="21"/>
      <c r="K1055" s="21"/>
      <c r="L1055" s="21"/>
      <c r="M1055" s="21"/>
    </row>
    <row r="1056" spans="1:13">
      <c r="A1056" s="21"/>
      <c r="B1056" s="21"/>
      <c r="C1056" s="21"/>
      <c r="D1056" s="21"/>
      <c r="E1056" s="21"/>
      <c r="F1056" s="21"/>
      <c r="G1056" s="21"/>
      <c r="H1056" s="21"/>
      <c r="I1056" s="21"/>
      <c r="J1056" s="21"/>
      <c r="K1056" s="21"/>
      <c r="L1056" s="21"/>
      <c r="M1056" s="21"/>
    </row>
    <row r="1057" spans="1:13">
      <c r="A1057" s="21"/>
      <c r="B1057" s="21"/>
      <c r="C1057" s="21"/>
      <c r="D1057" s="21"/>
      <c r="E1057" s="21"/>
      <c r="F1057" s="21"/>
      <c r="G1057" s="21"/>
      <c r="H1057" s="21"/>
      <c r="I1057" s="21"/>
      <c r="J1057" s="21"/>
      <c r="K1057" s="21"/>
      <c r="L1057" s="21"/>
      <c r="M1057" s="21"/>
    </row>
    <row r="1058" spans="1:13">
      <c r="A1058" s="21"/>
      <c r="B1058" s="21"/>
      <c r="C1058" s="21"/>
      <c r="D1058" s="21"/>
      <c r="E1058" s="21"/>
      <c r="F1058" s="21"/>
      <c r="G1058" s="21"/>
      <c r="H1058" s="21"/>
      <c r="I1058" s="21"/>
      <c r="J1058" s="21"/>
      <c r="K1058" s="21"/>
      <c r="L1058" s="21"/>
      <c r="M1058" s="21"/>
    </row>
    <row r="1059" spans="1:13">
      <c r="A1059" s="21"/>
      <c r="B1059" s="21"/>
      <c r="C1059" s="21"/>
      <c r="D1059" s="21"/>
      <c r="E1059" s="21"/>
      <c r="F1059" s="21"/>
      <c r="G1059" s="21"/>
      <c r="H1059" s="21"/>
      <c r="I1059" s="21"/>
      <c r="J1059" s="21"/>
      <c r="K1059" s="21"/>
      <c r="L1059" s="21"/>
      <c r="M1059" s="21"/>
    </row>
    <row r="1060" spans="1:13">
      <c r="A1060" s="21"/>
      <c r="B1060" s="21"/>
      <c r="C1060" s="21"/>
      <c r="D1060" s="21"/>
      <c r="E1060" s="21"/>
      <c r="F1060" s="21"/>
      <c r="G1060" s="21"/>
      <c r="H1060" s="21"/>
      <c r="I1060" s="21"/>
      <c r="J1060" s="21"/>
      <c r="K1060" s="21"/>
      <c r="L1060" s="21"/>
      <c r="M1060" s="21"/>
    </row>
    <row r="1061" spans="1:13">
      <c r="A1061" s="21"/>
      <c r="B1061" s="21"/>
      <c r="C1061" s="21"/>
      <c r="D1061" s="21"/>
      <c r="E1061" s="21"/>
      <c r="F1061" s="21"/>
      <c r="G1061" s="21"/>
      <c r="H1061" s="21"/>
      <c r="I1061" s="21"/>
      <c r="J1061" s="21"/>
      <c r="K1061" s="21"/>
      <c r="L1061" s="21"/>
      <c r="M1061" s="21"/>
    </row>
    <row r="1062" spans="1:13">
      <c r="A1062" s="21"/>
      <c r="B1062" s="21"/>
      <c r="C1062" s="21"/>
      <c r="D1062" s="21"/>
      <c r="E1062" s="21"/>
      <c r="F1062" s="21"/>
      <c r="G1062" s="21"/>
      <c r="H1062" s="21"/>
      <c r="I1062" s="21"/>
      <c r="J1062" s="21"/>
      <c r="K1062" s="21"/>
      <c r="L1062" s="21"/>
      <c r="M1062" s="21"/>
    </row>
    <row r="1063" spans="1:13">
      <c r="A1063" s="21"/>
      <c r="B1063" s="21"/>
      <c r="C1063" s="21"/>
      <c r="D1063" s="21"/>
      <c r="E1063" s="21"/>
      <c r="F1063" s="21"/>
      <c r="G1063" s="21"/>
      <c r="H1063" s="21"/>
      <c r="I1063" s="21"/>
      <c r="J1063" s="21"/>
      <c r="K1063" s="21"/>
      <c r="L1063" s="21"/>
      <c r="M1063" s="21"/>
    </row>
    <row r="1064" spans="1:13">
      <c r="A1064" s="21"/>
      <c r="B1064" s="21"/>
      <c r="C1064" s="21"/>
      <c r="D1064" s="21"/>
      <c r="E1064" s="21"/>
      <c r="F1064" s="21"/>
      <c r="G1064" s="21"/>
      <c r="H1064" s="21"/>
      <c r="I1064" s="21"/>
      <c r="J1064" s="21"/>
      <c r="K1064" s="21"/>
      <c r="L1064" s="21"/>
      <c r="M1064" s="21"/>
    </row>
    <row r="1065" spans="1:13">
      <c r="A1065" s="21"/>
      <c r="B1065" s="21"/>
      <c r="C1065" s="21"/>
      <c r="D1065" s="21"/>
      <c r="E1065" s="21"/>
      <c r="F1065" s="21"/>
      <c r="G1065" s="21"/>
      <c r="H1065" s="21"/>
      <c r="I1065" s="21"/>
      <c r="J1065" s="21"/>
      <c r="K1065" s="21"/>
      <c r="L1065" s="21"/>
      <c r="M1065" s="21"/>
    </row>
    <row r="1066" spans="1:13">
      <c r="A1066" s="21"/>
      <c r="B1066" s="21"/>
      <c r="C1066" s="21"/>
      <c r="D1066" s="21"/>
      <c r="E1066" s="21"/>
      <c r="F1066" s="21"/>
      <c r="G1066" s="21"/>
      <c r="H1066" s="21"/>
      <c r="I1066" s="21"/>
      <c r="J1066" s="21"/>
      <c r="K1066" s="21"/>
      <c r="L1066" s="21"/>
      <c r="M1066" s="21"/>
    </row>
    <row r="1067" spans="1:13">
      <c r="A1067" s="21"/>
      <c r="B1067" s="21"/>
      <c r="C1067" s="21"/>
      <c r="D1067" s="21"/>
      <c r="E1067" s="21"/>
      <c r="F1067" s="21"/>
      <c r="G1067" s="21"/>
      <c r="H1067" s="21"/>
      <c r="I1067" s="21"/>
      <c r="J1067" s="21"/>
      <c r="K1067" s="21"/>
      <c r="L1067" s="21"/>
      <c r="M1067" s="21"/>
    </row>
    <row r="1068" spans="1:13">
      <c r="A1068" s="21"/>
      <c r="B1068" s="21"/>
      <c r="C1068" s="21"/>
      <c r="D1068" s="21"/>
      <c r="E1068" s="21"/>
      <c r="F1068" s="21"/>
      <c r="G1068" s="21"/>
      <c r="H1068" s="21"/>
      <c r="I1068" s="21"/>
      <c r="J1068" s="21"/>
      <c r="K1068" s="21"/>
      <c r="L1068" s="21"/>
      <c r="M1068" s="21"/>
    </row>
    <row r="1069" spans="1:13">
      <c r="A1069" s="21"/>
      <c r="B1069" s="21"/>
      <c r="C1069" s="21"/>
      <c r="D1069" s="21"/>
      <c r="E1069" s="21"/>
      <c r="F1069" s="21"/>
      <c r="G1069" s="21"/>
      <c r="H1069" s="21"/>
      <c r="I1069" s="21"/>
      <c r="J1069" s="21"/>
      <c r="K1069" s="21"/>
      <c r="L1069" s="21"/>
      <c r="M1069" s="21"/>
    </row>
    <row r="1070" spans="1:13">
      <c r="A1070" s="21"/>
      <c r="B1070" s="21"/>
      <c r="C1070" s="21"/>
      <c r="D1070" s="21"/>
      <c r="E1070" s="21"/>
      <c r="F1070" s="21"/>
      <c r="G1070" s="21"/>
      <c r="H1070" s="21"/>
      <c r="I1070" s="21"/>
      <c r="J1070" s="21"/>
      <c r="K1070" s="21"/>
      <c r="L1070" s="21"/>
      <c r="M1070" s="21"/>
    </row>
    <row r="1071" spans="1:13">
      <c r="A1071" s="21"/>
      <c r="B1071" s="21"/>
      <c r="C1071" s="21"/>
      <c r="D1071" s="21"/>
      <c r="E1071" s="21"/>
      <c r="F1071" s="21"/>
      <c r="G1071" s="21"/>
      <c r="H1071" s="21"/>
      <c r="I1071" s="21"/>
      <c r="J1071" s="21"/>
      <c r="K1071" s="21"/>
      <c r="L1071" s="21"/>
      <c r="M1071" s="21"/>
    </row>
    <row r="1072" spans="1:13">
      <c r="A1072" s="21"/>
      <c r="B1072" s="21"/>
      <c r="C1072" s="21"/>
      <c r="D1072" s="21"/>
      <c r="E1072" s="21"/>
      <c r="F1072" s="21"/>
      <c r="G1072" s="21"/>
      <c r="H1072" s="21"/>
      <c r="I1072" s="21"/>
      <c r="J1072" s="21"/>
      <c r="K1072" s="21"/>
      <c r="L1072" s="21"/>
      <c r="M1072" s="21"/>
    </row>
    <row r="1073" spans="1:13">
      <c r="A1073" s="21"/>
      <c r="B1073" s="21"/>
      <c r="C1073" s="21"/>
      <c r="D1073" s="21"/>
      <c r="E1073" s="21"/>
      <c r="F1073" s="21"/>
      <c r="G1073" s="21"/>
      <c r="H1073" s="21"/>
      <c r="I1073" s="21"/>
      <c r="J1073" s="21"/>
      <c r="K1073" s="21"/>
      <c r="L1073" s="21"/>
      <c r="M1073" s="21"/>
    </row>
    <row r="1074" spans="1:13">
      <c r="A1074" s="21"/>
      <c r="B1074" s="21"/>
      <c r="C1074" s="21"/>
      <c r="D1074" s="21"/>
      <c r="E1074" s="21"/>
      <c r="F1074" s="21"/>
      <c r="G1074" s="21"/>
      <c r="H1074" s="21"/>
      <c r="I1074" s="21"/>
      <c r="J1074" s="21"/>
      <c r="K1074" s="21"/>
      <c r="L1074" s="21"/>
      <c r="M1074" s="21"/>
    </row>
    <row r="1075" spans="1:13">
      <c r="A1075" s="21"/>
      <c r="B1075" s="21"/>
      <c r="C1075" s="21"/>
      <c r="D1075" s="21"/>
      <c r="E1075" s="21"/>
      <c r="F1075" s="21"/>
      <c r="G1075" s="21"/>
      <c r="H1075" s="21"/>
      <c r="I1075" s="21"/>
      <c r="J1075" s="21"/>
      <c r="K1075" s="21"/>
      <c r="L1075" s="21"/>
      <c r="M1075" s="21"/>
    </row>
    <row r="1076" spans="1:13">
      <c r="A1076" s="21"/>
      <c r="B1076" s="21"/>
      <c r="C1076" s="21"/>
      <c r="D1076" s="21"/>
      <c r="E1076" s="21"/>
      <c r="F1076" s="21"/>
      <c r="G1076" s="21"/>
      <c r="H1076" s="21"/>
      <c r="I1076" s="21"/>
      <c r="J1076" s="21"/>
      <c r="K1076" s="21"/>
      <c r="L1076" s="21"/>
      <c r="M1076" s="21"/>
    </row>
    <row r="1077" spans="1:13">
      <c r="A1077" s="21"/>
      <c r="B1077" s="21"/>
      <c r="C1077" s="21"/>
      <c r="D1077" s="21"/>
      <c r="E1077" s="21"/>
      <c r="F1077" s="21"/>
      <c r="G1077" s="21"/>
      <c r="H1077" s="21"/>
      <c r="I1077" s="21"/>
      <c r="J1077" s="21"/>
      <c r="K1077" s="21"/>
      <c r="L1077" s="21"/>
      <c r="M1077" s="21"/>
    </row>
    <row r="1078" spans="1:13">
      <c r="A1078" s="21"/>
      <c r="B1078" s="21"/>
      <c r="C1078" s="21"/>
      <c r="D1078" s="21"/>
      <c r="E1078" s="21"/>
      <c r="F1078" s="21"/>
      <c r="G1078" s="21"/>
      <c r="H1078" s="21"/>
      <c r="I1078" s="21"/>
      <c r="J1078" s="21"/>
      <c r="K1078" s="21"/>
      <c r="L1078" s="21"/>
      <c r="M1078" s="21"/>
    </row>
    <row r="1079" spans="1:13">
      <c r="A1079" s="21"/>
      <c r="B1079" s="21"/>
      <c r="C1079" s="21"/>
      <c r="D1079" s="21"/>
      <c r="E1079" s="21"/>
      <c r="F1079" s="21"/>
      <c r="G1079" s="21"/>
      <c r="H1079" s="21"/>
      <c r="I1079" s="21"/>
      <c r="J1079" s="21"/>
      <c r="K1079" s="21"/>
      <c r="L1079" s="21"/>
      <c r="M1079" s="21"/>
    </row>
    <row r="1080" spans="1:13">
      <c r="A1080" s="21"/>
      <c r="B1080" s="21"/>
      <c r="C1080" s="21"/>
      <c r="D1080" s="21"/>
      <c r="E1080" s="21"/>
      <c r="F1080" s="21"/>
      <c r="G1080" s="21"/>
      <c r="H1080" s="21"/>
      <c r="I1080" s="21"/>
      <c r="J1080" s="21"/>
      <c r="K1080" s="21"/>
      <c r="L1080" s="21"/>
      <c r="M1080" s="21"/>
    </row>
    <row r="1081" spans="1:13">
      <c r="A1081" s="21"/>
      <c r="B1081" s="21"/>
      <c r="C1081" s="21"/>
      <c r="D1081" s="21"/>
      <c r="E1081" s="21"/>
      <c r="F1081" s="21"/>
      <c r="G1081" s="21"/>
      <c r="H1081" s="21"/>
      <c r="I1081" s="21"/>
      <c r="J1081" s="21"/>
      <c r="K1081" s="21"/>
      <c r="L1081" s="21"/>
      <c r="M1081" s="21"/>
    </row>
    <row r="1082" spans="1:13">
      <c r="A1082" s="21"/>
      <c r="B1082" s="21"/>
      <c r="C1082" s="21"/>
      <c r="D1082" s="21"/>
      <c r="E1082" s="21"/>
      <c r="F1082" s="21"/>
      <c r="G1082" s="21"/>
      <c r="H1082" s="21"/>
      <c r="I1082" s="21"/>
      <c r="J1082" s="21"/>
      <c r="K1082" s="21"/>
      <c r="L1082" s="21"/>
      <c r="M1082" s="21"/>
    </row>
    <row r="1083" spans="1:13">
      <c r="A1083" s="21"/>
      <c r="B1083" s="21"/>
      <c r="C1083" s="21"/>
      <c r="D1083" s="21"/>
      <c r="E1083" s="21"/>
      <c r="F1083" s="21"/>
      <c r="G1083" s="21"/>
      <c r="H1083" s="21"/>
      <c r="I1083" s="21"/>
      <c r="J1083" s="21"/>
      <c r="K1083" s="21"/>
      <c r="L1083" s="21"/>
      <c r="M1083" s="21"/>
    </row>
    <row r="1084" spans="1:13">
      <c r="A1084" s="21"/>
      <c r="B1084" s="21"/>
      <c r="C1084" s="21"/>
      <c r="D1084" s="21"/>
      <c r="E1084" s="21"/>
      <c r="F1084" s="21"/>
      <c r="G1084" s="21"/>
      <c r="H1084" s="21"/>
      <c r="I1084" s="21"/>
      <c r="J1084" s="21"/>
      <c r="K1084" s="21"/>
      <c r="L1084" s="21"/>
      <c r="M1084" s="21"/>
    </row>
    <row r="1085" spans="1:13">
      <c r="A1085" s="21"/>
      <c r="B1085" s="21"/>
      <c r="C1085" s="21"/>
      <c r="D1085" s="21"/>
      <c r="E1085" s="21"/>
      <c r="F1085" s="21"/>
      <c r="G1085" s="21"/>
      <c r="H1085" s="21"/>
      <c r="I1085" s="21"/>
      <c r="J1085" s="21"/>
      <c r="K1085" s="21"/>
      <c r="L1085" s="21"/>
      <c r="M1085" s="21"/>
    </row>
    <row r="1086" spans="1:13">
      <c r="A1086" s="21"/>
      <c r="B1086" s="21"/>
      <c r="C1086" s="21"/>
      <c r="D1086" s="21"/>
      <c r="E1086" s="21"/>
      <c r="F1086" s="21"/>
      <c r="G1086" s="21"/>
      <c r="H1086" s="21"/>
      <c r="I1086" s="21"/>
      <c r="J1086" s="21"/>
      <c r="K1086" s="21"/>
      <c r="L1086" s="21"/>
      <c r="M1086" s="21"/>
    </row>
    <row r="1087" spans="1:13">
      <c r="A1087" s="21"/>
      <c r="B1087" s="21"/>
      <c r="C1087" s="21"/>
      <c r="D1087" s="21"/>
      <c r="E1087" s="21"/>
      <c r="F1087" s="21"/>
      <c r="G1087" s="21"/>
      <c r="H1087" s="21"/>
      <c r="I1087" s="21"/>
      <c r="J1087" s="21"/>
      <c r="K1087" s="21"/>
      <c r="L1087" s="21"/>
      <c r="M1087" s="21"/>
    </row>
    <row r="1088" spans="1:13">
      <c r="A1088" s="21"/>
      <c r="B1088" s="21"/>
      <c r="C1088" s="21"/>
      <c r="D1088" s="21"/>
      <c r="E1088" s="21"/>
      <c r="F1088" s="21"/>
      <c r="G1088" s="21"/>
      <c r="H1088" s="21"/>
      <c r="I1088" s="21"/>
      <c r="J1088" s="21"/>
      <c r="K1088" s="21"/>
      <c r="L1088" s="21"/>
      <c r="M1088" s="21"/>
    </row>
    <row r="1089" spans="1:13">
      <c r="A1089" s="21"/>
      <c r="B1089" s="21"/>
      <c r="C1089" s="21"/>
      <c r="D1089" s="21"/>
      <c r="E1089" s="21"/>
      <c r="F1089" s="21"/>
      <c r="G1089" s="21"/>
      <c r="H1089" s="21"/>
      <c r="I1089" s="21"/>
      <c r="J1089" s="21"/>
      <c r="K1089" s="21"/>
      <c r="L1089" s="21"/>
      <c r="M1089" s="21"/>
    </row>
    <row r="1090" spans="1:13">
      <c r="A1090" s="21"/>
      <c r="B1090" s="21"/>
      <c r="C1090" s="21"/>
      <c r="D1090" s="21"/>
      <c r="E1090" s="21"/>
      <c r="F1090" s="21"/>
      <c r="G1090" s="21"/>
      <c r="H1090" s="21"/>
      <c r="I1090" s="21"/>
      <c r="J1090" s="21"/>
      <c r="K1090" s="21"/>
      <c r="L1090" s="21"/>
      <c r="M1090" s="21"/>
    </row>
    <row r="1091" spans="1:13">
      <c r="A1091" s="21"/>
      <c r="B1091" s="21"/>
      <c r="C1091" s="21"/>
      <c r="D1091" s="21"/>
      <c r="E1091" s="21"/>
      <c r="F1091" s="21"/>
      <c r="G1091" s="21"/>
      <c r="H1091" s="21"/>
      <c r="I1091" s="21"/>
      <c r="J1091" s="21"/>
      <c r="K1091" s="21"/>
      <c r="L1091" s="21"/>
      <c r="M1091" s="21"/>
    </row>
    <row r="1092" spans="1:13">
      <c r="A1092" s="21"/>
      <c r="B1092" s="21"/>
      <c r="C1092" s="21"/>
      <c r="D1092" s="21"/>
      <c r="E1092" s="21"/>
      <c r="F1092" s="21"/>
      <c r="G1092" s="21"/>
      <c r="H1092" s="21"/>
      <c r="I1092" s="21"/>
      <c r="J1092" s="21"/>
      <c r="K1092" s="21"/>
      <c r="L1092" s="21"/>
      <c r="M1092" s="21"/>
    </row>
    <row r="1093" spans="1:13">
      <c r="A1093" s="21"/>
      <c r="B1093" s="21"/>
      <c r="C1093" s="21"/>
      <c r="D1093" s="21"/>
      <c r="E1093" s="21"/>
      <c r="F1093" s="21"/>
      <c r="G1093" s="21"/>
      <c r="H1093" s="21"/>
      <c r="I1093" s="21"/>
      <c r="J1093" s="21"/>
      <c r="K1093" s="21"/>
      <c r="L1093" s="21"/>
      <c r="M1093" s="21"/>
    </row>
    <row r="1094" spans="1:13">
      <c r="A1094" s="21"/>
      <c r="B1094" s="21"/>
      <c r="C1094" s="21"/>
      <c r="D1094" s="21"/>
      <c r="E1094" s="21"/>
      <c r="F1094" s="21"/>
      <c r="G1094" s="21"/>
      <c r="H1094" s="21"/>
      <c r="I1094" s="21"/>
      <c r="J1094" s="21"/>
      <c r="K1094" s="21"/>
      <c r="L1094" s="21"/>
      <c r="M1094" s="21"/>
    </row>
    <row r="1095" spans="1:13">
      <c r="A1095" s="21"/>
      <c r="B1095" s="21"/>
      <c r="C1095" s="21"/>
      <c r="D1095" s="21"/>
      <c r="E1095" s="21"/>
      <c r="F1095" s="21"/>
      <c r="G1095" s="21"/>
      <c r="H1095" s="21"/>
      <c r="I1095" s="21"/>
      <c r="J1095" s="21"/>
      <c r="K1095" s="21"/>
      <c r="L1095" s="21"/>
      <c r="M1095" s="21"/>
    </row>
    <row r="1096" spans="1:13">
      <c r="A1096" s="21"/>
      <c r="B1096" s="21"/>
      <c r="C1096" s="21"/>
      <c r="D1096" s="21"/>
      <c r="E1096" s="21"/>
      <c r="F1096" s="21"/>
      <c r="G1096" s="21"/>
      <c r="H1096" s="21"/>
      <c r="I1096" s="21"/>
      <c r="J1096" s="21"/>
      <c r="K1096" s="21"/>
      <c r="L1096" s="21"/>
      <c r="M1096" s="21"/>
    </row>
    <row r="1097" spans="1:13">
      <c r="A1097" s="21"/>
      <c r="B1097" s="21"/>
      <c r="C1097" s="21"/>
      <c r="D1097" s="21"/>
      <c r="E1097" s="21"/>
      <c r="F1097" s="21"/>
      <c r="G1097" s="21"/>
      <c r="H1097" s="21"/>
      <c r="I1097" s="21"/>
      <c r="J1097" s="21"/>
      <c r="K1097" s="21"/>
      <c r="L1097" s="21"/>
      <c r="M1097" s="21"/>
    </row>
    <row r="1098" spans="1:13">
      <c r="A1098" s="21"/>
      <c r="B1098" s="21"/>
      <c r="C1098" s="21"/>
      <c r="D1098" s="21"/>
      <c r="E1098" s="21"/>
      <c r="F1098" s="21"/>
      <c r="G1098" s="21"/>
      <c r="H1098" s="21"/>
      <c r="I1098" s="21"/>
      <c r="J1098" s="21"/>
      <c r="K1098" s="21"/>
      <c r="L1098" s="21"/>
      <c r="M1098" s="21"/>
    </row>
    <row r="1099" spans="1:13">
      <c r="A1099" s="21"/>
      <c r="B1099" s="21"/>
      <c r="C1099" s="21"/>
      <c r="D1099" s="21"/>
      <c r="E1099" s="21"/>
      <c r="F1099" s="21"/>
      <c r="G1099" s="21"/>
      <c r="H1099" s="21"/>
      <c r="I1099" s="21"/>
      <c r="J1099" s="21"/>
      <c r="K1099" s="21"/>
      <c r="L1099" s="21"/>
      <c r="M1099" s="21"/>
    </row>
    <row r="1100" spans="1:13">
      <c r="A1100" s="21"/>
      <c r="B1100" s="21"/>
      <c r="C1100" s="21"/>
      <c r="D1100" s="21"/>
      <c r="E1100" s="21"/>
      <c r="F1100" s="21"/>
      <c r="G1100" s="21"/>
      <c r="H1100" s="21"/>
      <c r="I1100" s="21"/>
      <c r="J1100" s="21"/>
      <c r="K1100" s="21"/>
      <c r="L1100" s="21"/>
      <c r="M1100" s="21"/>
    </row>
    <row r="1101" spans="1:13">
      <c r="A1101" s="21"/>
      <c r="B1101" s="21"/>
      <c r="C1101" s="21"/>
      <c r="D1101" s="21"/>
      <c r="E1101" s="21"/>
      <c r="F1101" s="21"/>
      <c r="G1101" s="21"/>
      <c r="H1101" s="21"/>
      <c r="I1101" s="21"/>
      <c r="J1101" s="21"/>
      <c r="K1101" s="21"/>
      <c r="L1101" s="21"/>
      <c r="M1101" s="21"/>
    </row>
    <row r="1102" spans="1:13">
      <c r="A1102" s="21"/>
      <c r="B1102" s="21"/>
      <c r="C1102" s="21"/>
      <c r="D1102" s="21"/>
      <c r="E1102" s="21"/>
      <c r="F1102" s="21"/>
      <c r="G1102" s="21"/>
      <c r="H1102" s="21"/>
      <c r="I1102" s="21"/>
      <c r="J1102" s="21"/>
      <c r="K1102" s="21"/>
      <c r="L1102" s="21"/>
      <c r="M1102" s="21"/>
    </row>
    <row r="1103" spans="1:13">
      <c r="A1103" s="21"/>
      <c r="B1103" s="21"/>
      <c r="C1103" s="21"/>
      <c r="D1103" s="21"/>
      <c r="E1103" s="21"/>
      <c r="F1103" s="21"/>
      <c r="G1103" s="21"/>
      <c r="H1103" s="21"/>
      <c r="I1103" s="21"/>
      <c r="J1103" s="21"/>
      <c r="K1103" s="21"/>
      <c r="L1103" s="21"/>
      <c r="M1103" s="21"/>
    </row>
    <row r="1104" spans="1:13">
      <c r="A1104" s="21"/>
      <c r="B1104" s="21"/>
      <c r="C1104" s="21"/>
      <c r="D1104" s="21"/>
      <c r="E1104" s="21"/>
      <c r="F1104" s="21"/>
      <c r="G1104" s="21"/>
      <c r="H1104" s="21"/>
      <c r="I1104" s="21"/>
      <c r="J1104" s="21"/>
      <c r="K1104" s="21"/>
      <c r="L1104" s="21"/>
      <c r="M1104" s="21"/>
    </row>
    <row r="1105" spans="1:13">
      <c r="A1105" s="21"/>
      <c r="B1105" s="21"/>
      <c r="C1105" s="21"/>
      <c r="D1105" s="21"/>
      <c r="E1105" s="21"/>
      <c r="F1105" s="21"/>
      <c r="G1105" s="21"/>
      <c r="H1105" s="21"/>
      <c r="I1105" s="21"/>
      <c r="J1105" s="21"/>
      <c r="K1105" s="21"/>
      <c r="L1105" s="21"/>
      <c r="M1105" s="21"/>
    </row>
    <row r="1106" spans="1:13">
      <c r="A1106" s="21"/>
      <c r="B1106" s="21"/>
      <c r="C1106" s="21"/>
      <c r="D1106" s="21"/>
      <c r="E1106" s="21"/>
      <c r="F1106" s="21"/>
      <c r="G1106" s="21"/>
      <c r="H1106" s="21"/>
      <c r="I1106" s="21"/>
      <c r="J1106" s="21"/>
      <c r="K1106" s="21"/>
      <c r="L1106" s="21"/>
      <c r="M1106" s="21"/>
    </row>
    <row r="1107" spans="1:13">
      <c r="A1107" s="21"/>
      <c r="B1107" s="21"/>
      <c r="C1107" s="21"/>
      <c r="D1107" s="21"/>
      <c r="E1107" s="21"/>
      <c r="F1107" s="21"/>
      <c r="G1107" s="21"/>
      <c r="H1107" s="21"/>
      <c r="I1107" s="21"/>
      <c r="J1107" s="21"/>
      <c r="K1107" s="21"/>
      <c r="L1107" s="21"/>
      <c r="M1107" s="21"/>
    </row>
    <row r="1108" spans="1:13">
      <c r="A1108" s="21"/>
      <c r="B1108" s="21"/>
      <c r="C1108" s="21"/>
      <c r="D1108" s="21"/>
      <c r="E1108" s="21"/>
      <c r="F1108" s="21"/>
      <c r="G1108" s="21"/>
      <c r="H1108" s="21"/>
      <c r="I1108" s="21"/>
      <c r="J1108" s="21"/>
      <c r="K1108" s="21"/>
      <c r="L1108" s="21"/>
      <c r="M1108" s="21"/>
    </row>
    <row r="1109" spans="1:13">
      <c r="A1109" s="21"/>
      <c r="B1109" s="21"/>
      <c r="C1109" s="21"/>
      <c r="D1109" s="21"/>
      <c r="E1109" s="21"/>
      <c r="F1109" s="21"/>
      <c r="G1109" s="21"/>
      <c r="H1109" s="21"/>
      <c r="I1109" s="21"/>
      <c r="J1109" s="21"/>
      <c r="K1109" s="21"/>
      <c r="L1109" s="21"/>
      <c r="M1109" s="21"/>
    </row>
    <row r="1110" spans="1:13">
      <c r="A1110" s="21"/>
      <c r="B1110" s="21"/>
      <c r="C1110" s="21"/>
      <c r="D1110" s="21"/>
      <c r="E1110" s="21"/>
      <c r="F1110" s="21"/>
      <c r="G1110" s="21"/>
      <c r="H1110" s="21"/>
      <c r="I1110" s="21"/>
      <c r="J1110" s="21"/>
      <c r="K1110" s="21"/>
      <c r="L1110" s="21"/>
      <c r="M1110" s="21"/>
    </row>
    <row r="1111" spans="1:13">
      <c r="A1111" s="21"/>
      <c r="B1111" s="21"/>
      <c r="C1111" s="21"/>
      <c r="D1111" s="21"/>
      <c r="E1111" s="21"/>
      <c r="F1111" s="21"/>
      <c r="G1111" s="21"/>
      <c r="H1111" s="21"/>
      <c r="I1111" s="21"/>
      <c r="J1111" s="21"/>
      <c r="K1111" s="21"/>
      <c r="L1111" s="21"/>
      <c r="M1111" s="21"/>
    </row>
    <row r="1112" spans="1:13">
      <c r="A1112" s="21"/>
      <c r="B1112" s="21"/>
      <c r="C1112" s="21"/>
      <c r="D1112" s="21"/>
      <c r="E1112" s="21"/>
      <c r="F1112" s="21"/>
      <c r="G1112" s="21"/>
      <c r="H1112" s="21"/>
      <c r="I1112" s="21"/>
      <c r="J1112" s="21"/>
      <c r="K1112" s="21"/>
      <c r="L1112" s="21"/>
      <c r="M1112" s="21"/>
    </row>
    <row r="1113" spans="1:13">
      <c r="A1113" s="21"/>
      <c r="B1113" s="21"/>
      <c r="C1113" s="21"/>
      <c r="D1113" s="21"/>
      <c r="E1113" s="21"/>
      <c r="F1113" s="21"/>
      <c r="G1113" s="21"/>
      <c r="H1113" s="21"/>
      <c r="I1113" s="21"/>
      <c r="J1113" s="21"/>
      <c r="K1113" s="21"/>
      <c r="L1113" s="21"/>
      <c r="M1113" s="21"/>
    </row>
    <row r="1114" spans="1:13">
      <c r="A1114" s="21"/>
      <c r="B1114" s="21"/>
      <c r="C1114" s="21"/>
      <c r="D1114" s="21"/>
      <c r="E1114" s="21"/>
      <c r="F1114" s="21"/>
      <c r="G1114" s="21"/>
      <c r="H1114" s="21"/>
      <c r="I1114" s="21"/>
      <c r="J1114" s="21"/>
      <c r="K1114" s="21"/>
      <c r="L1114" s="21"/>
      <c r="M1114" s="21"/>
    </row>
    <row r="1115" spans="1:13">
      <c r="A1115" s="21"/>
      <c r="B1115" s="21"/>
      <c r="C1115" s="21"/>
      <c r="D1115" s="21"/>
      <c r="E1115" s="21"/>
      <c r="F1115" s="21"/>
      <c r="G1115" s="21"/>
      <c r="H1115" s="21"/>
      <c r="I1115" s="21"/>
      <c r="J1115" s="21"/>
      <c r="K1115" s="21"/>
      <c r="L1115" s="21"/>
      <c r="M1115" s="21"/>
    </row>
    <row r="1116" spans="1:13">
      <c r="A1116" s="21"/>
      <c r="B1116" s="21"/>
      <c r="C1116" s="21"/>
      <c r="D1116" s="21"/>
      <c r="E1116" s="21"/>
      <c r="F1116" s="21"/>
      <c r="G1116" s="21"/>
      <c r="H1116" s="21"/>
      <c r="I1116" s="21"/>
      <c r="J1116" s="21"/>
      <c r="K1116" s="21"/>
      <c r="L1116" s="21"/>
      <c r="M1116" s="21"/>
    </row>
    <row r="1117" spans="1:13">
      <c r="A1117" s="21"/>
      <c r="B1117" s="21"/>
      <c r="C1117" s="21"/>
      <c r="D1117" s="21"/>
      <c r="E1117" s="21"/>
      <c r="F1117" s="21"/>
      <c r="G1117" s="21"/>
      <c r="H1117" s="21"/>
      <c r="I1117" s="21"/>
      <c r="J1117" s="21"/>
      <c r="K1117" s="21"/>
      <c r="L1117" s="21"/>
      <c r="M1117" s="21"/>
    </row>
    <row r="1118" spans="1:13">
      <c r="A1118" s="21"/>
      <c r="B1118" s="21"/>
      <c r="C1118" s="21"/>
      <c r="D1118" s="21"/>
      <c r="E1118" s="21"/>
      <c r="F1118" s="21"/>
      <c r="G1118" s="21"/>
      <c r="H1118" s="21"/>
      <c r="I1118" s="21"/>
      <c r="J1118" s="21"/>
      <c r="K1118" s="21"/>
      <c r="L1118" s="21"/>
      <c r="M1118" s="21"/>
    </row>
    <row r="1119" spans="1:13">
      <c r="A1119" s="21"/>
      <c r="B1119" s="21"/>
      <c r="C1119" s="21"/>
      <c r="D1119" s="21"/>
      <c r="E1119" s="21"/>
      <c r="F1119" s="21"/>
      <c r="G1119" s="21"/>
      <c r="H1119" s="21"/>
      <c r="I1119" s="21"/>
      <c r="J1119" s="21"/>
      <c r="K1119" s="21"/>
      <c r="L1119" s="21"/>
      <c r="M1119" s="21"/>
    </row>
    <row r="1120" spans="1:13">
      <c r="A1120" s="21"/>
      <c r="B1120" s="21"/>
      <c r="C1120" s="21"/>
      <c r="D1120" s="21"/>
      <c r="E1120" s="21"/>
      <c r="F1120" s="21"/>
      <c r="G1120" s="21"/>
      <c r="H1120" s="21"/>
      <c r="I1120" s="21"/>
      <c r="J1120" s="21"/>
      <c r="K1120" s="21"/>
      <c r="L1120" s="21"/>
      <c r="M1120" s="21"/>
    </row>
    <row r="1121" spans="1:13">
      <c r="A1121" s="21"/>
      <c r="B1121" s="21"/>
      <c r="C1121" s="21"/>
      <c r="D1121" s="21"/>
      <c r="E1121" s="21"/>
      <c r="F1121" s="21"/>
      <c r="G1121" s="21"/>
      <c r="H1121" s="21"/>
      <c r="I1121" s="21"/>
      <c r="J1121" s="21"/>
      <c r="K1121" s="21"/>
      <c r="L1121" s="21"/>
      <c r="M1121" s="21"/>
    </row>
    <row r="1122" spans="1:13">
      <c r="A1122" s="21"/>
      <c r="B1122" s="21"/>
      <c r="C1122" s="21"/>
      <c r="D1122" s="21"/>
      <c r="E1122" s="21"/>
      <c r="F1122" s="21"/>
      <c r="G1122" s="21"/>
      <c r="H1122" s="21"/>
      <c r="I1122" s="21"/>
      <c r="J1122" s="21"/>
      <c r="K1122" s="21"/>
      <c r="L1122" s="21"/>
      <c r="M1122" s="21"/>
    </row>
    <row r="1123" spans="1:13">
      <c r="A1123" s="21"/>
      <c r="B1123" s="21"/>
      <c r="C1123" s="21"/>
      <c r="D1123" s="21"/>
      <c r="E1123" s="21"/>
      <c r="F1123" s="21"/>
      <c r="G1123" s="21"/>
      <c r="H1123" s="21"/>
      <c r="I1123" s="21"/>
      <c r="J1123" s="21"/>
      <c r="K1123" s="21"/>
      <c r="L1123" s="21"/>
      <c r="M1123" s="21"/>
    </row>
    <row r="1124" spans="1:13">
      <c r="A1124" s="21"/>
      <c r="B1124" s="21"/>
      <c r="C1124" s="21"/>
      <c r="D1124" s="21"/>
      <c r="E1124" s="21"/>
      <c r="F1124" s="21"/>
      <c r="G1124" s="21"/>
      <c r="H1124" s="21"/>
      <c r="I1124" s="21"/>
      <c r="J1124" s="21"/>
      <c r="K1124" s="21"/>
      <c r="L1124" s="21"/>
      <c r="M1124" s="21"/>
    </row>
    <row r="1125" spans="1:13">
      <c r="A1125" s="21"/>
      <c r="B1125" s="21"/>
      <c r="C1125" s="21"/>
      <c r="D1125" s="21"/>
      <c r="E1125" s="21"/>
      <c r="F1125" s="21"/>
      <c r="G1125" s="21"/>
      <c r="H1125" s="21"/>
      <c r="I1125" s="21"/>
      <c r="J1125" s="21"/>
      <c r="K1125" s="21"/>
      <c r="L1125" s="21"/>
      <c r="M1125" s="21"/>
    </row>
    <row r="1126" spans="1:13">
      <c r="A1126" s="21"/>
      <c r="B1126" s="21"/>
      <c r="C1126" s="21"/>
      <c r="D1126" s="21"/>
      <c r="E1126" s="21"/>
      <c r="F1126" s="21"/>
      <c r="G1126" s="21"/>
      <c r="H1126" s="21"/>
      <c r="I1126" s="21"/>
      <c r="J1126" s="21"/>
      <c r="K1126" s="21"/>
      <c r="L1126" s="21"/>
      <c r="M1126" s="21"/>
    </row>
    <row r="1127" spans="1:13">
      <c r="A1127" s="21"/>
      <c r="B1127" s="21"/>
      <c r="C1127" s="21"/>
      <c r="D1127" s="21"/>
      <c r="E1127" s="21"/>
      <c r="F1127" s="21"/>
      <c r="G1127" s="21"/>
      <c r="H1127" s="21"/>
      <c r="I1127" s="21"/>
      <c r="J1127" s="21"/>
      <c r="K1127" s="21"/>
      <c r="L1127" s="21"/>
      <c r="M1127" s="21"/>
    </row>
    <row r="1128" spans="1:13">
      <c r="A1128" s="21"/>
      <c r="B1128" s="21"/>
      <c r="C1128" s="21"/>
      <c r="D1128" s="21"/>
      <c r="E1128" s="21"/>
      <c r="F1128" s="21"/>
      <c r="G1128" s="21"/>
      <c r="H1128" s="21"/>
      <c r="I1128" s="21"/>
      <c r="J1128" s="21"/>
      <c r="K1128" s="21"/>
      <c r="L1128" s="21"/>
      <c r="M1128" s="21"/>
    </row>
    <row r="1129" spans="1:13">
      <c r="A1129" s="21"/>
      <c r="B1129" s="21"/>
      <c r="C1129" s="21"/>
      <c r="D1129" s="21"/>
      <c r="E1129" s="21"/>
      <c r="F1129" s="21"/>
      <c r="G1129" s="21"/>
      <c r="H1129" s="21"/>
      <c r="I1129" s="21"/>
      <c r="J1129" s="21"/>
      <c r="K1129" s="21"/>
      <c r="L1129" s="21"/>
      <c r="M1129" s="21"/>
    </row>
    <row r="1130" spans="1:13">
      <c r="A1130" s="21"/>
      <c r="B1130" s="21"/>
      <c r="C1130" s="21"/>
      <c r="D1130" s="21"/>
      <c r="E1130" s="21"/>
      <c r="F1130" s="21"/>
      <c r="G1130" s="21"/>
      <c r="H1130" s="21"/>
      <c r="I1130" s="21"/>
      <c r="J1130" s="21"/>
      <c r="K1130" s="21"/>
      <c r="L1130" s="21"/>
      <c r="M1130" s="21"/>
    </row>
    <row r="1131" spans="1:13">
      <c r="A1131" s="21"/>
      <c r="B1131" s="21"/>
      <c r="C1131" s="21"/>
      <c r="D1131" s="21"/>
      <c r="E1131" s="21"/>
      <c r="F1131" s="21"/>
      <c r="G1131" s="21"/>
      <c r="H1131" s="21"/>
      <c r="I1131" s="21"/>
      <c r="J1131" s="21"/>
      <c r="K1131" s="21"/>
      <c r="L1131" s="21"/>
      <c r="M1131" s="21"/>
    </row>
    <row r="1132" spans="1:13">
      <c r="A1132" s="21"/>
      <c r="B1132" s="21"/>
      <c r="C1132" s="21"/>
      <c r="D1132" s="21"/>
      <c r="E1132" s="21"/>
      <c r="F1132" s="21"/>
      <c r="G1132" s="21"/>
      <c r="H1132" s="21"/>
      <c r="I1132" s="21"/>
      <c r="J1132" s="21"/>
      <c r="K1132" s="21"/>
      <c r="L1132" s="21"/>
      <c r="M1132" s="21"/>
    </row>
    <row r="1133" spans="1:13">
      <c r="A1133" s="21"/>
      <c r="B1133" s="21"/>
      <c r="C1133" s="21"/>
      <c r="D1133" s="21"/>
      <c r="E1133" s="21"/>
      <c r="F1133" s="21"/>
      <c r="G1133" s="21"/>
      <c r="H1133" s="21"/>
      <c r="I1133" s="21"/>
      <c r="J1133" s="21"/>
      <c r="K1133" s="21"/>
      <c r="L1133" s="21"/>
      <c r="M1133" s="21"/>
    </row>
    <row r="1134" spans="1:13">
      <c r="A1134" s="21"/>
      <c r="B1134" s="21"/>
      <c r="C1134" s="21"/>
      <c r="D1134" s="21"/>
      <c r="E1134" s="21"/>
      <c r="F1134" s="21"/>
      <c r="G1134" s="21"/>
      <c r="H1134" s="21"/>
      <c r="I1134" s="21"/>
      <c r="J1134" s="21"/>
      <c r="K1134" s="21"/>
      <c r="L1134" s="21"/>
      <c r="M1134" s="21"/>
    </row>
    <row r="1135" spans="1:13">
      <c r="A1135" s="21"/>
      <c r="B1135" s="21"/>
      <c r="C1135" s="21"/>
      <c r="D1135" s="21"/>
      <c r="E1135" s="21"/>
      <c r="F1135" s="21"/>
      <c r="G1135" s="21"/>
      <c r="H1135" s="21"/>
      <c r="I1135" s="21"/>
      <c r="J1135" s="21"/>
      <c r="K1135" s="21"/>
      <c r="L1135" s="21"/>
      <c r="M1135" s="21"/>
    </row>
    <row r="1136" spans="1:13">
      <c r="A1136" s="21"/>
      <c r="B1136" s="21"/>
      <c r="C1136" s="21"/>
      <c r="D1136" s="21"/>
      <c r="E1136" s="21"/>
      <c r="F1136" s="21"/>
      <c r="G1136" s="21"/>
      <c r="H1136" s="21"/>
      <c r="I1136" s="21"/>
      <c r="J1136" s="21"/>
      <c r="K1136" s="21"/>
      <c r="L1136" s="21"/>
      <c r="M1136" s="21"/>
    </row>
    <row r="1137" spans="1:13">
      <c r="A1137" s="21"/>
      <c r="B1137" s="21"/>
      <c r="C1137" s="21"/>
      <c r="D1137" s="21"/>
      <c r="E1137" s="21"/>
      <c r="F1137" s="21"/>
      <c r="G1137" s="21"/>
      <c r="H1137" s="21"/>
      <c r="I1137" s="21"/>
      <c r="J1137" s="21"/>
      <c r="K1137" s="21"/>
      <c r="L1137" s="21"/>
      <c r="M1137" s="21"/>
    </row>
    <row r="1138" spans="1:13">
      <c r="A1138" s="21"/>
      <c r="B1138" s="21"/>
      <c r="C1138" s="21"/>
      <c r="D1138" s="21"/>
      <c r="E1138" s="21"/>
      <c r="F1138" s="21"/>
      <c r="G1138" s="21"/>
      <c r="H1138" s="21"/>
      <c r="I1138" s="21"/>
      <c r="J1138" s="21"/>
      <c r="K1138" s="21"/>
      <c r="L1138" s="21"/>
      <c r="M1138" s="21"/>
    </row>
    <row r="1139" spans="1:13">
      <c r="A1139" s="21"/>
      <c r="B1139" s="21"/>
      <c r="C1139" s="21"/>
      <c r="D1139" s="21"/>
      <c r="E1139" s="21"/>
      <c r="F1139" s="21"/>
      <c r="G1139" s="21"/>
      <c r="H1139" s="21"/>
      <c r="I1139" s="21"/>
      <c r="J1139" s="21"/>
      <c r="K1139" s="21"/>
      <c r="L1139" s="21"/>
      <c r="M1139" s="21"/>
    </row>
    <row r="1140" spans="1:13">
      <c r="A1140" s="21"/>
      <c r="B1140" s="21"/>
      <c r="C1140" s="21"/>
      <c r="D1140" s="21"/>
      <c r="E1140" s="21"/>
      <c r="F1140" s="21"/>
      <c r="G1140" s="21"/>
      <c r="H1140" s="21"/>
      <c r="I1140" s="21"/>
      <c r="J1140" s="21"/>
      <c r="K1140" s="21"/>
      <c r="L1140" s="21"/>
      <c r="M1140" s="21"/>
    </row>
    <row r="1141" spans="1:13">
      <c r="A1141" s="21"/>
      <c r="B1141" s="21"/>
      <c r="C1141" s="21"/>
      <c r="D1141" s="21"/>
      <c r="E1141" s="21"/>
      <c r="F1141" s="21"/>
      <c r="G1141" s="21"/>
      <c r="H1141" s="21"/>
      <c r="I1141" s="21"/>
      <c r="J1141" s="21"/>
      <c r="K1141" s="21"/>
      <c r="L1141" s="21"/>
      <c r="M1141" s="21"/>
    </row>
    <row r="1142" spans="1:13">
      <c r="A1142" s="21"/>
      <c r="B1142" s="21"/>
      <c r="C1142" s="21"/>
      <c r="D1142" s="21"/>
      <c r="E1142" s="21"/>
      <c r="F1142" s="21"/>
      <c r="G1142" s="21"/>
      <c r="H1142" s="21"/>
      <c r="I1142" s="21"/>
      <c r="J1142" s="21"/>
      <c r="K1142" s="21"/>
      <c r="L1142" s="21"/>
      <c r="M1142" s="21"/>
    </row>
    <row r="1143" spans="1:13">
      <c r="A1143" s="21"/>
      <c r="B1143" s="21"/>
      <c r="C1143" s="21"/>
      <c r="D1143" s="21"/>
      <c r="E1143" s="21"/>
      <c r="F1143" s="21"/>
      <c r="G1143" s="21"/>
      <c r="H1143" s="21"/>
      <c r="I1143" s="21"/>
      <c r="J1143" s="21"/>
      <c r="K1143" s="21"/>
      <c r="L1143" s="21"/>
      <c r="M1143" s="21"/>
    </row>
    <row r="1144" spans="1:13">
      <c r="A1144" s="21"/>
      <c r="B1144" s="21"/>
      <c r="C1144" s="21"/>
      <c r="D1144" s="21"/>
      <c r="E1144" s="21"/>
      <c r="F1144" s="21"/>
      <c r="G1144" s="21"/>
      <c r="H1144" s="21"/>
      <c r="I1144" s="21"/>
      <c r="J1144" s="21"/>
      <c r="K1144" s="21"/>
      <c r="L1144" s="21"/>
      <c r="M1144" s="21"/>
    </row>
    <row r="1145" spans="1:13">
      <c r="A1145" s="21"/>
      <c r="B1145" s="21"/>
      <c r="C1145" s="21"/>
      <c r="D1145" s="21"/>
      <c r="E1145" s="21"/>
      <c r="F1145" s="21"/>
      <c r="G1145" s="21"/>
      <c r="H1145" s="21"/>
      <c r="I1145" s="21"/>
      <c r="J1145" s="21"/>
      <c r="K1145" s="21"/>
      <c r="L1145" s="21"/>
      <c r="M1145" s="21"/>
    </row>
    <row r="1146" spans="1:13">
      <c r="A1146" s="21"/>
      <c r="B1146" s="21"/>
      <c r="C1146" s="21"/>
      <c r="D1146" s="21"/>
      <c r="E1146" s="21"/>
      <c r="F1146" s="21"/>
      <c r="G1146" s="21"/>
      <c r="H1146" s="21"/>
      <c r="I1146" s="21"/>
      <c r="J1146" s="21"/>
      <c r="K1146" s="21"/>
      <c r="L1146" s="21"/>
      <c r="M1146" s="21"/>
    </row>
    <row r="1147" spans="1:13">
      <c r="A1147" s="21"/>
      <c r="B1147" s="21"/>
      <c r="C1147" s="21"/>
      <c r="D1147" s="21"/>
      <c r="E1147" s="21"/>
      <c r="F1147" s="21"/>
      <c r="G1147" s="21"/>
      <c r="H1147" s="21"/>
      <c r="I1147" s="21"/>
      <c r="J1147" s="21"/>
      <c r="K1147" s="21"/>
      <c r="L1147" s="21"/>
      <c r="M1147" s="21"/>
    </row>
    <row r="1148" spans="1:13">
      <c r="A1148" s="21"/>
      <c r="B1148" s="21"/>
      <c r="C1148" s="21"/>
      <c r="D1148" s="21"/>
      <c r="E1148" s="21"/>
      <c r="F1148" s="21"/>
      <c r="G1148" s="21"/>
      <c r="H1148" s="21"/>
      <c r="I1148" s="21"/>
      <c r="J1148" s="21"/>
      <c r="K1148" s="21"/>
      <c r="L1148" s="21"/>
      <c r="M1148" s="21"/>
    </row>
    <row r="1149" spans="1:13">
      <c r="A1149" s="21"/>
      <c r="B1149" s="21"/>
      <c r="C1149" s="21"/>
      <c r="D1149" s="21"/>
      <c r="E1149" s="21"/>
      <c r="F1149" s="21"/>
      <c r="G1149" s="21"/>
      <c r="H1149" s="21"/>
      <c r="I1149" s="21"/>
      <c r="J1149" s="21"/>
      <c r="K1149" s="21"/>
      <c r="L1149" s="21"/>
      <c r="M1149" s="21"/>
    </row>
    <row r="1150" spans="1:13">
      <c r="A1150" s="21"/>
      <c r="B1150" s="21"/>
      <c r="C1150" s="21"/>
      <c r="D1150" s="21"/>
      <c r="E1150" s="21"/>
      <c r="F1150" s="21"/>
      <c r="G1150" s="21"/>
      <c r="H1150" s="21"/>
      <c r="I1150" s="21"/>
      <c r="J1150" s="21"/>
      <c r="K1150" s="21"/>
      <c r="L1150" s="21"/>
      <c r="M1150" s="21"/>
    </row>
    <row r="1151" spans="1:13">
      <c r="A1151" s="21"/>
      <c r="B1151" s="21"/>
      <c r="C1151" s="21"/>
      <c r="D1151" s="21"/>
      <c r="E1151" s="21"/>
      <c r="F1151" s="21"/>
      <c r="G1151" s="21"/>
      <c r="H1151" s="21"/>
      <c r="I1151" s="21"/>
      <c r="J1151" s="21"/>
      <c r="K1151" s="21"/>
      <c r="L1151" s="21"/>
      <c r="M1151" s="21"/>
    </row>
    <row r="1152" spans="1:13">
      <c r="A1152" s="21"/>
      <c r="B1152" s="21"/>
      <c r="C1152" s="21"/>
      <c r="D1152" s="21"/>
      <c r="E1152" s="21"/>
      <c r="F1152" s="21"/>
      <c r="G1152" s="21"/>
      <c r="H1152" s="21"/>
      <c r="I1152" s="21"/>
      <c r="J1152" s="21"/>
      <c r="K1152" s="21"/>
      <c r="L1152" s="21"/>
      <c r="M1152" s="21"/>
    </row>
    <row r="1153" spans="1:13">
      <c r="A1153" s="21"/>
      <c r="B1153" s="21"/>
      <c r="C1153" s="21"/>
      <c r="D1153" s="21"/>
      <c r="E1153" s="21"/>
      <c r="F1153" s="21"/>
      <c r="G1153" s="21"/>
      <c r="H1153" s="21"/>
      <c r="I1153" s="21"/>
      <c r="J1153" s="21"/>
      <c r="K1153" s="21"/>
      <c r="L1153" s="21"/>
      <c r="M1153" s="21"/>
    </row>
    <row r="1154" spans="1:13">
      <c r="A1154" s="21"/>
      <c r="B1154" s="21"/>
      <c r="C1154" s="21"/>
      <c r="D1154" s="21"/>
      <c r="E1154" s="21"/>
      <c r="F1154" s="21"/>
      <c r="G1154" s="21"/>
      <c r="H1154" s="21"/>
      <c r="I1154" s="21"/>
      <c r="J1154" s="21"/>
      <c r="K1154" s="21"/>
      <c r="L1154" s="21"/>
      <c r="M1154" s="21"/>
    </row>
    <row r="1155" spans="1:13">
      <c r="A1155" s="21"/>
      <c r="B1155" s="21"/>
      <c r="C1155" s="21"/>
      <c r="D1155" s="21"/>
      <c r="E1155" s="21"/>
      <c r="F1155" s="21"/>
      <c r="G1155" s="21"/>
      <c r="H1155" s="21"/>
      <c r="I1155" s="21"/>
      <c r="J1155" s="21"/>
      <c r="K1155" s="21"/>
      <c r="L1155" s="21"/>
      <c r="M1155" s="21"/>
    </row>
    <row r="1156" spans="1:13">
      <c r="A1156" s="21"/>
      <c r="B1156" s="21"/>
      <c r="C1156" s="21"/>
      <c r="D1156" s="21"/>
      <c r="E1156" s="21"/>
      <c r="F1156" s="21"/>
      <c r="G1156" s="21"/>
      <c r="H1156" s="21"/>
      <c r="I1156" s="21"/>
      <c r="J1156" s="21"/>
      <c r="K1156" s="21"/>
      <c r="L1156" s="21"/>
      <c r="M1156" s="21"/>
    </row>
    <row r="1157" spans="1:13">
      <c r="A1157" s="21"/>
      <c r="B1157" s="21"/>
      <c r="C1157" s="21"/>
      <c r="D1157" s="21"/>
      <c r="E1157" s="21"/>
      <c r="F1157" s="21"/>
      <c r="G1157" s="21"/>
      <c r="H1157" s="21"/>
      <c r="I1157" s="21"/>
      <c r="J1157" s="21"/>
      <c r="K1157" s="21"/>
      <c r="L1157" s="21"/>
      <c r="M1157" s="21"/>
    </row>
    <row r="1158" spans="1:13">
      <c r="A1158" s="21"/>
      <c r="B1158" s="21"/>
      <c r="C1158" s="21"/>
      <c r="D1158" s="21"/>
      <c r="E1158" s="21"/>
      <c r="F1158" s="21"/>
      <c r="G1158" s="21"/>
      <c r="H1158" s="21"/>
      <c r="I1158" s="21"/>
      <c r="J1158" s="21"/>
      <c r="K1158" s="21"/>
      <c r="L1158" s="21"/>
      <c r="M1158" s="21"/>
    </row>
    <row r="1159" spans="1:13">
      <c r="A1159" s="21"/>
      <c r="B1159" s="21"/>
      <c r="C1159" s="21"/>
      <c r="D1159" s="21"/>
      <c r="E1159" s="21"/>
      <c r="F1159" s="21"/>
      <c r="G1159" s="21"/>
      <c r="H1159" s="21"/>
      <c r="I1159" s="21"/>
      <c r="J1159" s="21"/>
      <c r="K1159" s="21"/>
      <c r="L1159" s="21"/>
      <c r="M1159" s="21"/>
    </row>
    <row r="1160" spans="1:13">
      <c r="A1160" s="21"/>
      <c r="B1160" s="21"/>
      <c r="C1160" s="21"/>
      <c r="D1160" s="21"/>
      <c r="E1160" s="21"/>
      <c r="F1160" s="21"/>
      <c r="G1160" s="21"/>
      <c r="H1160" s="21"/>
      <c r="I1160" s="21"/>
      <c r="J1160" s="21"/>
      <c r="K1160" s="21"/>
      <c r="L1160" s="21"/>
      <c r="M1160" s="21"/>
    </row>
    <row r="1161" spans="1:13">
      <c r="A1161" s="21"/>
      <c r="B1161" s="21"/>
      <c r="C1161" s="21"/>
      <c r="D1161" s="21"/>
      <c r="E1161" s="21"/>
      <c r="F1161" s="21"/>
      <c r="G1161" s="21"/>
      <c r="H1161" s="21"/>
      <c r="I1161" s="21"/>
      <c r="J1161" s="21"/>
      <c r="K1161" s="21"/>
      <c r="L1161" s="21"/>
      <c r="M1161" s="21"/>
    </row>
    <row r="1162" spans="1:13">
      <c r="A1162" s="21"/>
      <c r="B1162" s="21"/>
      <c r="C1162" s="21"/>
      <c r="D1162" s="21"/>
      <c r="E1162" s="21"/>
      <c r="F1162" s="21"/>
      <c r="G1162" s="21"/>
      <c r="H1162" s="21"/>
      <c r="I1162" s="21"/>
      <c r="J1162" s="21"/>
      <c r="K1162" s="21"/>
      <c r="L1162" s="21"/>
      <c r="M1162" s="21"/>
    </row>
    <row r="1163" spans="1:13">
      <c r="A1163" s="21"/>
      <c r="B1163" s="21"/>
      <c r="C1163" s="21"/>
      <c r="D1163" s="21"/>
      <c r="E1163" s="21"/>
      <c r="F1163" s="21"/>
      <c r="G1163" s="21"/>
      <c r="H1163" s="21"/>
      <c r="I1163" s="21"/>
      <c r="J1163" s="21"/>
      <c r="K1163" s="21"/>
      <c r="L1163" s="21"/>
      <c r="M1163" s="21"/>
    </row>
    <row r="1164" spans="1:13">
      <c r="A1164" s="21"/>
      <c r="B1164" s="21"/>
      <c r="C1164" s="21"/>
      <c r="D1164" s="21"/>
      <c r="E1164" s="21"/>
      <c r="F1164" s="21"/>
      <c r="G1164" s="21"/>
      <c r="H1164" s="21"/>
      <c r="I1164" s="21"/>
      <c r="J1164" s="21"/>
      <c r="K1164" s="21"/>
      <c r="L1164" s="21"/>
      <c r="M1164" s="21"/>
    </row>
    <row r="1165" spans="1:13">
      <c r="A1165" s="21"/>
      <c r="B1165" s="21"/>
      <c r="C1165" s="21"/>
      <c r="D1165" s="21"/>
      <c r="E1165" s="21"/>
      <c r="F1165" s="21"/>
      <c r="G1165" s="21"/>
      <c r="H1165" s="21"/>
      <c r="I1165" s="21"/>
      <c r="J1165" s="21"/>
      <c r="K1165" s="21"/>
      <c r="L1165" s="21"/>
      <c r="M1165" s="21"/>
    </row>
    <row r="1166" spans="1:13">
      <c r="A1166" s="21"/>
      <c r="B1166" s="21"/>
      <c r="C1166" s="21"/>
      <c r="D1166" s="21"/>
      <c r="E1166" s="21"/>
      <c r="F1166" s="21"/>
      <c r="G1166" s="21"/>
      <c r="H1166" s="21"/>
      <c r="I1166" s="21"/>
      <c r="J1166" s="21"/>
      <c r="K1166" s="21"/>
      <c r="L1166" s="21"/>
      <c r="M1166" s="21"/>
    </row>
    <row r="1167" spans="1:13">
      <c r="A1167" s="21"/>
      <c r="B1167" s="21"/>
      <c r="C1167" s="21"/>
      <c r="D1167" s="21"/>
      <c r="E1167" s="21"/>
      <c r="F1167" s="21"/>
      <c r="G1167" s="21"/>
      <c r="H1167" s="21"/>
      <c r="I1167" s="21"/>
      <c r="J1167" s="21"/>
      <c r="K1167" s="21"/>
      <c r="L1167" s="21"/>
      <c r="M1167" s="21"/>
    </row>
    <row r="1168" spans="1:13">
      <c r="A1168" s="21"/>
      <c r="B1168" s="21"/>
      <c r="C1168" s="21"/>
      <c r="D1168" s="21"/>
      <c r="E1168" s="21"/>
      <c r="F1168" s="21"/>
      <c r="G1168" s="21"/>
      <c r="H1168" s="21"/>
      <c r="I1168" s="21"/>
      <c r="J1168" s="21"/>
      <c r="K1168" s="21"/>
      <c r="L1168" s="21"/>
      <c r="M1168" s="21"/>
    </row>
    <row r="1169" spans="1:13">
      <c r="A1169" s="21"/>
      <c r="B1169" s="21"/>
      <c r="C1169" s="21"/>
      <c r="D1169" s="21"/>
      <c r="E1169" s="21"/>
      <c r="F1169" s="21"/>
      <c r="G1169" s="21"/>
      <c r="H1169" s="21"/>
      <c r="I1169" s="21"/>
      <c r="J1169" s="21"/>
      <c r="K1169" s="21"/>
      <c r="L1169" s="21"/>
      <c r="M1169" s="21"/>
    </row>
    <row r="1170" spans="1:13">
      <c r="A1170" s="21"/>
      <c r="B1170" s="21"/>
      <c r="C1170" s="21"/>
      <c r="D1170" s="21"/>
      <c r="E1170" s="21"/>
      <c r="F1170" s="21"/>
      <c r="G1170" s="21"/>
      <c r="H1170" s="21"/>
      <c r="I1170" s="21"/>
      <c r="J1170" s="21"/>
      <c r="K1170" s="21"/>
      <c r="L1170" s="21"/>
      <c r="M1170" s="21"/>
    </row>
    <row r="1171" spans="1:13">
      <c r="A1171" s="21"/>
      <c r="B1171" s="21"/>
      <c r="C1171" s="21"/>
      <c r="D1171" s="21"/>
      <c r="E1171" s="21"/>
      <c r="F1171" s="21"/>
      <c r="G1171" s="21"/>
      <c r="H1171" s="21"/>
      <c r="I1171" s="21"/>
      <c r="J1171" s="21"/>
      <c r="K1171" s="21"/>
      <c r="L1171" s="21"/>
      <c r="M1171" s="21"/>
    </row>
    <row r="1172" spans="1:13">
      <c r="A1172" s="21"/>
      <c r="B1172" s="21"/>
      <c r="C1172" s="21"/>
      <c r="D1172" s="21"/>
      <c r="E1172" s="21"/>
      <c r="F1172" s="21"/>
      <c r="G1172" s="21"/>
      <c r="H1172" s="21"/>
      <c r="I1172" s="21"/>
      <c r="J1172" s="21"/>
      <c r="K1172" s="21"/>
      <c r="L1172" s="21"/>
      <c r="M1172" s="21"/>
    </row>
    <row r="1173" spans="1:13">
      <c r="A1173" s="21"/>
      <c r="B1173" s="21"/>
      <c r="C1173" s="21"/>
      <c r="D1173" s="21"/>
      <c r="E1173" s="21"/>
      <c r="F1173" s="21"/>
      <c r="G1173" s="21"/>
      <c r="H1173" s="21"/>
      <c r="I1173" s="21"/>
      <c r="J1173" s="21"/>
      <c r="K1173" s="21"/>
      <c r="L1173" s="21"/>
      <c r="M1173" s="21"/>
    </row>
    <row r="1174" spans="1:13">
      <c r="A1174" s="21"/>
      <c r="B1174" s="21"/>
      <c r="C1174" s="21"/>
      <c r="D1174" s="21"/>
      <c r="E1174" s="21"/>
      <c r="F1174" s="21"/>
      <c r="G1174" s="21"/>
      <c r="H1174" s="21"/>
      <c r="I1174" s="21"/>
      <c r="J1174" s="21"/>
      <c r="K1174" s="21"/>
      <c r="L1174" s="21"/>
      <c r="M1174" s="21"/>
    </row>
    <row r="1175" spans="1:13">
      <c r="A1175" s="21"/>
      <c r="B1175" s="21"/>
      <c r="C1175" s="21"/>
      <c r="D1175" s="21"/>
      <c r="E1175" s="21"/>
      <c r="F1175" s="21"/>
      <c r="G1175" s="21"/>
      <c r="H1175" s="21"/>
      <c r="I1175" s="21"/>
      <c r="J1175" s="21"/>
      <c r="K1175" s="21"/>
      <c r="L1175" s="21"/>
      <c r="M1175" s="21"/>
    </row>
    <row r="1176" spans="1:13">
      <c r="A1176" s="21"/>
      <c r="B1176" s="21"/>
      <c r="C1176" s="21"/>
      <c r="D1176" s="21"/>
      <c r="E1176" s="21"/>
      <c r="F1176" s="21"/>
      <c r="G1176" s="21"/>
      <c r="H1176" s="21"/>
      <c r="I1176" s="21"/>
      <c r="J1176" s="21"/>
      <c r="K1176" s="21"/>
      <c r="L1176" s="21"/>
      <c r="M1176" s="21"/>
    </row>
    <row r="1177" spans="1:13">
      <c r="A1177" s="21"/>
      <c r="B1177" s="21"/>
      <c r="C1177" s="21"/>
      <c r="D1177" s="21"/>
      <c r="E1177" s="21"/>
      <c r="F1177" s="21"/>
      <c r="G1177" s="21"/>
      <c r="H1177" s="21"/>
      <c r="I1177" s="21"/>
      <c r="J1177" s="21"/>
      <c r="K1177" s="21"/>
      <c r="L1177" s="21"/>
      <c r="M1177" s="21"/>
    </row>
    <row r="1178" spans="1:13">
      <c r="A1178" s="21"/>
      <c r="B1178" s="21"/>
      <c r="C1178" s="21"/>
      <c r="D1178" s="21"/>
      <c r="E1178" s="21"/>
      <c r="F1178" s="21"/>
      <c r="G1178" s="21"/>
      <c r="H1178" s="21"/>
      <c r="I1178" s="21"/>
      <c r="J1178" s="21"/>
      <c r="K1178" s="21"/>
      <c r="L1178" s="21"/>
      <c r="M1178" s="21"/>
    </row>
    <row r="1179" spans="1:13">
      <c r="A1179" s="21"/>
      <c r="B1179" s="21"/>
      <c r="C1179" s="21"/>
      <c r="D1179" s="21"/>
      <c r="E1179" s="21"/>
      <c r="F1179" s="21"/>
      <c r="G1179" s="21"/>
      <c r="H1179" s="21"/>
      <c r="I1179" s="21"/>
      <c r="J1179" s="21"/>
      <c r="K1179" s="21"/>
      <c r="L1179" s="21"/>
      <c r="M1179" s="21"/>
    </row>
    <row r="1180" spans="1:13">
      <c r="A1180" s="21"/>
      <c r="B1180" s="21"/>
      <c r="C1180" s="21"/>
      <c r="D1180" s="21"/>
      <c r="E1180" s="21"/>
      <c r="F1180" s="21"/>
      <c r="G1180" s="21"/>
      <c r="H1180" s="21"/>
      <c r="I1180" s="21"/>
      <c r="J1180" s="21"/>
      <c r="K1180" s="21"/>
      <c r="L1180" s="21"/>
      <c r="M1180" s="21"/>
    </row>
    <row r="1181" spans="1:13">
      <c r="A1181" s="21"/>
      <c r="B1181" s="21"/>
      <c r="C1181" s="21"/>
      <c r="D1181" s="21"/>
      <c r="E1181" s="21"/>
      <c r="F1181" s="21"/>
      <c r="G1181" s="21"/>
      <c r="H1181" s="21"/>
      <c r="I1181" s="21"/>
      <c r="J1181" s="21"/>
      <c r="K1181" s="21"/>
      <c r="L1181" s="21"/>
      <c r="M1181" s="21"/>
    </row>
    <row r="1182" spans="1:13">
      <c r="A1182" s="21"/>
      <c r="B1182" s="21"/>
      <c r="C1182" s="21"/>
      <c r="D1182" s="21"/>
      <c r="E1182" s="21"/>
      <c r="F1182" s="21"/>
      <c r="G1182" s="21"/>
      <c r="H1182" s="21"/>
      <c r="I1182" s="21"/>
      <c r="J1182" s="21"/>
      <c r="K1182" s="21"/>
      <c r="L1182" s="21"/>
      <c r="M1182" s="21"/>
    </row>
    <row r="1183" spans="1:13">
      <c r="A1183" s="21"/>
      <c r="B1183" s="21"/>
      <c r="C1183" s="21"/>
      <c r="D1183" s="21"/>
      <c r="E1183" s="21"/>
      <c r="F1183" s="21"/>
      <c r="G1183" s="21"/>
      <c r="H1183" s="21"/>
      <c r="I1183" s="21"/>
      <c r="J1183" s="21"/>
      <c r="K1183" s="21"/>
      <c r="L1183" s="21"/>
      <c r="M1183" s="21"/>
    </row>
    <row r="1184" spans="1:13">
      <c r="A1184" s="21"/>
      <c r="B1184" s="21"/>
      <c r="C1184" s="21"/>
      <c r="D1184" s="21"/>
      <c r="E1184" s="21"/>
      <c r="F1184" s="21"/>
      <c r="G1184" s="21"/>
      <c r="H1184" s="21"/>
      <c r="I1184" s="21"/>
      <c r="J1184" s="21"/>
      <c r="K1184" s="21"/>
      <c r="L1184" s="21"/>
      <c r="M1184" s="21"/>
    </row>
    <row r="1185" spans="1:13">
      <c r="A1185" s="21"/>
      <c r="B1185" s="21"/>
      <c r="C1185" s="21"/>
      <c r="D1185" s="21"/>
      <c r="E1185" s="21"/>
      <c r="F1185" s="21"/>
      <c r="G1185" s="21"/>
      <c r="H1185" s="21"/>
      <c r="I1185" s="21"/>
      <c r="J1185" s="21"/>
      <c r="K1185" s="21"/>
      <c r="L1185" s="21"/>
      <c r="M1185" s="21"/>
    </row>
    <row r="1186" spans="1:13">
      <c r="A1186" s="21"/>
      <c r="B1186" s="21"/>
      <c r="C1186" s="21"/>
      <c r="D1186" s="21"/>
      <c r="E1186" s="21"/>
      <c r="F1186" s="21"/>
      <c r="G1186" s="21"/>
      <c r="H1186" s="21"/>
      <c r="I1186" s="21"/>
      <c r="J1186" s="21"/>
      <c r="K1186" s="21"/>
      <c r="L1186" s="21"/>
      <c r="M1186" s="21"/>
    </row>
    <row r="1187" spans="1:13">
      <c r="A1187" s="21"/>
      <c r="B1187" s="21"/>
      <c r="C1187" s="21"/>
      <c r="D1187" s="21"/>
      <c r="E1187" s="21"/>
      <c r="F1187" s="21"/>
      <c r="G1187" s="21"/>
      <c r="H1187" s="21"/>
      <c r="I1187" s="21"/>
      <c r="J1187" s="21"/>
      <c r="K1187" s="21"/>
      <c r="L1187" s="21"/>
      <c r="M1187" s="21"/>
    </row>
    <row r="1188" spans="1:13">
      <c r="A1188" s="21"/>
      <c r="B1188" s="21"/>
      <c r="C1188" s="21"/>
      <c r="D1188" s="21"/>
      <c r="E1188" s="21"/>
      <c r="F1188" s="21"/>
      <c r="G1188" s="21"/>
      <c r="H1188" s="21"/>
      <c r="I1188" s="21"/>
      <c r="J1188" s="21"/>
      <c r="K1188" s="21"/>
      <c r="L1188" s="21"/>
      <c r="M1188" s="21"/>
    </row>
    <row r="1189" spans="1:13">
      <c r="A1189" s="21"/>
      <c r="B1189" s="21"/>
      <c r="C1189" s="21"/>
      <c r="D1189" s="21"/>
      <c r="E1189" s="21"/>
      <c r="F1189" s="21"/>
      <c r="G1189" s="21"/>
      <c r="H1189" s="21"/>
      <c r="I1189" s="21"/>
      <c r="J1189" s="21"/>
      <c r="K1189" s="21"/>
      <c r="L1189" s="21"/>
      <c r="M1189" s="21"/>
    </row>
    <row r="1190" spans="1:13">
      <c r="A1190" s="21"/>
      <c r="B1190" s="21"/>
      <c r="C1190" s="21"/>
      <c r="D1190" s="21"/>
      <c r="E1190" s="21"/>
      <c r="F1190" s="21"/>
      <c r="G1190" s="21"/>
      <c r="H1190" s="21"/>
      <c r="I1190" s="21"/>
      <c r="J1190" s="21"/>
      <c r="K1190" s="21"/>
      <c r="L1190" s="21"/>
      <c r="M1190" s="21"/>
    </row>
    <row r="1191" spans="1:13">
      <c r="A1191" s="21"/>
      <c r="B1191" s="21"/>
      <c r="C1191" s="21"/>
      <c r="D1191" s="21"/>
      <c r="E1191" s="21"/>
      <c r="F1191" s="21"/>
      <c r="G1191" s="21"/>
      <c r="H1191" s="21"/>
      <c r="I1191" s="21"/>
      <c r="J1191" s="21"/>
      <c r="K1191" s="21"/>
      <c r="L1191" s="21"/>
      <c r="M1191" s="21"/>
    </row>
    <row r="1192" spans="1:13">
      <c r="A1192" s="21"/>
      <c r="B1192" s="21"/>
      <c r="C1192" s="21"/>
      <c r="D1192" s="21"/>
      <c r="E1192" s="21"/>
      <c r="F1192" s="21"/>
      <c r="G1192" s="21"/>
      <c r="H1192" s="21"/>
      <c r="I1192" s="21"/>
      <c r="J1192" s="21"/>
      <c r="K1192" s="21"/>
      <c r="L1192" s="21"/>
      <c r="M1192" s="21"/>
    </row>
    <row r="1193" spans="1:13">
      <c r="A1193" s="21"/>
      <c r="B1193" s="21"/>
      <c r="C1193" s="21"/>
      <c r="D1193" s="21"/>
      <c r="E1193" s="21"/>
      <c r="F1193" s="21"/>
      <c r="G1193" s="21"/>
      <c r="H1193" s="21"/>
      <c r="I1193" s="21"/>
      <c r="J1193" s="21"/>
      <c r="K1193" s="21"/>
      <c r="L1193" s="21"/>
      <c r="M1193" s="21"/>
    </row>
    <row r="1194" spans="1:13">
      <c r="A1194" s="21"/>
      <c r="B1194" s="21"/>
      <c r="C1194" s="21"/>
      <c r="D1194" s="21"/>
      <c r="E1194" s="21"/>
      <c r="F1194" s="21"/>
      <c r="G1194" s="21"/>
      <c r="H1194" s="21"/>
      <c r="I1194" s="21"/>
      <c r="J1194" s="21"/>
      <c r="K1194" s="21"/>
      <c r="L1194" s="21"/>
      <c r="M1194" s="21"/>
    </row>
    <row r="1195" spans="1:13">
      <c r="A1195" s="21"/>
      <c r="B1195" s="21"/>
      <c r="C1195" s="21"/>
      <c r="D1195" s="21"/>
      <c r="E1195" s="21"/>
      <c r="F1195" s="21"/>
      <c r="G1195" s="21"/>
      <c r="H1195" s="21"/>
      <c r="I1195" s="21"/>
      <c r="J1195" s="21"/>
      <c r="K1195" s="21"/>
      <c r="L1195" s="21"/>
      <c r="M1195" s="21"/>
    </row>
    <row r="1196" spans="1:13">
      <c r="A1196" s="21"/>
      <c r="B1196" s="21"/>
      <c r="C1196" s="21"/>
      <c r="D1196" s="21"/>
      <c r="E1196" s="21"/>
      <c r="F1196" s="21"/>
      <c r="G1196" s="21"/>
      <c r="H1196" s="21"/>
      <c r="I1196" s="21"/>
      <c r="J1196" s="21"/>
      <c r="K1196" s="21"/>
      <c r="L1196" s="21"/>
      <c r="M1196" s="21"/>
    </row>
    <row r="1197" spans="1:13">
      <c r="A1197" s="21"/>
      <c r="B1197" s="21"/>
      <c r="C1197" s="21"/>
      <c r="D1197" s="21"/>
      <c r="E1197" s="21"/>
      <c r="F1197" s="21"/>
      <c r="G1197" s="21"/>
      <c r="H1197" s="21"/>
      <c r="I1197" s="21"/>
      <c r="J1197" s="21"/>
      <c r="K1197" s="21"/>
      <c r="L1197" s="21"/>
      <c r="M1197" s="21"/>
    </row>
    <row r="1198" spans="1:13">
      <c r="A1198" s="21"/>
      <c r="B1198" s="21"/>
      <c r="C1198" s="21"/>
      <c r="D1198" s="21"/>
      <c r="E1198" s="21"/>
      <c r="F1198" s="21"/>
      <c r="G1198" s="21"/>
      <c r="H1198" s="21"/>
      <c r="I1198" s="21"/>
      <c r="J1198" s="21"/>
      <c r="K1198" s="21"/>
      <c r="L1198" s="21"/>
      <c r="M1198" s="21"/>
    </row>
    <row r="1199" spans="1:13">
      <c r="A1199" s="21"/>
      <c r="B1199" s="21"/>
      <c r="C1199" s="21"/>
      <c r="D1199" s="21"/>
      <c r="E1199" s="21"/>
      <c r="F1199" s="21"/>
      <c r="G1199" s="21"/>
      <c r="H1199" s="21"/>
      <c r="I1199" s="21"/>
      <c r="J1199" s="21"/>
      <c r="K1199" s="21"/>
      <c r="L1199" s="21"/>
      <c r="M1199" s="21"/>
    </row>
    <row r="1200" spans="1:13">
      <c r="A1200" s="21"/>
      <c r="B1200" s="21"/>
      <c r="C1200" s="21"/>
      <c r="D1200" s="21"/>
      <c r="E1200" s="21"/>
      <c r="F1200" s="21"/>
      <c r="G1200" s="21"/>
      <c r="H1200" s="21"/>
      <c r="I1200" s="21"/>
      <c r="J1200" s="21"/>
      <c r="K1200" s="21"/>
      <c r="L1200" s="21"/>
      <c r="M1200" s="21"/>
    </row>
    <row r="1201" spans="1:13">
      <c r="A1201" s="21"/>
      <c r="B1201" s="21"/>
      <c r="C1201" s="21"/>
      <c r="D1201" s="21"/>
      <c r="E1201" s="21"/>
      <c r="F1201" s="21"/>
      <c r="G1201" s="21"/>
      <c r="H1201" s="21"/>
      <c r="I1201" s="21"/>
      <c r="J1201" s="21"/>
      <c r="K1201" s="21"/>
      <c r="L1201" s="21"/>
      <c r="M1201" s="21"/>
    </row>
    <row r="1202" spans="1:13">
      <c r="A1202" s="21"/>
      <c r="B1202" s="21"/>
      <c r="C1202" s="21"/>
      <c r="D1202" s="21"/>
      <c r="E1202" s="21"/>
      <c r="F1202" s="21"/>
      <c r="G1202" s="21"/>
      <c r="H1202" s="21"/>
      <c r="I1202" s="21"/>
      <c r="J1202" s="21"/>
      <c r="K1202" s="21"/>
      <c r="L1202" s="21"/>
      <c r="M1202" s="21"/>
    </row>
    <row r="1203" spans="1:13">
      <c r="A1203" s="21"/>
      <c r="B1203" s="21"/>
      <c r="C1203" s="21"/>
      <c r="D1203" s="21"/>
      <c r="E1203" s="21"/>
      <c r="F1203" s="21"/>
      <c r="G1203" s="21"/>
      <c r="H1203" s="21"/>
      <c r="I1203" s="21"/>
      <c r="J1203" s="21"/>
      <c r="K1203" s="21"/>
      <c r="L1203" s="21"/>
      <c r="M1203" s="21"/>
    </row>
    <row r="1204" spans="1:13">
      <c r="A1204" s="21"/>
      <c r="B1204" s="21"/>
      <c r="C1204" s="21"/>
      <c r="D1204" s="21"/>
      <c r="E1204" s="21"/>
      <c r="F1204" s="21"/>
      <c r="G1204" s="21"/>
      <c r="H1204" s="21"/>
      <c r="I1204" s="21"/>
      <c r="J1204" s="21"/>
      <c r="K1204" s="21"/>
      <c r="L1204" s="21"/>
      <c r="M1204" s="21"/>
    </row>
    <row r="1205" spans="1:13">
      <c r="A1205" s="21"/>
      <c r="B1205" s="21"/>
      <c r="C1205" s="21"/>
      <c r="D1205" s="21"/>
      <c r="E1205" s="21"/>
      <c r="F1205" s="21"/>
      <c r="G1205" s="21"/>
      <c r="H1205" s="21"/>
      <c r="I1205" s="21"/>
      <c r="J1205" s="21"/>
      <c r="K1205" s="21"/>
      <c r="L1205" s="21"/>
      <c r="M1205" s="21"/>
    </row>
    <row r="1206" spans="1:13">
      <c r="A1206" s="21"/>
      <c r="B1206" s="21"/>
      <c r="C1206" s="21"/>
      <c r="D1206" s="21"/>
      <c r="E1206" s="21"/>
      <c r="F1206" s="21"/>
      <c r="G1206" s="21"/>
      <c r="H1206" s="21"/>
      <c r="I1206" s="21"/>
      <c r="J1206" s="21"/>
      <c r="K1206" s="21"/>
      <c r="L1206" s="21"/>
      <c r="M1206" s="21"/>
    </row>
    <row r="1207" spans="1:13">
      <c r="A1207" s="21"/>
      <c r="B1207" s="21"/>
      <c r="C1207" s="21"/>
      <c r="D1207" s="21"/>
      <c r="E1207" s="21"/>
      <c r="F1207" s="21"/>
      <c r="G1207" s="21"/>
      <c r="H1207" s="21"/>
      <c r="I1207" s="21"/>
      <c r="J1207" s="21"/>
      <c r="K1207" s="21"/>
      <c r="L1207" s="21"/>
      <c r="M1207" s="21"/>
    </row>
    <row r="1208" spans="1:13">
      <c r="A1208" s="21"/>
      <c r="B1208" s="21"/>
      <c r="C1208" s="21"/>
      <c r="D1208" s="21"/>
      <c r="E1208" s="21"/>
      <c r="F1208" s="21"/>
      <c r="G1208" s="21"/>
      <c r="H1208" s="21"/>
      <c r="I1208" s="21"/>
      <c r="J1208" s="21"/>
      <c r="K1208" s="21"/>
      <c r="L1208" s="21"/>
      <c r="M1208" s="21"/>
    </row>
    <row r="1209" spans="1:13">
      <c r="A1209" s="21"/>
      <c r="B1209" s="21"/>
      <c r="C1209" s="21"/>
      <c r="D1209" s="21"/>
      <c r="E1209" s="21"/>
      <c r="F1209" s="21"/>
      <c r="G1209" s="21"/>
      <c r="H1209" s="21"/>
      <c r="I1209" s="21"/>
      <c r="J1209" s="21"/>
      <c r="K1209" s="21"/>
      <c r="L1209" s="21"/>
      <c r="M1209" s="21"/>
    </row>
    <row r="1210" spans="1:13">
      <c r="A1210" s="21"/>
      <c r="B1210" s="21"/>
      <c r="C1210" s="21"/>
      <c r="D1210" s="21"/>
      <c r="E1210" s="21"/>
      <c r="F1210" s="21"/>
      <c r="G1210" s="21"/>
      <c r="H1210" s="21"/>
      <c r="I1210" s="21"/>
      <c r="J1210" s="21"/>
      <c r="K1210" s="21"/>
      <c r="L1210" s="21"/>
      <c r="M1210" s="21"/>
    </row>
    <row r="1211" spans="1:13">
      <c r="A1211" s="21"/>
      <c r="B1211" s="21"/>
      <c r="C1211" s="21"/>
      <c r="D1211" s="21"/>
      <c r="E1211" s="21"/>
      <c r="F1211" s="21"/>
      <c r="G1211" s="21"/>
      <c r="H1211" s="21"/>
      <c r="I1211" s="21"/>
      <c r="J1211" s="21"/>
      <c r="K1211" s="21"/>
      <c r="L1211" s="21"/>
      <c r="M1211" s="21"/>
    </row>
    <row r="1212" spans="1:13">
      <c r="A1212" s="21"/>
      <c r="B1212" s="21"/>
      <c r="C1212" s="21"/>
      <c r="D1212" s="21"/>
      <c r="E1212" s="21"/>
      <c r="F1212" s="21"/>
      <c r="G1212" s="21"/>
      <c r="H1212" s="21"/>
      <c r="I1212" s="21"/>
      <c r="J1212" s="21"/>
      <c r="K1212" s="21"/>
      <c r="L1212" s="21"/>
      <c r="M1212" s="21"/>
    </row>
  </sheetData>
  <mergeCells count="24">
    <mergeCell ref="A1:M1"/>
    <mergeCell ref="A4:A9"/>
    <mergeCell ref="B4:B9"/>
    <mergeCell ref="D4:D9"/>
    <mergeCell ref="H6:H9"/>
    <mergeCell ref="I6:I9"/>
    <mergeCell ref="E4:F5"/>
    <mergeCell ref="G4:H5"/>
    <mergeCell ref="E94:F94"/>
    <mergeCell ref="H94:I94"/>
    <mergeCell ref="A42:M42"/>
    <mergeCell ref="I4:J5"/>
    <mergeCell ref="K4:L5"/>
    <mergeCell ref="E6:E9"/>
    <mergeCell ref="F6:F9"/>
    <mergeCell ref="G6:G9"/>
    <mergeCell ref="J6:J9"/>
    <mergeCell ref="K6:K9"/>
    <mergeCell ref="A15:M15"/>
    <mergeCell ref="A11:M11"/>
    <mergeCell ref="A92:M92"/>
    <mergeCell ref="L6:L9"/>
    <mergeCell ref="M4:M9"/>
    <mergeCell ref="C4:C9"/>
  </mergeCells>
  <phoneticPr fontId="3" type="noConversion"/>
  <pageMargins left="0.74803149606299213" right="0.51181102362204722" top="0.51181102362204722" bottom="0.51181102362204722" header="0.51181102362204722" footer="0.51181102362204722"/>
  <pageSetup paperSize="9" scale="80" orientation="landscape" r:id="rId1"/>
  <headerFooter alignWithMargins="0"/>
  <rowBreaks count="2" manualBreakCount="2">
    <brk id="41" max="13" man="1"/>
    <brk id="6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კრებსითი</vt:lpstr>
      <vt:lpstr>ხარჯთაღრიცხვა </vt:lpstr>
      <vt:lpstr>კრებსითი!Print_Area</vt:lpstr>
      <vt:lpstr>'ხარჯთაღრიცხვა '!Print_Area</vt:lpstr>
      <vt:lpstr>'ხარჯთაღრიცხვა '!Print_Titles</vt:lpstr>
    </vt:vector>
  </TitlesOfParts>
  <Company>ARCHSTUDIA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Maia Makharashvili</cp:lastModifiedBy>
  <cp:lastPrinted>2018-12-23T11:56:58Z</cp:lastPrinted>
  <dcterms:created xsi:type="dcterms:W3CDTF">2005-10-26T10:27:32Z</dcterms:created>
  <dcterms:modified xsi:type="dcterms:W3CDTF">2019-02-21T10:33:21Z</dcterms:modified>
</cp:coreProperties>
</file>