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1" i="1"/>
  <c r="E50" i="1"/>
  <c r="E49" i="1"/>
  <c r="E48" i="1"/>
  <c r="E47" i="1"/>
  <c r="E46" i="1"/>
  <c r="E45" i="1"/>
  <c r="E43" i="1"/>
  <c r="E42" i="1"/>
  <c r="E40" i="1"/>
  <c r="E39" i="1"/>
  <c r="E38" i="1"/>
  <c r="E37" i="1"/>
  <c r="E36" i="1"/>
  <c r="E35" i="1"/>
  <c r="E34" i="1"/>
  <c r="E33" i="1"/>
  <c r="E32" i="1"/>
  <c r="E16" i="1"/>
  <c r="E20" i="1" s="1"/>
  <c r="E15" i="1"/>
  <c r="E14" i="1"/>
  <c r="E13" i="1"/>
  <c r="E12" i="1"/>
  <c r="E11" i="1"/>
  <c r="E9" i="1"/>
  <c r="E8" i="1"/>
  <c r="E19" i="1" l="1"/>
  <c r="E18" i="1"/>
  <c r="E17" i="1"/>
</calcChain>
</file>

<file path=xl/sharedStrings.xml><?xml version="1.0" encoding="utf-8"?>
<sst xmlns="http://schemas.openxmlformats.org/spreadsheetml/2006/main" count="140" uniqueCount="68">
  <si>
    <t>lokaluri xarjTaRricxva #1</t>
  </si>
  <si>
    <t xml:space="preserve">          miwis vakisis mowyoba</t>
  </si>
  <si>
    <t>#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</si>
  <si>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</si>
  <si>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</si>
  <si>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</si>
  <si>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</si>
  <si>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</si>
  <si>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</si>
  <si>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</si>
  <si>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</si>
  <si>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sul</t>
  </si>
  <si>
    <t>erT. Ffasi</t>
  </si>
  <si>
    <t>13</t>
  </si>
  <si>
    <t>2.1. miwis samuSaoebi</t>
  </si>
  <si>
    <t>miwis vakisis mosworeba- moSandakeba-daprofileba  buldozeriT</t>
  </si>
  <si>
    <r>
      <t>1000 m</t>
    </r>
    <r>
      <rPr>
        <vertAlign val="superscript"/>
        <sz val="10"/>
        <rFont val="AcadNusx"/>
      </rPr>
      <t>2</t>
    </r>
  </si>
  <si>
    <t>buldozeri 108 cx. Z.</t>
  </si>
  <si>
    <t>m/sT</t>
  </si>
  <si>
    <t>greideri 108 cx. Z.</t>
  </si>
  <si>
    <r>
      <t>zedmeti gruntis datvirTva 0,5 m</t>
    </r>
    <r>
      <rPr>
        <vertAlign val="superscript"/>
        <sz val="10"/>
        <color theme="1"/>
        <rFont val="AcadNusx"/>
      </rPr>
      <t>3</t>
    </r>
    <r>
      <rPr>
        <sz val="10"/>
        <color theme="1"/>
        <rFont val="AcadNusx"/>
      </rPr>
      <t xml:space="preserve"> eqskavatoriT TviTmclelebze</t>
    </r>
  </si>
  <si>
    <r>
      <t>1000 m</t>
    </r>
    <r>
      <rPr>
        <vertAlign val="superscript"/>
        <sz val="10"/>
        <rFont val="AcadNusx"/>
      </rPr>
      <t>3</t>
    </r>
  </si>
  <si>
    <t xml:space="preserve">Sromis danaxarjebi </t>
  </si>
  <si>
    <t>kac/sT</t>
  </si>
  <si>
    <r>
      <t>eqskavatori 0,5 m</t>
    </r>
    <r>
      <rPr>
        <vertAlign val="superscript"/>
        <sz val="10"/>
        <color theme="1"/>
        <rFont val="AcadNusx"/>
      </rPr>
      <t>3</t>
    </r>
  </si>
  <si>
    <t>sxva manqanebi</t>
  </si>
  <si>
    <t>l</t>
  </si>
  <si>
    <t>RorRi</t>
  </si>
  <si>
    <r>
      <t>m</t>
    </r>
    <r>
      <rPr>
        <vertAlign val="superscript"/>
        <sz val="10"/>
        <rFont val="AcadNusx"/>
      </rPr>
      <t>3</t>
    </r>
  </si>
  <si>
    <t>gruntis transportireba nayarSi 5კმ-ზე</t>
  </si>
  <si>
    <t>t</t>
  </si>
  <si>
    <t>samuSaoebi nayarSi</t>
  </si>
  <si>
    <t>Sromis danaxarji</t>
  </si>
  <si>
    <t>buldozeri 108 cx.Z.</t>
  </si>
  <si>
    <t>lari</t>
  </si>
  <si>
    <t>jami:</t>
  </si>
  <si>
    <t>sul:</t>
  </si>
  <si>
    <t xml:space="preserve">                    lokaluri xarjTaRricxva # 2</t>
  </si>
  <si>
    <t xml:space="preserve">                                                                 sagzao samosis mowyoba </t>
  </si>
  <si>
    <t>safuZvlis mowyoba fraqciuli RorRiT (0-40 mm)   sisqiT 10 sm</t>
  </si>
  <si>
    <t>avtogreideri 108 cx. Z.</t>
  </si>
  <si>
    <t>buldozeri 108 c.Z</t>
  </si>
  <si>
    <t>manq/sT</t>
  </si>
  <si>
    <t>sagzao satkepni 5 t</t>
  </si>
  <si>
    <t>sagzao satkepni 10 t</t>
  </si>
  <si>
    <t>mosarwyavi manqana</t>
  </si>
  <si>
    <t>qvis gamanawilebeli</t>
  </si>
  <si>
    <t>RorRi 0-40 mm</t>
  </si>
  <si>
    <t>wyali</t>
  </si>
  <si>
    <t>Txevadi bitumis mosxma</t>
  </si>
  <si>
    <t>avtogudronatori 3500 l</t>
  </si>
  <si>
    <t>bitumi</t>
  </si>
  <si>
    <t>asfaltbetonis safaris mowyoba mkvrivi wvrilmarcvlovani  RorRovani  cxeli nareviT sisqiT 5 sm, tipi Б, marka II</t>
  </si>
  <si>
    <t>asfaltis damgebi</t>
  </si>
  <si>
    <t xml:space="preserve">asfaltobetonis mkvrivi wvrilmarclovani narevi             tipi Б, marka II </t>
  </si>
  <si>
    <t>sxva masalebi</t>
  </si>
  <si>
    <t>misayreli gverdulebis mowyoba qviSa-xreSovani nareviT</t>
  </si>
  <si>
    <r>
      <t>100 m</t>
    </r>
    <r>
      <rPr>
        <vertAlign val="superscript"/>
        <sz val="10"/>
        <rFont val="AcadNusx"/>
      </rPr>
      <t>3</t>
    </r>
  </si>
  <si>
    <t>avtogreideri (108 cx. Z)</t>
  </si>
  <si>
    <t>satkepni sagzao TviTmavali pnevmosvliT 18 t</t>
  </si>
  <si>
    <t>qviSa-xreSi</t>
  </si>
  <si>
    <t>inertuli masalebis Semozidva avtoTviTmclelebiT adgilobrivi karieridan</t>
  </si>
  <si>
    <t>gauTvaliswinebeli samuSaoebi da danaxarjebi _ 3 %</t>
  </si>
  <si>
    <t>d.R.g. _ 18%</t>
  </si>
  <si>
    <t xml:space="preserve">sul </t>
  </si>
  <si>
    <t>sul jami</t>
  </si>
  <si>
    <t>zednadebi xarjebi %</t>
  </si>
  <si>
    <t>gegmiuri dagroveba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</si>
</sst>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00"/>
    <numFmt numFmtId="165" formatCode="0.0"/>
    <numFmt numFmtId="166" formatCode="_-* #,##0.00\ _-;\-* #,##0.00\ _-;_-* &quot;-&quot;??\ _-;_-@_-"/>
    <numFmt numFmtId="167" formatCode="0.0000"/>
    <numFmt numFmtId="168" formatCode="0.00000"/>
    <numFmt numFmtId="169" formatCode="_(* #,##0.0000_);_(* \(#,##0.0000\);_(* &quot;-&quot;??_);_(@_)"/>
    <numFmt numFmtId="170" formatCode="0;[Red]0"/>
    <numFmt numFmtId="171" formatCode="0.00;[Red]0.00"/>
    <numFmt numFmtId="172" formatCode="0.0;[Red]0.0"/>
    <numFmt numFmtId="173" formatCode="_-* #,##0.0000\ _L_a_r_i_-;\-* #,##0.0000\ _L_a_r_i_-;_-* &quot;-&quot;??\ _L_a_r_i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cadMtavr"/>
    </font>
    <font>
      <b/>
      <sz val="11"/>
      <color theme="1"/>
      <name val="AcadNusx"/>
    </font>
    <font>
      <sz val="10"/>
      <name val="AcadNusx"/>
    </font>
    <font>
      <b/>
      <sz val="11"/>
      <name val="AcadNusx"/>
    </font>
    <font>
      <b/>
      <sz val="10"/>
      <name val="AcadNusx"/>
    </font>
    <font>
      <sz val="11"/>
      <name val="Calibri"/>
      <family val="2"/>
      <scheme val="minor"/>
    </font>
    <font>
      <b/>
      <u/>
      <sz val="10"/>
      <name val="AcadNusx"/>
    </font>
    <font>
      <sz val="10"/>
      <name val="Arial Cyr"/>
      <charset val="204"/>
    </font>
    <font>
      <sz val="10"/>
      <color theme="1"/>
      <name val="AcadNusx"/>
    </font>
    <font>
      <vertAlign val="superscript"/>
      <sz val="10"/>
      <name val="AcadNusx"/>
    </font>
    <font>
      <vertAlign val="superscript"/>
      <sz val="10"/>
      <color theme="1"/>
      <name val="AcadNusx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3" fillId="0" borderId="0"/>
  </cellStyleXfs>
  <cellXfs count="85">
    <xf numFmtId="0" fontId="0" fillId="0" borderId="0" xfId="0"/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7" fontId="4" fillId="2" borderId="1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vertical="top" wrapText="1"/>
    </xf>
    <xf numFmtId="168" fontId="10" fillId="2" borderId="1" xfId="2" applyNumberFormat="1" applyFont="1" applyFill="1" applyBorder="1" applyAlignment="1">
      <alignment horizontal="center" vertical="center"/>
    </xf>
    <xf numFmtId="43" fontId="4" fillId="2" borderId="1" xfId="0" applyNumberFormat="1" applyFont="1" applyFill="1" applyBorder="1" applyAlignment="1">
      <alignment horizontal="center" vertical="center"/>
    </xf>
    <xf numFmtId="43" fontId="4" fillId="2" borderId="1" xfId="0" applyNumberFormat="1" applyFont="1" applyFill="1" applyBorder="1" applyAlignment="1">
      <alignment vertical="center"/>
    </xf>
    <xf numFmtId="43" fontId="4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43" fontId="4" fillId="2" borderId="1" xfId="0" applyNumberFormat="1" applyFont="1" applyFill="1" applyBorder="1"/>
    <xf numFmtId="164" fontId="10" fillId="2" borderId="1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/>
    <xf numFmtId="166" fontId="6" fillId="2" borderId="1" xfId="1" applyNumberFormat="1" applyFont="1" applyFill="1" applyBorder="1"/>
    <xf numFmtId="166" fontId="6" fillId="2" borderId="1" xfId="1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166" fontId="4" fillId="0" borderId="1" xfId="1" applyNumberFormat="1" applyFont="1" applyBorder="1"/>
    <xf numFmtId="166" fontId="6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3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6" fontId="4" fillId="2" borderId="1" xfId="1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vertical="top" wrapText="1"/>
    </xf>
    <xf numFmtId="170" fontId="4" fillId="2" borderId="1" xfId="0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/>
    </xf>
    <xf numFmtId="170" fontId="4" fillId="2" borderId="1" xfId="0" applyNumberFormat="1" applyFont="1" applyFill="1" applyBorder="1" applyAlignment="1">
      <alignment horizontal="center" vertical="top" wrapText="1"/>
    </xf>
    <xf numFmtId="17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 vertical="center"/>
    </xf>
    <xf numFmtId="0" fontId="4" fillId="2" borderId="5" xfId="3" applyFont="1" applyFill="1" applyBorder="1" applyAlignment="1">
      <alignment vertical="top" wrapText="1"/>
    </xf>
    <xf numFmtId="167" fontId="10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/>
    </xf>
    <xf numFmtId="2" fontId="0" fillId="0" borderId="1" xfId="0" applyNumberFormat="1" applyBorder="1"/>
    <xf numFmtId="173" fontId="0" fillId="0" borderId="1" xfId="1" applyNumberFormat="1" applyFont="1" applyBorder="1"/>
    <xf numFmtId="0" fontId="0" fillId="0" borderId="1" xfId="0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">
    <cellStyle name="Comma" xfId="1" builtinId="3"/>
    <cellStyle name="Normal" xfId="0" builtinId="0"/>
    <cellStyle name="Обычный 2 2" xfId="3"/>
    <cellStyle name="Обычный_Лист1" xfId="2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5</xdr:row>
      <xdr:rowOff>0</xdr:rowOff>
    </xdr:from>
    <xdr:to>
      <xdr:col>2</xdr:col>
      <xdr:colOff>300947</xdr:colOff>
      <xdr:row>5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57425" y="182880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2</xdr:col>
      <xdr:colOff>300947</xdr:colOff>
      <xdr:row>5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57425" y="182880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2</xdr:col>
      <xdr:colOff>300947</xdr:colOff>
      <xdr:row>5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257425" y="182880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2</xdr:col>
      <xdr:colOff>300947</xdr:colOff>
      <xdr:row>5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57425" y="182880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2</xdr:col>
      <xdr:colOff>300947</xdr:colOff>
      <xdr:row>5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257425" y="182880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2</xdr:col>
      <xdr:colOff>300947</xdr:colOff>
      <xdr:row>5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57425" y="182880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2</xdr:col>
      <xdr:colOff>300947</xdr:colOff>
      <xdr:row>5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257425" y="182880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2</xdr:col>
      <xdr:colOff>300947</xdr:colOff>
      <xdr:row>5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257425" y="182880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2</xdr:col>
      <xdr:colOff>300947</xdr:colOff>
      <xdr:row>5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57425" y="182880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2</xdr:col>
      <xdr:colOff>300947</xdr:colOff>
      <xdr:row>5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57425" y="182880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2</xdr:col>
      <xdr:colOff>300947</xdr:colOff>
      <xdr:row>5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57425" y="182880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</xdr:row>
      <xdr:rowOff>0</xdr:rowOff>
    </xdr:from>
    <xdr:to>
      <xdr:col>2</xdr:col>
      <xdr:colOff>300947</xdr:colOff>
      <xdr:row>5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57425" y="1828800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2</xdr:col>
      <xdr:colOff>300947</xdr:colOff>
      <xdr:row>20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2257425" y="5210175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2</xdr:col>
      <xdr:colOff>300947</xdr:colOff>
      <xdr:row>20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2257425" y="5210175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2</xdr:col>
      <xdr:colOff>300947</xdr:colOff>
      <xdr:row>20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257425" y="5210175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2</xdr:col>
      <xdr:colOff>300947</xdr:colOff>
      <xdr:row>20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257425" y="5210175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2</xdr:col>
      <xdr:colOff>300947</xdr:colOff>
      <xdr:row>20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2257425" y="5210175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2</xdr:col>
      <xdr:colOff>300947</xdr:colOff>
      <xdr:row>20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257425" y="5210175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2</xdr:col>
      <xdr:colOff>300947</xdr:colOff>
      <xdr:row>20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257425" y="5210175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2</xdr:col>
      <xdr:colOff>300947</xdr:colOff>
      <xdr:row>20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2257425" y="5210175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2</xdr:col>
      <xdr:colOff>300947</xdr:colOff>
      <xdr:row>20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2257425" y="5210175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2</xdr:col>
      <xdr:colOff>300947</xdr:colOff>
      <xdr:row>20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2257425" y="5210175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2</xdr:col>
      <xdr:colOff>300947</xdr:colOff>
      <xdr:row>20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2257425" y="5210175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2</xdr:col>
      <xdr:colOff>300947</xdr:colOff>
      <xdr:row>20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2257425" y="5210175"/>
          <a:ext cx="26155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52" workbookViewId="0">
      <selection activeCell="B57" sqref="B57"/>
    </sheetView>
  </sheetViews>
  <sheetFormatPr defaultRowHeight="15" x14ac:dyDescent="0.25"/>
  <cols>
    <col min="2" max="2" width="56.85546875" style="39" customWidth="1"/>
  </cols>
  <sheetData>
    <row r="1" spans="1:12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.75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1"/>
    </row>
    <row r="3" spans="1:12" ht="26.25" customHeight="1" x14ac:dyDescent="0.25">
      <c r="A3" s="78" t="s">
        <v>2</v>
      </c>
      <c r="B3" s="79" t="s">
        <v>3</v>
      </c>
      <c r="C3" s="78" t="s">
        <v>4</v>
      </c>
      <c r="D3" s="75" t="s">
        <v>5</v>
      </c>
      <c r="E3" s="76"/>
      <c r="F3" s="75" t="s">
        <v>6</v>
      </c>
      <c r="G3" s="76"/>
      <c r="H3" s="75" t="s">
        <v>7</v>
      </c>
      <c r="I3" s="76"/>
      <c r="J3" s="75" t="s">
        <v>8</v>
      </c>
      <c r="K3" s="76"/>
      <c r="L3" s="77" t="s">
        <v>9</v>
      </c>
    </row>
    <row r="4" spans="1:12" ht="27" x14ac:dyDescent="0.25">
      <c r="A4" s="78"/>
      <c r="B4" s="80"/>
      <c r="C4" s="78"/>
      <c r="D4" s="2" t="s">
        <v>10</v>
      </c>
      <c r="E4" s="2" t="s">
        <v>11</v>
      </c>
      <c r="F4" s="2" t="s">
        <v>12</v>
      </c>
      <c r="G4" s="3" t="s">
        <v>9</v>
      </c>
      <c r="H4" s="4" t="s">
        <v>12</v>
      </c>
      <c r="I4" s="2" t="s">
        <v>9</v>
      </c>
      <c r="J4" s="2" t="s">
        <v>12</v>
      </c>
      <c r="K4" s="5" t="s">
        <v>9</v>
      </c>
      <c r="L4" s="77"/>
    </row>
    <row r="5" spans="1:12" x14ac:dyDescent="0.25">
      <c r="A5" s="6">
        <v>1</v>
      </c>
      <c r="B5" s="2">
        <v>3</v>
      </c>
      <c r="C5" s="7">
        <v>4</v>
      </c>
      <c r="D5" s="6">
        <v>5</v>
      </c>
      <c r="E5" s="7">
        <v>6</v>
      </c>
      <c r="F5" s="8">
        <v>7</v>
      </c>
      <c r="G5" s="7">
        <v>8</v>
      </c>
      <c r="H5" s="6">
        <v>9</v>
      </c>
      <c r="I5" s="7">
        <v>10</v>
      </c>
      <c r="J5" s="6">
        <v>11</v>
      </c>
      <c r="K5" s="8">
        <v>12</v>
      </c>
      <c r="L5" s="7" t="s">
        <v>13</v>
      </c>
    </row>
    <row r="6" spans="1:12" x14ac:dyDescent="0.25">
      <c r="A6" s="9"/>
      <c r="B6" s="10" t="s">
        <v>14</v>
      </c>
      <c r="C6" s="11"/>
      <c r="D6" s="11"/>
      <c r="E6" s="12"/>
      <c r="F6" s="13"/>
      <c r="G6" s="13"/>
      <c r="H6" s="13"/>
      <c r="I6" s="13"/>
      <c r="J6" s="13"/>
      <c r="K6" s="13"/>
      <c r="L6" s="13"/>
    </row>
    <row r="7" spans="1:12" ht="27" x14ac:dyDescent="0.25">
      <c r="A7" s="9">
        <v>1</v>
      </c>
      <c r="B7" s="14" t="s">
        <v>15</v>
      </c>
      <c r="C7" s="11" t="s">
        <v>16</v>
      </c>
      <c r="D7" s="11"/>
      <c r="E7" s="15">
        <v>16.3659</v>
      </c>
      <c r="F7" s="13"/>
      <c r="G7" s="13"/>
      <c r="H7" s="13"/>
      <c r="I7" s="13"/>
      <c r="J7" s="13"/>
      <c r="K7" s="13"/>
      <c r="L7" s="13"/>
    </row>
    <row r="8" spans="1:12" x14ac:dyDescent="0.25">
      <c r="A8" s="9"/>
      <c r="B8" s="16" t="s">
        <v>17</v>
      </c>
      <c r="C8" s="11" t="s">
        <v>18</v>
      </c>
      <c r="D8" s="11">
        <v>0.9</v>
      </c>
      <c r="E8" s="12">
        <f>ROUND(E7*D8,2)</f>
        <v>14.73</v>
      </c>
      <c r="F8" s="13"/>
      <c r="G8" s="13"/>
      <c r="H8" s="13"/>
      <c r="I8" s="13"/>
      <c r="J8" s="13"/>
      <c r="K8" s="13"/>
      <c r="L8" s="13"/>
    </row>
    <row r="9" spans="1:12" x14ac:dyDescent="0.25">
      <c r="A9" s="9"/>
      <c r="B9" s="16" t="s">
        <v>19</v>
      </c>
      <c r="C9" s="11" t="s">
        <v>18</v>
      </c>
      <c r="D9" s="11">
        <v>0.45</v>
      </c>
      <c r="E9" s="12">
        <f>ROUND(E7*D9,2)</f>
        <v>7.36</v>
      </c>
      <c r="F9" s="13"/>
      <c r="G9" s="13"/>
      <c r="H9" s="13"/>
      <c r="I9" s="13"/>
      <c r="J9" s="13"/>
      <c r="K9" s="13"/>
      <c r="L9" s="13"/>
    </row>
    <row r="10" spans="1:12" ht="29.25" x14ac:dyDescent="0.25">
      <c r="A10" s="9">
        <v>2</v>
      </c>
      <c r="B10" s="17" t="s">
        <v>20</v>
      </c>
      <c r="C10" s="11" t="s">
        <v>21</v>
      </c>
      <c r="D10" s="11"/>
      <c r="E10" s="18">
        <v>0.81699999999999995</v>
      </c>
      <c r="F10" s="19"/>
      <c r="G10" s="20"/>
      <c r="H10" s="19"/>
      <c r="I10" s="19"/>
      <c r="J10" s="19"/>
      <c r="K10" s="21"/>
      <c r="L10" s="21"/>
    </row>
    <row r="11" spans="1:12" x14ac:dyDescent="0.25">
      <c r="A11" s="9"/>
      <c r="B11" s="22" t="s">
        <v>22</v>
      </c>
      <c r="C11" s="6" t="s">
        <v>23</v>
      </c>
      <c r="D11" s="23">
        <v>15.5</v>
      </c>
      <c r="E11" s="23">
        <f>ROUND(D11*E10,2)</f>
        <v>12.66</v>
      </c>
      <c r="F11" s="20"/>
      <c r="G11" s="20"/>
      <c r="H11" s="23"/>
      <c r="I11" s="19"/>
      <c r="J11" s="20"/>
      <c r="K11" s="21"/>
      <c r="L11" s="21"/>
    </row>
    <row r="12" spans="1:12" ht="15.75" x14ac:dyDescent="0.25">
      <c r="A12" s="9"/>
      <c r="B12" s="22" t="s">
        <v>24</v>
      </c>
      <c r="C12" s="6" t="s">
        <v>23</v>
      </c>
      <c r="D12" s="23">
        <v>34.700000000000003</v>
      </c>
      <c r="E12" s="23">
        <f>ROUND(D12*E10,2)</f>
        <v>28.35</v>
      </c>
      <c r="F12" s="20"/>
      <c r="G12" s="20"/>
      <c r="H12" s="19"/>
      <c r="I12" s="19"/>
      <c r="J12" s="19"/>
      <c r="K12" s="21"/>
      <c r="L12" s="21"/>
    </row>
    <row r="13" spans="1:12" x14ac:dyDescent="0.25">
      <c r="A13" s="9"/>
      <c r="B13" s="22" t="s">
        <v>25</v>
      </c>
      <c r="C13" s="6" t="s">
        <v>26</v>
      </c>
      <c r="D13" s="23">
        <v>2.09</v>
      </c>
      <c r="E13" s="23">
        <f>ROUND(D13*E10,2)</f>
        <v>1.71</v>
      </c>
      <c r="F13" s="19"/>
      <c r="G13" s="20"/>
      <c r="H13" s="19"/>
      <c r="I13" s="19"/>
      <c r="J13" s="19"/>
      <c r="K13" s="21"/>
      <c r="L13" s="21"/>
    </row>
    <row r="14" spans="1:12" ht="15.75" x14ac:dyDescent="0.25">
      <c r="A14" s="9"/>
      <c r="B14" s="22" t="s">
        <v>27</v>
      </c>
      <c r="C14" s="6" t="s">
        <v>28</v>
      </c>
      <c r="D14" s="23">
        <v>0.04</v>
      </c>
      <c r="E14" s="23">
        <f>ROUND(D14*E10,2)</f>
        <v>0.03</v>
      </c>
      <c r="F14" s="19"/>
      <c r="G14" s="20"/>
      <c r="H14" s="25"/>
      <c r="I14" s="19"/>
      <c r="J14" s="25"/>
      <c r="K14" s="21"/>
      <c r="L14" s="21"/>
    </row>
    <row r="15" spans="1:12" x14ac:dyDescent="0.25">
      <c r="A15" s="9">
        <v>3</v>
      </c>
      <c r="B15" s="22" t="s">
        <v>29</v>
      </c>
      <c r="C15" s="11" t="s">
        <v>30</v>
      </c>
      <c r="D15" s="11"/>
      <c r="E15" s="26">
        <f>E10*1.9*1000</f>
        <v>1552.2999999999997</v>
      </c>
      <c r="F15" s="19"/>
      <c r="G15" s="20"/>
      <c r="H15" s="19"/>
      <c r="I15" s="19"/>
      <c r="J15" s="19"/>
      <c r="K15" s="21"/>
      <c r="L15" s="21"/>
    </row>
    <row r="16" spans="1:12" ht="15.75" x14ac:dyDescent="0.25">
      <c r="A16" s="9"/>
      <c r="B16" s="27" t="s">
        <v>31</v>
      </c>
      <c r="C16" s="11" t="s">
        <v>21</v>
      </c>
      <c r="D16" s="11"/>
      <c r="E16" s="18">
        <f>E10</f>
        <v>0.81699999999999995</v>
      </c>
      <c r="F16" s="19"/>
      <c r="G16" s="20"/>
      <c r="H16" s="19"/>
      <c r="I16" s="19"/>
      <c r="J16" s="19"/>
      <c r="K16" s="21"/>
      <c r="L16" s="21"/>
    </row>
    <row r="17" spans="1:12" x14ac:dyDescent="0.25">
      <c r="A17" s="9"/>
      <c r="B17" s="27" t="s">
        <v>32</v>
      </c>
      <c r="C17" s="11" t="s">
        <v>23</v>
      </c>
      <c r="D17" s="11">
        <v>3.23</v>
      </c>
      <c r="E17" s="12">
        <f>D17*E16</f>
        <v>2.6389099999999996</v>
      </c>
      <c r="F17" s="19"/>
      <c r="G17" s="20"/>
      <c r="H17" s="23"/>
      <c r="I17" s="19"/>
      <c r="J17" s="19"/>
      <c r="K17" s="21"/>
      <c r="L17" s="21"/>
    </row>
    <row r="18" spans="1:12" x14ac:dyDescent="0.25">
      <c r="A18" s="9"/>
      <c r="B18" s="27" t="s">
        <v>33</v>
      </c>
      <c r="C18" s="11" t="s">
        <v>18</v>
      </c>
      <c r="D18" s="11">
        <v>3.62</v>
      </c>
      <c r="E18" s="12">
        <f>ROUND(E16*D18,2)</f>
        <v>2.96</v>
      </c>
      <c r="F18" s="19"/>
      <c r="G18" s="20"/>
      <c r="H18" s="19"/>
      <c r="I18" s="19"/>
      <c r="J18" s="19"/>
      <c r="K18" s="21"/>
      <c r="L18" s="21"/>
    </row>
    <row r="19" spans="1:12" x14ac:dyDescent="0.25">
      <c r="A19" s="9"/>
      <c r="B19" s="27" t="s">
        <v>25</v>
      </c>
      <c r="C19" s="11" t="s">
        <v>34</v>
      </c>
      <c r="D19" s="11">
        <v>0.18</v>
      </c>
      <c r="E19" s="12">
        <f>ROUND(E16*D19,2)</f>
        <v>0.15</v>
      </c>
      <c r="F19" s="19"/>
      <c r="G19" s="20"/>
      <c r="H19" s="19"/>
      <c r="I19" s="19"/>
      <c r="J19" s="19"/>
      <c r="K19" s="21"/>
      <c r="L19" s="21"/>
    </row>
    <row r="20" spans="1:12" ht="15.75" x14ac:dyDescent="0.25">
      <c r="A20" s="9"/>
      <c r="B20" s="27" t="s">
        <v>27</v>
      </c>
      <c r="C20" s="11" t="s">
        <v>28</v>
      </c>
      <c r="D20" s="11">
        <v>0.04</v>
      </c>
      <c r="E20" s="12">
        <f>ROUND(E16*D20,2)</f>
        <v>0.03</v>
      </c>
      <c r="F20" s="19"/>
      <c r="G20" s="28"/>
      <c r="H20" s="19"/>
      <c r="I20" s="19"/>
      <c r="J20" s="19"/>
      <c r="K20" s="21"/>
      <c r="L20" s="21"/>
    </row>
    <row r="21" spans="1:12" x14ac:dyDescent="0.25">
      <c r="A21" s="9"/>
      <c r="B21" s="27" t="s">
        <v>9</v>
      </c>
      <c r="C21" s="29"/>
      <c r="D21" s="29"/>
      <c r="E21" s="29"/>
      <c r="F21" s="30"/>
      <c r="G21" s="31"/>
      <c r="H21" s="30"/>
      <c r="I21" s="31"/>
      <c r="J21" s="32"/>
      <c r="K21" s="31"/>
      <c r="L21" s="31"/>
    </row>
    <row r="22" spans="1:12" x14ac:dyDescent="0.25">
      <c r="A22" s="9"/>
      <c r="B22" s="33" t="s">
        <v>66</v>
      </c>
      <c r="C22" s="29"/>
      <c r="D22" s="29"/>
      <c r="E22" s="29"/>
      <c r="F22" s="32"/>
      <c r="G22" s="32"/>
      <c r="H22" s="32"/>
      <c r="I22" s="32"/>
      <c r="J22" s="32"/>
      <c r="K22" s="32"/>
      <c r="L22" s="13"/>
    </row>
    <row r="23" spans="1:12" x14ac:dyDescent="0.25">
      <c r="A23" s="9"/>
      <c r="B23" s="35" t="s">
        <v>35</v>
      </c>
      <c r="C23" s="34"/>
      <c r="D23" s="34"/>
      <c r="E23" s="34"/>
      <c r="F23" s="36"/>
      <c r="G23" s="36"/>
      <c r="H23" s="36"/>
      <c r="I23" s="36"/>
      <c r="J23" s="36"/>
      <c r="K23" s="36"/>
      <c r="L23" s="37"/>
    </row>
    <row r="24" spans="1:12" x14ac:dyDescent="0.25">
      <c r="A24" s="9"/>
      <c r="B24" s="35" t="s">
        <v>67</v>
      </c>
      <c r="C24" s="34"/>
      <c r="D24" s="34"/>
      <c r="E24" s="34"/>
      <c r="F24" s="36"/>
      <c r="G24" s="36"/>
      <c r="H24" s="36"/>
      <c r="I24" s="36"/>
      <c r="J24" s="36"/>
      <c r="K24" s="36"/>
      <c r="L24" s="38"/>
    </row>
    <row r="25" spans="1:12" x14ac:dyDescent="0.25">
      <c r="A25" s="9"/>
      <c r="B25" s="35" t="s">
        <v>36</v>
      </c>
      <c r="C25" s="34"/>
      <c r="D25" s="34"/>
      <c r="E25" s="34"/>
      <c r="F25" s="36"/>
      <c r="G25" s="36"/>
      <c r="H25" s="36"/>
      <c r="I25" s="36"/>
      <c r="J25" s="36"/>
      <c r="K25" s="36"/>
      <c r="L25" s="37"/>
    </row>
    <row r="26" spans="1:12" ht="15.75" x14ac:dyDescent="0.25">
      <c r="A26" s="81" t="s">
        <v>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1:12" ht="15.75" x14ac:dyDescent="0.25">
      <c r="A27" s="82" t="s">
        <v>38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1"/>
    </row>
    <row r="28" spans="1:12" ht="26.25" customHeight="1" x14ac:dyDescent="0.25">
      <c r="A28" s="78" t="s">
        <v>2</v>
      </c>
      <c r="B28" s="79" t="s">
        <v>3</v>
      </c>
      <c r="C28" s="78" t="s">
        <v>4</v>
      </c>
      <c r="D28" s="75" t="s">
        <v>5</v>
      </c>
      <c r="E28" s="76"/>
      <c r="F28" s="75" t="s">
        <v>6</v>
      </c>
      <c r="G28" s="76"/>
      <c r="H28" s="75" t="s">
        <v>7</v>
      </c>
      <c r="I28" s="76"/>
      <c r="J28" s="75" t="s">
        <v>8</v>
      </c>
      <c r="K28" s="76"/>
      <c r="L28" s="77" t="s">
        <v>9</v>
      </c>
    </row>
    <row r="29" spans="1:12" ht="27" x14ac:dyDescent="0.25">
      <c r="A29" s="78"/>
      <c r="B29" s="80"/>
      <c r="C29" s="78"/>
      <c r="D29" s="2" t="s">
        <v>10</v>
      </c>
      <c r="E29" s="2" t="s">
        <v>11</v>
      </c>
      <c r="F29" s="2" t="s">
        <v>12</v>
      </c>
      <c r="G29" s="3" t="s">
        <v>9</v>
      </c>
      <c r="H29" s="4" t="s">
        <v>12</v>
      </c>
      <c r="I29" s="2" t="s">
        <v>9</v>
      </c>
      <c r="J29" s="2" t="s">
        <v>12</v>
      </c>
      <c r="K29" s="5" t="s">
        <v>9</v>
      </c>
      <c r="L29" s="77"/>
    </row>
    <row r="30" spans="1:12" x14ac:dyDescent="0.25">
      <c r="A30" s="6">
        <v>1</v>
      </c>
      <c r="B30" s="6">
        <v>3</v>
      </c>
      <c r="C30" s="7">
        <v>4</v>
      </c>
      <c r="D30" s="6">
        <v>5</v>
      </c>
      <c r="E30" s="7">
        <v>6</v>
      </c>
      <c r="F30" s="8">
        <v>7</v>
      </c>
      <c r="G30" s="7">
        <v>8</v>
      </c>
      <c r="H30" s="6">
        <v>9</v>
      </c>
      <c r="I30" s="7">
        <v>10</v>
      </c>
      <c r="J30" s="6">
        <v>11</v>
      </c>
      <c r="K30" s="8">
        <v>12</v>
      </c>
      <c r="L30" s="7" t="s">
        <v>13</v>
      </c>
    </row>
    <row r="31" spans="1:12" ht="27" x14ac:dyDescent="0.25">
      <c r="A31" s="40">
        <v>1</v>
      </c>
      <c r="B31" s="41" t="s">
        <v>39</v>
      </c>
      <c r="C31" s="11" t="s">
        <v>16</v>
      </c>
      <c r="D31" s="11"/>
      <c r="E31" s="15">
        <v>13.690300000000001</v>
      </c>
      <c r="F31" s="13"/>
      <c r="G31" s="13"/>
      <c r="H31" s="13"/>
      <c r="I31" s="13"/>
      <c r="J31" s="13"/>
      <c r="K31" s="13"/>
      <c r="L31" s="13"/>
    </row>
    <row r="32" spans="1:12" x14ac:dyDescent="0.25">
      <c r="A32" s="40"/>
      <c r="B32" s="42" t="s">
        <v>32</v>
      </c>
      <c r="C32" s="6" t="s">
        <v>23</v>
      </c>
      <c r="D32" s="6">
        <v>33</v>
      </c>
      <c r="E32" s="23">
        <f>ROUND(E31*D32,2)</f>
        <v>451.78</v>
      </c>
      <c r="F32" s="43"/>
      <c r="G32" s="13"/>
      <c r="H32" s="13"/>
      <c r="I32" s="13"/>
      <c r="J32" s="43"/>
      <c r="K32" s="13"/>
      <c r="L32" s="13"/>
    </row>
    <row r="33" spans="1:12" x14ac:dyDescent="0.25">
      <c r="A33" s="40"/>
      <c r="B33" s="42" t="s">
        <v>40</v>
      </c>
      <c r="C33" s="6" t="s">
        <v>23</v>
      </c>
      <c r="D33" s="44">
        <v>0.42</v>
      </c>
      <c r="E33" s="23">
        <f>ROUND(D33*E31,2)</f>
        <v>5.75</v>
      </c>
      <c r="F33" s="43"/>
      <c r="G33" s="13"/>
      <c r="H33" s="13"/>
      <c r="I33" s="13"/>
      <c r="J33" s="13"/>
      <c r="K33" s="13"/>
      <c r="L33" s="13"/>
    </row>
    <row r="34" spans="1:12" x14ac:dyDescent="0.25">
      <c r="A34" s="40"/>
      <c r="B34" s="42" t="s">
        <v>41</v>
      </c>
      <c r="C34" s="6" t="s">
        <v>42</v>
      </c>
      <c r="D34" s="44">
        <v>2.58</v>
      </c>
      <c r="E34" s="23">
        <f>ROUND(D34*E31,2)</f>
        <v>35.32</v>
      </c>
      <c r="F34" s="13"/>
      <c r="G34" s="13"/>
      <c r="H34" s="13"/>
      <c r="I34" s="13"/>
      <c r="J34" s="13"/>
      <c r="K34" s="13"/>
      <c r="L34" s="13"/>
    </row>
    <row r="35" spans="1:12" x14ac:dyDescent="0.25">
      <c r="A35" s="40"/>
      <c r="B35" s="45" t="s">
        <v>43</v>
      </c>
      <c r="C35" s="46" t="s">
        <v>42</v>
      </c>
      <c r="D35" s="44">
        <v>11.2</v>
      </c>
      <c r="E35" s="23">
        <f>ROUND(D35*E31,2)</f>
        <v>153.33000000000001</v>
      </c>
      <c r="F35" s="13"/>
      <c r="G35" s="13"/>
      <c r="H35" s="32"/>
      <c r="I35" s="13"/>
      <c r="J35" s="47"/>
      <c r="K35" s="13"/>
      <c r="L35" s="13"/>
    </row>
    <row r="36" spans="1:12" x14ac:dyDescent="0.25">
      <c r="A36" s="40"/>
      <c r="B36" s="45" t="s">
        <v>44</v>
      </c>
      <c r="C36" s="46" t="s">
        <v>42</v>
      </c>
      <c r="D36" s="44">
        <v>24.8</v>
      </c>
      <c r="E36" s="23">
        <f>ROUND(D36*E31,2)</f>
        <v>339.52</v>
      </c>
      <c r="F36" s="13"/>
      <c r="G36" s="13"/>
      <c r="H36" s="32"/>
      <c r="I36" s="13"/>
      <c r="J36" s="13"/>
      <c r="K36" s="13"/>
      <c r="L36" s="13"/>
    </row>
    <row r="37" spans="1:12" x14ac:dyDescent="0.25">
      <c r="A37" s="40"/>
      <c r="B37" s="45" t="s">
        <v>45</v>
      </c>
      <c r="C37" s="46" t="s">
        <v>42</v>
      </c>
      <c r="D37" s="44">
        <v>4.1399999999999997</v>
      </c>
      <c r="E37" s="23">
        <f>ROUND(D37*E31,2)</f>
        <v>56.68</v>
      </c>
      <c r="F37" s="13"/>
      <c r="G37" s="13"/>
      <c r="H37" s="32"/>
      <c r="I37" s="13"/>
      <c r="J37" s="13"/>
      <c r="K37" s="13"/>
      <c r="L37" s="13"/>
    </row>
    <row r="38" spans="1:12" x14ac:dyDescent="0.25">
      <c r="A38" s="40"/>
      <c r="B38" s="42" t="s">
        <v>46</v>
      </c>
      <c r="C38" s="46" t="s">
        <v>42</v>
      </c>
      <c r="D38" s="44">
        <v>0.53</v>
      </c>
      <c r="E38" s="23">
        <f>ROUND(D38*E31,2)</f>
        <v>7.26</v>
      </c>
      <c r="F38" s="13"/>
      <c r="G38" s="13"/>
      <c r="H38" s="13"/>
      <c r="I38" s="13"/>
      <c r="J38" s="13"/>
      <c r="K38" s="13"/>
      <c r="L38" s="13"/>
    </row>
    <row r="39" spans="1:12" ht="15.75" x14ac:dyDescent="0.25">
      <c r="A39" s="40"/>
      <c r="B39" s="42" t="s">
        <v>47</v>
      </c>
      <c r="C39" s="6" t="s">
        <v>28</v>
      </c>
      <c r="D39" s="23">
        <v>126</v>
      </c>
      <c r="E39" s="23">
        <f>ROUND(D39*E31,2)</f>
        <v>1724.98</v>
      </c>
      <c r="F39" s="13"/>
      <c r="G39" s="13"/>
      <c r="H39" s="13"/>
      <c r="I39" s="13"/>
      <c r="J39" s="13"/>
      <c r="K39" s="13"/>
      <c r="L39" s="13"/>
    </row>
    <row r="40" spans="1:12" ht="15.75" x14ac:dyDescent="0.25">
      <c r="A40" s="40"/>
      <c r="B40" s="42" t="s">
        <v>48</v>
      </c>
      <c r="C40" s="6" t="s">
        <v>28</v>
      </c>
      <c r="D40" s="44">
        <v>30</v>
      </c>
      <c r="E40" s="23">
        <f>ROUND(D40*E31,2)</f>
        <v>410.71</v>
      </c>
      <c r="F40" s="13"/>
      <c r="G40" s="13"/>
      <c r="H40" s="13"/>
      <c r="I40" s="13"/>
      <c r="J40" s="13"/>
      <c r="K40" s="13"/>
      <c r="L40" s="13"/>
    </row>
    <row r="41" spans="1:12" x14ac:dyDescent="0.25">
      <c r="A41" s="40">
        <v>2</v>
      </c>
      <c r="B41" s="42" t="s">
        <v>49</v>
      </c>
      <c r="C41" s="6" t="s">
        <v>30</v>
      </c>
      <c r="D41" s="6"/>
      <c r="E41" s="44">
        <v>7.4112999999999998</v>
      </c>
      <c r="F41" s="43"/>
      <c r="G41" s="13"/>
      <c r="H41" s="13"/>
      <c r="I41" s="13"/>
      <c r="J41" s="43"/>
      <c r="K41" s="13"/>
      <c r="L41" s="13"/>
    </row>
    <row r="42" spans="1:12" x14ac:dyDescent="0.25">
      <c r="A42" s="48"/>
      <c r="B42" s="45" t="s">
        <v>50</v>
      </c>
      <c r="C42" s="6" t="s">
        <v>42</v>
      </c>
      <c r="D42" s="49">
        <v>0.3</v>
      </c>
      <c r="E42" s="50">
        <f>ROUND(D42*E41,3)</f>
        <v>2.2229999999999999</v>
      </c>
      <c r="F42" s="51"/>
      <c r="G42" s="13"/>
      <c r="H42" s="51"/>
      <c r="I42" s="13"/>
      <c r="J42" s="13"/>
      <c r="K42" s="13"/>
      <c r="L42" s="13"/>
    </row>
    <row r="43" spans="1:12" x14ac:dyDescent="0.25">
      <c r="A43" s="24"/>
      <c r="B43" s="24" t="s">
        <v>51</v>
      </c>
      <c r="C43" s="52" t="s">
        <v>30</v>
      </c>
      <c r="D43" s="52">
        <v>1.03</v>
      </c>
      <c r="E43" s="53">
        <f>ROUND(D43*E41,2)</f>
        <v>7.63</v>
      </c>
      <c r="F43" s="47"/>
      <c r="G43" s="13"/>
      <c r="H43" s="32"/>
      <c r="I43" s="13"/>
      <c r="J43" s="32"/>
      <c r="K43" s="13"/>
      <c r="L43" s="13"/>
    </row>
    <row r="44" spans="1:12" ht="40.5" x14ac:dyDescent="0.25">
      <c r="A44" s="40">
        <v>3</v>
      </c>
      <c r="B44" s="42" t="s">
        <v>52</v>
      </c>
      <c r="C44" s="11" t="s">
        <v>16</v>
      </c>
      <c r="D44" s="11"/>
      <c r="E44" s="15">
        <v>12.352499999999999</v>
      </c>
      <c r="F44" s="13"/>
      <c r="G44" s="13"/>
      <c r="H44" s="13"/>
      <c r="I44" s="13"/>
      <c r="J44" s="13"/>
      <c r="K44" s="13"/>
      <c r="L44" s="13"/>
    </row>
    <row r="45" spans="1:12" x14ac:dyDescent="0.25">
      <c r="A45" s="40"/>
      <c r="B45" s="42" t="s">
        <v>32</v>
      </c>
      <c r="C45" s="6" t="s">
        <v>23</v>
      </c>
      <c r="D45" s="50">
        <v>37.78</v>
      </c>
      <c r="E45" s="23">
        <f>ROUND(E44*D45,2)</f>
        <v>466.68</v>
      </c>
      <c r="F45" s="43"/>
      <c r="G45" s="13"/>
      <c r="H45" s="13"/>
      <c r="I45" s="13"/>
      <c r="J45" s="43"/>
      <c r="K45" s="13"/>
      <c r="L45" s="13"/>
    </row>
    <row r="46" spans="1:12" x14ac:dyDescent="0.25">
      <c r="A46" s="40"/>
      <c r="B46" s="42" t="s">
        <v>53</v>
      </c>
      <c r="C46" s="6" t="s">
        <v>23</v>
      </c>
      <c r="D46" s="54">
        <v>3.02</v>
      </c>
      <c r="E46" s="23">
        <f>ROUND(D46*E44,2)</f>
        <v>37.299999999999997</v>
      </c>
      <c r="F46" s="43"/>
      <c r="G46" s="13"/>
      <c r="H46" s="13"/>
      <c r="I46" s="13"/>
      <c r="J46" s="13"/>
      <c r="K46" s="13"/>
      <c r="L46" s="13"/>
    </row>
    <row r="47" spans="1:12" x14ac:dyDescent="0.25">
      <c r="A47" s="40"/>
      <c r="B47" s="45" t="s">
        <v>43</v>
      </c>
      <c r="C47" s="46" t="s">
        <v>42</v>
      </c>
      <c r="D47" s="44">
        <v>3.7</v>
      </c>
      <c r="E47" s="23">
        <f>ROUND(D47*E44,2)</f>
        <v>45.7</v>
      </c>
      <c r="F47" s="13"/>
      <c r="G47" s="13"/>
      <c r="H47" s="32"/>
      <c r="I47" s="13"/>
      <c r="J47" s="47"/>
      <c r="K47" s="13"/>
      <c r="L47" s="13"/>
    </row>
    <row r="48" spans="1:12" x14ac:dyDescent="0.25">
      <c r="A48" s="40"/>
      <c r="B48" s="45" t="s">
        <v>44</v>
      </c>
      <c r="C48" s="46" t="s">
        <v>42</v>
      </c>
      <c r="D48" s="50">
        <v>11.1</v>
      </c>
      <c r="E48" s="23">
        <f>ROUND(D48*E44,2)</f>
        <v>137.11000000000001</v>
      </c>
      <c r="F48" s="13"/>
      <c r="G48" s="13"/>
      <c r="H48" s="32"/>
      <c r="I48" s="13"/>
      <c r="J48" s="13"/>
      <c r="K48" s="13"/>
      <c r="L48" s="13"/>
    </row>
    <row r="49" spans="1:12" x14ac:dyDescent="0.25">
      <c r="A49" s="40"/>
      <c r="B49" s="42" t="s">
        <v>25</v>
      </c>
      <c r="C49" s="6" t="s">
        <v>26</v>
      </c>
      <c r="D49" s="54">
        <v>2.2999999999999998</v>
      </c>
      <c r="E49" s="23">
        <f>ROUND(D49*E44,2)</f>
        <v>28.41</v>
      </c>
      <c r="F49" s="13"/>
      <c r="G49" s="13"/>
      <c r="H49" s="13"/>
      <c r="I49" s="13"/>
      <c r="J49" s="13"/>
      <c r="K49" s="13"/>
      <c r="L49" s="13"/>
    </row>
    <row r="50" spans="1:12" ht="27" x14ac:dyDescent="0.25">
      <c r="A50" s="40"/>
      <c r="B50" s="42" t="s">
        <v>54</v>
      </c>
      <c r="C50" s="6" t="s">
        <v>30</v>
      </c>
      <c r="D50" s="23">
        <v>121.6</v>
      </c>
      <c r="E50" s="23">
        <f>ROUND(D50*E44,2)</f>
        <v>1502.06</v>
      </c>
      <c r="F50" s="13"/>
      <c r="G50" s="13"/>
      <c r="H50" s="13"/>
      <c r="I50" s="13"/>
      <c r="J50" s="13"/>
      <c r="K50" s="13"/>
      <c r="L50" s="13"/>
    </row>
    <row r="51" spans="1:12" x14ac:dyDescent="0.25">
      <c r="A51" s="40"/>
      <c r="B51" s="42" t="s">
        <v>55</v>
      </c>
      <c r="C51" s="6" t="s">
        <v>26</v>
      </c>
      <c r="D51" s="44">
        <v>14.9</v>
      </c>
      <c r="E51" s="23">
        <f>ROUND(D51*E44,2)</f>
        <v>184.05</v>
      </c>
      <c r="F51" s="13"/>
      <c r="G51" s="13"/>
      <c r="H51" s="13"/>
      <c r="I51" s="13"/>
      <c r="J51" s="13"/>
      <c r="K51" s="13"/>
      <c r="L51" s="13"/>
    </row>
    <row r="52" spans="1:12" ht="27" x14ac:dyDescent="0.25">
      <c r="A52" s="40">
        <v>4</v>
      </c>
      <c r="B52" s="55" t="s">
        <v>56</v>
      </c>
      <c r="C52" s="6" t="s">
        <v>57</v>
      </c>
      <c r="D52" s="52"/>
      <c r="E52" s="56">
        <v>4.0133999999999999</v>
      </c>
      <c r="F52" s="13"/>
      <c r="G52" s="13"/>
      <c r="H52" s="32"/>
      <c r="I52" s="13"/>
      <c r="J52" s="32"/>
      <c r="K52" s="13"/>
      <c r="L52" s="13"/>
    </row>
    <row r="53" spans="1:12" x14ac:dyDescent="0.25">
      <c r="A53" s="40"/>
      <c r="B53" s="42" t="s">
        <v>32</v>
      </c>
      <c r="C53" s="6" t="s">
        <v>23</v>
      </c>
      <c r="D53" s="23">
        <v>15</v>
      </c>
      <c r="E53" s="6">
        <f>ROUND(E52*D53,2)</f>
        <v>60.2</v>
      </c>
      <c r="F53" s="43"/>
      <c r="G53" s="13"/>
      <c r="H53" s="13"/>
      <c r="I53" s="13"/>
      <c r="J53" s="13"/>
      <c r="K53" s="13"/>
      <c r="L53" s="13"/>
    </row>
    <row r="54" spans="1:12" x14ac:dyDescent="0.25">
      <c r="A54" s="48"/>
      <c r="B54" s="45" t="s">
        <v>58</v>
      </c>
      <c r="C54" s="6" t="s">
        <v>42</v>
      </c>
      <c r="D54" s="57">
        <v>2.16</v>
      </c>
      <c r="E54" s="23">
        <f>ROUND(D54*E52,2)</f>
        <v>8.67</v>
      </c>
      <c r="F54" s="51"/>
      <c r="G54" s="13"/>
      <c r="H54" s="51"/>
      <c r="I54" s="13"/>
      <c r="J54" s="13"/>
      <c r="K54" s="13"/>
      <c r="L54" s="13"/>
    </row>
    <row r="55" spans="1:12" x14ac:dyDescent="0.25">
      <c r="A55" s="24"/>
      <c r="B55" s="55" t="s">
        <v>59</v>
      </c>
      <c r="C55" s="6" t="s">
        <v>42</v>
      </c>
      <c r="D55" s="6">
        <v>2.73</v>
      </c>
      <c r="E55" s="23">
        <f>ROUND(D55*E52,2)</f>
        <v>10.96</v>
      </c>
      <c r="F55" s="32"/>
      <c r="G55" s="13"/>
      <c r="H55" s="13"/>
      <c r="I55" s="13"/>
      <c r="J55" s="13"/>
      <c r="K55" s="13"/>
      <c r="L55" s="13"/>
    </row>
    <row r="56" spans="1:12" x14ac:dyDescent="0.25">
      <c r="A56" s="40"/>
      <c r="B56" s="45" t="s">
        <v>45</v>
      </c>
      <c r="C56" s="46" t="s">
        <v>42</v>
      </c>
      <c r="D56" s="23">
        <v>0.97</v>
      </c>
      <c r="E56" s="23">
        <f>ROUND(D56*E52,2)</f>
        <v>3.89</v>
      </c>
      <c r="F56" s="13"/>
      <c r="G56" s="13"/>
      <c r="H56" s="47"/>
      <c r="I56" s="13"/>
      <c r="J56" s="13"/>
      <c r="K56" s="13"/>
      <c r="L56" s="13"/>
    </row>
    <row r="57" spans="1:12" ht="15.75" x14ac:dyDescent="0.25">
      <c r="A57" s="40"/>
      <c r="B57" s="45" t="s">
        <v>60</v>
      </c>
      <c r="C57" s="46" t="s">
        <v>28</v>
      </c>
      <c r="D57" s="23">
        <v>122</v>
      </c>
      <c r="E57" s="23">
        <f>ROUND(D57*E52,2)</f>
        <v>489.63</v>
      </c>
      <c r="F57" s="13"/>
      <c r="G57" s="13"/>
      <c r="H57" s="47"/>
      <c r="I57" s="13"/>
      <c r="J57" s="47"/>
      <c r="K57" s="13"/>
      <c r="L57" s="13"/>
    </row>
    <row r="58" spans="1:12" ht="15.75" x14ac:dyDescent="0.25">
      <c r="A58" s="40"/>
      <c r="B58" s="45" t="s">
        <v>48</v>
      </c>
      <c r="C58" s="46" t="s">
        <v>28</v>
      </c>
      <c r="D58" s="23">
        <v>7</v>
      </c>
      <c r="E58" s="23">
        <f>ROUND(D58*E52,2)</f>
        <v>28.09</v>
      </c>
      <c r="F58" s="13"/>
      <c r="G58" s="13"/>
      <c r="H58" s="47"/>
      <c r="I58" s="13"/>
      <c r="J58" s="47"/>
      <c r="K58" s="13"/>
      <c r="L58" s="13"/>
    </row>
    <row r="59" spans="1:12" ht="27" x14ac:dyDescent="0.25">
      <c r="A59" s="40">
        <v>5</v>
      </c>
      <c r="B59" s="45" t="s">
        <v>61</v>
      </c>
      <c r="C59" s="46" t="s">
        <v>30</v>
      </c>
      <c r="D59" s="23"/>
      <c r="E59" s="50">
        <v>3078</v>
      </c>
      <c r="F59" s="13"/>
      <c r="G59" s="13"/>
      <c r="H59" s="47"/>
      <c r="I59" s="13"/>
      <c r="J59" s="13"/>
      <c r="K59" s="13"/>
      <c r="L59" s="13"/>
    </row>
    <row r="60" spans="1:12" x14ac:dyDescent="0.25">
      <c r="A60" s="24"/>
      <c r="B60" s="42" t="s">
        <v>9</v>
      </c>
      <c r="C60" s="29"/>
      <c r="D60" s="29"/>
      <c r="E60" s="29"/>
      <c r="F60" s="32"/>
      <c r="G60" s="58"/>
      <c r="H60" s="30"/>
      <c r="I60" s="58"/>
      <c r="J60" s="30"/>
      <c r="K60" s="58"/>
      <c r="L60" s="58"/>
    </row>
    <row r="61" spans="1:12" x14ac:dyDescent="0.25">
      <c r="A61" s="24"/>
      <c r="B61" s="42" t="s">
        <v>66</v>
      </c>
      <c r="C61" s="29"/>
      <c r="D61" s="29"/>
      <c r="E61" s="29"/>
      <c r="F61" s="32"/>
      <c r="G61" s="32"/>
      <c r="H61" s="32"/>
      <c r="I61" s="32"/>
      <c r="J61" s="32"/>
      <c r="K61" s="32"/>
      <c r="L61" s="47"/>
    </row>
    <row r="62" spans="1:12" x14ac:dyDescent="0.25">
      <c r="A62" s="24"/>
      <c r="B62" s="42" t="s">
        <v>35</v>
      </c>
      <c r="C62" s="29"/>
      <c r="D62" s="29"/>
      <c r="E62" s="29"/>
      <c r="F62" s="32"/>
      <c r="G62" s="32"/>
      <c r="H62" s="32"/>
      <c r="I62" s="32"/>
      <c r="J62" s="32"/>
      <c r="K62" s="32"/>
      <c r="L62" s="58"/>
    </row>
    <row r="63" spans="1:12" x14ac:dyDescent="0.25">
      <c r="A63" s="24"/>
      <c r="B63" s="42" t="s">
        <v>67</v>
      </c>
      <c r="C63" s="29"/>
      <c r="D63" s="29"/>
      <c r="E63" s="29"/>
      <c r="F63" s="32"/>
      <c r="G63" s="32"/>
      <c r="H63" s="32"/>
      <c r="I63" s="32"/>
      <c r="J63" s="32"/>
      <c r="K63" s="32"/>
      <c r="L63" s="47"/>
    </row>
    <row r="64" spans="1:12" x14ac:dyDescent="0.25">
      <c r="A64" s="24"/>
      <c r="B64" s="24" t="s">
        <v>36</v>
      </c>
      <c r="C64" s="29"/>
      <c r="D64" s="29"/>
      <c r="E64" s="29"/>
      <c r="F64" s="32"/>
      <c r="G64" s="32"/>
      <c r="H64" s="32"/>
      <c r="I64" s="32"/>
      <c r="J64" s="32"/>
      <c r="K64" s="32"/>
      <c r="L64" s="58"/>
    </row>
    <row r="65" spans="1:12" ht="19.5" customHeight="1" x14ac:dyDescent="0.25">
      <c r="A65" s="59"/>
      <c r="B65" s="60" t="s">
        <v>65</v>
      </c>
      <c r="C65" s="61"/>
      <c r="D65" s="62"/>
      <c r="E65" s="62"/>
      <c r="F65" s="62"/>
      <c r="G65" s="63"/>
      <c r="H65" s="72"/>
      <c r="I65" s="73"/>
      <c r="J65" s="74"/>
      <c r="K65" s="74"/>
      <c r="L65" s="74"/>
    </row>
    <row r="66" spans="1:12" ht="42" customHeight="1" x14ac:dyDescent="0.25">
      <c r="A66" s="59"/>
      <c r="B66" s="64" t="s">
        <v>62</v>
      </c>
      <c r="C66" s="62"/>
      <c r="D66" s="62"/>
      <c r="E66" s="62"/>
      <c r="F66" s="65"/>
      <c r="G66" s="66"/>
      <c r="H66" s="74"/>
      <c r="I66" s="74"/>
      <c r="J66" s="74"/>
      <c r="K66" s="74"/>
      <c r="L66" s="74"/>
    </row>
    <row r="67" spans="1:12" x14ac:dyDescent="0.25">
      <c r="A67" s="67"/>
      <c r="B67" s="64" t="s">
        <v>11</v>
      </c>
      <c r="C67" s="61"/>
      <c r="D67" s="62"/>
      <c r="E67" s="62"/>
      <c r="F67" s="65"/>
      <c r="G67" s="63"/>
      <c r="H67" s="74"/>
      <c r="I67" s="74"/>
      <c r="J67" s="74"/>
      <c r="K67" s="74"/>
      <c r="L67" s="74"/>
    </row>
    <row r="68" spans="1:12" ht="41.25" customHeight="1" x14ac:dyDescent="0.25">
      <c r="A68" s="59"/>
      <c r="B68" s="64" t="s">
        <v>63</v>
      </c>
      <c r="C68" s="62"/>
      <c r="D68" s="62"/>
      <c r="E68" s="62"/>
      <c r="F68" s="65"/>
      <c r="G68" s="66"/>
      <c r="H68" s="74"/>
      <c r="I68" s="74"/>
      <c r="J68" s="74"/>
      <c r="K68" s="74"/>
      <c r="L68" s="74"/>
    </row>
    <row r="69" spans="1:12" ht="15.75" customHeight="1" x14ac:dyDescent="0.25">
      <c r="A69" s="68"/>
      <c r="B69" s="68" t="s">
        <v>64</v>
      </c>
      <c r="C69" s="69"/>
      <c r="D69" s="70"/>
      <c r="E69" s="70"/>
      <c r="F69" s="69"/>
      <c r="G69" s="71"/>
      <c r="H69" s="74"/>
      <c r="I69" s="72"/>
      <c r="J69" s="74"/>
      <c r="K69" s="74"/>
      <c r="L69" s="74"/>
    </row>
  </sheetData>
  <mergeCells count="20">
    <mergeCell ref="A1:L1"/>
    <mergeCell ref="A2:K2"/>
    <mergeCell ref="H3:I3"/>
    <mergeCell ref="J3:K3"/>
    <mergeCell ref="L3:L4"/>
    <mergeCell ref="A26:L26"/>
    <mergeCell ref="A27:K27"/>
    <mergeCell ref="A3:A4"/>
    <mergeCell ref="B3:B4"/>
    <mergeCell ref="C3:C4"/>
    <mergeCell ref="D3:E3"/>
    <mergeCell ref="F3:G3"/>
    <mergeCell ref="H28:I28"/>
    <mergeCell ref="J28:K28"/>
    <mergeCell ref="L28:L29"/>
    <mergeCell ref="A28:A29"/>
    <mergeCell ref="B28:B29"/>
    <mergeCell ref="C28:C29"/>
    <mergeCell ref="D28:E28"/>
    <mergeCell ref="F28:G28"/>
  </mergeCells>
  <conditionalFormatting sqref="B50 B6:L6 B8:L20 A56:L59 A53:L54 A31:L43 A51:L51">
    <cfRule type="cellIs" dxfId="5" priority="1" stopIfTrue="1" operator="equal">
      <formula>8223.307275</formula>
    </cfRule>
  </conditionalFormatting>
  <conditionalFormatting sqref="C7:L7">
    <cfRule type="cellIs" dxfId="4" priority="7" stopIfTrue="1" operator="equal">
      <formula>8223.307275</formula>
    </cfRule>
  </conditionalFormatting>
  <conditionalFormatting sqref="H17">
    <cfRule type="cellIs" dxfId="3" priority="4" stopIfTrue="1" operator="equal">
      <formula>8223.307275</formula>
    </cfRule>
  </conditionalFormatting>
  <conditionalFormatting sqref="H11">
    <cfRule type="cellIs" dxfId="2" priority="5" stopIfTrue="1" operator="equal">
      <formula>8223.307275</formula>
    </cfRule>
  </conditionalFormatting>
  <conditionalFormatting sqref="A52:L52 E55 B55:C55 A44:A50 C44:L50 G55 I55:L55">
    <cfRule type="cellIs" dxfId="1" priority="3" stopIfTrue="1" operator="equal">
      <formula>8223.307275</formula>
    </cfRule>
  </conditionalFormatting>
  <conditionalFormatting sqref="B44:B49">
    <cfRule type="cellIs" dxfId="0" priority="2" stopIfTrue="1" operator="equal">
      <formula>8223.307275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2019-02-18T07:45:39Z</dcterms:modified>
</cp:coreProperties>
</file>