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Sheet1" sheetId="1" r:id="rId1"/>
    <sheet name="Sheet2" sheetId="2" r:id="rId2"/>
  </sheets>
  <definedNames>
    <definedName name="_xlnm.Print_Area" localSheetId="0">Sheet1!$A$1:$L$23</definedName>
  </definedNames>
  <calcPr calcId="152511"/>
</workbook>
</file>

<file path=xl/calcChain.xml><?xml version="1.0" encoding="utf-8"?>
<calcChain xmlns="http://schemas.openxmlformats.org/spreadsheetml/2006/main">
  <c r="H20" i="1" l="1"/>
  <c r="G19" i="1"/>
  <c r="I19" i="1" s="1"/>
  <c r="G18" i="1"/>
  <c r="I18" i="1" s="1"/>
  <c r="H17" i="1"/>
  <c r="G4" i="1"/>
  <c r="G5" i="1"/>
  <c r="I5" i="1" s="1"/>
  <c r="G6" i="1"/>
  <c r="G7" i="1"/>
  <c r="I7" i="1" s="1"/>
  <c r="G8" i="1"/>
  <c r="G9" i="1"/>
  <c r="I9" i="1" s="1"/>
  <c r="G10" i="1"/>
  <c r="I10" i="1" s="1"/>
  <c r="G11" i="1"/>
  <c r="I11" i="1" s="1"/>
  <c r="G12" i="1"/>
  <c r="G13" i="1"/>
  <c r="I13" i="1" s="1"/>
  <c r="G14" i="1"/>
  <c r="I14" i="1" s="1"/>
  <c r="G15" i="1"/>
  <c r="I15" i="1" s="1"/>
  <c r="G16" i="1"/>
  <c r="I4" i="1"/>
  <c r="I6" i="1"/>
  <c r="I8" i="1"/>
  <c r="I12" i="1"/>
  <c r="I16" i="1"/>
  <c r="G3" i="1"/>
  <c r="G17" i="1" s="1"/>
  <c r="I20" i="1" l="1"/>
  <c r="G20" i="1"/>
  <c r="I3" i="1"/>
  <c r="I17" i="1" s="1"/>
  <c r="I22" i="1" s="1"/>
</calcChain>
</file>

<file path=xl/sharedStrings.xml><?xml version="1.0" encoding="utf-8"?>
<sst xmlns="http://schemas.openxmlformats.org/spreadsheetml/2006/main" count="70" uniqueCount="52">
  <si>
    <t>#</t>
  </si>
  <si>
    <t xml:space="preserve">შესყიდვის ობიექტის დასახელება </t>
  </si>
  <si>
    <t>ზომის ერთეული</t>
  </si>
  <si>
    <t>რაოდენობა</t>
  </si>
  <si>
    <t>მოწოდების ადგილი</t>
  </si>
  <si>
    <t>ქ. ფოთი, ახალი პორტი</t>
  </si>
  <si>
    <t>გარანტია</t>
  </si>
  <si>
    <t>ცალი</t>
  </si>
  <si>
    <t xml:space="preserve">შესასყიდი საქონლისა და ჩასატარებელი სამუშაოების დასახელება </t>
  </si>
  <si>
    <t>მოწოდების ვადა</t>
  </si>
  <si>
    <t>მომსახურების ღირებულება</t>
  </si>
  <si>
    <t>ღირებულება</t>
  </si>
  <si>
    <t>MJP Feedback amplifier 300mm (PN 41816)</t>
  </si>
  <si>
    <t>MJP Feedback amplifier 200mm (PN 41814)</t>
  </si>
  <si>
    <t>MJP Feedback amplifier 100mm (PN 41812)</t>
  </si>
  <si>
    <t>MJP RCL Sensor 100mm (PN 41802)</t>
  </si>
  <si>
    <t>MJP RCL Sensor 300mm (PN 41806)</t>
  </si>
  <si>
    <t>Steering cylinder seal kits, 100/60 (PN 41742)</t>
  </si>
  <si>
    <t>Interceptor cylinder seal kits 50/35 (PN 41741)</t>
  </si>
  <si>
    <t>Bucket cylinder seal kits, 125/80 (PN 41712) (შეკვრაში 5 ცალი)</t>
  </si>
  <si>
    <t>შეკვრა</t>
  </si>
  <si>
    <t>MJP RCL Sensor 200mm (PN 41804)                  (მარცხენა ჰიდრავლიკის მოხვევის სისტემა)</t>
  </si>
  <si>
    <t>MJP RCL Sensor 200mm (PN 41804)                  (მარჯვენა ჰიდრავლიკის მოხვევის სისტემა)</t>
  </si>
  <si>
    <t>მაღალი წნევის ფილტრი</t>
  </si>
  <si>
    <t>დაბრუნების ფილტრი</t>
  </si>
  <si>
    <t>დასაბალანსირებელი ღილაკი balance Pot</t>
  </si>
  <si>
    <t xml:space="preserve"> MJP სისტემის შეკეთება</t>
  </si>
  <si>
    <t>ჰიდრავლიკის ძრავის ჩამრთველი Starter switch</t>
  </si>
  <si>
    <t>MDEC: Part NO X00E5021110/76</t>
  </si>
  <si>
    <t>MPU23-04 Part №X00E50200664/76</t>
  </si>
  <si>
    <t>სათად. ნაწ. ერეთ. ღირებ. ღირებულება</t>
  </si>
  <si>
    <t>სათად. ნაწ. საერთო ღირებულება</t>
  </si>
  <si>
    <t>5 კალენდარული დღე</t>
  </si>
  <si>
    <t>1 წელი</t>
  </si>
  <si>
    <t>დანართი #1</t>
  </si>
  <si>
    <t>საერთო ჯამი</t>
  </si>
  <si>
    <t xml:space="preserve"> მთავარი ძრავის (მწარმოებელი:MTU მოდელი:16V4000M90) შეკეთება</t>
  </si>
  <si>
    <t>ევრო</t>
  </si>
  <si>
    <t xml:space="preserve">ერთეული ღირებულება (ლარი) </t>
  </si>
  <si>
    <t xml:space="preserve">საერთო ღირებულება (ლარი) </t>
  </si>
  <si>
    <t>განზ-ბის ერთეული</t>
  </si>
  <si>
    <t>დანართი N1</t>
  </si>
  <si>
    <t xml:space="preserve">შესყიდვის ობიექტის ტექნიკური მახასიათებელი </t>
  </si>
  <si>
    <t>ხელშეკრულების გაფორმებიდან 30  კალენდარული დღის განმავლობაშიდღე</t>
  </si>
  <si>
    <t>აკუმულატორი</t>
  </si>
  <si>
    <t>არანაკლებ 01.07.2018 წლისა</t>
  </si>
  <si>
    <t>რაოდე-ბა</t>
  </si>
  <si>
    <t>დამზადების თარიღი</t>
  </si>
  <si>
    <t xml:space="preserve">წარმოშობის ქვეყანა/ მწარმოებელი კომპანია/
მოდელი </t>
  </si>
  <si>
    <t>ქ. თბილისი, კანდელაკის ქ. N12</t>
  </si>
  <si>
    <t>მიწოდების ადგილი</t>
  </si>
  <si>
    <t>მიწოდების ვადა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</si>
</sst>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₾_-;\-* #,##0.00\ _₾_-;_-* &quot;-&quot;??\ _₾_-;_-@_-"/>
    <numFmt numFmtId="165" formatCode="0.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Grigolia"/>
    </font>
    <font>
      <b/>
      <sz val="11"/>
      <color theme="1"/>
      <name val="Sylfaen"/>
      <family val="1"/>
    </font>
    <font>
      <b/>
      <sz val="12"/>
      <color theme="1"/>
      <name val="Calibri"/>
      <family val="2"/>
      <scheme val="minor"/>
    </font>
    <font>
      <sz val="11"/>
      <color theme="1"/>
      <name val="Sylfaen"/>
      <family val="1"/>
    </font>
    <font>
      <sz val="11"/>
      <color theme="1"/>
      <name val="Grigolia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Sylfaen"/>
      <family val="1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4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7" fillId="0" borderId="1" xfId="0" applyFont="1" applyBorder="1"/>
    <xf numFmtId="164" fontId="10" fillId="3" borderId="1" xfId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2" fontId="11" fillId="0" borderId="1" xfId="0" applyNumberFormat="1" applyFont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0" fillId="0" borderId="4" xfId="0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0" fillId="0" borderId="4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view="pageBreakPreview" topLeftCell="A10" zoomScaleSheetLayoutView="100" workbookViewId="0">
      <selection activeCell="H19" sqref="H19"/>
    </sheetView>
  </sheetViews>
  <sheetFormatPr defaultRowHeight="15" x14ac:dyDescent="0.25"/>
  <cols>
    <col min="1" max="1" width="3.42578125" style="13" bestFit="1" customWidth="1"/>
    <col min="2" max="2" width="37.140625" customWidth="1"/>
    <col min="3" max="3" width="57.42578125" bestFit="1" customWidth="1"/>
    <col min="4" max="4" width="12.140625" customWidth="1"/>
    <col min="5" max="5" width="14" bestFit="1" customWidth="1"/>
    <col min="6" max="6" width="14" customWidth="1"/>
    <col min="7" max="9" width="14" style="14" customWidth="1"/>
    <col min="10" max="10" width="6.5703125" bestFit="1" customWidth="1"/>
    <col min="11" max="11" width="8.85546875" customWidth="1"/>
    <col min="12" max="12" width="8" customWidth="1"/>
  </cols>
  <sheetData>
    <row r="1" spans="1:12" x14ac:dyDescent="0.25">
      <c r="J1" s="35" t="s">
        <v>34</v>
      </c>
      <c r="K1" s="35"/>
      <c r="L1" s="35"/>
    </row>
    <row r="2" spans="1:12" ht="75" x14ac:dyDescent="0.25">
      <c r="A2" s="1" t="s">
        <v>0</v>
      </c>
      <c r="B2" s="2" t="s">
        <v>1</v>
      </c>
      <c r="C2" s="2" t="s">
        <v>8</v>
      </c>
      <c r="D2" s="2" t="s">
        <v>2</v>
      </c>
      <c r="E2" s="2" t="s">
        <v>3</v>
      </c>
      <c r="F2" s="2" t="s">
        <v>30</v>
      </c>
      <c r="G2" s="8" t="s">
        <v>31</v>
      </c>
      <c r="H2" s="8" t="s">
        <v>10</v>
      </c>
      <c r="I2" s="8" t="s">
        <v>11</v>
      </c>
      <c r="J2" s="3" t="s">
        <v>9</v>
      </c>
      <c r="K2" s="3" t="s">
        <v>4</v>
      </c>
      <c r="L2" s="3" t="s">
        <v>6</v>
      </c>
    </row>
    <row r="3" spans="1:12" ht="27" customHeight="1" x14ac:dyDescent="0.25">
      <c r="A3" s="38">
        <v>1</v>
      </c>
      <c r="B3" s="38" t="s">
        <v>26</v>
      </c>
      <c r="C3" s="17" t="s">
        <v>14</v>
      </c>
      <c r="D3" s="2" t="s">
        <v>7</v>
      </c>
      <c r="E3" s="2">
        <v>1</v>
      </c>
      <c r="F3" s="2">
        <v>1600</v>
      </c>
      <c r="G3" s="9">
        <f>E3*F3</f>
        <v>1600</v>
      </c>
      <c r="H3" s="9">
        <v>2442</v>
      </c>
      <c r="I3" s="9">
        <f>SUM(G3:H3)</f>
        <v>4042</v>
      </c>
      <c r="J3" s="41" t="s">
        <v>32</v>
      </c>
      <c r="K3" s="41" t="s">
        <v>5</v>
      </c>
      <c r="L3" s="32" t="s">
        <v>33</v>
      </c>
    </row>
    <row r="4" spans="1:12" ht="27" customHeight="1" x14ac:dyDescent="0.25">
      <c r="A4" s="38"/>
      <c r="B4" s="38"/>
      <c r="C4" s="17" t="s">
        <v>13</v>
      </c>
      <c r="D4" s="2" t="s">
        <v>7</v>
      </c>
      <c r="E4" s="2">
        <v>2</v>
      </c>
      <c r="F4" s="2">
        <v>1600</v>
      </c>
      <c r="G4" s="9">
        <f t="shared" ref="G4:G16" si="0">E4*F4</f>
        <v>3200</v>
      </c>
      <c r="H4" s="9">
        <v>2850</v>
      </c>
      <c r="I4" s="9">
        <f t="shared" ref="I4:I16" si="1">SUM(G4:H4)</f>
        <v>6050</v>
      </c>
      <c r="J4" s="42"/>
      <c r="K4" s="42"/>
      <c r="L4" s="33"/>
    </row>
    <row r="5" spans="1:12" ht="30" customHeight="1" x14ac:dyDescent="0.25">
      <c r="A5" s="38"/>
      <c r="B5" s="38"/>
      <c r="C5" s="17" t="s">
        <v>12</v>
      </c>
      <c r="D5" s="2" t="s">
        <v>7</v>
      </c>
      <c r="E5" s="2">
        <v>1</v>
      </c>
      <c r="F5" s="2">
        <v>1600</v>
      </c>
      <c r="G5" s="9">
        <f t="shared" si="0"/>
        <v>1600</v>
      </c>
      <c r="H5" s="9">
        <v>2895</v>
      </c>
      <c r="I5" s="9">
        <f t="shared" si="1"/>
        <v>4495</v>
      </c>
      <c r="J5" s="42"/>
      <c r="K5" s="42"/>
      <c r="L5" s="33"/>
    </row>
    <row r="6" spans="1:12" ht="30.75" customHeight="1" x14ac:dyDescent="0.25">
      <c r="A6" s="38"/>
      <c r="B6" s="38"/>
      <c r="C6" s="17" t="s">
        <v>15</v>
      </c>
      <c r="D6" s="2" t="s">
        <v>7</v>
      </c>
      <c r="E6" s="2">
        <v>1</v>
      </c>
      <c r="F6" s="2">
        <v>1652</v>
      </c>
      <c r="G6" s="9">
        <f t="shared" si="0"/>
        <v>1652</v>
      </c>
      <c r="H6" s="9">
        <v>2210</v>
      </c>
      <c r="I6" s="9">
        <f t="shared" si="1"/>
        <v>3862</v>
      </c>
      <c r="J6" s="42"/>
      <c r="K6" s="42"/>
      <c r="L6" s="33"/>
    </row>
    <row r="7" spans="1:12" ht="44.25" customHeight="1" x14ac:dyDescent="0.25">
      <c r="A7" s="38"/>
      <c r="B7" s="38"/>
      <c r="C7" s="17" t="s">
        <v>21</v>
      </c>
      <c r="D7" s="2" t="s">
        <v>7</v>
      </c>
      <c r="E7" s="2">
        <v>2</v>
      </c>
      <c r="F7" s="2">
        <v>1630</v>
      </c>
      <c r="G7" s="9">
        <f t="shared" si="0"/>
        <v>3260</v>
      </c>
      <c r="H7" s="9">
        <v>2765</v>
      </c>
      <c r="I7" s="9">
        <f t="shared" si="1"/>
        <v>6025</v>
      </c>
      <c r="J7" s="42"/>
      <c r="K7" s="42"/>
      <c r="L7" s="33"/>
    </row>
    <row r="8" spans="1:12" ht="29.25" customHeight="1" x14ac:dyDescent="0.25">
      <c r="A8" s="38"/>
      <c r="B8" s="38"/>
      <c r="C8" s="17" t="s">
        <v>16</v>
      </c>
      <c r="D8" s="2" t="s">
        <v>7</v>
      </c>
      <c r="E8" s="2">
        <v>2</v>
      </c>
      <c r="F8" s="2">
        <v>655</v>
      </c>
      <c r="G8" s="9">
        <f t="shared" si="0"/>
        <v>1310</v>
      </c>
      <c r="H8" s="9">
        <v>3100</v>
      </c>
      <c r="I8" s="9">
        <f t="shared" si="1"/>
        <v>4410</v>
      </c>
      <c r="J8" s="42"/>
      <c r="K8" s="42"/>
      <c r="L8" s="33"/>
    </row>
    <row r="9" spans="1:12" ht="39" customHeight="1" x14ac:dyDescent="0.25">
      <c r="A9" s="38"/>
      <c r="B9" s="38"/>
      <c r="C9" s="17" t="s">
        <v>22</v>
      </c>
      <c r="D9" s="2" t="s">
        <v>7</v>
      </c>
      <c r="E9" s="2">
        <v>2</v>
      </c>
      <c r="F9" s="2">
        <v>655</v>
      </c>
      <c r="G9" s="9">
        <f t="shared" si="0"/>
        <v>1310</v>
      </c>
      <c r="H9" s="9">
        <v>1500</v>
      </c>
      <c r="I9" s="9">
        <f t="shared" si="1"/>
        <v>2810</v>
      </c>
      <c r="J9" s="42"/>
      <c r="K9" s="42"/>
      <c r="L9" s="33"/>
    </row>
    <row r="10" spans="1:12" ht="39.75" customHeight="1" x14ac:dyDescent="0.25">
      <c r="A10" s="38"/>
      <c r="B10" s="38"/>
      <c r="C10" s="17" t="s">
        <v>19</v>
      </c>
      <c r="D10" s="2" t="s">
        <v>20</v>
      </c>
      <c r="E10" s="7">
        <v>2</v>
      </c>
      <c r="F10" s="2">
        <v>655</v>
      </c>
      <c r="G10" s="9">
        <f t="shared" si="0"/>
        <v>1310</v>
      </c>
      <c r="H10" s="9">
        <v>2765</v>
      </c>
      <c r="I10" s="9">
        <f t="shared" si="1"/>
        <v>4075</v>
      </c>
      <c r="J10" s="42"/>
      <c r="K10" s="42"/>
      <c r="L10" s="33"/>
    </row>
    <row r="11" spans="1:12" ht="27.75" customHeight="1" x14ac:dyDescent="0.25">
      <c r="A11" s="38"/>
      <c r="B11" s="38"/>
      <c r="C11" s="17" t="s">
        <v>17</v>
      </c>
      <c r="D11" s="2" t="s">
        <v>7</v>
      </c>
      <c r="E11" s="2">
        <v>2</v>
      </c>
      <c r="F11" s="2">
        <v>613.5</v>
      </c>
      <c r="G11" s="9">
        <f t="shared" si="0"/>
        <v>1227</v>
      </c>
      <c r="H11" s="9">
        <v>708</v>
      </c>
      <c r="I11" s="9">
        <f t="shared" si="1"/>
        <v>1935</v>
      </c>
      <c r="J11" s="42"/>
      <c r="K11" s="42"/>
      <c r="L11" s="33"/>
    </row>
    <row r="12" spans="1:12" ht="29.25" customHeight="1" x14ac:dyDescent="0.25">
      <c r="A12" s="38"/>
      <c r="B12" s="38"/>
      <c r="C12" s="17" t="s">
        <v>18</v>
      </c>
      <c r="D12" s="2" t="s">
        <v>7</v>
      </c>
      <c r="E12" s="2">
        <v>1</v>
      </c>
      <c r="F12" s="2">
        <v>250</v>
      </c>
      <c r="G12" s="9">
        <f t="shared" si="0"/>
        <v>250</v>
      </c>
      <c r="H12" s="9">
        <v>698</v>
      </c>
      <c r="I12" s="9">
        <f t="shared" si="1"/>
        <v>948</v>
      </c>
      <c r="J12" s="42"/>
      <c r="K12" s="42"/>
      <c r="L12" s="33"/>
    </row>
    <row r="13" spans="1:12" ht="37.5" x14ac:dyDescent="0.25">
      <c r="A13" s="38"/>
      <c r="B13" s="38"/>
      <c r="C13" s="6" t="s">
        <v>27</v>
      </c>
      <c r="D13" s="2" t="s">
        <v>7</v>
      </c>
      <c r="E13" s="2">
        <v>2</v>
      </c>
      <c r="F13" s="2">
        <v>550</v>
      </c>
      <c r="G13" s="9">
        <f t="shared" si="0"/>
        <v>1100</v>
      </c>
      <c r="H13" s="9">
        <v>720</v>
      </c>
      <c r="I13" s="9">
        <f t="shared" si="1"/>
        <v>1820</v>
      </c>
      <c r="J13" s="42"/>
      <c r="K13" s="42"/>
      <c r="L13" s="33"/>
    </row>
    <row r="14" spans="1:12" ht="19.5" customHeight="1" x14ac:dyDescent="0.25">
      <c r="A14" s="38"/>
      <c r="B14" s="38"/>
      <c r="C14" s="6" t="s">
        <v>25</v>
      </c>
      <c r="D14" s="2" t="s">
        <v>7</v>
      </c>
      <c r="E14" s="2">
        <v>1</v>
      </c>
      <c r="F14" s="2">
        <v>1175</v>
      </c>
      <c r="G14" s="9">
        <f t="shared" si="0"/>
        <v>1175</v>
      </c>
      <c r="H14" s="9">
        <v>850</v>
      </c>
      <c r="I14" s="9">
        <f t="shared" si="1"/>
        <v>2025</v>
      </c>
      <c r="J14" s="42"/>
      <c r="K14" s="42"/>
      <c r="L14" s="33"/>
    </row>
    <row r="15" spans="1:12" ht="19.5" customHeight="1" x14ac:dyDescent="0.25">
      <c r="A15" s="38"/>
      <c r="B15" s="38"/>
      <c r="C15" s="6" t="s">
        <v>23</v>
      </c>
      <c r="D15" s="2" t="s">
        <v>7</v>
      </c>
      <c r="E15" s="2">
        <v>1</v>
      </c>
      <c r="F15" s="2">
        <v>1310</v>
      </c>
      <c r="G15" s="9">
        <f t="shared" si="0"/>
        <v>1310</v>
      </c>
      <c r="H15" s="9">
        <v>470</v>
      </c>
      <c r="I15" s="9">
        <f t="shared" si="1"/>
        <v>1780</v>
      </c>
      <c r="J15" s="42"/>
      <c r="K15" s="42"/>
      <c r="L15" s="33"/>
    </row>
    <row r="16" spans="1:12" ht="19.5" customHeight="1" x14ac:dyDescent="0.25">
      <c r="A16" s="38"/>
      <c r="B16" s="38"/>
      <c r="C16" s="6" t="s">
        <v>24</v>
      </c>
      <c r="D16" s="2" t="s">
        <v>7</v>
      </c>
      <c r="E16" s="2">
        <v>1</v>
      </c>
      <c r="F16" s="2">
        <v>3220</v>
      </c>
      <c r="G16" s="9">
        <f t="shared" si="0"/>
        <v>3220</v>
      </c>
      <c r="H16" s="9">
        <v>885</v>
      </c>
      <c r="I16" s="9">
        <f t="shared" si="1"/>
        <v>4105</v>
      </c>
      <c r="J16" s="42"/>
      <c r="K16" s="42"/>
      <c r="L16" s="33"/>
    </row>
    <row r="17" spans="1:12" ht="19.5" customHeight="1" x14ac:dyDescent="0.25">
      <c r="A17" s="4"/>
      <c r="B17" s="10"/>
      <c r="C17" s="6"/>
      <c r="D17" s="2"/>
      <c r="E17" s="2"/>
      <c r="F17" s="2"/>
      <c r="G17" s="9">
        <f t="shared" ref="G17:I17" si="2">SUM(G3:G16)</f>
        <v>23524</v>
      </c>
      <c r="H17" s="9">
        <f t="shared" si="2"/>
        <v>24858</v>
      </c>
      <c r="I17" s="16">
        <f t="shared" si="2"/>
        <v>48382</v>
      </c>
      <c r="J17" s="42"/>
      <c r="K17" s="42"/>
      <c r="L17" s="33"/>
    </row>
    <row r="18" spans="1:12" ht="33.75" customHeight="1" x14ac:dyDescent="0.25">
      <c r="A18" s="39">
        <v>2</v>
      </c>
      <c r="B18" s="38" t="s">
        <v>36</v>
      </c>
      <c r="C18" s="5" t="s">
        <v>28</v>
      </c>
      <c r="D18" s="2" t="s">
        <v>7</v>
      </c>
      <c r="E18" s="2">
        <v>1</v>
      </c>
      <c r="F18" s="2">
        <v>8320</v>
      </c>
      <c r="G18" s="9">
        <f t="shared" ref="G18:G19" si="3">E18*F18</f>
        <v>8320</v>
      </c>
      <c r="H18" s="9">
        <v>1890</v>
      </c>
      <c r="I18" s="9">
        <f t="shared" ref="I18:I19" si="4">SUM(G18:H18)</f>
        <v>10210</v>
      </c>
      <c r="J18" s="42"/>
      <c r="K18" s="42"/>
      <c r="L18" s="33"/>
    </row>
    <row r="19" spans="1:12" ht="33.75" customHeight="1" x14ac:dyDescent="0.25">
      <c r="A19" s="40"/>
      <c r="B19" s="38"/>
      <c r="C19" s="5" t="s">
        <v>29</v>
      </c>
      <c r="D19" s="2" t="s">
        <v>7</v>
      </c>
      <c r="E19" s="2">
        <v>2</v>
      </c>
      <c r="F19" s="2">
        <v>860</v>
      </c>
      <c r="G19" s="9">
        <f t="shared" si="3"/>
        <v>1720</v>
      </c>
      <c r="H19" s="9">
        <v>3780</v>
      </c>
      <c r="I19" s="9">
        <f t="shared" si="4"/>
        <v>5500</v>
      </c>
      <c r="J19" s="42"/>
      <c r="K19" s="42"/>
      <c r="L19" s="33"/>
    </row>
    <row r="20" spans="1:12" ht="15" customHeight="1" x14ac:dyDescent="0.25">
      <c r="A20" s="12"/>
      <c r="B20" s="11"/>
      <c r="C20" s="11"/>
      <c r="D20" s="11"/>
      <c r="E20" s="11"/>
      <c r="F20" s="11"/>
      <c r="G20" s="9">
        <f t="shared" ref="G20:H20" si="5">SUM(G18:G19)</f>
        <v>10040</v>
      </c>
      <c r="H20" s="9">
        <f t="shared" si="5"/>
        <v>5670</v>
      </c>
      <c r="I20" s="16">
        <f>SUM(I18:I19)</f>
        <v>15710</v>
      </c>
      <c r="J20" s="43"/>
      <c r="K20" s="43"/>
      <c r="L20" s="34"/>
    </row>
    <row r="21" spans="1:12" ht="15" customHeight="1" x14ac:dyDescent="0.25">
      <c r="A21" s="12"/>
      <c r="B21" s="11"/>
      <c r="C21" s="11"/>
      <c r="D21" s="11"/>
      <c r="E21" s="11"/>
      <c r="F21" s="11"/>
      <c r="G21" s="15"/>
      <c r="H21" s="15"/>
      <c r="I21" s="15"/>
      <c r="J21" s="11"/>
      <c r="K21" s="11"/>
      <c r="L21" s="11"/>
    </row>
    <row r="22" spans="1:12" ht="15" customHeight="1" x14ac:dyDescent="0.25">
      <c r="A22" s="12"/>
      <c r="B22" s="11"/>
      <c r="C22" s="11"/>
      <c r="D22" s="11"/>
      <c r="E22" s="11"/>
      <c r="F22" s="11"/>
      <c r="G22" s="36" t="s">
        <v>35</v>
      </c>
      <c r="H22" s="37"/>
      <c r="I22" s="16">
        <f>I17+I20</f>
        <v>64092</v>
      </c>
      <c r="J22" s="11" t="s">
        <v>37</v>
      </c>
      <c r="K22" s="11"/>
      <c r="L22" s="11"/>
    </row>
    <row r="23" spans="1:12" ht="15" customHeight="1" x14ac:dyDescent="0.25">
      <c r="A23" s="12"/>
      <c r="B23" s="11"/>
      <c r="C23" s="11"/>
      <c r="D23" s="11"/>
      <c r="E23" s="11"/>
      <c r="F23" s="11"/>
      <c r="G23" s="15"/>
      <c r="H23" s="15"/>
      <c r="I23" s="15"/>
      <c r="J23" s="11"/>
      <c r="K23" s="11"/>
      <c r="L23" s="11"/>
    </row>
    <row r="24" spans="1:12" ht="15" customHeight="1" x14ac:dyDescent="0.25"/>
  </sheetData>
  <mergeCells count="9">
    <mergeCell ref="L3:L20"/>
    <mergeCell ref="J1:L1"/>
    <mergeCell ref="G22:H22"/>
    <mergeCell ref="B18:B19"/>
    <mergeCell ref="A18:A19"/>
    <mergeCell ref="A3:A16"/>
    <mergeCell ref="J3:J20"/>
    <mergeCell ref="B3:B16"/>
    <mergeCell ref="K3:K20"/>
  </mergeCells>
  <pageMargins left="0.70866141732283472" right="0" top="0.74803149606299213" bottom="0.74803149606299213" header="0.31496062992125984" footer="0.31496062992125984"/>
  <pageSetup paperSize="9" scale="6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abSelected="1" zoomScaleSheetLayoutView="80" workbookViewId="0">
      <selection activeCell="N2" sqref="N2"/>
    </sheetView>
  </sheetViews>
  <sheetFormatPr defaultRowHeight="15" x14ac:dyDescent="0.25"/>
  <cols>
    <col min="1" max="1" width="3.42578125" style="13" bestFit="1" customWidth="1"/>
    <col min="2" max="2" width="22.140625" bestFit="1" customWidth="1"/>
    <col min="3" max="3" width="25.140625" customWidth="1"/>
    <col min="4" max="4" width="34" bestFit="1" customWidth="1"/>
    <col min="5" max="5" width="12.140625" customWidth="1"/>
    <col min="6" max="6" width="10.5703125" bestFit="1" customWidth="1"/>
    <col min="7" max="7" width="14.140625" bestFit="1" customWidth="1"/>
    <col min="8" max="8" width="14.140625" style="14" bestFit="1" customWidth="1"/>
    <col min="9" max="9" width="14.140625" style="14" customWidth="1"/>
    <col min="10" max="10" width="12.7109375" bestFit="1" customWidth="1"/>
    <col min="11" max="11" width="13.7109375" bestFit="1" customWidth="1"/>
    <col min="12" max="12" width="12.85546875" customWidth="1"/>
  </cols>
  <sheetData>
    <row r="1" spans="1:12" ht="42" customHeight="1" x14ac:dyDescent="0.25">
      <c r="A1" s="18"/>
      <c r="B1" s="19"/>
      <c r="C1" s="19"/>
      <c r="D1" s="19"/>
      <c r="E1" s="19"/>
      <c r="F1" s="19"/>
      <c r="G1" s="19"/>
      <c r="J1" s="44" t="s">
        <v>41</v>
      </c>
      <c r="K1" s="44"/>
      <c r="L1" s="44"/>
    </row>
    <row r="2" spans="1:12" ht="60" customHeight="1" x14ac:dyDescent="0.25">
      <c r="A2" s="4" t="s">
        <v>0</v>
      </c>
      <c r="B2" s="2" t="s">
        <v>1</v>
      </c>
      <c r="C2" s="26" t="s">
        <v>48</v>
      </c>
      <c r="D2" s="27" t="s">
        <v>42</v>
      </c>
      <c r="E2" s="2" t="s">
        <v>40</v>
      </c>
      <c r="F2" s="26" t="s">
        <v>46</v>
      </c>
      <c r="G2" s="2" t="s">
        <v>38</v>
      </c>
      <c r="H2" s="21" t="s">
        <v>39</v>
      </c>
      <c r="I2" s="21" t="s">
        <v>50</v>
      </c>
      <c r="J2" s="22" t="s">
        <v>51</v>
      </c>
      <c r="K2" s="23" t="s">
        <v>47</v>
      </c>
      <c r="L2" s="22" t="s">
        <v>6</v>
      </c>
    </row>
    <row r="3" spans="1:12" ht="186.75" customHeight="1" x14ac:dyDescent="0.25">
      <c r="A3" s="2">
        <v>1</v>
      </c>
      <c r="B3" s="2" t="s">
        <v>44</v>
      </c>
      <c r="C3" s="2"/>
      <c r="D3" s="20"/>
      <c r="E3" s="2" t="s">
        <v>7</v>
      </c>
      <c r="F3" s="2">
        <v>50</v>
      </c>
      <c r="G3" s="24"/>
      <c r="H3" s="25"/>
      <c r="I3" s="31" t="s">
        <v>49</v>
      </c>
      <c r="J3" s="28" t="s">
        <v>43</v>
      </c>
      <c r="K3" s="30" t="s">
        <v>45</v>
      </c>
      <c r="L3" s="29"/>
    </row>
  </sheetData>
  <mergeCells count="1">
    <mergeCell ref="J1:L1"/>
  </mergeCells>
  <pageMargins left="0.25" right="0.25" top="0.2" bottom="0.2" header="0.3" footer="0.3"/>
  <pageSetup paperSize="9" scale="5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2019-02-15T12:22:03Z</dcterms:modified>
</cp:coreProperties>
</file>