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 calcOnSave="0"/>
</workbook>
</file>

<file path=xl/calcChain.xml><?xml version="1.0" encoding="utf-8"?>
<calcChain xmlns="http://schemas.openxmlformats.org/spreadsheetml/2006/main">
  <c r="E62" i="1" l="1"/>
  <c r="E61" i="1"/>
  <c r="D60" i="1"/>
  <c r="E60" i="1" s="1"/>
  <c r="E58" i="1"/>
  <c r="E57" i="1"/>
  <c r="E54" i="1"/>
  <c r="E51" i="1"/>
  <c r="E55" i="1" s="1"/>
  <c r="E50" i="1"/>
  <c r="D49" i="1"/>
  <c r="E49" i="1" s="1"/>
  <c r="E48" i="1"/>
  <c r="E47" i="1"/>
  <c r="E46" i="1"/>
  <c r="E44" i="1"/>
  <c r="E43" i="1"/>
  <c r="E42" i="1"/>
  <c r="E41" i="1"/>
  <c r="E40" i="1"/>
  <c r="E39" i="1"/>
  <c r="E37" i="1"/>
  <c r="E36" i="1"/>
  <c r="E35" i="1"/>
  <c r="E34" i="1"/>
  <c r="E32" i="1"/>
  <c r="E31" i="1"/>
  <c r="E30" i="1"/>
  <c r="E29" i="1"/>
  <c r="E28" i="1"/>
  <c r="E27" i="1"/>
  <c r="E26" i="1"/>
  <c r="E25" i="1"/>
  <c r="E23" i="1"/>
  <c r="E22" i="1"/>
  <c r="E21" i="1"/>
  <c r="E20" i="1"/>
  <c r="E18" i="1"/>
  <c r="E17" i="1"/>
  <c r="E16" i="1"/>
  <c r="E15" i="1"/>
  <c r="D14" i="1"/>
  <c r="E14" i="1" s="1"/>
  <c r="E13" i="1"/>
  <c r="E12" i="1"/>
  <c r="E10" i="1"/>
  <c r="E9" i="1"/>
  <c r="A1" i="1"/>
  <c r="E52" i="1" l="1"/>
  <c r="E53" i="1"/>
  <c r="E63" i="1"/>
</calcChain>
</file>

<file path=xl/sharedStrings.xml><?xml version="1.0" encoding="utf-8"?>
<sst xmlns="http://schemas.openxmlformats.org/spreadsheetml/2006/main" count="157" uniqueCount="76">
  <si>
    <t>#</t>
  </si>
  <si>
    <t>სამუშაოებისა და დანახარჯების დასახელება</t>
  </si>
  <si>
    <t>ნორმატიული რესურსი</t>
  </si>
  <si>
    <t>მასალა</t>
  </si>
  <si>
    <t>ხელფასი</t>
  </si>
  <si>
    <t>ტრანსპორტი</t>
  </si>
  <si>
    <t>ჯამი</t>
  </si>
  <si>
    <t>განზ-ბა</t>
  </si>
  <si>
    <t>ერთ-ზე</t>
  </si>
  <si>
    <t>სულ</t>
  </si>
  <si>
    <t>გადახურვა</t>
  </si>
  <si>
    <t>შიფერის სახურავის მოხსნა</t>
  </si>
  <si>
    <r>
      <t>100m</t>
    </r>
    <r>
      <rPr>
        <b/>
        <i/>
        <vertAlign val="superscript"/>
        <sz val="11"/>
        <rFont val="AcadNusx"/>
      </rPr>
      <t>2</t>
    </r>
  </si>
  <si>
    <t>შრომითი რესურსი</t>
  </si>
  <si>
    <t>კაც/სთ</t>
  </si>
  <si>
    <t>მანქანა დანადგარები</t>
  </si>
  <si>
    <t>ლარი</t>
  </si>
  <si>
    <t>სახურავის თბოიზოლაცია ქვევიდან (735,4X0,05)</t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</si>
  <si>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3</t>
    </r>
  </si>
  <si>
    <t>ქვაბქმბა სისქით 5სმ</t>
  </si>
  <si>
    <r>
      <t>მ</t>
    </r>
    <r>
      <rPr>
        <vertAlign val="superscript"/>
        <sz val="11"/>
        <rFont val="Calibri"/>
        <family val="1"/>
        <charset val="204"/>
        <scheme val="minor"/>
      </rPr>
      <t>2</t>
    </r>
  </si>
  <si>
    <t>ბიტუმის მასტიკა</t>
  </si>
  <si>
    <t>ტნ</t>
  </si>
  <si>
    <t xml:space="preserve">ხის ძელი </t>
  </si>
  <si>
    <r>
      <t>მ</t>
    </r>
    <r>
      <rPr>
        <vertAlign val="superscript"/>
        <sz val="11"/>
        <rFont val="Calibri"/>
        <family val="1"/>
        <charset val="204"/>
        <scheme val="minor"/>
      </rPr>
      <t>3</t>
    </r>
  </si>
  <si>
    <t xml:space="preserve">ლურსმანი სამშენებლო </t>
  </si>
  <si>
    <t>კგ</t>
  </si>
  <si>
    <t>სხვა მასალები</t>
  </si>
  <si>
    <t>ჰიდროსაიზოლაციო ფენის მოწყობა მოლარტყვის ქვეშ</t>
  </si>
  <si>
    <t>100 m2</t>
  </si>
  <si>
    <t>მანქანა, დანადგარები</t>
  </si>
  <si>
    <t>პერგამინი</t>
  </si>
  <si>
    <r>
      <t>მ</t>
    </r>
    <r>
      <rPr>
        <vertAlign val="superscript"/>
        <sz val="11"/>
        <rFont val="AcadNusx"/>
      </rPr>
      <t>2</t>
    </r>
  </si>
  <si>
    <t>სახურავის არსებული ხის კონსტრუქციების მოლარტყვა ფიცრით</t>
  </si>
  <si>
    <r>
      <t>მ</t>
    </r>
    <r>
      <rPr>
        <b/>
        <i/>
        <vertAlign val="superscript"/>
        <sz val="11"/>
        <rFont val="AcadNusx"/>
      </rPr>
      <t>3</t>
    </r>
  </si>
  <si>
    <t>ხის ძელი III ხ. 50მმ</t>
  </si>
  <si>
    <r>
      <t>m</t>
    </r>
    <r>
      <rPr>
        <vertAlign val="superscript"/>
        <sz val="11"/>
        <rFont val="AcadNusx"/>
      </rPr>
      <t>3</t>
    </r>
    <r>
      <rPr>
        <sz val="11"/>
        <color theme="1"/>
        <rFont val="Calibri"/>
        <family val="2"/>
        <scheme val="minor"/>
      </rPr>
      <t/>
    </r>
  </si>
  <si>
    <t>ანტისეპტიკური ლაქი ხის.</t>
  </si>
  <si>
    <t>ტოლი</t>
  </si>
  <si>
    <t>მავთული, ნაგლინი</t>
  </si>
  <si>
    <t>ლურსმანი სამშენებლო ღარიანი 100მმ</t>
  </si>
  <si>
    <t>kg</t>
  </si>
  <si>
    <t>სავენტილიაციო შახტების შემოსვის მოწყობა მოთუთიებული თუნუქის ფურცლით</t>
  </si>
  <si>
    <t xml:space="preserve">მოთუთიებული თუნუქის ფურცელი სისქით 0,7მმ </t>
  </si>
  <si>
    <t>m2</t>
  </si>
  <si>
    <t>ვერტიკალური (ჩამოკიდებული) წყალმიმღები მილის მოწყობა</t>
  </si>
  <si>
    <t>100 მ</t>
  </si>
  <si>
    <t>მოთუთიებული გლუვი თუნუქის ფურცელი სისქით 0,7 მმ</t>
  </si>
  <si>
    <t>ნაჭედი</t>
  </si>
  <si>
    <t>ლურსმანი</t>
  </si>
  <si>
    <t>ქანჩი</t>
  </si>
  <si>
    <t>სახურავის მოწყობა პროფფენილით</t>
  </si>
  <si>
    <t>პროფფენილი მოთუთიებული 1,12X6 სისქით 0,5მმ (ტრაპეცია)</t>
  </si>
  <si>
    <t>მოთუთიებული თუნუქის ფურცელი სისქით 0,5 მმ (11,6X1000/5,51)</t>
  </si>
  <si>
    <t>სახურავის კეხის მოწყობა (164.X0,420/100)</t>
  </si>
  <si>
    <t>მეტალოკრამიტის კეხი</t>
  </si>
  <si>
    <t>გ/მ</t>
  </si>
  <si>
    <t>კარის ბლოკის მოწყობა სამერცხლეზე (სახურავზე გასასვლელი)</t>
  </si>
  <si>
    <t>კარის ბლოკი მეტალოპლასტმასის</t>
  </si>
  <si>
    <t>სამშენებლო მასალების ატანა და ნარჩენების ჩამოტანა სახურავიდან 15მ-დე სიმაღლეზე (სატაკელაჟო სამუშაოები)</t>
  </si>
  <si>
    <t>აწევა</t>
  </si>
  <si>
    <t xml:space="preserve">შრომითი რესურსი </t>
  </si>
  <si>
    <t xml:space="preserve">ჯალამბარი, ელექტრორევერსიული 1,25ტ </t>
  </si>
  <si>
    <t>მანქ/სთ</t>
  </si>
  <si>
    <r>
      <t>სამშენებლო ნარჩენების დატვირთვა ექსკავატორით ციცხვის ტევადობით 0,25 მ</t>
    </r>
    <r>
      <rPr>
        <b/>
        <i/>
        <vertAlign val="superscript"/>
        <sz val="11"/>
        <rFont val="AcadNusx"/>
      </rPr>
      <t>3</t>
    </r>
    <r>
      <rPr>
        <b/>
        <i/>
        <sz val="11"/>
        <rFont val="AcadNusx"/>
      </rPr>
      <t xml:space="preserve"> ა/თვითმცლელებზე</t>
    </r>
  </si>
  <si>
    <r>
      <t>100მ</t>
    </r>
    <r>
      <rPr>
        <b/>
        <i/>
        <vertAlign val="superscript"/>
        <sz val="11"/>
        <rFont val="AcadNusx"/>
      </rPr>
      <t>3</t>
    </r>
  </si>
  <si>
    <r>
      <t>ექსკავატორი ციცხვის ტევადობით 0,25 მ</t>
    </r>
    <r>
      <rPr>
        <vertAlign val="superscript"/>
        <sz val="11"/>
        <rFont val="AcadNusx"/>
      </rPr>
      <t>3</t>
    </r>
  </si>
  <si>
    <t>სამშენებლო ნარჩენების გატანა ნაგავსაყრელზე ავტოთვითმცლელებით. 5 კმ მანძილზე)</t>
  </si>
  <si>
    <t>ტ</t>
  </si>
  <si>
    <t>მასალის ტრანსპორტირების ხარჯები</t>
  </si>
  <si>
    <t>%</t>
  </si>
  <si>
    <t>ზედნადები ხარჯები</t>
  </si>
  <si>
    <t>გეგმიური დაგროვება</t>
  </si>
  <si>
    <t>გაუთვალისწინებელი ხარჯები</t>
  </si>
  <si>
    <t>დღგ</t>
  </si>
  <si>
    <t>xarjTaRricxva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</si>
</sst>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cadNusx"/>
    </font>
    <font>
      <sz val="12"/>
      <name val="Calibri"/>
      <family val="2"/>
      <charset val="1"/>
      <scheme val="minor"/>
    </font>
    <font>
      <sz val="11"/>
      <name val="AcadNusx"/>
    </font>
    <font>
      <b/>
      <i/>
      <sz val="11"/>
      <name val="AcadNusx"/>
    </font>
    <font>
      <b/>
      <i/>
      <vertAlign val="superscript"/>
      <sz val="11"/>
      <name val="AcadNusx"/>
    </font>
    <font>
      <b/>
      <i/>
      <sz val="11"/>
      <name val="Calibri"/>
      <family val="1"/>
      <charset val="204"/>
      <scheme val="minor"/>
    </font>
    <font>
      <b/>
      <i/>
      <vertAlign val="superscript"/>
      <sz val="11"/>
      <name val="Calibri"/>
      <family val="1"/>
      <charset val="204"/>
      <scheme val="minor"/>
    </font>
    <font>
      <sz val="11"/>
      <name val="Calibri"/>
      <family val="2"/>
      <charset val="1"/>
      <scheme val="minor"/>
    </font>
    <font>
      <sz val="11"/>
      <name val="Calibri"/>
      <family val="1"/>
      <charset val="204"/>
      <scheme val="minor"/>
    </font>
    <font>
      <vertAlign val="superscript"/>
      <sz val="11"/>
      <name val="Calibri"/>
      <family val="1"/>
      <charset val="204"/>
      <scheme val="minor"/>
    </font>
    <font>
      <vertAlign val="superscript"/>
      <sz val="1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2" fontId="3" fillId="2" borderId="0" xfId="0" applyNumberFormat="1" applyFont="1" applyFill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o-pc\&#4318;&#4320;&#4317;&#4308;&#4325;&#4322;&#4308;&#4305;&#4312;%20&#4307;&#4312;&#4322;&#4317;\&#4325;&#4309;&#4308;&#4315;&#4317;%20&#4325;&#4304;&#4320;&#4311;&#4314;&#4312;\&#4306;&#4304;&#4320;&#4307;&#4304;&#4305;&#4316;&#4312;&#4321;%20&#4315;&#4323;&#4316;&#4312;&#4330;&#4312;&#4318;&#4304;&#4314;&#4312;&#4322;&#4308;&#4322;&#4312;&#4321;%20&#4315;&#4308;&#4320;&#4312;&#4304;\&#4304;&#4334;&#4304;&#4314;&#4312;%20&#4328;&#4308;&#4321;&#4327;&#4312;&#4307;&#4309;&#4304;\18-04-A055_axalsoflis%20skola_NAT180004389\18-04-055_C_TEMURI_2018.07.19\&#4304;&#4334;&#4304;&#4314;&#4321;&#4317;&#4324;&#4314;&#4312;&#4321;_&#4321;&#4313;&#4317;&#4314;&#43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თავფურცელი"/>
      <sheetName val="მოცულობათა უწყისი"/>
      <sheetName val="ახალასოფელი"/>
      <sheetName val="მასალები"/>
      <sheetName val="ახალასოფელი (2)"/>
    </sheetNames>
    <sheetDataSet>
      <sheetData sheetId="0" refreshError="1">
        <row r="15">
          <cell r="A15" t="str">
            <v>გარდაბნის მუნიციპალიტეტის სოფელ ახალსოფელში საჯარო სკოლის რეაბილიტაცია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workbookViewId="0">
      <selection activeCell="C17" sqref="C17"/>
    </sheetView>
  </sheetViews>
  <sheetFormatPr defaultRowHeight="15" x14ac:dyDescent="0.25"/>
  <cols>
    <col min="2" max="2" width="47.7109375" bestFit="1" customWidth="1"/>
  </cols>
  <sheetData>
    <row r="1" spans="1:12" x14ac:dyDescent="0.25">
      <c r="A1" s="23" t="str">
        <f>[1]თავფურცელი!A15</f>
        <v>გარდაბნის მუნიციპალიტეტის სოფელ ახალსოფელში საჯარო სკოლის რეაბილიტაცია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6.5" x14ac:dyDescent="0.25">
      <c r="A3" s="24" t="s">
        <v>75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.75" customHeight="1" x14ac:dyDescent="0.25">
      <c r="A4" s="25" t="s">
        <v>0</v>
      </c>
      <c r="B4" s="25" t="s">
        <v>1</v>
      </c>
      <c r="C4" s="26" t="s">
        <v>2</v>
      </c>
      <c r="D4" s="26"/>
      <c r="E4" s="26"/>
      <c r="F4" s="25" t="s">
        <v>3</v>
      </c>
      <c r="G4" s="25"/>
      <c r="H4" s="25" t="s">
        <v>4</v>
      </c>
      <c r="I4" s="25"/>
      <c r="J4" s="25" t="s">
        <v>5</v>
      </c>
      <c r="K4" s="25"/>
      <c r="L4" s="28" t="s">
        <v>6</v>
      </c>
    </row>
    <row r="5" spans="1:12" ht="15.75" x14ac:dyDescent="0.25">
      <c r="A5" s="25"/>
      <c r="B5" s="25"/>
      <c r="C5" s="1" t="s">
        <v>7</v>
      </c>
      <c r="D5" s="2" t="s">
        <v>8</v>
      </c>
      <c r="E5" s="3" t="s">
        <v>9</v>
      </c>
      <c r="F5" s="2" t="s">
        <v>8</v>
      </c>
      <c r="G5" s="3" t="s">
        <v>9</v>
      </c>
      <c r="H5" s="2" t="s">
        <v>8</v>
      </c>
      <c r="I5" s="3" t="s">
        <v>9</v>
      </c>
      <c r="J5" s="2" t="s">
        <v>8</v>
      </c>
      <c r="K5" s="3" t="s">
        <v>9</v>
      </c>
      <c r="L5" s="28"/>
    </row>
    <row r="6" spans="1:12" ht="15.75" x14ac:dyDescent="0.25">
      <c r="A6" s="2">
        <v>1</v>
      </c>
      <c r="B6" s="2">
        <v>3</v>
      </c>
      <c r="C6" s="2">
        <v>4</v>
      </c>
      <c r="D6" s="2">
        <v>5</v>
      </c>
      <c r="E6" s="2">
        <v>6</v>
      </c>
      <c r="F6" s="2">
        <v>7</v>
      </c>
      <c r="G6" s="2">
        <v>8</v>
      </c>
      <c r="H6" s="2">
        <v>9</v>
      </c>
      <c r="I6" s="2">
        <v>10</v>
      </c>
      <c r="J6" s="2">
        <v>11</v>
      </c>
      <c r="K6" s="2">
        <v>12</v>
      </c>
      <c r="L6" s="2">
        <v>13</v>
      </c>
    </row>
    <row r="7" spans="1:12" ht="15.75" x14ac:dyDescent="0.25">
      <c r="A7" s="2"/>
      <c r="B7" s="2" t="s">
        <v>10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8" x14ac:dyDescent="0.25">
      <c r="A8" s="27">
        <v>1</v>
      </c>
      <c r="B8" s="5" t="s">
        <v>11</v>
      </c>
      <c r="C8" s="4" t="s">
        <v>12</v>
      </c>
      <c r="D8" s="4"/>
      <c r="E8" s="6">
        <v>9.23</v>
      </c>
      <c r="F8" s="7"/>
      <c r="G8" s="8"/>
      <c r="H8" s="7"/>
      <c r="I8" s="8"/>
      <c r="J8" s="7"/>
      <c r="K8" s="8"/>
      <c r="L8" s="8"/>
    </row>
    <row r="9" spans="1:12" ht="15.75" x14ac:dyDescent="0.25">
      <c r="A9" s="27"/>
      <c r="B9" s="9" t="s">
        <v>13</v>
      </c>
      <c r="C9" s="7" t="s">
        <v>14</v>
      </c>
      <c r="D9" s="7">
        <v>15.9</v>
      </c>
      <c r="E9" s="10">
        <f>D9*E8</f>
        <v>146.75700000000001</v>
      </c>
      <c r="F9" s="7"/>
      <c r="G9" s="8"/>
      <c r="H9" s="7"/>
      <c r="I9" s="11"/>
      <c r="J9" s="7"/>
      <c r="K9" s="11"/>
      <c r="L9" s="11"/>
    </row>
    <row r="10" spans="1:12" ht="15.75" x14ac:dyDescent="0.25">
      <c r="A10" s="27"/>
      <c r="B10" s="9" t="s">
        <v>15</v>
      </c>
      <c r="C10" s="7" t="s">
        <v>16</v>
      </c>
      <c r="D10" s="7">
        <v>1.7</v>
      </c>
      <c r="E10" s="10">
        <f>E8*D10</f>
        <v>15.691000000000001</v>
      </c>
      <c r="F10" s="7"/>
      <c r="G10" s="8"/>
      <c r="H10" s="7"/>
      <c r="I10" s="11"/>
      <c r="J10" s="7"/>
      <c r="K10" s="11"/>
      <c r="L10" s="11"/>
    </row>
    <row r="11" spans="1:12" ht="30" x14ac:dyDescent="0.25">
      <c r="A11" s="27">
        <v>2</v>
      </c>
      <c r="B11" s="12" t="s">
        <v>17</v>
      </c>
      <c r="C11" s="13" t="s">
        <v>18</v>
      </c>
      <c r="D11" s="13"/>
      <c r="E11" s="14">
        <v>46.15</v>
      </c>
      <c r="F11" s="15"/>
      <c r="G11" s="8"/>
      <c r="H11" s="15"/>
      <c r="I11" s="11"/>
      <c r="J11" s="15"/>
      <c r="K11" s="11"/>
      <c r="L11" s="11"/>
    </row>
    <row r="12" spans="1:12" ht="15.75" x14ac:dyDescent="0.25">
      <c r="A12" s="27"/>
      <c r="B12" s="9" t="s">
        <v>13</v>
      </c>
      <c r="C12" s="7" t="s">
        <v>14</v>
      </c>
      <c r="D12" s="7">
        <v>24</v>
      </c>
      <c r="E12" s="10">
        <f>D12*E11</f>
        <v>1107.5999999999999</v>
      </c>
      <c r="F12" s="7"/>
      <c r="G12" s="8"/>
      <c r="H12" s="7"/>
      <c r="I12" s="11"/>
      <c r="J12" s="7"/>
      <c r="K12" s="11"/>
      <c r="L12" s="11"/>
    </row>
    <row r="13" spans="1:12" ht="15.75" x14ac:dyDescent="0.25">
      <c r="A13" s="27"/>
      <c r="B13" s="9" t="s">
        <v>15</v>
      </c>
      <c r="C13" s="7" t="s">
        <v>16</v>
      </c>
      <c r="D13" s="7">
        <v>0.69</v>
      </c>
      <c r="E13" s="10">
        <f>D13*E11</f>
        <v>31.843499999999995</v>
      </c>
      <c r="F13" s="7"/>
      <c r="G13" s="8"/>
      <c r="H13" s="7"/>
      <c r="I13" s="11"/>
      <c r="J13" s="7"/>
      <c r="K13" s="11"/>
      <c r="L13" s="11"/>
    </row>
    <row r="14" spans="1:12" ht="17.25" x14ac:dyDescent="0.25">
      <c r="A14" s="27"/>
      <c r="B14" s="9" t="s">
        <v>19</v>
      </c>
      <c r="C14" s="16" t="s">
        <v>20</v>
      </c>
      <c r="D14" s="17">
        <f>1/0.0505</f>
        <v>19.801980198019802</v>
      </c>
      <c r="E14" s="10">
        <f>D14*E11</f>
        <v>913.86138613861385</v>
      </c>
      <c r="F14" s="7"/>
      <c r="G14" s="11"/>
      <c r="H14" s="7"/>
      <c r="I14" s="11"/>
      <c r="J14" s="7"/>
      <c r="K14" s="11"/>
      <c r="L14" s="11"/>
    </row>
    <row r="15" spans="1:12" ht="15.75" x14ac:dyDescent="0.25">
      <c r="A15" s="27"/>
      <c r="B15" s="9" t="s">
        <v>21</v>
      </c>
      <c r="C15" s="7" t="s">
        <v>22</v>
      </c>
      <c r="D15" s="7">
        <v>0.11</v>
      </c>
      <c r="E15" s="10">
        <f>D15*E11</f>
        <v>5.0765000000000002</v>
      </c>
      <c r="F15" s="7"/>
      <c r="G15" s="11"/>
      <c r="H15" s="7"/>
      <c r="I15" s="11"/>
      <c r="J15" s="7"/>
      <c r="K15" s="11"/>
      <c r="L15" s="11"/>
    </row>
    <row r="16" spans="1:12" ht="17.25" x14ac:dyDescent="0.25">
      <c r="A16" s="27"/>
      <c r="B16" s="9" t="s">
        <v>23</v>
      </c>
      <c r="C16" s="16" t="s">
        <v>24</v>
      </c>
      <c r="D16" s="7">
        <v>0.06</v>
      </c>
      <c r="E16" s="10">
        <f>D16*E11</f>
        <v>2.7689999999999997</v>
      </c>
      <c r="F16" s="7"/>
      <c r="G16" s="11"/>
      <c r="H16" s="7"/>
      <c r="I16" s="11"/>
      <c r="J16" s="7"/>
      <c r="K16" s="11"/>
      <c r="L16" s="11"/>
    </row>
    <row r="17" spans="1:12" ht="15.75" x14ac:dyDescent="0.25">
      <c r="A17" s="27"/>
      <c r="B17" s="9" t="s">
        <v>25</v>
      </c>
      <c r="C17" s="7" t="s">
        <v>26</v>
      </c>
      <c r="D17" s="7">
        <v>3.9</v>
      </c>
      <c r="E17" s="10">
        <f>D17*E11</f>
        <v>179.98499999999999</v>
      </c>
      <c r="F17" s="7"/>
      <c r="G17" s="11"/>
      <c r="H17" s="7"/>
      <c r="I17" s="11"/>
      <c r="J17" s="7"/>
      <c r="K17" s="11"/>
      <c r="L17" s="11"/>
    </row>
    <row r="18" spans="1:12" ht="15.75" x14ac:dyDescent="0.25">
      <c r="A18" s="27"/>
      <c r="B18" s="9" t="s">
        <v>27</v>
      </c>
      <c r="C18" s="7" t="s">
        <v>16</v>
      </c>
      <c r="D18" s="7">
        <v>1.03</v>
      </c>
      <c r="E18" s="10">
        <f>E11*D18</f>
        <v>47.534500000000001</v>
      </c>
      <c r="F18" s="7"/>
      <c r="G18" s="11"/>
      <c r="H18" s="7"/>
      <c r="I18" s="11"/>
      <c r="J18" s="7"/>
      <c r="K18" s="11"/>
      <c r="L18" s="11"/>
    </row>
    <row r="19" spans="1:12" ht="31.5" x14ac:dyDescent="0.25">
      <c r="A19" s="27">
        <v>3</v>
      </c>
      <c r="B19" s="5" t="s">
        <v>28</v>
      </c>
      <c r="C19" s="4" t="s">
        <v>29</v>
      </c>
      <c r="D19" s="4"/>
      <c r="E19" s="6">
        <v>9.23</v>
      </c>
      <c r="F19" s="7"/>
      <c r="G19" s="11"/>
      <c r="H19" s="7"/>
      <c r="I19" s="11"/>
      <c r="J19" s="7"/>
      <c r="K19" s="11"/>
      <c r="L19" s="11"/>
    </row>
    <row r="20" spans="1:12" ht="15.75" x14ac:dyDescent="0.25">
      <c r="A20" s="27"/>
      <c r="B20" s="9" t="s">
        <v>13</v>
      </c>
      <c r="C20" s="7" t="s">
        <v>14</v>
      </c>
      <c r="D20" s="7">
        <v>16</v>
      </c>
      <c r="E20" s="10">
        <f>D20*E19</f>
        <v>147.68</v>
      </c>
      <c r="F20" s="7"/>
      <c r="G20" s="11"/>
      <c r="H20" s="7"/>
      <c r="I20" s="11"/>
      <c r="J20" s="7"/>
      <c r="K20" s="11"/>
      <c r="L20" s="11"/>
    </row>
    <row r="21" spans="1:12" ht="15.75" x14ac:dyDescent="0.25">
      <c r="A21" s="27"/>
      <c r="B21" s="9" t="s">
        <v>30</v>
      </c>
      <c r="C21" s="7" t="s">
        <v>16</v>
      </c>
      <c r="D21" s="7">
        <v>0.32</v>
      </c>
      <c r="E21" s="10">
        <f>D21*E19</f>
        <v>2.9536000000000002</v>
      </c>
      <c r="F21" s="7"/>
      <c r="G21" s="11"/>
      <c r="H21" s="7"/>
      <c r="I21" s="11"/>
      <c r="J21" s="7"/>
      <c r="K21" s="11"/>
      <c r="L21" s="11"/>
    </row>
    <row r="22" spans="1:12" ht="15.75" x14ac:dyDescent="0.25">
      <c r="A22" s="27"/>
      <c r="B22" s="9" t="s">
        <v>21</v>
      </c>
      <c r="C22" s="7" t="s">
        <v>22</v>
      </c>
      <c r="D22" s="7">
        <v>0.20599999999999999</v>
      </c>
      <c r="E22" s="10">
        <f>D22*E19</f>
        <v>1.9013800000000001</v>
      </c>
      <c r="F22" s="7"/>
      <c r="G22" s="11"/>
      <c r="H22" s="7"/>
      <c r="I22" s="11"/>
      <c r="J22" s="7"/>
      <c r="K22" s="11"/>
      <c r="L22" s="11"/>
    </row>
    <row r="23" spans="1:12" ht="18" x14ac:dyDescent="0.25">
      <c r="A23" s="27"/>
      <c r="B23" s="9" t="s">
        <v>31</v>
      </c>
      <c r="C23" s="7" t="s">
        <v>32</v>
      </c>
      <c r="D23" s="7">
        <v>111</v>
      </c>
      <c r="E23" s="10">
        <f>D23*E19</f>
        <v>1024.53</v>
      </c>
      <c r="F23" s="7"/>
      <c r="G23" s="11"/>
      <c r="H23" s="7"/>
      <c r="I23" s="11"/>
      <c r="J23" s="7"/>
      <c r="K23" s="11"/>
      <c r="L23" s="11"/>
    </row>
    <row r="24" spans="1:12" ht="31.5" x14ac:dyDescent="0.25">
      <c r="A24" s="27">
        <v>4</v>
      </c>
      <c r="B24" s="5" t="s">
        <v>33</v>
      </c>
      <c r="C24" s="4" t="s">
        <v>34</v>
      </c>
      <c r="D24" s="4"/>
      <c r="E24" s="6">
        <v>23.9</v>
      </c>
      <c r="F24" s="7"/>
      <c r="G24" s="11"/>
      <c r="H24" s="7"/>
      <c r="I24" s="11"/>
      <c r="J24" s="7"/>
      <c r="K24" s="11"/>
      <c r="L24" s="11"/>
    </row>
    <row r="25" spans="1:12" ht="15.75" x14ac:dyDescent="0.25">
      <c r="A25" s="27"/>
      <c r="B25" s="9" t="s">
        <v>13</v>
      </c>
      <c r="C25" s="7" t="s">
        <v>14</v>
      </c>
      <c r="D25" s="7">
        <v>23.8</v>
      </c>
      <c r="E25" s="10">
        <f>D25*E24</f>
        <v>568.81999999999994</v>
      </c>
      <c r="F25" s="7"/>
      <c r="G25" s="11"/>
      <c r="H25" s="7"/>
      <c r="I25" s="11"/>
      <c r="J25" s="7"/>
      <c r="K25" s="11"/>
      <c r="L25" s="11"/>
    </row>
    <row r="26" spans="1:12" ht="15.75" x14ac:dyDescent="0.25">
      <c r="A26" s="27"/>
      <c r="B26" s="9" t="s">
        <v>15</v>
      </c>
      <c r="C26" s="7" t="s">
        <v>16</v>
      </c>
      <c r="D26" s="7">
        <v>2.1</v>
      </c>
      <c r="E26" s="10">
        <f>D26*E24</f>
        <v>50.19</v>
      </c>
      <c r="F26" s="7"/>
      <c r="G26" s="11"/>
      <c r="H26" s="7"/>
      <c r="I26" s="11"/>
      <c r="J26" s="7"/>
      <c r="K26" s="11"/>
      <c r="L26" s="11"/>
    </row>
    <row r="27" spans="1:12" ht="18" x14ac:dyDescent="0.25">
      <c r="A27" s="27"/>
      <c r="B27" s="9" t="s">
        <v>35</v>
      </c>
      <c r="C27" s="7" t="s">
        <v>36</v>
      </c>
      <c r="D27" s="7">
        <v>1.05</v>
      </c>
      <c r="E27" s="10">
        <f>D27*E24</f>
        <v>25.094999999999999</v>
      </c>
      <c r="F27" s="7"/>
      <c r="G27" s="11"/>
      <c r="H27" s="7"/>
      <c r="I27" s="11"/>
      <c r="J27" s="7"/>
      <c r="K27" s="11"/>
      <c r="L27" s="11"/>
    </row>
    <row r="28" spans="1:12" ht="15.75" x14ac:dyDescent="0.25">
      <c r="A28" s="27"/>
      <c r="B28" s="9" t="s">
        <v>37</v>
      </c>
      <c r="C28" s="7" t="s">
        <v>26</v>
      </c>
      <c r="D28" s="7">
        <v>1.96</v>
      </c>
      <c r="E28" s="10">
        <f>$E$24*D28</f>
        <v>46.843999999999994</v>
      </c>
      <c r="F28" s="7"/>
      <c r="G28" s="11"/>
      <c r="H28" s="7"/>
      <c r="I28" s="11"/>
      <c r="J28" s="7"/>
      <c r="K28" s="11"/>
      <c r="L28" s="11"/>
    </row>
    <row r="29" spans="1:12" ht="18" x14ac:dyDescent="0.25">
      <c r="A29" s="27"/>
      <c r="B29" s="9" t="s">
        <v>38</v>
      </c>
      <c r="C29" s="7" t="s">
        <v>32</v>
      </c>
      <c r="D29" s="7">
        <v>3.38</v>
      </c>
      <c r="E29" s="10">
        <f>E24*D29</f>
        <v>80.781999999999996</v>
      </c>
      <c r="F29" s="7"/>
      <c r="G29" s="11"/>
      <c r="H29" s="7"/>
      <c r="I29" s="11"/>
      <c r="J29" s="7"/>
      <c r="K29" s="11"/>
      <c r="L29" s="11"/>
    </row>
    <row r="30" spans="1:12" ht="15.75" x14ac:dyDescent="0.25">
      <c r="A30" s="27"/>
      <c r="B30" s="9" t="s">
        <v>39</v>
      </c>
      <c r="C30" s="7" t="s">
        <v>26</v>
      </c>
      <c r="D30" s="7">
        <v>4.38</v>
      </c>
      <c r="E30" s="10">
        <f>E24*D30</f>
        <v>104.68199999999999</v>
      </c>
      <c r="F30" s="7"/>
      <c r="G30" s="11"/>
      <c r="H30" s="7"/>
      <c r="I30" s="11"/>
      <c r="J30" s="7"/>
      <c r="K30" s="11"/>
      <c r="L30" s="11"/>
    </row>
    <row r="31" spans="1:12" ht="15.75" x14ac:dyDescent="0.25">
      <c r="A31" s="27"/>
      <c r="B31" s="9" t="s">
        <v>40</v>
      </c>
      <c r="C31" s="7" t="s">
        <v>41</v>
      </c>
      <c r="D31" s="7">
        <v>7.2</v>
      </c>
      <c r="E31" s="10">
        <f>E24*D31</f>
        <v>172.07999999999998</v>
      </c>
      <c r="F31" s="7"/>
      <c r="G31" s="11"/>
      <c r="H31" s="7"/>
      <c r="I31" s="11"/>
      <c r="J31" s="7"/>
      <c r="K31" s="11"/>
      <c r="L31" s="11"/>
    </row>
    <row r="32" spans="1:12" ht="15.75" x14ac:dyDescent="0.25">
      <c r="A32" s="7"/>
      <c r="B32" s="9" t="s">
        <v>27</v>
      </c>
      <c r="C32" s="7" t="s">
        <v>16</v>
      </c>
      <c r="D32" s="7">
        <v>3.44</v>
      </c>
      <c r="E32" s="10">
        <f>D32*E24</f>
        <v>82.215999999999994</v>
      </c>
      <c r="F32" s="7"/>
      <c r="G32" s="11"/>
      <c r="H32" s="7"/>
      <c r="I32" s="11"/>
      <c r="J32" s="7"/>
      <c r="K32" s="11"/>
      <c r="L32" s="11"/>
    </row>
    <row r="33" spans="1:12" ht="47.25" x14ac:dyDescent="0.25">
      <c r="A33" s="27">
        <v>5</v>
      </c>
      <c r="B33" s="5" t="s">
        <v>42</v>
      </c>
      <c r="C33" s="4" t="s">
        <v>12</v>
      </c>
      <c r="D33" s="4"/>
      <c r="E33" s="6">
        <v>0.1</v>
      </c>
      <c r="F33" s="7"/>
      <c r="G33" s="11"/>
      <c r="H33" s="7"/>
      <c r="I33" s="11"/>
      <c r="J33" s="7"/>
      <c r="K33" s="11"/>
      <c r="L33" s="11"/>
    </row>
    <row r="34" spans="1:12" ht="15.75" x14ac:dyDescent="0.25">
      <c r="A34" s="27"/>
      <c r="B34" s="9" t="s">
        <v>13</v>
      </c>
      <c r="C34" s="7" t="s">
        <v>14</v>
      </c>
      <c r="D34" s="7">
        <v>83</v>
      </c>
      <c r="E34" s="10">
        <f>D34*E33</f>
        <v>8.3000000000000007</v>
      </c>
      <c r="F34" s="7"/>
      <c r="G34" s="11"/>
      <c r="H34" s="7"/>
      <c r="I34" s="11"/>
      <c r="J34" s="7"/>
      <c r="K34" s="11"/>
      <c r="L34" s="11"/>
    </row>
    <row r="35" spans="1:12" ht="15.75" x14ac:dyDescent="0.25">
      <c r="A35" s="27"/>
      <c r="B35" s="9" t="s">
        <v>15</v>
      </c>
      <c r="C35" s="7" t="s">
        <v>16</v>
      </c>
      <c r="D35" s="7">
        <v>0.41</v>
      </c>
      <c r="E35" s="10">
        <f>E33*D35</f>
        <v>4.1000000000000002E-2</v>
      </c>
      <c r="F35" s="7"/>
      <c r="G35" s="11"/>
      <c r="H35" s="7"/>
      <c r="I35" s="11"/>
      <c r="J35" s="7"/>
      <c r="K35" s="11"/>
      <c r="L35" s="11"/>
    </row>
    <row r="36" spans="1:12" ht="31.5" x14ac:dyDescent="0.25">
      <c r="A36" s="27"/>
      <c r="B36" s="9" t="s">
        <v>43</v>
      </c>
      <c r="C36" s="7" t="s">
        <v>44</v>
      </c>
      <c r="D36" s="7">
        <v>105</v>
      </c>
      <c r="E36" s="10">
        <f>E33*D36</f>
        <v>10.5</v>
      </c>
      <c r="F36" s="7"/>
      <c r="G36" s="11"/>
      <c r="H36" s="7"/>
      <c r="I36" s="11"/>
      <c r="J36" s="7"/>
      <c r="K36" s="11"/>
      <c r="L36" s="11"/>
    </row>
    <row r="37" spans="1:12" ht="15.75" x14ac:dyDescent="0.25">
      <c r="A37" s="27"/>
      <c r="B37" s="9" t="s">
        <v>27</v>
      </c>
      <c r="C37" s="7" t="s">
        <v>16</v>
      </c>
      <c r="D37" s="7">
        <v>7.8</v>
      </c>
      <c r="E37" s="10">
        <f>E33*D37</f>
        <v>0.78</v>
      </c>
      <c r="F37" s="7"/>
      <c r="G37" s="11"/>
      <c r="H37" s="7"/>
      <c r="I37" s="11"/>
      <c r="J37" s="7"/>
      <c r="K37" s="11"/>
      <c r="L37" s="11"/>
    </row>
    <row r="38" spans="1:12" ht="31.5" x14ac:dyDescent="0.25">
      <c r="A38" s="27">
        <v>6</v>
      </c>
      <c r="B38" s="5" t="s">
        <v>45</v>
      </c>
      <c r="C38" s="4" t="s">
        <v>46</v>
      </c>
      <c r="D38" s="4"/>
      <c r="E38" s="6">
        <v>1.1200000000000001</v>
      </c>
      <c r="F38" s="7"/>
      <c r="G38" s="11"/>
      <c r="H38" s="7"/>
      <c r="I38" s="11"/>
      <c r="J38" s="7"/>
      <c r="K38" s="11"/>
      <c r="L38" s="11"/>
    </row>
    <row r="39" spans="1:12" ht="15.75" x14ac:dyDescent="0.25">
      <c r="A39" s="27"/>
      <c r="B39" s="9" t="s">
        <v>13</v>
      </c>
      <c r="C39" s="7" t="s">
        <v>14</v>
      </c>
      <c r="D39" s="7">
        <v>28.6</v>
      </c>
      <c r="E39" s="10">
        <f>D39*E38</f>
        <v>32.032000000000004</v>
      </c>
      <c r="F39" s="7"/>
      <c r="G39" s="11"/>
      <c r="H39" s="7"/>
      <c r="I39" s="11"/>
      <c r="J39" s="7"/>
      <c r="K39" s="11"/>
      <c r="L39" s="11"/>
    </row>
    <row r="40" spans="1:12" ht="15.75" x14ac:dyDescent="0.25">
      <c r="A40" s="27"/>
      <c r="B40" s="9" t="s">
        <v>30</v>
      </c>
      <c r="C40" s="7" t="s">
        <v>16</v>
      </c>
      <c r="D40" s="7">
        <v>0.41</v>
      </c>
      <c r="E40" s="10">
        <f>D40*E38</f>
        <v>0.4592</v>
      </c>
      <c r="F40" s="7"/>
      <c r="G40" s="11"/>
      <c r="H40" s="7"/>
      <c r="I40" s="11"/>
      <c r="J40" s="7"/>
      <c r="K40" s="11"/>
      <c r="L40" s="11"/>
    </row>
    <row r="41" spans="1:12" ht="31.5" x14ac:dyDescent="0.25">
      <c r="A41" s="27"/>
      <c r="B41" s="18" t="s">
        <v>47</v>
      </c>
      <c r="C41" s="7" t="s">
        <v>22</v>
      </c>
      <c r="D41" s="7">
        <v>0.23</v>
      </c>
      <c r="E41" s="10">
        <f>D41*E38</f>
        <v>0.25760000000000005</v>
      </c>
      <c r="F41" s="7"/>
      <c r="G41" s="11"/>
      <c r="H41" s="7"/>
      <c r="I41" s="11"/>
      <c r="J41" s="7"/>
      <c r="K41" s="11"/>
      <c r="L41" s="11"/>
    </row>
    <row r="42" spans="1:12" ht="15.75" x14ac:dyDescent="0.25">
      <c r="A42" s="27"/>
      <c r="B42" s="9" t="s">
        <v>48</v>
      </c>
      <c r="C42" s="7" t="s">
        <v>22</v>
      </c>
      <c r="D42" s="7">
        <v>0.16900000000000001</v>
      </c>
      <c r="E42" s="10">
        <f>D42*E38</f>
        <v>0.18928000000000003</v>
      </c>
      <c r="F42" s="7"/>
      <c r="G42" s="11"/>
      <c r="H42" s="7"/>
      <c r="I42" s="11"/>
      <c r="J42" s="7"/>
      <c r="K42" s="11"/>
      <c r="L42" s="11"/>
    </row>
    <row r="43" spans="1:12" ht="15.75" x14ac:dyDescent="0.25">
      <c r="A43" s="27"/>
      <c r="B43" s="9" t="s">
        <v>49</v>
      </c>
      <c r="C43" s="7" t="s">
        <v>26</v>
      </c>
      <c r="D43" s="7">
        <v>3.8</v>
      </c>
      <c r="E43" s="10">
        <f>D43*E38</f>
        <v>4.2560000000000002</v>
      </c>
      <c r="F43" s="7"/>
      <c r="G43" s="11"/>
      <c r="H43" s="7"/>
      <c r="I43" s="11"/>
      <c r="J43" s="7"/>
      <c r="K43" s="11"/>
      <c r="L43" s="11"/>
    </row>
    <row r="44" spans="1:12" ht="15.75" x14ac:dyDescent="0.25">
      <c r="A44" s="27"/>
      <c r="B44" s="9" t="s">
        <v>50</v>
      </c>
      <c r="C44" s="7" t="s">
        <v>26</v>
      </c>
      <c r="D44" s="7">
        <v>12.8</v>
      </c>
      <c r="E44" s="10">
        <f>D44*E38</f>
        <v>14.336000000000002</v>
      </c>
      <c r="F44" s="7"/>
      <c r="G44" s="11"/>
      <c r="H44" s="7"/>
      <c r="I44" s="11"/>
      <c r="J44" s="7"/>
      <c r="K44" s="11"/>
      <c r="L44" s="11"/>
    </row>
    <row r="45" spans="1:12" ht="18" x14ac:dyDescent="0.25">
      <c r="A45" s="27">
        <v>7</v>
      </c>
      <c r="B45" s="5" t="s">
        <v>51</v>
      </c>
      <c r="C45" s="4" t="s">
        <v>12</v>
      </c>
      <c r="D45" s="4"/>
      <c r="E45" s="6">
        <v>9.2330000000000005</v>
      </c>
      <c r="F45" s="7"/>
      <c r="G45" s="11"/>
      <c r="H45" s="7"/>
      <c r="I45" s="11"/>
      <c r="J45" s="7"/>
      <c r="K45" s="11"/>
      <c r="L45" s="11"/>
    </row>
    <row r="46" spans="1:12" ht="15.75" x14ac:dyDescent="0.25">
      <c r="A46" s="27"/>
      <c r="B46" s="9" t="s">
        <v>13</v>
      </c>
      <c r="C46" s="7" t="s">
        <v>14</v>
      </c>
      <c r="D46" s="7">
        <v>83</v>
      </c>
      <c r="E46" s="10">
        <f>D46*E45</f>
        <v>766.33900000000006</v>
      </c>
      <c r="F46" s="7"/>
      <c r="G46" s="11"/>
      <c r="H46" s="7"/>
      <c r="I46" s="11"/>
      <c r="J46" s="7"/>
      <c r="K46" s="11"/>
      <c r="L46" s="11"/>
    </row>
    <row r="47" spans="1:12" ht="15.75" x14ac:dyDescent="0.25">
      <c r="A47" s="27"/>
      <c r="B47" s="9" t="s">
        <v>15</v>
      </c>
      <c r="C47" s="7" t="s">
        <v>16</v>
      </c>
      <c r="D47" s="7">
        <v>0.41</v>
      </c>
      <c r="E47" s="10">
        <f>E45*D47</f>
        <v>3.7855300000000001</v>
      </c>
      <c r="F47" s="7"/>
      <c r="G47" s="11"/>
      <c r="H47" s="7"/>
      <c r="I47" s="11"/>
      <c r="J47" s="7"/>
      <c r="K47" s="11"/>
      <c r="L47" s="11"/>
    </row>
    <row r="48" spans="1:12" ht="31.5" x14ac:dyDescent="0.25">
      <c r="A48" s="27"/>
      <c r="B48" s="9" t="s">
        <v>52</v>
      </c>
      <c r="C48" s="7" t="s">
        <v>44</v>
      </c>
      <c r="D48" s="7">
        <v>110</v>
      </c>
      <c r="E48" s="10">
        <f>E45*D48</f>
        <v>1015.6300000000001</v>
      </c>
      <c r="F48" s="7"/>
      <c r="G48" s="11"/>
      <c r="H48" s="7"/>
      <c r="I48" s="11"/>
      <c r="J48" s="7"/>
      <c r="K48" s="11"/>
      <c r="L48" s="11"/>
    </row>
    <row r="49" spans="1:12" ht="31.5" x14ac:dyDescent="0.25">
      <c r="A49" s="27"/>
      <c r="B49" s="9" t="s">
        <v>53</v>
      </c>
      <c r="C49" s="7" t="s">
        <v>44</v>
      </c>
      <c r="D49" s="19">
        <f>0.02/0.0055</f>
        <v>3.6363636363636367</v>
      </c>
      <c r="E49" s="10">
        <f>E45*D49</f>
        <v>33.574545454545458</v>
      </c>
      <c r="F49" s="7"/>
      <c r="G49" s="11"/>
      <c r="H49" s="7"/>
      <c r="I49" s="11"/>
      <c r="J49" s="7"/>
      <c r="K49" s="11"/>
      <c r="L49" s="11"/>
    </row>
    <row r="50" spans="1:12" ht="15.75" x14ac:dyDescent="0.25">
      <c r="A50" s="27"/>
      <c r="B50" s="9" t="s">
        <v>27</v>
      </c>
      <c r="C50" s="7" t="s">
        <v>16</v>
      </c>
      <c r="D50" s="7">
        <v>7.8</v>
      </c>
      <c r="E50" s="10">
        <f>E45*D50</f>
        <v>72.017400000000009</v>
      </c>
      <c r="F50" s="7"/>
      <c r="G50" s="11"/>
      <c r="H50" s="7"/>
      <c r="I50" s="11"/>
      <c r="J50" s="7"/>
      <c r="K50" s="11"/>
      <c r="L50" s="11"/>
    </row>
    <row r="51" spans="1:12" ht="31.5" x14ac:dyDescent="0.25">
      <c r="A51" s="27">
        <v>8</v>
      </c>
      <c r="B51" s="5" t="s">
        <v>54</v>
      </c>
      <c r="C51" s="4" t="s">
        <v>12</v>
      </c>
      <c r="D51" s="4"/>
      <c r="E51" s="6">
        <f>164.3*0.42/100</f>
        <v>0.69006000000000001</v>
      </c>
      <c r="F51" s="7"/>
      <c r="G51" s="11"/>
      <c r="H51" s="7"/>
      <c r="I51" s="11"/>
      <c r="J51" s="7"/>
      <c r="K51" s="11"/>
      <c r="L51" s="11"/>
    </row>
    <row r="52" spans="1:12" ht="15.75" x14ac:dyDescent="0.25">
      <c r="A52" s="27"/>
      <c r="B52" s="9" t="s">
        <v>13</v>
      </c>
      <c r="C52" s="7" t="s">
        <v>14</v>
      </c>
      <c r="D52" s="7">
        <v>83</v>
      </c>
      <c r="E52" s="10">
        <f>D52*E51</f>
        <v>57.274979999999999</v>
      </c>
      <c r="F52" s="7"/>
      <c r="G52" s="11"/>
      <c r="H52" s="7"/>
      <c r="I52" s="11"/>
      <c r="J52" s="7"/>
      <c r="K52" s="11"/>
      <c r="L52" s="11"/>
    </row>
    <row r="53" spans="1:12" ht="15.75" x14ac:dyDescent="0.25">
      <c r="A53" s="27"/>
      <c r="B53" s="9" t="s">
        <v>15</v>
      </c>
      <c r="C53" s="7" t="s">
        <v>16</v>
      </c>
      <c r="D53" s="7">
        <v>0.41</v>
      </c>
      <c r="E53" s="10">
        <f>E51*D53</f>
        <v>0.28292459999999997</v>
      </c>
      <c r="F53" s="7"/>
      <c r="G53" s="11"/>
      <c r="H53" s="7"/>
      <c r="I53" s="11"/>
      <c r="J53" s="7"/>
      <c r="K53" s="11"/>
      <c r="L53" s="11"/>
    </row>
    <row r="54" spans="1:12" ht="15.75" x14ac:dyDescent="0.25">
      <c r="A54" s="27"/>
      <c r="B54" s="9" t="s">
        <v>55</v>
      </c>
      <c r="C54" s="7" t="s">
        <v>56</v>
      </c>
      <c r="D54" s="7">
        <v>1.05</v>
      </c>
      <c r="E54" s="10">
        <f>164*D54</f>
        <v>172.20000000000002</v>
      </c>
      <c r="F54" s="7"/>
      <c r="G54" s="11"/>
      <c r="H54" s="7"/>
      <c r="I54" s="11"/>
      <c r="J54" s="7"/>
      <c r="K54" s="11"/>
      <c r="L54" s="11"/>
    </row>
    <row r="55" spans="1:12" ht="15.75" x14ac:dyDescent="0.25">
      <c r="A55" s="27"/>
      <c r="B55" s="9" t="s">
        <v>27</v>
      </c>
      <c r="C55" s="7" t="s">
        <v>16</v>
      </c>
      <c r="D55" s="7">
        <v>7.8</v>
      </c>
      <c r="E55" s="10">
        <f>E51*D55</f>
        <v>5.3824680000000003</v>
      </c>
      <c r="F55" s="7"/>
      <c r="G55" s="11"/>
      <c r="H55" s="7"/>
      <c r="I55" s="11"/>
      <c r="J55" s="7"/>
      <c r="K55" s="11"/>
      <c r="L55" s="11"/>
    </row>
    <row r="56" spans="1:12" ht="31.5" x14ac:dyDescent="0.25">
      <c r="A56" s="27">
        <v>9</v>
      </c>
      <c r="B56" s="5" t="s">
        <v>57</v>
      </c>
      <c r="C56" s="7" t="s">
        <v>32</v>
      </c>
      <c r="D56" s="4"/>
      <c r="E56" s="6">
        <v>2.4</v>
      </c>
      <c r="F56" s="7"/>
      <c r="G56" s="11"/>
      <c r="H56" s="7"/>
      <c r="I56" s="11"/>
      <c r="J56" s="7"/>
      <c r="K56" s="11"/>
      <c r="L56" s="11"/>
    </row>
    <row r="57" spans="1:12" ht="15.75" x14ac:dyDescent="0.25">
      <c r="A57" s="27"/>
      <c r="B57" s="9" t="s">
        <v>13</v>
      </c>
      <c r="C57" s="7" t="s">
        <v>14</v>
      </c>
      <c r="D57" s="7">
        <v>2.72</v>
      </c>
      <c r="E57" s="10">
        <f>D57*E56</f>
        <v>6.5280000000000005</v>
      </c>
      <c r="F57" s="7"/>
      <c r="G57" s="11"/>
      <c r="H57" s="7"/>
      <c r="I57" s="11"/>
      <c r="J57" s="7"/>
      <c r="K57" s="11"/>
      <c r="L57" s="11"/>
    </row>
    <row r="58" spans="1:12" ht="18" x14ac:dyDescent="0.25">
      <c r="A58" s="27"/>
      <c r="B58" s="9" t="s">
        <v>58</v>
      </c>
      <c r="C58" s="7" t="s">
        <v>32</v>
      </c>
      <c r="D58" s="7">
        <v>1</v>
      </c>
      <c r="E58" s="10">
        <f>E56*D58</f>
        <v>2.4</v>
      </c>
      <c r="F58" s="7"/>
      <c r="G58" s="11"/>
      <c r="H58" s="7"/>
      <c r="I58" s="11"/>
      <c r="J58" s="7"/>
      <c r="K58" s="11"/>
      <c r="L58" s="11"/>
    </row>
    <row r="59" spans="1:12" ht="63" x14ac:dyDescent="0.25">
      <c r="A59" s="27">
        <v>10</v>
      </c>
      <c r="B59" s="5" t="s">
        <v>59</v>
      </c>
      <c r="C59" s="4" t="s">
        <v>60</v>
      </c>
      <c r="D59" s="4"/>
      <c r="E59" s="6">
        <v>38</v>
      </c>
      <c r="F59" s="7"/>
      <c r="G59" s="11"/>
      <c r="H59" s="7"/>
      <c r="I59" s="11"/>
      <c r="J59" s="7"/>
      <c r="K59" s="11"/>
      <c r="L59" s="11"/>
    </row>
    <row r="60" spans="1:12" ht="15.75" x14ac:dyDescent="0.25">
      <c r="A60" s="27"/>
      <c r="B60" s="9" t="s">
        <v>61</v>
      </c>
      <c r="C60" s="7" t="s">
        <v>14</v>
      </c>
      <c r="D60" s="7">
        <f>0.48+0.09*2</f>
        <v>0.65999999999999992</v>
      </c>
      <c r="E60" s="10">
        <f>D60*E59</f>
        <v>25.08</v>
      </c>
      <c r="F60" s="7"/>
      <c r="G60" s="11"/>
      <c r="H60" s="7"/>
      <c r="I60" s="11"/>
      <c r="J60" s="7"/>
      <c r="K60" s="11"/>
      <c r="L60" s="11"/>
    </row>
    <row r="61" spans="1:12" ht="15.75" x14ac:dyDescent="0.25">
      <c r="A61" s="27"/>
      <c r="B61" s="9" t="s">
        <v>62</v>
      </c>
      <c r="C61" s="7" t="s">
        <v>63</v>
      </c>
      <c r="D61" s="7">
        <v>0.56000000000000005</v>
      </c>
      <c r="E61" s="10">
        <f>E59*D61</f>
        <v>21.28</v>
      </c>
      <c r="F61" s="7"/>
      <c r="G61" s="11"/>
      <c r="H61" s="7"/>
      <c r="I61" s="11"/>
      <c r="J61" s="7"/>
      <c r="K61" s="11"/>
      <c r="L61" s="11"/>
    </row>
    <row r="62" spans="1:12" ht="49.5" x14ac:dyDescent="0.25">
      <c r="A62" s="27">
        <v>11</v>
      </c>
      <c r="B62" s="5" t="s">
        <v>64</v>
      </c>
      <c r="C62" s="4" t="s">
        <v>65</v>
      </c>
      <c r="D62" s="4"/>
      <c r="E62" s="6">
        <f>5.43/100</f>
        <v>5.4299999999999994E-2</v>
      </c>
      <c r="F62" s="7"/>
      <c r="G62" s="11"/>
      <c r="H62" s="7"/>
      <c r="I62" s="11"/>
      <c r="J62" s="7"/>
      <c r="K62" s="11"/>
      <c r="L62" s="11"/>
    </row>
    <row r="63" spans="1:12" ht="18" x14ac:dyDescent="0.25">
      <c r="A63" s="27"/>
      <c r="B63" s="9" t="s">
        <v>66</v>
      </c>
      <c r="C63" s="7" t="s">
        <v>63</v>
      </c>
      <c r="D63" s="7">
        <v>11.5</v>
      </c>
      <c r="E63" s="10">
        <f>D63*E62</f>
        <v>0.62444999999999995</v>
      </c>
      <c r="F63" s="7"/>
      <c r="G63" s="11"/>
      <c r="H63" s="7"/>
      <c r="I63" s="11"/>
      <c r="J63" s="7"/>
      <c r="K63" s="11"/>
      <c r="L63" s="11"/>
    </row>
    <row r="64" spans="1:12" ht="47.25" x14ac:dyDescent="0.25">
      <c r="A64" s="7">
        <v>12</v>
      </c>
      <c r="B64" s="5" t="s">
        <v>67</v>
      </c>
      <c r="C64" s="4" t="s">
        <v>68</v>
      </c>
      <c r="D64" s="4"/>
      <c r="E64" s="6">
        <v>8.51</v>
      </c>
      <c r="F64" s="7"/>
      <c r="G64" s="11"/>
      <c r="H64" s="7"/>
      <c r="I64" s="11"/>
      <c r="J64" s="7"/>
      <c r="K64" s="11"/>
      <c r="L64" s="11"/>
    </row>
    <row r="65" spans="1:12" ht="15.75" x14ac:dyDescent="0.25">
      <c r="A65" s="7"/>
      <c r="B65" s="7" t="s">
        <v>6</v>
      </c>
      <c r="C65" s="7" t="s">
        <v>16</v>
      </c>
      <c r="D65" s="7"/>
      <c r="E65" s="10"/>
      <c r="F65" s="7"/>
      <c r="G65" s="8"/>
      <c r="H65" s="7"/>
      <c r="I65" s="8"/>
      <c r="J65" s="7"/>
      <c r="K65" s="8"/>
      <c r="L65" s="8"/>
    </row>
    <row r="66" spans="1:12" ht="15.75" x14ac:dyDescent="0.25">
      <c r="A66" s="7"/>
      <c r="B66" s="7" t="s">
        <v>69</v>
      </c>
      <c r="C66" s="7" t="s">
        <v>70</v>
      </c>
      <c r="D66" s="7"/>
      <c r="E66" s="20" t="s">
        <v>70</v>
      </c>
      <c r="F66" s="7"/>
      <c r="G66" s="21"/>
      <c r="H66" s="7"/>
      <c r="I66" s="21"/>
      <c r="J66" s="7"/>
      <c r="K66" s="21"/>
      <c r="L66" s="8"/>
    </row>
    <row r="67" spans="1:12" ht="15.75" x14ac:dyDescent="0.25">
      <c r="A67" s="7"/>
      <c r="B67" s="7" t="s">
        <v>6</v>
      </c>
      <c r="C67" s="7" t="s">
        <v>16</v>
      </c>
      <c r="D67" s="7"/>
      <c r="E67" s="22"/>
      <c r="F67" s="7"/>
      <c r="G67" s="21"/>
      <c r="H67" s="7"/>
      <c r="I67" s="21"/>
      <c r="J67" s="7"/>
      <c r="K67" s="21"/>
      <c r="L67" s="8"/>
    </row>
    <row r="68" spans="1:12" ht="15.75" x14ac:dyDescent="0.25">
      <c r="A68" s="7"/>
      <c r="B68" s="7" t="s">
        <v>71</v>
      </c>
      <c r="C68" s="7" t="s">
        <v>70</v>
      </c>
      <c r="D68" s="7"/>
      <c r="E68" s="20" t="s">
        <v>70</v>
      </c>
      <c r="F68" s="7"/>
      <c r="G68" s="21"/>
      <c r="H68" s="7"/>
      <c r="I68" s="21"/>
      <c r="J68" s="7"/>
      <c r="K68" s="21"/>
      <c r="L68" s="8"/>
    </row>
    <row r="69" spans="1:12" ht="15.75" x14ac:dyDescent="0.25">
      <c r="A69" s="7"/>
      <c r="B69" s="7" t="s">
        <v>6</v>
      </c>
      <c r="C69" s="7" t="s">
        <v>16</v>
      </c>
      <c r="D69" s="7"/>
      <c r="E69" s="20"/>
      <c r="F69" s="7"/>
      <c r="G69" s="21"/>
      <c r="H69" s="7"/>
      <c r="I69" s="21"/>
      <c r="J69" s="7"/>
      <c r="K69" s="21"/>
      <c r="L69" s="8"/>
    </row>
    <row r="70" spans="1:12" ht="15.75" x14ac:dyDescent="0.25">
      <c r="A70" s="7"/>
      <c r="B70" s="7" t="s">
        <v>72</v>
      </c>
      <c r="C70" s="7" t="s">
        <v>70</v>
      </c>
      <c r="D70" s="7"/>
      <c r="E70" s="20" t="s">
        <v>70</v>
      </c>
      <c r="F70" s="7"/>
      <c r="G70" s="21"/>
      <c r="H70" s="7"/>
      <c r="I70" s="21"/>
      <c r="J70" s="7"/>
      <c r="K70" s="21"/>
      <c r="L70" s="8"/>
    </row>
    <row r="71" spans="1:12" ht="15.75" x14ac:dyDescent="0.25">
      <c r="A71" s="7"/>
      <c r="B71" s="7" t="s">
        <v>6</v>
      </c>
      <c r="C71" s="7" t="s">
        <v>16</v>
      </c>
      <c r="D71" s="7"/>
      <c r="E71" s="20"/>
      <c r="F71" s="7"/>
      <c r="G71" s="21"/>
      <c r="H71" s="7"/>
      <c r="I71" s="21"/>
      <c r="J71" s="7"/>
      <c r="K71" s="21"/>
      <c r="L71" s="8"/>
    </row>
    <row r="72" spans="1:12" ht="15.75" x14ac:dyDescent="0.25">
      <c r="A72" s="7"/>
      <c r="B72" s="7" t="s">
        <v>73</v>
      </c>
      <c r="C72" s="7" t="s">
        <v>70</v>
      </c>
      <c r="D72" s="7"/>
      <c r="E72" s="20">
        <v>0.03</v>
      </c>
      <c r="F72" s="7"/>
      <c r="G72" s="21"/>
      <c r="H72" s="7"/>
      <c r="I72" s="21"/>
      <c r="J72" s="7"/>
      <c r="K72" s="21"/>
      <c r="L72" s="8"/>
    </row>
    <row r="73" spans="1:12" ht="15.75" x14ac:dyDescent="0.25">
      <c r="A73" s="7"/>
      <c r="B73" s="7" t="s">
        <v>6</v>
      </c>
      <c r="C73" s="7" t="s">
        <v>16</v>
      </c>
      <c r="D73" s="7"/>
      <c r="E73" s="20"/>
      <c r="F73" s="7"/>
      <c r="G73" s="21"/>
      <c r="H73" s="7"/>
      <c r="I73" s="21"/>
      <c r="J73" s="7"/>
      <c r="K73" s="21"/>
      <c r="L73" s="8"/>
    </row>
    <row r="74" spans="1:12" ht="15.75" x14ac:dyDescent="0.25">
      <c r="A74" s="7"/>
      <c r="B74" s="7" t="s">
        <v>74</v>
      </c>
      <c r="C74" s="7" t="s">
        <v>70</v>
      </c>
      <c r="D74" s="7"/>
      <c r="E74" s="20">
        <v>0.18</v>
      </c>
      <c r="F74" s="7"/>
      <c r="G74" s="21"/>
      <c r="H74" s="7"/>
      <c r="I74" s="21"/>
      <c r="J74" s="7"/>
      <c r="K74" s="21"/>
      <c r="L74" s="8"/>
    </row>
    <row r="75" spans="1:12" ht="15.75" x14ac:dyDescent="0.25">
      <c r="A75" s="7"/>
      <c r="B75" s="7" t="s">
        <v>6</v>
      </c>
      <c r="C75" s="7" t="s">
        <v>16</v>
      </c>
      <c r="D75" s="7"/>
      <c r="E75" s="22"/>
      <c r="F75" s="7"/>
      <c r="G75" s="21"/>
      <c r="H75" s="7"/>
      <c r="I75" s="21"/>
      <c r="J75" s="7"/>
      <c r="K75" s="21"/>
      <c r="L75" s="8"/>
    </row>
  </sheetData>
  <mergeCells count="20">
    <mergeCell ref="A62:A63"/>
    <mergeCell ref="L4:L5"/>
    <mergeCell ref="A8:A10"/>
    <mergeCell ref="A11:A18"/>
    <mergeCell ref="A19:A23"/>
    <mergeCell ref="A24:A31"/>
    <mergeCell ref="A33:A37"/>
    <mergeCell ref="A38:A44"/>
    <mergeCell ref="A45:A50"/>
    <mergeCell ref="A51:A55"/>
    <mergeCell ref="A56:A58"/>
    <mergeCell ref="A59:A61"/>
    <mergeCell ref="A1:L2"/>
    <mergeCell ref="A3:L3"/>
    <mergeCell ref="A4:A5"/>
    <mergeCell ref="B4:B5"/>
    <mergeCell ref="C4:E4"/>
    <mergeCell ref="F4:G4"/>
    <mergeCell ref="H4:I4"/>
    <mergeCell ref="J4:K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2019-02-13T12:41:11Z</dcterms:modified>
</cp:coreProperties>
</file>