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60" yWindow="-90" windowWidth="19440" windowHeight="9975" tabRatio="881"/>
  </bookViews>
  <sheets>
    <sheet name="EXP" sheetId="27" r:id="rId1"/>
  </sheets>
  <definedNames>
    <definedName name="_xlnm._FilterDatabase" localSheetId="0" hidden="1">EXP!$A$7:$DW$174</definedName>
    <definedName name="_xlnm.Print_Area" localSheetId="0">EXP!$A$1:$M$174</definedName>
  </definedNames>
  <calcPr calcId="125725"/>
</workbook>
</file>

<file path=xl/calcChain.xml><?xml version="1.0" encoding="utf-8"?>
<calcChain xmlns="http://schemas.openxmlformats.org/spreadsheetml/2006/main">
  <c r="F162" i="27"/>
  <c r="F163"/>
  <c r="F161"/>
  <c r="F160"/>
  <c r="E45" l="1"/>
  <c r="E24"/>
  <c r="F13"/>
  <c r="F12"/>
  <c r="F11"/>
  <c r="F158"/>
  <c r="F157"/>
  <c r="F154"/>
  <c r="F153"/>
  <c r="F149"/>
  <c r="F139"/>
  <c r="F140" s="1"/>
  <c r="F138"/>
  <c r="F137"/>
  <c r="F135"/>
  <c r="E134"/>
  <c r="F134" s="1"/>
  <c r="F133"/>
  <c r="F132"/>
  <c r="F131"/>
  <c r="F130"/>
  <c r="F129"/>
  <c r="F128"/>
  <c r="F127"/>
  <c r="F126"/>
  <c r="F123"/>
  <c r="F122"/>
  <c r="F121"/>
  <c r="F120"/>
  <c r="F119"/>
  <c r="F118"/>
  <c r="F117"/>
  <c r="F113"/>
  <c r="F112"/>
  <c r="F111"/>
  <c r="F110"/>
  <c r="F109"/>
  <c r="F108"/>
  <c r="F107"/>
  <c r="F106"/>
  <c r="F104"/>
  <c r="F103"/>
  <c r="F101"/>
  <c r="F100"/>
  <c r="F99"/>
  <c r="F98"/>
  <c r="F97"/>
  <c r="F96"/>
  <c r="F95"/>
  <c r="F94"/>
  <c r="F93"/>
  <c r="F92"/>
  <c r="F89"/>
  <c r="F88"/>
  <c r="F87"/>
  <c r="F86"/>
  <c r="F85"/>
  <c r="F84"/>
  <c r="F83"/>
  <c r="F79"/>
  <c r="F81" s="1"/>
  <c r="F78"/>
  <c r="F77"/>
  <c r="F76"/>
  <c r="F75"/>
  <c r="F74"/>
  <c r="F73"/>
  <c r="F72"/>
  <c r="F70"/>
  <c r="F69"/>
  <c r="F67"/>
  <c r="F66"/>
  <c r="F65"/>
  <c r="F64"/>
  <c r="F63"/>
  <c r="F62"/>
  <c r="F61"/>
  <c r="F60"/>
  <c r="F59"/>
  <c r="F58"/>
  <c r="F51"/>
  <c r="F53" s="1"/>
  <c r="F50"/>
  <c r="F49"/>
  <c r="F47"/>
  <c r="F46"/>
  <c r="F45"/>
  <c r="F44"/>
  <c r="E43"/>
  <c r="F43" s="1"/>
  <c r="F41"/>
  <c r="F40"/>
  <c r="F39"/>
  <c r="F38"/>
  <c r="F37"/>
  <c r="F36"/>
  <c r="F34"/>
  <c r="F33"/>
  <c r="F32"/>
  <c r="F31"/>
  <c r="F28"/>
  <c r="F25"/>
  <c r="F24"/>
  <c r="F22"/>
  <c r="F20"/>
  <c r="F19"/>
  <c r="F18"/>
  <c r="F17"/>
  <c r="F16"/>
  <c r="F146" l="1"/>
  <c r="F54"/>
  <c r="F52"/>
  <c r="F115"/>
  <c r="F114"/>
  <c r="F55"/>
  <c r="F145"/>
  <c r="F141"/>
  <c r="F142"/>
  <c r="F143"/>
  <c r="F144"/>
  <c r="F80"/>
</calcChain>
</file>

<file path=xl/sharedStrings.xml><?xml version="1.0" encoding="utf-8"?>
<sst xmlns="http://schemas.openxmlformats.org/spreadsheetml/2006/main" count="439" uniqueCount="153">
  <si>
    <t xml:space="preserve"> Sifri</t>
  </si>
  <si>
    <t xml:space="preserve">samuSaos dasaxeleba </t>
  </si>
  <si>
    <t>ganz. erT.</t>
  </si>
  <si>
    <t>norma er-ze</t>
  </si>
  <si>
    <t>raode-noba</t>
  </si>
  <si>
    <t>manq.meq-zmebi (l)</t>
  </si>
  <si>
    <t>erT.
fasi</t>
  </si>
  <si>
    <t>jami</t>
  </si>
  <si>
    <t xml:space="preserve">  jami</t>
  </si>
  <si>
    <t>(lari)</t>
  </si>
  <si>
    <t>km</t>
  </si>
  <si>
    <t>manqanebi</t>
  </si>
  <si>
    <t>lari</t>
  </si>
  <si>
    <t>Sromis xarji</t>
  </si>
  <si>
    <t>k/sT</t>
  </si>
  <si>
    <t>m/sT</t>
  </si>
  <si>
    <t>tn</t>
  </si>
  <si>
    <t>sxva manqanebi</t>
  </si>
  <si>
    <t>1--80-3</t>
  </si>
  <si>
    <t>gruntis datvirTva avtoTviTmclelebze eqskavatoriT</t>
  </si>
  <si>
    <t>gruntis transportireba 
5km-ze  (X*1.75)</t>
  </si>
  <si>
    <t xml:space="preserve">Sromis xarji </t>
  </si>
  <si>
    <t>kodi1504</t>
  </si>
  <si>
    <t>AAAavtogreideris eqspluatacia G</t>
  </si>
  <si>
    <t>kodi1554</t>
  </si>
  <si>
    <t>mosarwyav mosarecxi manqana moculobiT 6000 l</t>
  </si>
  <si>
    <t>s.f.</t>
  </si>
  <si>
    <t>wyali</t>
  </si>
  <si>
    <t>sxva masalebi</t>
  </si>
  <si>
    <t>kodi1010</t>
  </si>
  <si>
    <t>buldozeri 79 kvt (108cx.Z.)</t>
  </si>
  <si>
    <t>kodi1521</t>
  </si>
  <si>
    <t xml:space="preserve">pnevmomtkepnavi TviTmavali 5t </t>
  </si>
  <si>
    <t>kodi1522</t>
  </si>
  <si>
    <t xml:space="preserve">pnevmomtkepnavi TviTmavali 10t </t>
  </si>
  <si>
    <t>kodi1559</t>
  </si>
  <si>
    <t>qvis namtvrevebis manawilebeli
manqana</t>
  </si>
  <si>
    <t>fraqciuli RorRi 40-70 mm</t>
  </si>
  <si>
    <t>adgilob-rivi</t>
  </si>
  <si>
    <t>27-63-1</t>
  </si>
  <si>
    <t>kodi1501</t>
  </si>
  <si>
    <t>avtogudronatori 3500l</t>
  </si>
  <si>
    <t>Txevadi bitumi</t>
  </si>
  <si>
    <t xml:space="preserve"> kodi1564</t>
  </si>
  <si>
    <t>asfaltobetonis damgebi</t>
  </si>
  <si>
    <t xml:space="preserve"> kodi1521</t>
  </si>
  <si>
    <t>satkepni sagzao 5 t</t>
  </si>
  <si>
    <t xml:space="preserve"> kodi1522</t>
  </si>
  <si>
    <t>satkepni sagzao 10 t</t>
  </si>
  <si>
    <t>asfaltobetoni 
msxvilmarcvlovani</t>
  </si>
  <si>
    <t>asfaltobetoni 
wvrilmarcvlovani</t>
  </si>
  <si>
    <t>gauTvaliswinebeli xarjebi 3%</t>
  </si>
  <si>
    <t>RorRi 10-20 mm</t>
  </si>
  <si>
    <t>damatebiTi Rirebulebis 
gadasaxadi 18%</t>
  </si>
  <si>
    <t>II. miwis vakisi</t>
  </si>
  <si>
    <t>I. mosamzadebeli samuSaoebi</t>
  </si>
  <si>
    <t>#</t>
  </si>
  <si>
    <t>kodi 
0926-3</t>
  </si>
  <si>
    <t>srf4.1-538</t>
  </si>
  <si>
    <t>27-39-2
27-40-1</t>
  </si>
  <si>
    <t>27-39-1-1
27-40-1-1</t>
  </si>
  <si>
    <t>srf4.1-522</t>
  </si>
  <si>
    <t>srf4.1-524</t>
  </si>
  <si>
    <t>27-11.1</t>
  </si>
  <si>
    <t>srf4.1-234</t>
  </si>
  <si>
    <t>srf4.1-232</t>
  </si>
  <si>
    <t>xelfasi (l)</t>
  </si>
  <si>
    <t>masalebi</t>
  </si>
  <si>
    <t>sul</t>
  </si>
  <si>
    <t>srf
2017_IVkv</t>
  </si>
  <si>
    <t>resursuli xarjTaRricxva  N# 1</t>
  </si>
  <si>
    <t xml:space="preserve">gruntis damuSaveba xeliT III kat. gruntSi                                   </t>
  </si>
  <si>
    <t>sxva xarjebi</t>
  </si>
  <si>
    <t xml:space="preserve">trasis aRdgena da damagreba </t>
  </si>
  <si>
    <t xml:space="preserve">Sromis danaxarjebi </t>
  </si>
  <si>
    <t>kac.sT</t>
  </si>
  <si>
    <t>manq.sT</t>
  </si>
  <si>
    <t xml:space="preserve">safaris qveda fenis mowyoba msxvil marcvlovani, forovani, RorRovani asfaltobetonis cxeli nareviT `tipi b~ 
sisqiT 6 sm </t>
  </si>
  <si>
    <t xml:space="preserve">RorRis safuZvlis mowyoba sisqiT 10 sm </t>
  </si>
  <si>
    <t xml:space="preserve">27-9-3
</t>
  </si>
  <si>
    <t>14. p-200</t>
  </si>
  <si>
    <t>ავტოგრეიდერი საშვალო სიმძლავრის 79 კვტ (108 ცხ.ძ.)</t>
  </si>
  <si>
    <t>14. p-169</t>
  </si>
  <si>
    <t>gamfxvierebeli misabmeli</t>
  </si>
  <si>
    <t>traqtori muxluxa 59 კვტ (80 ცხ.ძ.)</t>
  </si>
  <si>
    <t xml:space="preserve">arsebuli sakomunikacio Webis amoweva an daweva saproeqto niSnulebamde </t>
  </si>
  <si>
    <t>c</t>
  </si>
  <si>
    <t>1-32-2.</t>
  </si>
  <si>
    <t>miwis vakisis moSandakeba meqanizmebiT</t>
  </si>
  <si>
    <t>buldozeri 96kvt</t>
  </si>
  <si>
    <t>27-46-3.</t>
  </si>
  <si>
    <t xml:space="preserve">         </t>
  </si>
  <si>
    <t xml:space="preserve">  -samkuTxa 700mm (gamafrTxilebeli)  3c    -</t>
  </si>
  <si>
    <t>pr</t>
  </si>
  <si>
    <t>6-1-1.     sfr</t>
  </si>
  <si>
    <t>sagzao niSnis dayeneba liTonis dgarebze d=76mm betonis saZirkvelze</t>
  </si>
  <si>
    <t>liTonis mili sigrZiT 2,75m 21,8kg</t>
  </si>
  <si>
    <t>betoni (b-200 f-200 w-6)</t>
  </si>
  <si>
    <t xml:space="preserve"> - mrgvali 600mm (mimaniSnebeli) </t>
  </si>
  <si>
    <t>savali nawilis horizontaluri moniSvna гост 13508-74-is mixedviT, erTkomponeTidan (TeTri) sagzao niSan  sadebiT saRebaviT</t>
  </si>
  <si>
    <t xml:space="preserve">safaris zeda fenis mowyoba wvrilmarcvlovani, mkvrivi, RorRovani asfaltbetonis cxeli nareviT `tipi b~ sisqiT 4 sm </t>
  </si>
  <si>
    <t>mcxeTis municipaliteti. Mq. mcxeTa, gamarjvebis quCa  asfaltbetonis gzis safaris reabilitaciis  saproeqto_saxarjTaRricxvo  dokumentaciis Sedgena</t>
  </si>
  <si>
    <t xml:space="preserve">2. q. mcxeTa, gamarjvebis quCa </t>
  </si>
  <si>
    <t xml:space="preserve">III kategoriis gruntis  safaris და ამორტიზირებული ა/ბეტონის ნარჩენების moWra  meqanizmiT </t>
  </si>
  <si>
    <t>III. bordiuris da trotuarze asfaltbetonis mowyoba</t>
  </si>
  <si>
    <t>8-3-2</t>
  </si>
  <si>
    <t xml:space="preserve">bordiuris (15X30) mosawyobad RorRis safuZvlis mowyoba sisqiT 10 sm </t>
  </si>
  <si>
    <t xml:space="preserve">sxva manqanebi </t>
  </si>
  <si>
    <t>srf4.1-233</t>
  </si>
  <si>
    <t>RorRi (20-40 mm)</t>
  </si>
  <si>
    <t xml:space="preserve">sxva masalebi </t>
  </si>
  <si>
    <t>27-19-2</t>
  </si>
  <si>
    <t>betonis bordiurebis mowyoba zomiT (30X15) betonis safuZvelze.</t>
  </si>
  <si>
    <t>100m</t>
  </si>
  <si>
    <t>presbetonis bordiuris qvebi 
30X15 sm</t>
  </si>
  <si>
    <t>m</t>
  </si>
  <si>
    <t>srf4.1-341</t>
  </si>
  <si>
    <t>betoni m200</t>
  </si>
  <si>
    <t>srf4.1-371</t>
  </si>
  <si>
    <t>cementis xsnari</t>
  </si>
  <si>
    <t>27-43-1-2 
k-2</t>
  </si>
  <si>
    <t xml:space="preserve">satkepni TviTmavali 5t </t>
  </si>
  <si>
    <t>27-42-1</t>
  </si>
  <si>
    <t xml:space="preserve">safaris fenis mowyoba qviSovani asfaltbetonis cxeli nareviT `tipi b~  sisqiT 3 sm </t>
  </si>
  <si>
    <t>srf4.1-222</t>
  </si>
  <si>
    <t>qviSa</t>
  </si>
  <si>
    <t>VI. ezoSi Sesasvlelebis asfaltis safaris mowyoba</t>
  </si>
  <si>
    <t>27-11.4</t>
  </si>
  <si>
    <t xml:space="preserve">RorRis safuZvlis mowyoba sisqiT 15 sm </t>
  </si>
  <si>
    <t>27-39-2
27-40-2</t>
  </si>
  <si>
    <t xml:space="preserve">safaris  fenis mowyoba wvrilmarclovani, forovani, RorRovani asfaltobetonis cxeli nareviT `tipi b~ 
sisqiT 5 sm </t>
  </si>
  <si>
    <t>liTonis mili sigrZiT 3,5m 27,8kg</t>
  </si>
  <si>
    <t>IV. sagzao samosi</t>
  </si>
  <si>
    <t>V. mierTebebis mowyoba</t>
  </si>
  <si>
    <t xml:space="preserve">     VII moZraobis usafrTxoeba</t>
  </si>
  <si>
    <t>23-23</t>
  </si>
  <si>
    <t>1-22-9</t>
  </si>
  <si>
    <t>saRebavi</t>
  </si>
  <si>
    <t>kg</t>
  </si>
  <si>
    <t>27-56-1</t>
  </si>
  <si>
    <r>
      <t>m</t>
    </r>
    <r>
      <rPr>
        <vertAlign val="superscript"/>
        <sz val="9"/>
        <rFont val="AcadNusx"/>
      </rPr>
      <t>3</t>
    </r>
  </si>
  <si>
    <r>
      <t>100m</t>
    </r>
    <r>
      <rPr>
        <b/>
        <vertAlign val="superscript"/>
        <sz val="9"/>
        <color indexed="8"/>
        <rFont val="AcadNusx"/>
      </rPr>
      <t>3</t>
    </r>
  </si>
  <si>
    <r>
      <t>m</t>
    </r>
    <r>
      <rPr>
        <b/>
        <vertAlign val="superscript"/>
        <sz val="9"/>
        <rFont val="AcadNusx"/>
      </rPr>
      <t>3</t>
    </r>
  </si>
  <si>
    <r>
      <t>eqskavatoris eqspluatacia
(0.65 m</t>
    </r>
    <r>
      <rPr>
        <vertAlign val="superscript"/>
        <sz val="9"/>
        <rFont val="AcadNusx"/>
      </rPr>
      <t>3</t>
    </r>
    <r>
      <rPr>
        <sz val="9"/>
        <rFont val="AcadNusx"/>
      </rPr>
      <t xml:space="preserve"> pnevmoTvlebze) </t>
    </r>
  </si>
  <si>
    <r>
      <t xml:space="preserve"> 1000m</t>
    </r>
    <r>
      <rPr>
        <b/>
        <vertAlign val="superscript"/>
        <sz val="9"/>
        <rFont val="AcadNusx"/>
      </rPr>
      <t>2</t>
    </r>
  </si>
  <si>
    <r>
      <t>100m</t>
    </r>
    <r>
      <rPr>
        <b/>
        <vertAlign val="superscript"/>
        <sz val="9"/>
        <rFont val="AcadNusx"/>
      </rPr>
      <t>2</t>
    </r>
  </si>
  <si>
    <r>
      <t>Txevadi bitumis mosxma
0.0007 t/m</t>
    </r>
    <r>
      <rPr>
        <b/>
        <vertAlign val="superscript"/>
        <sz val="9"/>
        <rFont val="AcadNusx"/>
      </rPr>
      <t>2</t>
    </r>
  </si>
  <si>
    <r>
      <t>1000 m</t>
    </r>
    <r>
      <rPr>
        <b/>
        <vertAlign val="superscript"/>
        <sz val="9"/>
        <rFont val="AcadNusx"/>
      </rPr>
      <t>2</t>
    </r>
  </si>
  <si>
    <r>
      <t>Txevadi bitumis mosxma
0.00035 t/m</t>
    </r>
    <r>
      <rPr>
        <b/>
        <vertAlign val="superscript"/>
        <sz val="9"/>
        <rFont val="AcadNusx"/>
      </rPr>
      <t>2</t>
    </r>
  </si>
  <si>
    <r>
      <t xml:space="preserve">standartuli farebi brtyeli II tipiuri zomis гост 10807-78-is mixedviT TuTiiT galvanizirebuli liTonis furcelze dafaruli Suqdambrunebeli </t>
    </r>
    <r>
      <rPr>
        <b/>
        <sz val="9"/>
        <rFont val="Sylfaen"/>
        <family val="1"/>
        <charset val="204"/>
      </rPr>
      <t>ASTMD</t>
    </r>
    <r>
      <rPr>
        <b/>
        <sz val="9"/>
        <rFont val="AcadNusx"/>
      </rPr>
      <t xml:space="preserve"> 4956-09</t>
    </r>
    <r>
      <rPr>
        <b/>
        <sz val="9"/>
        <color rgb="FFFF0000"/>
        <rFont val="AcadNusx"/>
      </rPr>
      <t xml:space="preserve"> </t>
    </r>
    <r>
      <rPr>
        <b/>
        <sz val="9"/>
        <rFont val="Sylfaen"/>
        <family val="1"/>
        <charset val="204"/>
      </rPr>
      <t>Type</t>
    </r>
    <r>
      <rPr>
        <b/>
        <sz val="9"/>
        <color rgb="FFFF0000"/>
        <rFont val="AcadNusx"/>
      </rPr>
      <t xml:space="preserve"> </t>
    </r>
    <r>
      <rPr>
        <b/>
        <sz val="9"/>
        <rFont val="AcadNusx"/>
      </rPr>
      <t xml:space="preserve">III firiT                                       </t>
    </r>
  </si>
  <si>
    <t xml:space="preserve">masalis transporti </t>
  </si>
  <si>
    <t xml:space="preserve">zednadebi xarjebi </t>
  </si>
  <si>
    <t xml:space="preserve">gegmiuri dagroveba 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</si>
</sst>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_р_._-;\-* #,##0.00_р_._-;_-* &quot;-&quot;??_р_._-;_-@_-"/>
    <numFmt numFmtId="166" formatCode="0.0"/>
    <numFmt numFmtId="167" formatCode="0.000"/>
    <numFmt numFmtId="168" formatCode="_-* #,##0.000_р_._-;\-* #,##0.000_р_._-;_-* &quot;-&quot;??_р_._-;_-@_-"/>
    <numFmt numFmtId="169" formatCode="0.0000"/>
  </numFmts>
  <fonts count="72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i/>
      <sz val="11"/>
      <name val="AcadNusx"/>
    </font>
    <font>
      <b/>
      <sz val="11"/>
      <name val="AcadNusx"/>
    </font>
    <font>
      <sz val="11"/>
      <name val="AcadNusx"/>
    </font>
    <font>
      <sz val="10"/>
      <name val="Arial"/>
      <family val="2"/>
      <charset val="204"/>
    </font>
    <font>
      <sz val="10"/>
      <name val="Helv"/>
    </font>
    <font>
      <sz val="10"/>
      <name val="Arial Cy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E"/>
      <charset val="238"/>
    </font>
    <font>
      <sz val="10"/>
      <color indexed="8"/>
      <name val="Arial"/>
      <family val="2"/>
    </font>
    <font>
      <sz val="9"/>
      <name val="Helvetica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0"/>
      <color rgb="FF000000"/>
      <name val="Times New Roman"/>
      <family val="1"/>
    </font>
    <font>
      <i/>
      <sz val="12"/>
      <color theme="1"/>
      <name val="AcadNusx"/>
    </font>
    <font>
      <b/>
      <sz val="11"/>
      <color theme="1"/>
      <name val="AcadNusx"/>
    </font>
    <font>
      <sz val="9"/>
      <name val="AcadNusx"/>
    </font>
    <font>
      <b/>
      <i/>
      <u/>
      <sz val="9"/>
      <name val="AcadNusx"/>
    </font>
    <font>
      <b/>
      <sz val="9"/>
      <name val="AcadNusx"/>
    </font>
    <font>
      <sz val="9"/>
      <name val="Arial"/>
      <family val="2"/>
      <charset val="204"/>
    </font>
    <font>
      <vertAlign val="superscript"/>
      <sz val="9"/>
      <name val="AcadNusx"/>
    </font>
    <font>
      <b/>
      <sz val="9"/>
      <color indexed="8"/>
      <name val="AcadNusx"/>
    </font>
    <font>
      <b/>
      <vertAlign val="superscript"/>
      <sz val="9"/>
      <color indexed="8"/>
      <name val="AcadNusx"/>
    </font>
    <font>
      <b/>
      <vertAlign val="superscript"/>
      <sz val="9"/>
      <name val="AcadNusx"/>
    </font>
    <font>
      <b/>
      <sz val="9"/>
      <name val="LitNusx"/>
    </font>
    <font>
      <sz val="9"/>
      <name val="LitNusx"/>
    </font>
    <font>
      <b/>
      <sz val="9"/>
      <name val="Arial"/>
      <family val="2"/>
      <charset val="204"/>
    </font>
    <font>
      <b/>
      <sz val="9"/>
      <name val="Sylfaen"/>
      <family val="1"/>
      <charset val="204"/>
    </font>
    <font>
      <b/>
      <sz val="9"/>
      <color rgb="FFFF0000"/>
      <name val="AcadNusx"/>
    </font>
    <font>
      <b/>
      <i/>
      <sz val="9"/>
      <name val="AcadNusx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143">
    <xf numFmtId="0" fontId="0" fillId="0" borderId="0"/>
    <xf numFmtId="165" fontId="5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165" fontId="13" fillId="0" borderId="0" applyFont="0" applyFill="0" applyBorder="0" applyAlignment="0" applyProtection="0"/>
    <xf numFmtId="2" fontId="7" fillId="0" borderId="1" applyFill="0" applyBorder="0">
      <alignment horizontal="center" vertical="center"/>
    </xf>
    <xf numFmtId="0" fontId="12" fillId="0" borderId="0"/>
    <xf numFmtId="0" fontId="12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3" fillId="0" borderId="0"/>
    <xf numFmtId="0" fontId="11" fillId="0" borderId="0"/>
    <xf numFmtId="0" fontId="4" fillId="0" borderId="0"/>
    <xf numFmtId="0" fontId="15" fillId="0" borderId="0"/>
    <xf numFmtId="43" fontId="1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3" fillId="0" borderId="0"/>
    <xf numFmtId="0" fontId="11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19" fillId="16" borderId="2" applyNumberFormat="0" applyProtection="0">
      <alignment horizontal="left" vertical="center" indent="1"/>
    </xf>
    <xf numFmtId="0" fontId="20" fillId="0" borderId="0" applyFill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21" fillId="7" borderId="3" applyNumberFormat="0" applyAlignment="0" applyProtection="0"/>
    <xf numFmtId="0" fontId="22" fillId="21" borderId="4" applyNumberFormat="0" applyAlignment="0" applyProtection="0"/>
    <xf numFmtId="0" fontId="23" fillId="21" borderId="3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2" borderId="9" applyNumberFormat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24" borderId="10" applyNumberFormat="0" applyFont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0">
      <alignment vertical="center"/>
    </xf>
    <xf numFmtId="0" fontId="3" fillId="0" borderId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0" borderId="0" applyNumberFormat="0" applyBorder="0" applyAlignment="0" applyProtection="0"/>
    <xf numFmtId="0" fontId="39" fillId="3" borderId="0" applyNumberFormat="0" applyBorder="0" applyAlignment="0" applyProtection="0"/>
    <xf numFmtId="0" fontId="40" fillId="21" borderId="3" applyNumberFormat="0" applyAlignment="0" applyProtection="0"/>
    <xf numFmtId="0" fontId="41" fillId="22" borderId="9" applyNumberFormat="0" applyAlignment="0" applyProtection="0"/>
    <xf numFmtId="43" fontId="1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3" applyNumberFormat="0" applyAlignment="0" applyProtection="0"/>
    <xf numFmtId="0" fontId="48" fillId="0" borderId="11" applyNumberFormat="0" applyFill="0" applyAlignment="0" applyProtection="0"/>
    <xf numFmtId="0" fontId="49" fillId="23" borderId="0" applyNumberFormat="0" applyBorder="0" applyAlignment="0" applyProtection="0"/>
    <xf numFmtId="0" fontId="11" fillId="24" borderId="10" applyNumberFormat="0" applyFont="0" applyAlignment="0" applyProtection="0"/>
    <xf numFmtId="0" fontId="50" fillId="21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55" fillId="0" borderId="0"/>
    <xf numFmtId="0" fontId="2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165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5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55" fillId="0" borderId="0"/>
    <xf numFmtId="0" fontId="1" fillId="0" borderId="0"/>
    <xf numFmtId="0" fontId="12" fillId="0" borderId="0"/>
    <xf numFmtId="0" fontId="55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Fill="1"/>
    <xf numFmtId="0" fontId="56" fillId="0" borderId="0" xfId="0" applyFont="1" applyFill="1" applyAlignment="1">
      <alignment vertical="center" wrapText="1"/>
    </xf>
    <xf numFmtId="0" fontId="57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" fontId="0" fillId="0" borderId="0" xfId="0" applyNumberFormat="1" applyFill="1"/>
    <xf numFmtId="2" fontId="0" fillId="0" borderId="0" xfId="0" applyNumberFormat="1" applyFill="1"/>
    <xf numFmtId="0" fontId="58" fillId="0" borderId="1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 wrapText="1"/>
    </xf>
    <xf numFmtId="2" fontId="58" fillId="0" borderId="1" xfId="0" applyNumberFormat="1" applyFont="1" applyFill="1" applyBorder="1" applyAlignment="1">
      <alignment horizontal="center" vertical="center"/>
    </xf>
    <xf numFmtId="1" fontId="58" fillId="0" borderId="1" xfId="0" applyNumberFormat="1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/>
    </xf>
    <xf numFmtId="0" fontId="60" fillId="0" borderId="1" xfId="2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167" fontId="60" fillId="0" borderId="1" xfId="0" applyNumberFormat="1" applyFont="1" applyFill="1" applyBorder="1" applyAlignment="1">
      <alignment horizontal="center" vertical="center"/>
    </xf>
    <xf numFmtId="166" fontId="58" fillId="0" borderId="1" xfId="0" applyNumberFormat="1" applyFont="1" applyFill="1" applyBorder="1" applyAlignment="1">
      <alignment horizontal="center" vertical="center"/>
    </xf>
    <xf numFmtId="0" fontId="60" fillId="25" borderId="1" xfId="2" applyFont="1" applyFill="1" applyBorder="1" applyAlignment="1">
      <alignment horizontal="center" vertical="center" wrapText="1"/>
    </xf>
    <xf numFmtId="0" fontId="60" fillId="0" borderId="1" xfId="2" applyFont="1" applyFill="1" applyBorder="1" applyAlignment="1">
      <alignment horizontal="center" vertical="center"/>
    </xf>
    <xf numFmtId="2" fontId="58" fillId="0" borderId="1" xfId="2" applyNumberFormat="1" applyFont="1" applyFill="1" applyBorder="1" applyAlignment="1">
      <alignment horizontal="center" vertical="center"/>
    </xf>
    <xf numFmtId="2" fontId="60" fillId="0" borderId="1" xfId="2" applyNumberFormat="1" applyFont="1" applyFill="1" applyBorder="1" applyAlignment="1">
      <alignment horizontal="center" vertical="center"/>
    </xf>
    <xf numFmtId="0" fontId="61" fillId="0" borderId="1" xfId="4" applyFont="1" applyFill="1" applyBorder="1" applyAlignment="1">
      <alignment horizontal="center" vertical="center"/>
    </xf>
    <xf numFmtId="0" fontId="58" fillId="25" borderId="1" xfId="4" applyFont="1" applyFill="1" applyBorder="1" applyAlignment="1">
      <alignment horizontal="center" vertical="center"/>
    </xf>
    <xf numFmtId="0" fontId="58" fillId="0" borderId="1" xfId="2" applyFont="1" applyFill="1" applyBorder="1" applyAlignment="1">
      <alignment horizontal="center" vertical="top" wrapText="1"/>
    </xf>
    <xf numFmtId="0" fontId="58" fillId="0" borderId="1" xfId="4" applyFont="1" applyFill="1" applyBorder="1" applyAlignment="1">
      <alignment horizontal="center" vertical="center"/>
    </xf>
    <xf numFmtId="2" fontId="58" fillId="25" borderId="1" xfId="4" applyNumberFormat="1" applyFont="1" applyFill="1" applyBorder="1" applyAlignment="1">
      <alignment horizontal="center" vertical="center"/>
    </xf>
    <xf numFmtId="2" fontId="58" fillId="0" borderId="1" xfId="4" applyNumberFormat="1" applyFont="1" applyFill="1" applyBorder="1" applyAlignment="1">
      <alignment horizontal="center" vertical="center"/>
    </xf>
    <xf numFmtId="0" fontId="58" fillId="0" borderId="1" xfId="4" applyFont="1" applyFill="1" applyBorder="1" applyAlignment="1">
      <alignment horizontal="center" vertical="center" wrapText="1"/>
    </xf>
    <xf numFmtId="167" fontId="58" fillId="0" borderId="1" xfId="4" applyNumberFormat="1" applyFont="1" applyFill="1" applyBorder="1" applyAlignment="1">
      <alignment horizontal="center" vertical="center"/>
    </xf>
    <xf numFmtId="2" fontId="58" fillId="0" borderId="1" xfId="0" applyNumberFormat="1" applyFont="1" applyFill="1" applyBorder="1" applyAlignment="1">
      <alignment horizontal="center" vertical="center" wrapText="1"/>
    </xf>
    <xf numFmtId="0" fontId="58" fillId="0" borderId="1" xfId="2" applyFont="1" applyFill="1" applyBorder="1" applyAlignment="1">
      <alignment horizontal="center" vertical="center" wrapText="1"/>
    </xf>
    <xf numFmtId="0" fontId="58" fillId="0" borderId="1" xfId="2" applyFont="1" applyFill="1" applyBorder="1" applyAlignment="1">
      <alignment horizontal="center" vertical="center"/>
    </xf>
    <xf numFmtId="2" fontId="60" fillId="0" borderId="1" xfId="1141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2" fontId="60" fillId="0" borderId="1" xfId="0" applyNumberFormat="1" applyFont="1" applyFill="1" applyBorder="1" applyAlignment="1">
      <alignment horizontal="center" vertical="center" wrapText="1"/>
    </xf>
    <xf numFmtId="0" fontId="58" fillId="0" borderId="1" xfId="0" applyNumberFormat="1" applyFont="1" applyFill="1" applyBorder="1" applyAlignment="1">
      <alignment horizontal="center" vertical="center" wrapText="1"/>
    </xf>
    <xf numFmtId="0" fontId="58" fillId="0" borderId="1" xfId="0" applyNumberFormat="1" applyFont="1" applyFill="1" applyBorder="1" applyAlignment="1">
      <alignment horizontal="left" vertical="center" wrapText="1"/>
    </xf>
    <xf numFmtId="0" fontId="58" fillId="25" borderId="1" xfId="0" applyNumberFormat="1" applyFont="1" applyFill="1" applyBorder="1" applyAlignment="1">
      <alignment horizontal="center" vertical="center" wrapText="1"/>
    </xf>
    <xf numFmtId="166" fontId="58" fillId="0" borderId="1" xfId="0" applyNumberFormat="1" applyFont="1" applyFill="1" applyBorder="1" applyAlignment="1">
      <alignment horizontal="center" vertical="center" wrapText="1"/>
    </xf>
    <xf numFmtId="2" fontId="58" fillId="25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" xfId="0" applyFont="1" applyFill="1" applyBorder="1" applyAlignment="1">
      <alignment horizontal="center" vertical="top"/>
    </xf>
    <xf numFmtId="2" fontId="60" fillId="0" borderId="1" xfId="0" applyNumberFormat="1" applyFont="1" applyFill="1" applyBorder="1" applyAlignment="1">
      <alignment horizontal="center" vertical="top"/>
    </xf>
    <xf numFmtId="0" fontId="60" fillId="25" borderId="1" xfId="0" applyFont="1" applyFill="1" applyBorder="1" applyAlignment="1">
      <alignment horizontal="center" vertical="top"/>
    </xf>
    <xf numFmtId="0" fontId="58" fillId="25" borderId="1" xfId="0" applyFont="1" applyFill="1" applyBorder="1" applyAlignment="1">
      <alignment horizontal="center" vertical="center"/>
    </xf>
    <xf numFmtId="2" fontId="58" fillId="25" borderId="1" xfId="0" applyNumberFormat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left" vertical="center" wrapText="1"/>
    </xf>
    <xf numFmtId="2" fontId="60" fillId="0" borderId="1" xfId="0" applyNumberFormat="1" applyFont="1" applyFill="1" applyBorder="1" applyAlignment="1">
      <alignment horizontal="center" vertical="center"/>
    </xf>
    <xf numFmtId="0" fontId="60" fillId="0" borderId="1" xfId="4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left" vertical="center" wrapText="1"/>
    </xf>
    <xf numFmtId="49" fontId="60" fillId="0" borderId="1" xfId="0" applyNumberFormat="1" applyFont="1" applyFill="1" applyBorder="1" applyAlignment="1">
      <alignment horizontal="center" vertical="top" wrapText="1"/>
    </xf>
    <xf numFmtId="167" fontId="58" fillId="0" borderId="1" xfId="0" applyNumberFormat="1" applyFont="1" applyFill="1" applyBorder="1" applyAlignment="1">
      <alignment horizontal="center" vertical="center"/>
    </xf>
    <xf numFmtId="14" fontId="58" fillId="0" borderId="1" xfId="0" applyNumberFormat="1" applyFont="1" applyFill="1" applyBorder="1" applyAlignment="1">
      <alignment horizontal="center" vertical="center" wrapText="1"/>
    </xf>
    <xf numFmtId="0" fontId="58" fillId="0" borderId="1" xfId="2" applyFont="1" applyFill="1" applyBorder="1" applyAlignment="1">
      <alignment horizontal="center"/>
    </xf>
    <xf numFmtId="169" fontId="58" fillId="0" borderId="1" xfId="0" applyNumberFormat="1" applyFont="1" applyFill="1" applyBorder="1" applyAlignment="1">
      <alignment horizontal="center" vertical="center"/>
    </xf>
    <xf numFmtId="0" fontId="60" fillId="0" borderId="1" xfId="4" applyFont="1" applyFill="1" applyBorder="1" applyAlignment="1">
      <alignment horizontal="center" vertical="top"/>
    </xf>
    <xf numFmtId="0" fontId="60" fillId="0" borderId="1" xfId="4" applyFont="1" applyFill="1" applyBorder="1" applyAlignment="1">
      <alignment horizontal="center" vertical="top" wrapText="1"/>
    </xf>
    <xf numFmtId="2" fontId="60" fillId="0" borderId="1" xfId="4" applyNumberFormat="1" applyFont="1" applyFill="1" applyBorder="1" applyAlignment="1">
      <alignment horizontal="center" vertical="top"/>
    </xf>
    <xf numFmtId="2" fontId="61" fillId="0" borderId="1" xfId="4" applyNumberFormat="1" applyFont="1" applyFill="1" applyBorder="1" applyAlignment="1">
      <alignment horizontal="center" vertical="center"/>
    </xf>
    <xf numFmtId="0" fontId="60" fillId="0" borderId="1" xfId="2" applyFont="1" applyFill="1" applyBorder="1" applyAlignment="1">
      <alignment horizontal="center" vertical="top" wrapText="1"/>
    </xf>
    <xf numFmtId="167" fontId="66" fillId="0" borderId="1" xfId="0" applyNumberFormat="1" applyFont="1" applyFill="1" applyBorder="1" applyAlignment="1">
      <alignment horizontal="center" vertical="center" wrapText="1"/>
    </xf>
    <xf numFmtId="2" fontId="60" fillId="0" borderId="1" xfId="2" applyNumberFormat="1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center" wrapText="1"/>
    </xf>
    <xf numFmtId="167" fontId="58" fillId="0" borderId="1" xfId="2" applyNumberFormat="1" applyFont="1" applyFill="1" applyBorder="1" applyAlignment="1">
      <alignment horizontal="center" vertical="center" wrapText="1"/>
    </xf>
    <xf numFmtId="2" fontId="58" fillId="0" borderId="1" xfId="2" applyNumberFormat="1" applyFont="1" applyFill="1" applyBorder="1" applyAlignment="1">
      <alignment horizontal="center" vertical="center" wrapText="1"/>
    </xf>
    <xf numFmtId="2" fontId="58" fillId="25" borderId="1" xfId="2" applyNumberFormat="1" applyFont="1" applyFill="1" applyBorder="1" applyAlignment="1">
      <alignment horizontal="center" vertical="center" wrapText="1"/>
    </xf>
    <xf numFmtId="0" fontId="67" fillId="25" borderId="1" xfId="0" applyFont="1" applyFill="1" applyBorder="1" applyAlignment="1">
      <alignment horizontal="center" vertical="center" wrapText="1"/>
    </xf>
    <xf numFmtId="0" fontId="60" fillId="0" borderId="1" xfId="2" applyFont="1" applyFill="1" applyBorder="1" applyAlignment="1">
      <alignment horizontal="center" vertical="top"/>
    </xf>
    <xf numFmtId="167" fontId="60" fillId="0" borderId="1" xfId="4" applyNumberFormat="1" applyFont="1" applyFill="1" applyBorder="1" applyAlignment="1">
      <alignment horizontal="center" vertical="top"/>
    </xf>
    <xf numFmtId="168" fontId="60" fillId="0" borderId="1" xfId="4" applyNumberFormat="1" applyFont="1" applyFill="1" applyBorder="1" applyAlignment="1">
      <alignment horizontal="center" vertical="top"/>
    </xf>
    <xf numFmtId="2" fontId="68" fillId="0" borderId="1" xfId="4" applyNumberFormat="1" applyFont="1" applyFill="1" applyBorder="1" applyAlignment="1">
      <alignment horizontal="center" vertical="top"/>
    </xf>
    <xf numFmtId="167" fontId="66" fillId="0" borderId="1" xfId="0" applyNumberFormat="1" applyFont="1" applyFill="1" applyBorder="1" applyAlignment="1">
      <alignment horizontal="center" vertical="top" wrapText="1"/>
    </xf>
    <xf numFmtId="2" fontId="60" fillId="0" borderId="1" xfId="2" applyNumberFormat="1" applyFont="1" applyFill="1" applyBorder="1" applyAlignment="1">
      <alignment horizontal="center" vertical="top" wrapText="1"/>
    </xf>
    <xf numFmtId="0" fontId="61" fillId="0" borderId="1" xfId="2" applyFont="1" applyFill="1" applyBorder="1" applyAlignment="1">
      <alignment horizontal="center" vertical="center"/>
    </xf>
    <xf numFmtId="0" fontId="59" fillId="0" borderId="1" xfId="4" applyFont="1" applyFill="1" applyBorder="1" applyAlignment="1">
      <alignment horizontal="center" vertical="center"/>
    </xf>
    <xf numFmtId="14" fontId="60" fillId="0" borderId="1" xfId="4" applyNumberFormat="1" applyFont="1" applyFill="1" applyBorder="1" applyAlignment="1">
      <alignment horizontal="center" vertical="top" wrapText="1"/>
    </xf>
    <xf numFmtId="0" fontId="60" fillId="0" borderId="1" xfId="4" applyFont="1" applyFill="1" applyBorder="1" applyAlignment="1">
      <alignment horizontal="center" vertical="center"/>
    </xf>
    <xf numFmtId="168" fontId="60" fillId="0" borderId="1" xfId="1" applyNumberFormat="1" applyFont="1" applyFill="1" applyBorder="1" applyAlignment="1">
      <alignment horizontal="left" vertical="center"/>
    </xf>
    <xf numFmtId="168" fontId="60" fillId="0" borderId="1" xfId="1" applyNumberFormat="1" applyFont="1" applyFill="1" applyBorder="1" applyAlignment="1">
      <alignment horizontal="center" vertical="center"/>
    </xf>
    <xf numFmtId="0" fontId="59" fillId="0" borderId="1" xfId="4" applyFont="1" applyFill="1" applyBorder="1" applyAlignment="1">
      <alignment horizontal="center" vertical="center" wrapText="1"/>
    </xf>
    <xf numFmtId="165" fontId="60" fillId="0" borderId="1" xfId="4" applyNumberFormat="1" applyFont="1" applyFill="1" applyBorder="1" applyAlignment="1">
      <alignment horizontal="center" vertical="top"/>
    </xf>
    <xf numFmtId="0" fontId="58" fillId="0" borderId="1" xfId="0" applyFont="1" applyFill="1" applyBorder="1" applyAlignment="1">
      <alignment horizontal="center" vertical="top" wrapText="1"/>
    </xf>
    <xf numFmtId="0" fontId="58" fillId="0" borderId="1" xfId="2" applyFont="1" applyFill="1" applyBorder="1" applyAlignment="1">
      <alignment horizontal="center" vertical="top"/>
    </xf>
    <xf numFmtId="0" fontId="60" fillId="0" borderId="1" xfId="355" applyFont="1" applyFill="1" applyBorder="1" applyAlignment="1">
      <alignment horizontal="center" vertical="center"/>
    </xf>
    <xf numFmtId="165" fontId="60" fillId="0" borderId="1" xfId="1" applyNumberFormat="1" applyFont="1" applyFill="1" applyBorder="1" applyAlignment="1">
      <alignment horizontal="center" vertical="center"/>
    </xf>
    <xf numFmtId="0" fontId="60" fillId="0" borderId="1" xfId="355" applyFont="1" applyFill="1" applyBorder="1" applyAlignment="1">
      <alignment vertical="top" wrapText="1"/>
    </xf>
    <xf numFmtId="0" fontId="60" fillId="0" borderId="1" xfId="355" applyFont="1" applyFill="1" applyBorder="1" applyAlignment="1">
      <alignment horizontal="center" vertical="center" wrapText="1"/>
    </xf>
    <xf numFmtId="2" fontId="60" fillId="0" borderId="1" xfId="355" applyNumberFormat="1" applyFont="1" applyFill="1" applyBorder="1" applyAlignment="1">
      <alignment horizontal="center" vertical="center"/>
    </xf>
    <xf numFmtId="0" fontId="58" fillId="0" borderId="1" xfId="355" applyFont="1" applyFill="1" applyBorder="1" applyAlignment="1">
      <alignment horizontal="left" vertical="top"/>
    </xf>
    <xf numFmtId="0" fontId="58" fillId="0" borderId="1" xfId="355" applyFont="1" applyFill="1" applyBorder="1" applyAlignment="1">
      <alignment horizontal="center" vertical="center" wrapText="1"/>
    </xf>
    <xf numFmtId="2" fontId="58" fillId="0" borderId="1" xfId="355" applyNumberFormat="1" applyFont="1" applyFill="1" applyBorder="1" applyAlignment="1">
      <alignment horizontal="center" vertical="center"/>
    </xf>
    <xf numFmtId="2" fontId="58" fillId="0" borderId="1" xfId="355" applyNumberFormat="1" applyFont="1" applyFill="1" applyBorder="1" applyAlignment="1">
      <alignment horizontal="center" vertical="center" wrapText="1"/>
    </xf>
    <xf numFmtId="0" fontId="60" fillId="0" borderId="1" xfId="355" applyFont="1" applyFill="1" applyBorder="1" applyAlignment="1">
      <alignment vertical="center" wrapText="1"/>
    </xf>
    <xf numFmtId="2" fontId="60" fillId="0" borderId="1" xfId="355" applyNumberFormat="1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left"/>
    </xf>
    <xf numFmtId="0" fontId="58" fillId="0" borderId="1" xfId="355" applyFont="1" applyFill="1" applyBorder="1" applyAlignment="1">
      <alignment horizontal="left" vertical="center" wrapText="1"/>
    </xf>
    <xf numFmtId="0" fontId="60" fillId="25" borderId="1" xfId="0" applyFont="1" applyFill="1" applyBorder="1" applyAlignment="1">
      <alignment horizontal="center" vertical="center" wrapText="1"/>
    </xf>
    <xf numFmtId="0" fontId="60" fillId="25" borderId="1" xfId="0" applyFont="1" applyFill="1" applyBorder="1" applyAlignment="1">
      <alignment horizontal="center" vertical="center"/>
    </xf>
    <xf numFmtId="167" fontId="60" fillId="25" borderId="1" xfId="0" applyNumberFormat="1" applyFont="1" applyFill="1" applyBorder="1" applyAlignment="1">
      <alignment horizontal="center" vertical="center"/>
    </xf>
    <xf numFmtId="2" fontId="58" fillId="25" borderId="1" xfId="355" applyNumberFormat="1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 wrapText="1"/>
    </xf>
    <xf numFmtId="2" fontId="71" fillId="0" borderId="1" xfId="0" applyNumberFormat="1" applyFont="1" applyFill="1" applyBorder="1" applyAlignment="1">
      <alignment horizontal="center" vertical="center"/>
    </xf>
    <xf numFmtId="9" fontId="60" fillId="0" borderId="1" xfId="1142" applyFont="1" applyFill="1" applyBorder="1" applyAlignment="1">
      <alignment horizontal="center" vertical="center"/>
    </xf>
    <xf numFmtId="2" fontId="58" fillId="0" borderId="1" xfId="0" applyNumberFormat="1" applyFont="1" applyFill="1" applyBorder="1" applyAlignment="1">
      <alignment vertical="center"/>
    </xf>
    <xf numFmtId="0" fontId="71" fillId="0" borderId="1" xfId="0" applyFont="1" applyFill="1" applyBorder="1" applyAlignment="1">
      <alignment horizontal="left" vertical="center" wrapText="1"/>
    </xf>
    <xf numFmtId="0" fontId="58" fillId="0" borderId="1" xfId="0" applyFont="1" applyFill="1" applyBorder="1" applyAlignment="1">
      <alignment horizontal="justify" vertical="center"/>
    </xf>
    <xf numFmtId="0" fontId="60" fillId="0" borderId="1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58" fillId="0" borderId="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left" vertical="center"/>
    </xf>
  </cellXfs>
  <cellStyles count="1143">
    <cellStyle name="20% - Акцент1 2" xfId="22"/>
    <cellStyle name="20% - Акцент1 3" xfId="1027"/>
    <cellStyle name="20% - Акцент2 2" xfId="23"/>
    <cellStyle name="20% - Акцент2 3" xfId="1028"/>
    <cellStyle name="20% - Акцент3 2" xfId="24"/>
    <cellStyle name="20% - Акцент3 3" xfId="1029"/>
    <cellStyle name="20% - Акцент4 2" xfId="25"/>
    <cellStyle name="20% - Акцент4 3" xfId="1030"/>
    <cellStyle name="20% - Акцент5 2" xfId="26"/>
    <cellStyle name="20% - Акцент5 3" xfId="1031"/>
    <cellStyle name="20% - Акцент6 2" xfId="27"/>
    <cellStyle name="20% - Акцент6 3" xfId="1032"/>
    <cellStyle name="40% - Акцент1 2" xfId="28"/>
    <cellStyle name="40% - Акцент1 3" xfId="1033"/>
    <cellStyle name="40% - Акцент2 2" xfId="29"/>
    <cellStyle name="40% - Акцент2 3" xfId="1034"/>
    <cellStyle name="40% - Акцент3 2" xfId="30"/>
    <cellStyle name="40% - Акцент3 3" xfId="1035"/>
    <cellStyle name="40% - Акцент4 2" xfId="31"/>
    <cellStyle name="40% - Акцент4 3" xfId="1036"/>
    <cellStyle name="40% - Акцент5 2" xfId="32"/>
    <cellStyle name="40% - Акцент5 3" xfId="1037"/>
    <cellStyle name="40% - Акцент6 2" xfId="33"/>
    <cellStyle name="40% - Акцент6 3" xfId="1038"/>
    <cellStyle name="60% - Акцент1 2" xfId="34"/>
    <cellStyle name="60% - Акцент1 3" xfId="1039"/>
    <cellStyle name="60% - Акцент2 2" xfId="35"/>
    <cellStyle name="60% - Акцент2 3" xfId="1040"/>
    <cellStyle name="60% - Акцент3 2" xfId="36"/>
    <cellStyle name="60% - Акцент3 3" xfId="1041"/>
    <cellStyle name="60% - Акцент4 2" xfId="37"/>
    <cellStyle name="60% - Акцент4 3" xfId="1042"/>
    <cellStyle name="60% - Акцент5 2" xfId="38"/>
    <cellStyle name="60% - Акцент5 3" xfId="1043"/>
    <cellStyle name="60% - Акцент6 2" xfId="39"/>
    <cellStyle name="60% - Акцент6 3" xfId="1044"/>
    <cellStyle name="Comma" xfId="1" builtinId="3"/>
    <cellStyle name="Comma 10" xfId="40"/>
    <cellStyle name="Comma 10 2" xfId="41"/>
    <cellStyle name="Comma 11" xfId="42"/>
    <cellStyle name="Comma 11 2" xfId="43"/>
    <cellStyle name="Comma 12" xfId="44"/>
    <cellStyle name="Comma 12 2" xfId="45"/>
    <cellStyle name="Comma 13" xfId="46"/>
    <cellStyle name="Comma 13 2" xfId="47"/>
    <cellStyle name="Comma 14" xfId="48"/>
    <cellStyle name="Comma 14 2" xfId="49"/>
    <cellStyle name="Comma 15" xfId="50"/>
    <cellStyle name="Comma 15 2" xfId="51"/>
    <cellStyle name="Comma 16" xfId="52"/>
    <cellStyle name="Comma 16 2" xfId="53"/>
    <cellStyle name="Comma 17" xfId="54"/>
    <cellStyle name="Comma 17 2" xfId="55"/>
    <cellStyle name="Comma 18" xfId="56"/>
    <cellStyle name="Comma 18 2" xfId="57"/>
    <cellStyle name="Comma 19" xfId="58"/>
    <cellStyle name="Comma 19 2" xfId="59"/>
    <cellStyle name="Comma 2" xfId="5"/>
    <cellStyle name="Comma 2 10" xfId="60"/>
    <cellStyle name="Comma 2 10 2" xfId="61"/>
    <cellStyle name="Comma 2 11" xfId="62"/>
    <cellStyle name="Comma 2 11 2" xfId="63"/>
    <cellStyle name="Comma 2 12" xfId="64"/>
    <cellStyle name="Comma 2 12 2" xfId="65"/>
    <cellStyle name="Comma 2 13" xfId="66"/>
    <cellStyle name="Comma 2 13 2" xfId="67"/>
    <cellStyle name="Comma 2 14" xfId="68"/>
    <cellStyle name="Comma 2 14 2" xfId="69"/>
    <cellStyle name="Comma 2 15" xfId="70"/>
    <cellStyle name="Comma 2 15 2" xfId="71"/>
    <cellStyle name="Comma 2 16" xfId="72"/>
    <cellStyle name="Comma 2 16 2" xfId="73"/>
    <cellStyle name="Comma 2 17" xfId="74"/>
    <cellStyle name="Comma 2 17 2" xfId="75"/>
    <cellStyle name="Comma 2 18" xfId="76"/>
    <cellStyle name="Comma 2 18 2" xfId="77"/>
    <cellStyle name="Comma 2 19" xfId="78"/>
    <cellStyle name="Comma 2 19 2" xfId="79"/>
    <cellStyle name="Comma 2 2" xfId="80"/>
    <cellStyle name="Comma 2 2 2" xfId="81"/>
    <cellStyle name="Comma 2 20" xfId="82"/>
    <cellStyle name="Comma 2 20 2" xfId="83"/>
    <cellStyle name="Comma 2 21" xfId="84"/>
    <cellStyle name="Comma 2 21 2" xfId="85"/>
    <cellStyle name="Comma 2 22" xfId="86"/>
    <cellStyle name="Comma 2 22 2" xfId="87"/>
    <cellStyle name="Comma 2 23" xfId="88"/>
    <cellStyle name="Comma 2 23 2" xfId="89"/>
    <cellStyle name="Comma 2 24" xfId="90"/>
    <cellStyle name="Comma 2 24 2" xfId="91"/>
    <cellStyle name="Comma 2 25" xfId="92"/>
    <cellStyle name="Comma 2 25 2" xfId="93"/>
    <cellStyle name="Comma 2 26" xfId="94"/>
    <cellStyle name="Comma 2 26 2" xfId="95"/>
    <cellStyle name="Comma 2 27" xfId="96"/>
    <cellStyle name="Comma 2 27 2" xfId="97"/>
    <cellStyle name="Comma 2 28" xfId="98"/>
    <cellStyle name="Comma 2 28 2" xfId="99"/>
    <cellStyle name="Comma 2 29" xfId="100"/>
    <cellStyle name="Comma 2 29 2" xfId="101"/>
    <cellStyle name="Comma 2 3" xfId="102"/>
    <cellStyle name="Comma 2 3 2" xfId="103"/>
    <cellStyle name="Comma 2 30" xfId="104"/>
    <cellStyle name="Comma 2 30 2" xfId="105"/>
    <cellStyle name="Comma 2 31" xfId="106"/>
    <cellStyle name="Comma 2 31 2" xfId="107"/>
    <cellStyle name="Comma 2 32" xfId="108"/>
    <cellStyle name="Comma 2 32 2" xfId="109"/>
    <cellStyle name="Comma 2 33" xfId="110"/>
    <cellStyle name="Comma 2 33 2" xfId="111"/>
    <cellStyle name="Comma 2 34" xfId="112"/>
    <cellStyle name="Comma 2 34 2" xfId="113"/>
    <cellStyle name="Comma 2 35" xfId="114"/>
    <cellStyle name="Comma 2 35 2" xfId="115"/>
    <cellStyle name="Comma 2 36" xfId="116"/>
    <cellStyle name="Comma 2 36 2" xfId="117"/>
    <cellStyle name="Comma 2 37" xfId="118"/>
    <cellStyle name="Comma 2 37 2" xfId="119"/>
    <cellStyle name="Comma 2 38" xfId="120"/>
    <cellStyle name="Comma 2 38 2" xfId="121"/>
    <cellStyle name="Comma 2 39" xfId="122"/>
    <cellStyle name="Comma 2 39 2" xfId="123"/>
    <cellStyle name="Comma 2 4" xfId="124"/>
    <cellStyle name="Comma 2 4 2" xfId="125"/>
    <cellStyle name="Comma 2 40" xfId="126"/>
    <cellStyle name="Comma 2 40 2" xfId="127"/>
    <cellStyle name="Comma 2 41" xfId="128"/>
    <cellStyle name="Comma 2 41 2" xfId="129"/>
    <cellStyle name="Comma 2 42" xfId="130"/>
    <cellStyle name="Comma 2 42 2" xfId="131"/>
    <cellStyle name="Comma 2 43" xfId="132"/>
    <cellStyle name="Comma 2 43 2" xfId="133"/>
    <cellStyle name="Comma 2 44" xfId="134"/>
    <cellStyle name="Comma 2 44 2" xfId="135"/>
    <cellStyle name="Comma 2 45" xfId="136"/>
    <cellStyle name="Comma 2 45 2" xfId="137"/>
    <cellStyle name="Comma 2 46" xfId="138"/>
    <cellStyle name="Comma 2 46 2" xfId="139"/>
    <cellStyle name="Comma 2 47" xfId="140"/>
    <cellStyle name="Comma 2 47 2" xfId="141"/>
    <cellStyle name="Comma 2 48" xfId="142"/>
    <cellStyle name="Comma 2 48 2" xfId="143"/>
    <cellStyle name="Comma 2 49" xfId="144"/>
    <cellStyle name="Comma 2 5" xfId="145"/>
    <cellStyle name="Comma 2 5 2" xfId="146"/>
    <cellStyle name="Comma 2 50" xfId="147"/>
    <cellStyle name="Comma 2 6" xfId="148"/>
    <cellStyle name="Comma 2 6 2" xfId="149"/>
    <cellStyle name="Comma 2 7" xfId="150"/>
    <cellStyle name="Comma 2 7 2" xfId="151"/>
    <cellStyle name="Comma 2 8" xfId="152"/>
    <cellStyle name="Comma 2 8 2" xfId="153"/>
    <cellStyle name="Comma 2 9" xfId="154"/>
    <cellStyle name="Comma 2 9 2" xfId="155"/>
    <cellStyle name="Comma 20" xfId="156"/>
    <cellStyle name="Comma 20 2" xfId="157"/>
    <cellStyle name="Comma 21" xfId="158"/>
    <cellStyle name="Comma 21 2" xfId="159"/>
    <cellStyle name="Comma 22" xfId="160"/>
    <cellStyle name="Comma 22 2" xfId="161"/>
    <cellStyle name="Comma 23" xfId="162"/>
    <cellStyle name="Comma 23 2" xfId="163"/>
    <cellStyle name="Comma 24" xfId="164"/>
    <cellStyle name="Comma 24 2" xfId="165"/>
    <cellStyle name="Comma 25" xfId="166"/>
    <cellStyle name="Comma 25 2" xfId="167"/>
    <cellStyle name="Comma 26" xfId="168"/>
    <cellStyle name="Comma 26 2" xfId="169"/>
    <cellStyle name="Comma 27" xfId="170"/>
    <cellStyle name="Comma 27 2" xfId="171"/>
    <cellStyle name="Comma 28" xfId="172"/>
    <cellStyle name="Comma 28 2" xfId="173"/>
    <cellStyle name="Comma 29" xfId="174"/>
    <cellStyle name="Comma 29 2" xfId="175"/>
    <cellStyle name="Comma 3" xfId="176"/>
    <cellStyle name="Comma 3 2" xfId="177"/>
    <cellStyle name="Comma 3 2 2" xfId="178"/>
    <cellStyle name="Comma 3 3" xfId="179"/>
    <cellStyle name="Comma 3 3 2" xfId="180"/>
    <cellStyle name="Comma 3 4" xfId="181"/>
    <cellStyle name="Comma 30" xfId="182"/>
    <cellStyle name="Comma 30 2" xfId="183"/>
    <cellStyle name="Comma 31" xfId="184"/>
    <cellStyle name="Comma 31 2" xfId="185"/>
    <cellStyle name="Comma 32" xfId="186"/>
    <cellStyle name="Comma 32 2" xfId="187"/>
    <cellStyle name="Comma 33" xfId="188"/>
    <cellStyle name="Comma 33 2" xfId="189"/>
    <cellStyle name="Comma 34" xfId="190"/>
    <cellStyle name="Comma 34 2" xfId="191"/>
    <cellStyle name="Comma 35" xfId="192"/>
    <cellStyle name="Comma 35 2" xfId="193"/>
    <cellStyle name="Comma 36" xfId="194"/>
    <cellStyle name="Comma 36 2" xfId="195"/>
    <cellStyle name="Comma 37" xfId="196"/>
    <cellStyle name="Comma 37 2" xfId="197"/>
    <cellStyle name="Comma 38" xfId="198"/>
    <cellStyle name="Comma 38 2" xfId="199"/>
    <cellStyle name="Comma 39" xfId="200"/>
    <cellStyle name="Comma 39 2" xfId="201"/>
    <cellStyle name="Comma 4" xfId="202"/>
    <cellStyle name="Comma 4 2" xfId="203"/>
    <cellStyle name="Comma 40" xfId="204"/>
    <cellStyle name="Comma 40 2" xfId="205"/>
    <cellStyle name="Comma 41" xfId="206"/>
    <cellStyle name="Comma 41 2" xfId="207"/>
    <cellStyle name="Comma 42" xfId="208"/>
    <cellStyle name="Comma 42 2" xfId="209"/>
    <cellStyle name="Comma 43" xfId="210"/>
    <cellStyle name="Comma 43 2" xfId="211"/>
    <cellStyle name="Comma 44" xfId="212"/>
    <cellStyle name="Comma 44 2" xfId="213"/>
    <cellStyle name="Comma 45" xfId="214"/>
    <cellStyle name="Comma 45 2" xfId="215"/>
    <cellStyle name="Comma 46" xfId="216"/>
    <cellStyle name="Comma 46 2" xfId="217"/>
    <cellStyle name="Comma 47" xfId="218"/>
    <cellStyle name="Comma 47 2" xfId="219"/>
    <cellStyle name="Comma 48" xfId="220"/>
    <cellStyle name="Comma 48 2" xfId="221"/>
    <cellStyle name="Comma 49" xfId="222"/>
    <cellStyle name="Comma 49 2" xfId="223"/>
    <cellStyle name="Comma 5" xfId="224"/>
    <cellStyle name="Comma 5 2" xfId="225"/>
    <cellStyle name="Comma 50" xfId="226"/>
    <cellStyle name="Comma 50 2" xfId="227"/>
    <cellStyle name="Comma 6" xfId="228"/>
    <cellStyle name="Comma 6 2" xfId="229"/>
    <cellStyle name="Comma 7" xfId="230"/>
    <cellStyle name="Comma 7 2" xfId="231"/>
    <cellStyle name="Comma 8" xfId="232"/>
    <cellStyle name="Comma 8 2" xfId="233"/>
    <cellStyle name="Comma 9" xfId="234"/>
    <cellStyle name="Comma 9 2" xfId="235"/>
    <cellStyle name="Currency 10" xfId="236"/>
    <cellStyle name="Currency 10 2" xfId="237"/>
    <cellStyle name="Currency 11" xfId="238"/>
    <cellStyle name="Currency 11 2" xfId="239"/>
    <cellStyle name="Currency 12" xfId="240"/>
    <cellStyle name="Currency 12 2" xfId="241"/>
    <cellStyle name="Currency 13" xfId="242"/>
    <cellStyle name="Currency 13 2" xfId="243"/>
    <cellStyle name="Currency 14" xfId="244"/>
    <cellStyle name="Currency 14 2" xfId="245"/>
    <cellStyle name="Currency 15" xfId="246"/>
    <cellStyle name="Currency 15 2" xfId="247"/>
    <cellStyle name="Currency 16" xfId="248"/>
    <cellStyle name="Currency 16 2" xfId="249"/>
    <cellStyle name="Currency 17" xfId="250"/>
    <cellStyle name="Currency 17 2" xfId="251"/>
    <cellStyle name="Currency 18" xfId="252"/>
    <cellStyle name="Currency 18 2" xfId="253"/>
    <cellStyle name="Currency 19" xfId="254"/>
    <cellStyle name="Currency 19 2" xfId="255"/>
    <cellStyle name="Currency 2" xfId="256"/>
    <cellStyle name="Currency 2 2" xfId="257"/>
    <cellStyle name="Currency 20" xfId="258"/>
    <cellStyle name="Currency 20 2" xfId="259"/>
    <cellStyle name="Currency 21" xfId="260"/>
    <cellStyle name="Currency 21 2" xfId="261"/>
    <cellStyle name="Currency 22" xfId="262"/>
    <cellStyle name="Currency 22 2" xfId="263"/>
    <cellStyle name="Currency 23" xfId="264"/>
    <cellStyle name="Currency 23 2" xfId="265"/>
    <cellStyle name="Currency 24" xfId="266"/>
    <cellStyle name="Currency 24 2" xfId="267"/>
    <cellStyle name="Currency 25" xfId="268"/>
    <cellStyle name="Currency 25 2" xfId="269"/>
    <cellStyle name="Currency 26" xfId="270"/>
    <cellStyle name="Currency 26 2" xfId="271"/>
    <cellStyle name="Currency 27" xfId="272"/>
    <cellStyle name="Currency 27 2" xfId="273"/>
    <cellStyle name="Currency 28" xfId="274"/>
    <cellStyle name="Currency 28 2" xfId="275"/>
    <cellStyle name="Currency 29" xfId="276"/>
    <cellStyle name="Currency 29 2" xfId="277"/>
    <cellStyle name="Currency 3" xfId="278"/>
    <cellStyle name="Currency 3 2" xfId="279"/>
    <cellStyle name="Currency 30" xfId="280"/>
    <cellStyle name="Currency 30 2" xfId="281"/>
    <cellStyle name="Currency 31" xfId="282"/>
    <cellStyle name="Currency 31 2" xfId="283"/>
    <cellStyle name="Currency 32" xfId="284"/>
    <cellStyle name="Currency 32 2" xfId="285"/>
    <cellStyle name="Currency 33" xfId="286"/>
    <cellStyle name="Currency 33 2" xfId="287"/>
    <cellStyle name="Currency 34" xfId="288"/>
    <cellStyle name="Currency 34 2" xfId="289"/>
    <cellStyle name="Currency 35" xfId="290"/>
    <cellStyle name="Currency 35 2" xfId="291"/>
    <cellStyle name="Currency 36" xfId="292"/>
    <cellStyle name="Currency 36 2" xfId="293"/>
    <cellStyle name="Currency 37" xfId="294"/>
    <cellStyle name="Currency 37 2" xfId="295"/>
    <cellStyle name="Currency 38" xfId="296"/>
    <cellStyle name="Currency 38 2" xfId="297"/>
    <cellStyle name="Currency 39" xfId="298"/>
    <cellStyle name="Currency 39 2" xfId="299"/>
    <cellStyle name="Currency 4" xfId="300"/>
    <cellStyle name="Currency 4 2" xfId="301"/>
    <cellStyle name="Currency 40" xfId="302"/>
    <cellStyle name="Currency 40 2" xfId="303"/>
    <cellStyle name="Currency 41" xfId="304"/>
    <cellStyle name="Currency 41 2" xfId="305"/>
    <cellStyle name="Currency 42" xfId="306"/>
    <cellStyle name="Currency 42 2" xfId="307"/>
    <cellStyle name="Currency 43" xfId="308"/>
    <cellStyle name="Currency 43 2" xfId="309"/>
    <cellStyle name="Currency 44" xfId="310"/>
    <cellStyle name="Currency 44 2" xfId="311"/>
    <cellStyle name="Currency 45" xfId="312"/>
    <cellStyle name="Currency 45 2" xfId="313"/>
    <cellStyle name="Currency 46" xfId="314"/>
    <cellStyle name="Currency 46 2" xfId="315"/>
    <cellStyle name="Currency 5" xfId="316"/>
    <cellStyle name="Currency 5 2" xfId="317"/>
    <cellStyle name="Currency 6" xfId="318"/>
    <cellStyle name="Currency 6 2" xfId="319"/>
    <cellStyle name="Currency 7" xfId="320"/>
    <cellStyle name="Currency 7 2" xfId="321"/>
    <cellStyle name="Currency 8" xfId="322"/>
    <cellStyle name="Currency 8 2" xfId="323"/>
    <cellStyle name="Currency 9" xfId="324"/>
    <cellStyle name="Currency 9 2" xfId="325"/>
    <cellStyle name="gabo" xfId="6"/>
    <cellStyle name="Normal" xfId="0" builtinId="0"/>
    <cellStyle name="Normal 10" xfId="7"/>
    <cellStyle name="Normal 10 2" xfId="326"/>
    <cellStyle name="Normal 10_prokuratura" xfId="327"/>
    <cellStyle name="Normal 11" xfId="328"/>
    <cellStyle name="Normal 11 2" xfId="329"/>
    <cellStyle name="Normal 11_prokuratura" xfId="330"/>
    <cellStyle name="Normal 12" xfId="331"/>
    <cellStyle name="Normal 12 2" xfId="332"/>
    <cellStyle name="Normal 12_prokuratura" xfId="333"/>
    <cellStyle name="Normal 13" xfId="334"/>
    <cellStyle name="Normal 13 2" xfId="335"/>
    <cellStyle name="Normal 13_prokuratura" xfId="336"/>
    <cellStyle name="Normal 14" xfId="337"/>
    <cellStyle name="Normal 14 2" xfId="338"/>
    <cellStyle name="Normal 14_prokuratura" xfId="339"/>
    <cellStyle name="Normal 15" xfId="340"/>
    <cellStyle name="Normal 15 2" xfId="341"/>
    <cellStyle name="Normal 15_prokuratura" xfId="342"/>
    <cellStyle name="Normal 16" xfId="343"/>
    <cellStyle name="Normal 16 2" xfId="344"/>
    <cellStyle name="Normal 16_prokuratura" xfId="345"/>
    <cellStyle name="Normal 17" xfId="346"/>
    <cellStyle name="Normal 17 2" xfId="347"/>
    <cellStyle name="Normal 17_prokuratura" xfId="348"/>
    <cellStyle name="Normal 18" xfId="349"/>
    <cellStyle name="Normal 18 2" xfId="350"/>
    <cellStyle name="Normal 18_prokuratura" xfId="351"/>
    <cellStyle name="Normal 19" xfId="352"/>
    <cellStyle name="Normal 19 2" xfId="353"/>
    <cellStyle name="Normal 19_prokuratura" xfId="354"/>
    <cellStyle name="Normal 2" xfId="355"/>
    <cellStyle name="Normal 2 10" xfId="356"/>
    <cellStyle name="Normal 2 10 2" xfId="357"/>
    <cellStyle name="Normal 2 10_prokuratura" xfId="358"/>
    <cellStyle name="Normal 2 11" xfId="359"/>
    <cellStyle name="Normal 2 11 2" xfId="360"/>
    <cellStyle name="Normal 2 11_prokuratura" xfId="361"/>
    <cellStyle name="Normal 2 12" xfId="362"/>
    <cellStyle name="Normal 2 12 2" xfId="363"/>
    <cellStyle name="Normal 2 12_prokuratura" xfId="364"/>
    <cellStyle name="Normal 2 13" xfId="365"/>
    <cellStyle name="Normal 2 13 2" xfId="366"/>
    <cellStyle name="Normal 2 13_prokuratura" xfId="367"/>
    <cellStyle name="Normal 2 14" xfId="368"/>
    <cellStyle name="Normal 2 14 2" xfId="369"/>
    <cellStyle name="Normal 2 14_prokuratura" xfId="370"/>
    <cellStyle name="Normal 2 15" xfId="371"/>
    <cellStyle name="Normal 2 15 2" xfId="372"/>
    <cellStyle name="Normal 2 15_prokuratura" xfId="373"/>
    <cellStyle name="Normal 2 16" xfId="374"/>
    <cellStyle name="Normal 2 16 2" xfId="375"/>
    <cellStyle name="Normal 2 16_prokuratura" xfId="376"/>
    <cellStyle name="Normal 2 17" xfId="377"/>
    <cellStyle name="Normal 2 17 2" xfId="378"/>
    <cellStyle name="Normal 2 17_prokuratura" xfId="379"/>
    <cellStyle name="Normal 2 18" xfId="380"/>
    <cellStyle name="Normal 2 18 2" xfId="381"/>
    <cellStyle name="Normal 2 18_prokuratura" xfId="382"/>
    <cellStyle name="Normal 2 19" xfId="383"/>
    <cellStyle name="Normal 2 19 2" xfId="384"/>
    <cellStyle name="Normal 2 19_prokuratura" xfId="385"/>
    <cellStyle name="Normal 2 2" xfId="386"/>
    <cellStyle name="Normal 2 2 10" xfId="387"/>
    <cellStyle name="Normal 2 2 10 2" xfId="388"/>
    <cellStyle name="Normal 2 2 10_prokuratura" xfId="389"/>
    <cellStyle name="Normal 2 2 11" xfId="390"/>
    <cellStyle name="Normal 2 2 11 2" xfId="391"/>
    <cellStyle name="Normal 2 2 11_prokuratura" xfId="392"/>
    <cellStyle name="Normal 2 2 12" xfId="393"/>
    <cellStyle name="Normal 2 2 12 2" xfId="394"/>
    <cellStyle name="Normal 2 2 12_prokuratura" xfId="395"/>
    <cellStyle name="Normal 2 2 13" xfId="396"/>
    <cellStyle name="Normal 2 2 13 2" xfId="397"/>
    <cellStyle name="Normal 2 2 13_prokuratura" xfId="398"/>
    <cellStyle name="Normal 2 2 14" xfId="399"/>
    <cellStyle name="Normal 2 2 14 2" xfId="400"/>
    <cellStyle name="Normal 2 2 14_prokuratura" xfId="401"/>
    <cellStyle name="Normal 2 2 15" xfId="402"/>
    <cellStyle name="Normal 2 2 15 2" xfId="403"/>
    <cellStyle name="Normal 2 2 15_prokuratura" xfId="404"/>
    <cellStyle name="Normal 2 2 16" xfId="405"/>
    <cellStyle name="Normal 2 2 16 2" xfId="406"/>
    <cellStyle name="Normal 2 2 16_prokuratura" xfId="407"/>
    <cellStyle name="Normal 2 2 17" xfId="408"/>
    <cellStyle name="Normal 2 2 17 2" xfId="409"/>
    <cellStyle name="Normal 2 2 17_prokuratura" xfId="410"/>
    <cellStyle name="Normal 2 2 18" xfId="411"/>
    <cellStyle name="Normal 2 2 18 2" xfId="412"/>
    <cellStyle name="Normal 2 2 18_prokuratura" xfId="413"/>
    <cellStyle name="Normal 2 2 19" xfId="414"/>
    <cellStyle name="Normal 2 2 19 2" xfId="415"/>
    <cellStyle name="Normal 2 2 19_prokuratura" xfId="416"/>
    <cellStyle name="Normal 2 2 2" xfId="417"/>
    <cellStyle name="Normal 2 2 2 2" xfId="418"/>
    <cellStyle name="Normal 2 2 2_prokuratura" xfId="419"/>
    <cellStyle name="Normal 2 2 20" xfId="420"/>
    <cellStyle name="Normal 2 2 20 2" xfId="421"/>
    <cellStyle name="Normal 2 2 20_prokuratura" xfId="422"/>
    <cellStyle name="Normal 2 2 21" xfId="423"/>
    <cellStyle name="Normal 2 2 21 2" xfId="424"/>
    <cellStyle name="Normal 2 2 21_prokuratura" xfId="425"/>
    <cellStyle name="Normal 2 2 22" xfId="426"/>
    <cellStyle name="Normal 2 2 22 2" xfId="427"/>
    <cellStyle name="Normal 2 2 22_prokuratura" xfId="428"/>
    <cellStyle name="Normal 2 2 23" xfId="429"/>
    <cellStyle name="Normal 2 2 23 2" xfId="430"/>
    <cellStyle name="Normal 2 2 23_prokuratura" xfId="431"/>
    <cellStyle name="Normal 2 2 24" xfId="432"/>
    <cellStyle name="Normal 2 2 24 2" xfId="433"/>
    <cellStyle name="Normal 2 2 24_prokuratura" xfId="434"/>
    <cellStyle name="Normal 2 2 25" xfId="435"/>
    <cellStyle name="Normal 2 2 25 2" xfId="436"/>
    <cellStyle name="Normal 2 2 25_prokuratura" xfId="437"/>
    <cellStyle name="Normal 2 2 26" xfId="438"/>
    <cellStyle name="Normal 2 2 26 2" xfId="439"/>
    <cellStyle name="Normal 2 2 26_prokuratura" xfId="440"/>
    <cellStyle name="Normal 2 2 27" xfId="441"/>
    <cellStyle name="Normal 2 2 27 2" xfId="442"/>
    <cellStyle name="Normal 2 2 27_prokuratura" xfId="443"/>
    <cellStyle name="Normal 2 2 28" xfId="444"/>
    <cellStyle name="Normal 2 2 28 2" xfId="445"/>
    <cellStyle name="Normal 2 2 28_prokuratura" xfId="446"/>
    <cellStyle name="Normal 2 2 29" xfId="447"/>
    <cellStyle name="Normal 2 2 29 2" xfId="448"/>
    <cellStyle name="Normal 2 2 29_prokuratura" xfId="449"/>
    <cellStyle name="Normal 2 2 3" xfId="450"/>
    <cellStyle name="Normal 2 2 3 2" xfId="451"/>
    <cellStyle name="Normal 2 2 3_prokuratura" xfId="452"/>
    <cellStyle name="Normal 2 2 30" xfId="453"/>
    <cellStyle name="Normal 2 2 30 2" xfId="454"/>
    <cellStyle name="Normal 2 2 30_prokuratura" xfId="455"/>
    <cellStyle name="Normal 2 2 31" xfId="456"/>
    <cellStyle name="Normal 2 2 31 2" xfId="457"/>
    <cellStyle name="Normal 2 2 31_prokuratura" xfId="458"/>
    <cellStyle name="Normal 2 2 32" xfId="459"/>
    <cellStyle name="Normal 2 2 32 2" xfId="460"/>
    <cellStyle name="Normal 2 2 32_prokuratura" xfId="461"/>
    <cellStyle name="Normal 2 2 33" xfId="462"/>
    <cellStyle name="Normal 2 2 33 2" xfId="463"/>
    <cellStyle name="Normal 2 2 33_prokuratura" xfId="464"/>
    <cellStyle name="Normal 2 2 34" xfId="465"/>
    <cellStyle name="Normal 2 2 34 2" xfId="466"/>
    <cellStyle name="Normal 2 2 34_prokuratura" xfId="467"/>
    <cellStyle name="Normal 2 2 35" xfId="468"/>
    <cellStyle name="Normal 2 2 35 2" xfId="469"/>
    <cellStyle name="Normal 2 2 35_prokuratura" xfId="470"/>
    <cellStyle name="Normal 2 2 36" xfId="471"/>
    <cellStyle name="Normal 2 2 36 2" xfId="472"/>
    <cellStyle name="Normal 2 2 36_prokuratura" xfId="473"/>
    <cellStyle name="Normal 2 2 37" xfId="474"/>
    <cellStyle name="Normal 2 2 37 2" xfId="475"/>
    <cellStyle name="Normal 2 2 37_prokuratura" xfId="476"/>
    <cellStyle name="Normal 2 2 38" xfId="477"/>
    <cellStyle name="Normal 2 2 38 2" xfId="478"/>
    <cellStyle name="Normal 2 2 38_prokuratura" xfId="479"/>
    <cellStyle name="Normal 2 2 39" xfId="480"/>
    <cellStyle name="Normal 2 2 39 2" xfId="481"/>
    <cellStyle name="Normal 2 2 39_prokuratura" xfId="482"/>
    <cellStyle name="Normal 2 2 4" xfId="483"/>
    <cellStyle name="Normal 2 2 4 2" xfId="484"/>
    <cellStyle name="Normal 2 2 4_prokuratura" xfId="485"/>
    <cellStyle name="Normal 2 2 40" xfId="486"/>
    <cellStyle name="Normal 2 2 40 2" xfId="487"/>
    <cellStyle name="Normal 2 2 40_prokuratura" xfId="488"/>
    <cellStyle name="Normal 2 2 41" xfId="489"/>
    <cellStyle name="Normal 2 2 41 2" xfId="490"/>
    <cellStyle name="Normal 2 2 41_prokuratura" xfId="491"/>
    <cellStyle name="Normal 2 2 42" xfId="492"/>
    <cellStyle name="Normal 2 2 42 2" xfId="493"/>
    <cellStyle name="Normal 2 2 42_prokuratura" xfId="494"/>
    <cellStyle name="Normal 2 2 43" xfId="495"/>
    <cellStyle name="Normal 2 2 43 2" xfId="496"/>
    <cellStyle name="Normal 2 2 43_prokuratura" xfId="497"/>
    <cellStyle name="Normal 2 2 44" xfId="498"/>
    <cellStyle name="Normal 2 2 44 2" xfId="499"/>
    <cellStyle name="Normal 2 2 44_prokuratura" xfId="500"/>
    <cellStyle name="Normal 2 2 45" xfId="501"/>
    <cellStyle name="Normal 2 2 45 2" xfId="502"/>
    <cellStyle name="Normal 2 2 45_prokuratura" xfId="503"/>
    <cellStyle name="Normal 2 2 46" xfId="504"/>
    <cellStyle name="Normal 2 2 46 2" xfId="505"/>
    <cellStyle name="Normal 2 2 46_prokuratura" xfId="506"/>
    <cellStyle name="Normal 2 2 47" xfId="507"/>
    <cellStyle name="Normal 2 2 47 2" xfId="508"/>
    <cellStyle name="Normal 2 2 47_prokuratura" xfId="509"/>
    <cellStyle name="Normal 2 2 48" xfId="510"/>
    <cellStyle name="Normal 2 2 5" xfId="511"/>
    <cellStyle name="Normal 2 2 5 2" xfId="512"/>
    <cellStyle name="Normal 2 2 5_prokuratura" xfId="513"/>
    <cellStyle name="Normal 2 2 6" xfId="514"/>
    <cellStyle name="Normal 2 2 6 2" xfId="515"/>
    <cellStyle name="Normal 2 2 6_prokuratura" xfId="516"/>
    <cellStyle name="Normal 2 2 7" xfId="517"/>
    <cellStyle name="Normal 2 2 7 2" xfId="518"/>
    <cellStyle name="Normal 2 2 7_prokuratura" xfId="519"/>
    <cellStyle name="Normal 2 2 8" xfId="520"/>
    <cellStyle name="Normal 2 2 8 2" xfId="521"/>
    <cellStyle name="Normal 2 2 8_prokuratura" xfId="522"/>
    <cellStyle name="Normal 2 2 9" xfId="523"/>
    <cellStyle name="Normal 2 2 9 2" xfId="524"/>
    <cellStyle name="Normal 2 2 9_prokuratura" xfId="525"/>
    <cellStyle name="Normal 2 2_prokuratura" xfId="526"/>
    <cellStyle name="Normal 2 20" xfId="527"/>
    <cellStyle name="Normal 2 20 2" xfId="528"/>
    <cellStyle name="Normal 2 20_prokuratura" xfId="529"/>
    <cellStyle name="Normal 2 21" xfId="530"/>
    <cellStyle name="Normal 2 21 2" xfId="531"/>
    <cellStyle name="Normal 2 21_prokuratura" xfId="532"/>
    <cellStyle name="Normal 2 22" xfId="533"/>
    <cellStyle name="Normal 2 22 2" xfId="534"/>
    <cellStyle name="Normal 2 22_prokuratura" xfId="535"/>
    <cellStyle name="Normal 2 23" xfId="536"/>
    <cellStyle name="Normal 2 23 2" xfId="537"/>
    <cellStyle name="Normal 2 23_prokuratura" xfId="538"/>
    <cellStyle name="Normal 2 24" xfId="539"/>
    <cellStyle name="Normal 2 24 2" xfId="540"/>
    <cellStyle name="Normal 2 24_prokuratura" xfId="541"/>
    <cellStyle name="Normal 2 25" xfId="542"/>
    <cellStyle name="Normal 2 25 2" xfId="543"/>
    <cellStyle name="Normal 2 25_prokuratura" xfId="544"/>
    <cellStyle name="Normal 2 26" xfId="545"/>
    <cellStyle name="Normal 2 26 2" xfId="546"/>
    <cellStyle name="Normal 2 26_prokuratura" xfId="547"/>
    <cellStyle name="Normal 2 27" xfId="548"/>
    <cellStyle name="Normal 2 27 2" xfId="549"/>
    <cellStyle name="Normal 2 27_prokuratura" xfId="550"/>
    <cellStyle name="Normal 2 28" xfId="551"/>
    <cellStyle name="Normal 2 28 2" xfId="552"/>
    <cellStyle name="Normal 2 28_prokuratura" xfId="553"/>
    <cellStyle name="Normal 2 29" xfId="554"/>
    <cellStyle name="Normal 2 29 2" xfId="555"/>
    <cellStyle name="Normal 2 29_prokuratura" xfId="556"/>
    <cellStyle name="Normal 2 3" xfId="557"/>
    <cellStyle name="Normal 2 3 2" xfId="558"/>
    <cellStyle name="Normal 2 3 2 2" xfId="559"/>
    <cellStyle name="Normal 2 3 2_prokuratura" xfId="560"/>
    <cellStyle name="Normal 2 3 3" xfId="561"/>
    <cellStyle name="Normal 2 3 3 2" xfId="562"/>
    <cellStyle name="Normal 2 3 3_prokuratura" xfId="563"/>
    <cellStyle name="Normal 2 3 4" xfId="564"/>
    <cellStyle name="Normal 2 3_prokuratura" xfId="565"/>
    <cellStyle name="Normal 2 30" xfId="566"/>
    <cellStyle name="Normal 2 30 2" xfId="567"/>
    <cellStyle name="Normal 2 30_prokuratura" xfId="568"/>
    <cellStyle name="Normal 2 31" xfId="569"/>
    <cellStyle name="Normal 2 31 2" xfId="570"/>
    <cellStyle name="Normal 2 31_prokuratura" xfId="571"/>
    <cellStyle name="Normal 2 32" xfId="572"/>
    <cellStyle name="Normal 2 32 2" xfId="573"/>
    <cellStyle name="Normal 2 32_prokuratura" xfId="574"/>
    <cellStyle name="Normal 2 33" xfId="575"/>
    <cellStyle name="Normal 2 33 2" xfId="576"/>
    <cellStyle name="Normal 2 33_prokuratura" xfId="577"/>
    <cellStyle name="Normal 2 34" xfId="578"/>
    <cellStyle name="Normal 2 34 2" xfId="579"/>
    <cellStyle name="Normal 2 34_prokuratura" xfId="580"/>
    <cellStyle name="Normal 2 35" xfId="581"/>
    <cellStyle name="Normal 2 35 2" xfId="582"/>
    <cellStyle name="Normal 2 35_prokuratura" xfId="583"/>
    <cellStyle name="Normal 2 36" xfId="584"/>
    <cellStyle name="Normal 2 36 2" xfId="585"/>
    <cellStyle name="Normal 2 36_prokuratura" xfId="586"/>
    <cellStyle name="Normal 2 37" xfId="587"/>
    <cellStyle name="Normal 2 37 2" xfId="588"/>
    <cellStyle name="Normal 2 37_prokuratura" xfId="589"/>
    <cellStyle name="Normal 2 38" xfId="590"/>
    <cellStyle name="Normal 2 38 2" xfId="591"/>
    <cellStyle name="Normal 2 38_prokuratura" xfId="592"/>
    <cellStyle name="Normal 2 39" xfId="593"/>
    <cellStyle name="Normal 2 39 2" xfId="594"/>
    <cellStyle name="Normal 2 39_prokuratura" xfId="595"/>
    <cellStyle name="Normal 2 4" xfId="596"/>
    <cellStyle name="Normal 2 4 2" xfId="597"/>
    <cellStyle name="Normal 2 4 2 2" xfId="598"/>
    <cellStyle name="Normal 2 4 2_prokuratura" xfId="599"/>
    <cellStyle name="Normal 2 4 3" xfId="600"/>
    <cellStyle name="Normal 2 4 3 2" xfId="601"/>
    <cellStyle name="Normal 2 4 3_prokuratura" xfId="602"/>
    <cellStyle name="Normal 2 4 4" xfId="603"/>
    <cellStyle name="Normal 2 4_prokuratura" xfId="604"/>
    <cellStyle name="Normal 2 40" xfId="605"/>
    <cellStyle name="Normal 2 40 2" xfId="606"/>
    <cellStyle name="Normal 2 40_prokuratura" xfId="607"/>
    <cellStyle name="Normal 2 41" xfId="608"/>
    <cellStyle name="Normal 2 41 2" xfId="609"/>
    <cellStyle name="Normal 2 41_prokuratura" xfId="610"/>
    <cellStyle name="Normal 2 42" xfId="611"/>
    <cellStyle name="Normal 2 42 2" xfId="612"/>
    <cellStyle name="Normal 2 42_prokuratura" xfId="613"/>
    <cellStyle name="Normal 2 43" xfId="614"/>
    <cellStyle name="Normal 2 43 2" xfId="615"/>
    <cellStyle name="Normal 2 43_prokuratura" xfId="616"/>
    <cellStyle name="Normal 2 44" xfId="617"/>
    <cellStyle name="Normal 2 44 2" xfId="618"/>
    <cellStyle name="Normal 2 44_prokuratura" xfId="619"/>
    <cellStyle name="Normal 2 45" xfId="620"/>
    <cellStyle name="Normal 2 45 2" xfId="621"/>
    <cellStyle name="Normal 2 45_prokuratura" xfId="622"/>
    <cellStyle name="Normal 2 46" xfId="623"/>
    <cellStyle name="Normal 2 46 2" xfId="624"/>
    <cellStyle name="Normal 2 46_prokuratura" xfId="625"/>
    <cellStyle name="Normal 2 47" xfId="626"/>
    <cellStyle name="Normal 2 47 2" xfId="627"/>
    <cellStyle name="Normal 2 47_prokuratura" xfId="628"/>
    <cellStyle name="Normal 2 48" xfId="629"/>
    <cellStyle name="Normal 2 48 2" xfId="630"/>
    <cellStyle name="Normal 2 48_prokuratura" xfId="631"/>
    <cellStyle name="Normal 2 49" xfId="632"/>
    <cellStyle name="Normal 2 49 2" xfId="633"/>
    <cellStyle name="Normal 2 49_prokuratura" xfId="634"/>
    <cellStyle name="Normal 2 5" xfId="635"/>
    <cellStyle name="Normal 2 5 2" xfId="636"/>
    <cellStyle name="Normal 2 5 2 2" xfId="637"/>
    <cellStyle name="Normal 2 5 2_prokuratura" xfId="638"/>
    <cellStyle name="Normal 2 5 3" xfId="639"/>
    <cellStyle name="Normal 2 5 3 2" xfId="640"/>
    <cellStyle name="Normal 2 5 3_prokuratura" xfId="641"/>
    <cellStyle name="Normal 2 5 4" xfId="642"/>
    <cellStyle name="Normal 2 5_prokuratura" xfId="643"/>
    <cellStyle name="Normal 2 50" xfId="644"/>
    <cellStyle name="Normal 2 50 2" xfId="645"/>
    <cellStyle name="Normal 2 50_prokuratura" xfId="646"/>
    <cellStyle name="Normal 2 51" xfId="647"/>
    <cellStyle name="Normal 2 51 2" xfId="648"/>
    <cellStyle name="Normal 2 51_prokuratura" xfId="649"/>
    <cellStyle name="Normal 2 52" xfId="650"/>
    <cellStyle name="Normal 2 52 2" xfId="651"/>
    <cellStyle name="Normal 2 52_prokuratura" xfId="652"/>
    <cellStyle name="Normal 2 53" xfId="653"/>
    <cellStyle name="Normal 2 53 2" xfId="654"/>
    <cellStyle name="Normal 2 53_prokuratura" xfId="655"/>
    <cellStyle name="Normal 2 54" xfId="656"/>
    <cellStyle name="Normal 2 54 2" xfId="657"/>
    <cellStyle name="Normal 2 54_prokuratura" xfId="658"/>
    <cellStyle name="Normal 2 55" xfId="659"/>
    <cellStyle name="Normal 2 55 2" xfId="660"/>
    <cellStyle name="Normal 2 55_prokuratura" xfId="661"/>
    <cellStyle name="Normal 2 56" xfId="662"/>
    <cellStyle name="Normal 2 56 2" xfId="663"/>
    <cellStyle name="Normal 2 56_prokuratura" xfId="664"/>
    <cellStyle name="Normal 2 57" xfId="665"/>
    <cellStyle name="Normal 2 6" xfId="666"/>
    <cellStyle name="Normal 2 6 2" xfId="667"/>
    <cellStyle name="Normal 2 6 2 2" xfId="668"/>
    <cellStyle name="Normal 2 6 2_prokuratura" xfId="669"/>
    <cellStyle name="Normal 2 6 3" xfId="670"/>
    <cellStyle name="Normal 2 6 3 2" xfId="671"/>
    <cellStyle name="Normal 2 6 3_prokuratura" xfId="672"/>
    <cellStyle name="Normal 2 6 4" xfId="673"/>
    <cellStyle name="Normal 2 6_prokuratura" xfId="674"/>
    <cellStyle name="Normal 2 7" xfId="675"/>
    <cellStyle name="Normal 2 7 2" xfId="676"/>
    <cellStyle name="Normal 2 7 2 2" xfId="677"/>
    <cellStyle name="Normal 2 7 2_prokuratura" xfId="678"/>
    <cellStyle name="Normal 2 7 3" xfId="679"/>
    <cellStyle name="Normal 2 7 3 2" xfId="680"/>
    <cellStyle name="Normal 2 7 3_prokuratura" xfId="681"/>
    <cellStyle name="Normal 2 7 4" xfId="682"/>
    <cellStyle name="Normal 2 7_prokuratura" xfId="683"/>
    <cellStyle name="Normal 2 8" xfId="684"/>
    <cellStyle name="Normal 2 8 2" xfId="685"/>
    <cellStyle name="Normal 2 8 2 2" xfId="686"/>
    <cellStyle name="Normal 2 8 2_prokuratura" xfId="687"/>
    <cellStyle name="Normal 2 8 3" xfId="688"/>
    <cellStyle name="Normal 2 8 3 2" xfId="689"/>
    <cellStyle name="Normal 2 8 3_prokuratura" xfId="690"/>
    <cellStyle name="Normal 2 8 4" xfId="691"/>
    <cellStyle name="Normal 2 8_prokuratura" xfId="692"/>
    <cellStyle name="Normal 2 9" xfId="693"/>
    <cellStyle name="Normal 2 9 2" xfId="694"/>
    <cellStyle name="Normal 2 9 2 2" xfId="695"/>
    <cellStyle name="Normal 2 9 2_prokuratura" xfId="696"/>
    <cellStyle name="Normal 2 9 3" xfId="697"/>
    <cellStyle name="Normal 2 9 3 2" xfId="698"/>
    <cellStyle name="Normal 2 9 3_prokuratura" xfId="699"/>
    <cellStyle name="Normal 2 9 4" xfId="700"/>
    <cellStyle name="Normal 2 9_prokuratura" xfId="701"/>
    <cellStyle name="Normal 2_prokuratura" xfId="702"/>
    <cellStyle name="Normal 20" xfId="703"/>
    <cellStyle name="Normal 20 2" xfId="704"/>
    <cellStyle name="Normal 20_prokuratura" xfId="705"/>
    <cellStyle name="Normal 21" xfId="706"/>
    <cellStyle name="Normal 21 2" xfId="707"/>
    <cellStyle name="Normal 21_prokuratura" xfId="708"/>
    <cellStyle name="Normal 22" xfId="709"/>
    <cellStyle name="Normal 22 2" xfId="710"/>
    <cellStyle name="Normal 22_prokuratura" xfId="711"/>
    <cellStyle name="Normal 23" xfId="712"/>
    <cellStyle name="Normal 23 2" xfId="713"/>
    <cellStyle name="Normal 23_prokuratura" xfId="714"/>
    <cellStyle name="Normal 24" xfId="715"/>
    <cellStyle name="Normal 24 2" xfId="716"/>
    <cellStyle name="Normal 24_prokuratura" xfId="717"/>
    <cellStyle name="Normal 25" xfId="718"/>
    <cellStyle name="Normal 25 2" xfId="719"/>
    <cellStyle name="Normal 25_prokuratura" xfId="720"/>
    <cellStyle name="Normal 26" xfId="721"/>
    <cellStyle name="Normal 26 2" xfId="722"/>
    <cellStyle name="Normal 26_prokuratura" xfId="723"/>
    <cellStyle name="Normal 27" xfId="724"/>
    <cellStyle name="Normal 27 2" xfId="725"/>
    <cellStyle name="Normal 27_prokuratura" xfId="726"/>
    <cellStyle name="Normal 28" xfId="727"/>
    <cellStyle name="Normal 28 2" xfId="728"/>
    <cellStyle name="Normal 28_prokuratura" xfId="729"/>
    <cellStyle name="Normal 29" xfId="730"/>
    <cellStyle name="Normal 29 2" xfId="731"/>
    <cellStyle name="Normal 29_prokuratura" xfId="732"/>
    <cellStyle name="Normal 3" xfId="733"/>
    <cellStyle name="Normal 3 10" xfId="734"/>
    <cellStyle name="Normal 3 10 2" xfId="735"/>
    <cellStyle name="Normal 3 10 2 2" xfId="736"/>
    <cellStyle name="Normal 3 10 2_prokuratura" xfId="737"/>
    <cellStyle name="Normal 3 10 3" xfId="738"/>
    <cellStyle name="Normal 3 10 3 2" xfId="739"/>
    <cellStyle name="Normal 3 10 3_prokuratura" xfId="740"/>
    <cellStyle name="Normal 3 10 4" xfId="741"/>
    <cellStyle name="Normal 3 10_prokuratura" xfId="742"/>
    <cellStyle name="Normal 3 11" xfId="743"/>
    <cellStyle name="Normal 3 11 2" xfId="744"/>
    <cellStyle name="Normal 3 11 2 2" xfId="745"/>
    <cellStyle name="Normal 3 11 2_prokuratura" xfId="746"/>
    <cellStyle name="Normal 3 11 3" xfId="747"/>
    <cellStyle name="Normal 3 11 3 2" xfId="748"/>
    <cellStyle name="Normal 3 11 3_prokuratura" xfId="749"/>
    <cellStyle name="Normal 3 11 4" xfId="750"/>
    <cellStyle name="Normal 3 11_prokuratura" xfId="751"/>
    <cellStyle name="Normal 3 12" xfId="752"/>
    <cellStyle name="Normal 3 12 2" xfId="753"/>
    <cellStyle name="Normal 3 12 2 2" xfId="754"/>
    <cellStyle name="Normal 3 12 2_prokuratura" xfId="755"/>
    <cellStyle name="Normal 3 12 3" xfId="756"/>
    <cellStyle name="Normal 3 12 3 2" xfId="757"/>
    <cellStyle name="Normal 3 12 3_prokuratura" xfId="758"/>
    <cellStyle name="Normal 3 12 4" xfId="759"/>
    <cellStyle name="Normal 3 12_prokuratura" xfId="760"/>
    <cellStyle name="Normal 3 13" xfId="761"/>
    <cellStyle name="Normal 3 13 2" xfId="762"/>
    <cellStyle name="Normal 3 13 2 2" xfId="763"/>
    <cellStyle name="Normal 3 13 2_prokuratura" xfId="764"/>
    <cellStyle name="Normal 3 13 3" xfId="765"/>
    <cellStyle name="Normal 3 13 3 2" xfId="766"/>
    <cellStyle name="Normal 3 13 3_prokuratura" xfId="767"/>
    <cellStyle name="Normal 3 13 4" xfId="768"/>
    <cellStyle name="Normal 3 13_prokuratura" xfId="769"/>
    <cellStyle name="Normal 3 14" xfId="770"/>
    <cellStyle name="Normal 3 14 2" xfId="771"/>
    <cellStyle name="Normal 3 14 2 2" xfId="772"/>
    <cellStyle name="Normal 3 14 2_prokuratura" xfId="773"/>
    <cellStyle name="Normal 3 14 3" xfId="774"/>
    <cellStyle name="Normal 3 14 3 2" xfId="775"/>
    <cellStyle name="Normal 3 14 3_prokuratura" xfId="776"/>
    <cellStyle name="Normal 3 14 4" xfId="777"/>
    <cellStyle name="Normal 3 14_prokuratura" xfId="778"/>
    <cellStyle name="Normal 3 15" xfId="779"/>
    <cellStyle name="Normal 3 15 2" xfId="780"/>
    <cellStyle name="Normal 3 15 2 2" xfId="781"/>
    <cellStyle name="Normal 3 15 2_prokuratura" xfId="782"/>
    <cellStyle name="Normal 3 15 3" xfId="783"/>
    <cellStyle name="Normal 3 15 3 2" xfId="784"/>
    <cellStyle name="Normal 3 15 3_prokuratura" xfId="785"/>
    <cellStyle name="Normal 3 15 4" xfId="786"/>
    <cellStyle name="Normal 3 15_prokuratura" xfId="787"/>
    <cellStyle name="Normal 3 16" xfId="788"/>
    <cellStyle name="Normal 3 16 2" xfId="789"/>
    <cellStyle name="Normal 3 16_prokuratura" xfId="790"/>
    <cellStyle name="Normal 3 17" xfId="791"/>
    <cellStyle name="Normal 3 2" xfId="792"/>
    <cellStyle name="Normal 3 2 2" xfId="793"/>
    <cellStyle name="Normal 3 2_prokuratura" xfId="794"/>
    <cellStyle name="Normal 3 3" xfId="795"/>
    <cellStyle name="Normal 3 3 2" xfId="796"/>
    <cellStyle name="Normal 3 3_prokuratura" xfId="797"/>
    <cellStyle name="Normal 3 4" xfId="798"/>
    <cellStyle name="Normal 3 4 2" xfId="799"/>
    <cellStyle name="Normal 3 4_prokuratura" xfId="800"/>
    <cellStyle name="Normal 3 5" xfId="801"/>
    <cellStyle name="Normal 3 5 2" xfId="802"/>
    <cellStyle name="Normal 3 5_prokuratura" xfId="803"/>
    <cellStyle name="Normal 3 6" xfId="804"/>
    <cellStyle name="Normal 3 6 2" xfId="805"/>
    <cellStyle name="Normal 3 6_prokuratura" xfId="806"/>
    <cellStyle name="Normal 3 7" xfId="807"/>
    <cellStyle name="Normal 3 7 2" xfId="808"/>
    <cellStyle name="Normal 3 7_prokuratura" xfId="809"/>
    <cellStyle name="Normal 3 8" xfId="810"/>
    <cellStyle name="Normal 3 8 2" xfId="811"/>
    <cellStyle name="Normal 3 8 2 2" xfId="812"/>
    <cellStyle name="Normal 3 8 2_prokuratura" xfId="813"/>
    <cellStyle name="Normal 3 8 3" xfId="814"/>
    <cellStyle name="Normal 3 8 3 2" xfId="815"/>
    <cellStyle name="Normal 3 8 3_prokuratura" xfId="816"/>
    <cellStyle name="Normal 3 8 4" xfId="817"/>
    <cellStyle name="Normal 3 8_prokuratura" xfId="818"/>
    <cellStyle name="Normal 3 9" xfId="819"/>
    <cellStyle name="Normal 3 9 2" xfId="820"/>
    <cellStyle name="Normal 3 9 2 2" xfId="821"/>
    <cellStyle name="Normal 3 9 2_prokuratura" xfId="822"/>
    <cellStyle name="Normal 3 9 3" xfId="823"/>
    <cellStyle name="Normal 3 9 3 2" xfId="824"/>
    <cellStyle name="Normal 3 9 3_prokuratura" xfId="825"/>
    <cellStyle name="Normal 3 9 4" xfId="826"/>
    <cellStyle name="Normal 3 9_prokuratura" xfId="827"/>
    <cellStyle name="Normal 3_prokuratura" xfId="828"/>
    <cellStyle name="Normal 30" xfId="829"/>
    <cellStyle name="Normal 30 2" xfId="830"/>
    <cellStyle name="Normal 30_prokuratura" xfId="831"/>
    <cellStyle name="Normal 31" xfId="832"/>
    <cellStyle name="Normal 31 2" xfId="833"/>
    <cellStyle name="Normal 31_prokuratura" xfId="834"/>
    <cellStyle name="Normal 32" xfId="835"/>
    <cellStyle name="Normal 32 2" xfId="836"/>
    <cellStyle name="Normal 32_prokuratura" xfId="837"/>
    <cellStyle name="Normal 33" xfId="838"/>
    <cellStyle name="Normal 33 2" xfId="839"/>
    <cellStyle name="Normal 33_prokuratura" xfId="840"/>
    <cellStyle name="Normal 34" xfId="841"/>
    <cellStyle name="Normal 34 2" xfId="842"/>
    <cellStyle name="Normal 34_prokuratura" xfId="843"/>
    <cellStyle name="Normal 35" xfId="844"/>
    <cellStyle name="Normal 35 2" xfId="845"/>
    <cellStyle name="Normal 35_prokuratura" xfId="846"/>
    <cellStyle name="Normal 36" xfId="847"/>
    <cellStyle name="Normal 36 2" xfId="848"/>
    <cellStyle name="Normal 36_prokuratura" xfId="849"/>
    <cellStyle name="Normal 37" xfId="850"/>
    <cellStyle name="Normal 37 2" xfId="851"/>
    <cellStyle name="Normal 37_prokuratura" xfId="852"/>
    <cellStyle name="Normal 38" xfId="853"/>
    <cellStyle name="Normal 38 2" xfId="854"/>
    <cellStyle name="Normal 38_prokuratura" xfId="855"/>
    <cellStyle name="Normal 39" xfId="856"/>
    <cellStyle name="Normal 39 2" xfId="857"/>
    <cellStyle name="Normal 39_prokuratura" xfId="858"/>
    <cellStyle name="Normal 4" xfId="859"/>
    <cellStyle name="Normal 4 10" xfId="860"/>
    <cellStyle name="Normal 4 10 2" xfId="861"/>
    <cellStyle name="Normal 4 10_prokuratura" xfId="862"/>
    <cellStyle name="Normal 4 11" xfId="863"/>
    <cellStyle name="Normal 4 11 2" xfId="864"/>
    <cellStyle name="Normal 4 11_prokuratura" xfId="865"/>
    <cellStyle name="Normal 4 12" xfId="866"/>
    <cellStyle name="Normal 4 2" xfId="867"/>
    <cellStyle name="Normal 4 2 2" xfId="868"/>
    <cellStyle name="Normal 4 2 2 2" xfId="869"/>
    <cellStyle name="Normal 4 2 2_prokuratura" xfId="870"/>
    <cellStyle name="Normal 4 2 3" xfId="871"/>
    <cellStyle name="Normal 4 2 3 2" xfId="872"/>
    <cellStyle name="Normal 4 2 3_prokuratura" xfId="873"/>
    <cellStyle name="Normal 4 2 4" xfId="874"/>
    <cellStyle name="Normal 4 2_prokuratura" xfId="875"/>
    <cellStyle name="Normal 4 3" xfId="876"/>
    <cellStyle name="Normal 4 3 2" xfId="877"/>
    <cellStyle name="Normal 4 3 2 2" xfId="878"/>
    <cellStyle name="Normal 4 3 2_prokuratura" xfId="879"/>
    <cellStyle name="Normal 4 3 3" xfId="880"/>
    <cellStyle name="Normal 4 3 3 2" xfId="881"/>
    <cellStyle name="Normal 4 3 3_prokuratura" xfId="882"/>
    <cellStyle name="Normal 4 3 4" xfId="883"/>
    <cellStyle name="Normal 4 3_prokuratura" xfId="884"/>
    <cellStyle name="Normal 4 4" xfId="885"/>
    <cellStyle name="Normal 4 4 2" xfId="886"/>
    <cellStyle name="Normal 4 4 2 2" xfId="887"/>
    <cellStyle name="Normal 4 4 2_prokuratura" xfId="888"/>
    <cellStyle name="Normal 4 4 3" xfId="889"/>
    <cellStyle name="Normal 4 4 3 2" xfId="890"/>
    <cellStyle name="Normal 4 4 3_prokuratura" xfId="891"/>
    <cellStyle name="Normal 4 4 4" xfId="892"/>
    <cellStyle name="Normal 4 4_prokuratura" xfId="893"/>
    <cellStyle name="Normal 4 5" xfId="894"/>
    <cellStyle name="Normal 4 5 2" xfId="895"/>
    <cellStyle name="Normal 4 5 2 2" xfId="896"/>
    <cellStyle name="Normal 4 5 2_prokuratura" xfId="897"/>
    <cellStyle name="Normal 4 5 3" xfId="898"/>
    <cellStyle name="Normal 4 5 3 2" xfId="899"/>
    <cellStyle name="Normal 4 5 3_prokuratura" xfId="900"/>
    <cellStyle name="Normal 4 5 4" xfId="901"/>
    <cellStyle name="Normal 4 5_prokuratura" xfId="902"/>
    <cellStyle name="Normal 4 6" xfId="903"/>
    <cellStyle name="Normal 4 6 2" xfId="904"/>
    <cellStyle name="Normal 4 6 2 2" xfId="905"/>
    <cellStyle name="Normal 4 6 2_prokuratura" xfId="906"/>
    <cellStyle name="Normal 4 6 3" xfId="907"/>
    <cellStyle name="Normal 4 6 3 2" xfId="908"/>
    <cellStyle name="Normal 4 6 3_prokuratura" xfId="909"/>
    <cellStyle name="Normal 4 6 4" xfId="910"/>
    <cellStyle name="Normal 4 6_prokuratura" xfId="911"/>
    <cellStyle name="Normal 4 7" xfId="912"/>
    <cellStyle name="Normal 4 7 2" xfId="913"/>
    <cellStyle name="Normal 4 7 2 2" xfId="914"/>
    <cellStyle name="Normal 4 7 2_prokuratura" xfId="915"/>
    <cellStyle name="Normal 4 7 3" xfId="916"/>
    <cellStyle name="Normal 4 7 3 2" xfId="917"/>
    <cellStyle name="Normal 4 7 3_prokuratura" xfId="918"/>
    <cellStyle name="Normal 4 7 4" xfId="919"/>
    <cellStyle name="Normal 4 7_prokuratura" xfId="920"/>
    <cellStyle name="Normal 4 8" xfId="921"/>
    <cellStyle name="Normal 4 8 2" xfId="922"/>
    <cellStyle name="Normal 4 8 2 2" xfId="923"/>
    <cellStyle name="Normal 4 8 2_prokuratura" xfId="924"/>
    <cellStyle name="Normal 4 8 3" xfId="925"/>
    <cellStyle name="Normal 4 8 3 2" xfId="926"/>
    <cellStyle name="Normal 4 8 3_prokuratura" xfId="927"/>
    <cellStyle name="Normal 4 8 4" xfId="928"/>
    <cellStyle name="Normal 4 8_prokuratura" xfId="929"/>
    <cellStyle name="Normal 4 9" xfId="930"/>
    <cellStyle name="Normal 4 9 2" xfId="931"/>
    <cellStyle name="Normal 4 9 2 2" xfId="932"/>
    <cellStyle name="Normal 4 9 2_prokuratura" xfId="933"/>
    <cellStyle name="Normal 4 9 3" xfId="934"/>
    <cellStyle name="Normal 4 9 3 2" xfId="935"/>
    <cellStyle name="Normal 4 9 3_prokuratura" xfId="936"/>
    <cellStyle name="Normal 4 9 4" xfId="937"/>
    <cellStyle name="Normal 4 9_prokuratura" xfId="938"/>
    <cellStyle name="Normal 4_prokuratura" xfId="939"/>
    <cellStyle name="Normal 40" xfId="940"/>
    <cellStyle name="Normal 40 2" xfId="941"/>
    <cellStyle name="Normal 40_prokuratura" xfId="942"/>
    <cellStyle name="Normal 41" xfId="943"/>
    <cellStyle name="Normal 41 2" xfId="944"/>
    <cellStyle name="Normal 41_prokuratura" xfId="945"/>
    <cellStyle name="Normal 42" xfId="946"/>
    <cellStyle name="Normal 42 2" xfId="947"/>
    <cellStyle name="Normal 42_prokuratura" xfId="948"/>
    <cellStyle name="Normal 43" xfId="949"/>
    <cellStyle name="Normal 43 2" xfId="950"/>
    <cellStyle name="Normal 43_prokuratura" xfId="951"/>
    <cellStyle name="Normal 44" xfId="952"/>
    <cellStyle name="Normal 44 2" xfId="953"/>
    <cellStyle name="Normal 44_prokuratura" xfId="954"/>
    <cellStyle name="Normal 45" xfId="955"/>
    <cellStyle name="Normal 45 2" xfId="956"/>
    <cellStyle name="Normal 45_prokuratura" xfId="957"/>
    <cellStyle name="Normal 46" xfId="958"/>
    <cellStyle name="Normal 46 2" xfId="959"/>
    <cellStyle name="Normal 46_prokuratura" xfId="960"/>
    <cellStyle name="Normal 47" xfId="961"/>
    <cellStyle name="Normal 47 2" xfId="962"/>
    <cellStyle name="Normal 47_prokuratura" xfId="963"/>
    <cellStyle name="Normal 48" xfId="964"/>
    <cellStyle name="Normal 48 2" xfId="965"/>
    <cellStyle name="Normal 48_prokuratura" xfId="966"/>
    <cellStyle name="Normal 49" xfId="967"/>
    <cellStyle name="Normal 49 2" xfId="968"/>
    <cellStyle name="Normal 49_prokuratura" xfId="969"/>
    <cellStyle name="Normal 5" xfId="970"/>
    <cellStyle name="Normal 5 2" xfId="971"/>
    <cellStyle name="Normal 5_prokuratura" xfId="972"/>
    <cellStyle name="Normal 50" xfId="1069"/>
    <cellStyle name="Normal 50 2" xfId="1096"/>
    <cellStyle name="Normal 50 3" xfId="1126"/>
    <cellStyle name="Normal 50 4" xfId="1130"/>
    <cellStyle name="Normal 50 5" xfId="1135"/>
    <cellStyle name="Normal 6" xfId="973"/>
    <cellStyle name="Normal 6 2" xfId="974"/>
    <cellStyle name="Normal 6_prokuratura" xfId="975"/>
    <cellStyle name="Normal 7" xfId="976"/>
    <cellStyle name="Normal 7 2" xfId="977"/>
    <cellStyle name="Normal 7_prokuratura" xfId="978"/>
    <cellStyle name="Normal 8" xfId="979"/>
    <cellStyle name="Normal 8 2" xfId="980"/>
    <cellStyle name="Normal 8_prokuratura" xfId="981"/>
    <cellStyle name="Normal 9" xfId="982"/>
    <cellStyle name="Normal 9 2" xfId="983"/>
    <cellStyle name="Normal 9_prokuratura" xfId="984"/>
    <cellStyle name="Normal_senaki keTilmowyoba" xfId="2"/>
    <cellStyle name="Normal_senaki keTilmowyoba_xarj-va keTilmowyobis" xfId="4"/>
    <cellStyle name="normálne 2" xfId="985"/>
    <cellStyle name="Percent" xfId="1142" builtinId="5"/>
    <cellStyle name="Percent 2 2" xfId="986"/>
    <cellStyle name="Percent 2 2 2" xfId="987"/>
    <cellStyle name="Percent 2 3" xfId="988"/>
    <cellStyle name="Percent 2 3 2" xfId="989"/>
    <cellStyle name="Percent 2 4" xfId="990"/>
    <cellStyle name="Percent 2 4 2" xfId="991"/>
    <cellStyle name="Percent 3" xfId="992"/>
    <cellStyle name="Percent 3 2" xfId="993"/>
    <cellStyle name="Percent 3 2 2" xfId="994"/>
    <cellStyle name="Percent 3 3" xfId="995"/>
    <cellStyle name="Percent 3 3 2" xfId="996"/>
    <cellStyle name="Percent 3 4" xfId="997"/>
    <cellStyle name="Percent 4" xfId="998"/>
    <cellStyle name="Percent 4 2" xfId="999"/>
    <cellStyle name="SAPBEXstdItem" xfId="1000"/>
    <cellStyle name="Standard_35kA Anl. &amp; Gen.Schutz  ANL335B" xfId="1001"/>
    <cellStyle name="Style 1" xfId="3"/>
    <cellStyle name="Акцент1 2" xfId="1002"/>
    <cellStyle name="Акцент1 3" xfId="1045"/>
    <cellStyle name="Акцент2 2" xfId="1003"/>
    <cellStyle name="Акцент2 3" xfId="1046"/>
    <cellStyle name="Акцент3 2" xfId="1004"/>
    <cellStyle name="Акцент3 3" xfId="1047"/>
    <cellStyle name="Акцент4 2" xfId="1005"/>
    <cellStyle name="Акцент4 3" xfId="1048"/>
    <cellStyle name="Акцент5 2" xfId="1006"/>
    <cellStyle name="Акцент5 3" xfId="1049"/>
    <cellStyle name="Акцент6 2" xfId="1007"/>
    <cellStyle name="Акцент6 3" xfId="1050"/>
    <cellStyle name="Ввод  2" xfId="1008"/>
    <cellStyle name="Ввод  3" xfId="1061"/>
    <cellStyle name="Вывод 2" xfId="1009"/>
    <cellStyle name="Вывод 3" xfId="1065"/>
    <cellStyle name="Вычисление 2" xfId="1010"/>
    <cellStyle name="Вычисление 3" xfId="1052"/>
    <cellStyle name="Заголовок 1 2" xfId="1011"/>
    <cellStyle name="Заголовок 1 3" xfId="1057"/>
    <cellStyle name="Заголовок 2 2" xfId="1012"/>
    <cellStyle name="Заголовок 2 3" xfId="1058"/>
    <cellStyle name="Заголовок 3 2" xfId="1013"/>
    <cellStyle name="Заголовок 3 3" xfId="1059"/>
    <cellStyle name="Заголовок 4 2" xfId="1014"/>
    <cellStyle name="Заголовок 4 3" xfId="1060"/>
    <cellStyle name="Итог 2" xfId="1015"/>
    <cellStyle name="Итог 3" xfId="1067"/>
    <cellStyle name="Контрольная ячейка 2" xfId="1016"/>
    <cellStyle name="Контрольная ячейка 3" xfId="1053"/>
    <cellStyle name="Название 2" xfId="1017"/>
    <cellStyle name="Название 3" xfId="1066"/>
    <cellStyle name="Нейтральный 2" xfId="1018"/>
    <cellStyle name="Нейтральный 3" xfId="1063"/>
    <cellStyle name="Обычный 2" xfId="8"/>
    <cellStyle name="Обычный 2 2" xfId="9"/>
    <cellStyle name="Обычный 2 2 10" xfId="1105"/>
    <cellStyle name="Обычный 2 2 11" xfId="1113"/>
    <cellStyle name="Обычный 2 2 12" xfId="1090"/>
    <cellStyle name="Обычный 2 2 13" xfId="1119"/>
    <cellStyle name="Обычный 2 2 14" xfId="1123"/>
    <cellStyle name="Обычный 2 2 15" xfId="1104"/>
    <cellStyle name="Обычный 2 2 16" xfId="1099"/>
    <cellStyle name="Обычный 2 2 2" xfId="10"/>
    <cellStyle name="Обычный 2 2 2 2" xfId="1074"/>
    <cellStyle name="Обычный 2 2 2 3" xfId="1089"/>
    <cellStyle name="Обычный 2 2 2 4" xfId="1095"/>
    <cellStyle name="Обычный 2 2 2 5" xfId="1112"/>
    <cellStyle name="Обычный 2 2 2 6" xfId="1116"/>
    <cellStyle name="Обычный 2 2 3" xfId="18"/>
    <cellStyle name="Обычный 2 2 4" xfId="1071"/>
    <cellStyle name="Обычный 2 2 4 2" xfId="1097"/>
    <cellStyle name="Обычный 2 2 4 3" xfId="1129"/>
    <cellStyle name="Обычный 2 2 4 4" xfId="1132"/>
    <cellStyle name="Обычный 2 2 4 5" xfId="1136"/>
    <cellStyle name="Обычный 2 2 5" xfId="1073"/>
    <cellStyle name="Обычный 2 2 6" xfId="1093"/>
    <cellStyle name="Обычный 2 2 7" xfId="1088"/>
    <cellStyle name="Обычный 2 2 8" xfId="1094"/>
    <cellStyle name="Обычный 2 2 9" xfId="1081"/>
    <cellStyle name="Обычный 3" xfId="11"/>
    <cellStyle name="Обычный 3 10" xfId="1092"/>
    <cellStyle name="Обычный 3 11" xfId="1098"/>
    <cellStyle name="Обычный 3 2" xfId="12"/>
    <cellStyle name="Обычный 3 2 2" xfId="21"/>
    <cellStyle name="Обычный 3 2 3" xfId="1085"/>
    <cellStyle name="Обычный 3 2 4" xfId="1084"/>
    <cellStyle name="Обычный 3 2 5" xfId="1134"/>
    <cellStyle name="Обычный 3 2 6" xfId="1133"/>
    <cellStyle name="Обычный 3 2 7" xfId="1100"/>
    <cellStyle name="Обычный 3 3" xfId="20"/>
    <cellStyle name="Обычный 3 3 10" xfId="1140"/>
    <cellStyle name="Обычный 3 3 2" xfId="1077"/>
    <cellStyle name="Обычный 3 3 3" xfId="1121"/>
    <cellStyle name="Обычный 3 3 4" xfId="1107"/>
    <cellStyle name="Обычный 3 3 5" xfId="1108"/>
    <cellStyle name="Обычный 3 3 6" xfId="1110"/>
    <cellStyle name="Обычный 3 3 7" xfId="1124"/>
    <cellStyle name="Обычный 3 3 8" xfId="1138"/>
    <cellStyle name="Обычный 3 3 9" xfId="1139"/>
    <cellStyle name="Обычный 3 4" xfId="1070"/>
    <cellStyle name="Обычный 3 5" xfId="1086"/>
    <cellStyle name="Обычный 3 6" xfId="1079"/>
    <cellStyle name="Обычный 3 7" xfId="1102"/>
    <cellStyle name="Обычный 3 8" xfId="1083"/>
    <cellStyle name="Обычный 3 9" xfId="1122"/>
    <cellStyle name="Обычный 4" xfId="13"/>
    <cellStyle name="Обычный 4 2" xfId="1026"/>
    <cellStyle name="Обычный 4 2 2" xfId="1091"/>
    <cellStyle name="Обычный 4 2 3" xfId="1082"/>
    <cellStyle name="Обычный 4 2 4" xfId="1117"/>
    <cellStyle name="Обычный 4 2 5" xfId="1080"/>
    <cellStyle name="Обычный 4 3" xfId="1111"/>
    <cellStyle name="Обычный 4 4" xfId="1103"/>
    <cellStyle name="Обычный 4 5" xfId="1125"/>
    <cellStyle name="Обычный 4 6" xfId="1101"/>
    <cellStyle name="Обычный 4 7" xfId="1137"/>
    <cellStyle name="Обычный 5" xfId="14"/>
    <cellStyle name="Обычный 5 2" xfId="1072"/>
    <cellStyle name="Обычный 6" xfId="15"/>
    <cellStyle name="Обычный 6 2" xfId="1075"/>
    <cellStyle name="Обычный 6 3" xfId="1118"/>
    <cellStyle name="Обычный 6 4" xfId="1120"/>
    <cellStyle name="Обычный 6 5" xfId="1127"/>
    <cellStyle name="Обычный 7" xfId="16"/>
    <cellStyle name="Обычный 7 2" xfId="1076"/>
    <cellStyle name="Обычный 7 3" xfId="1109"/>
    <cellStyle name="Обычный 7 4" xfId="1128"/>
    <cellStyle name="Обычный 7 5" xfId="1131"/>
    <cellStyle name="Обычный_დემონტაჟი" xfId="1141"/>
    <cellStyle name="Плохой 2" xfId="1019"/>
    <cellStyle name="Плохой 3" xfId="1051"/>
    <cellStyle name="Пояснение 2" xfId="1020"/>
    <cellStyle name="Пояснение 3" xfId="1055"/>
    <cellStyle name="Примечание 2" xfId="1021"/>
    <cellStyle name="Примечание 3" xfId="1064"/>
    <cellStyle name="Связанная ячейка 2" xfId="1022"/>
    <cellStyle name="Связанная ячейка 3" xfId="1062"/>
    <cellStyle name="Текст предупреждения 2" xfId="1023"/>
    <cellStyle name="Текст предупреждения 3" xfId="1068"/>
    <cellStyle name="Финансовый 2" xfId="17"/>
    <cellStyle name="Финансовый 2 2" xfId="19"/>
    <cellStyle name="Финансовый 2 3" xfId="1087"/>
    <cellStyle name="Финансовый 2 4" xfId="1114"/>
    <cellStyle name="Финансовый 2 5" xfId="1106"/>
    <cellStyle name="Финансовый 2 6" xfId="1078"/>
    <cellStyle name="Финансовый 2 7" xfId="1115"/>
    <cellStyle name="Финансовый 3" xfId="1054"/>
    <cellStyle name="Хороший 2" xfId="1024"/>
    <cellStyle name="Хороший 3" xfId="1056"/>
    <cellStyle name="常规_Sheet1" xfId="10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tabSelected="1" view="pageBreakPreview" topLeftCell="B157" zoomScale="120" zoomScaleNormal="100" zoomScaleSheetLayoutView="120" workbookViewId="0">
      <selection activeCell="C169" sqref="C169"/>
    </sheetView>
  </sheetViews>
  <sheetFormatPr defaultRowHeight="12.75"/>
  <cols>
    <col min="1" max="1" width="2.85546875" style="1" customWidth="1"/>
    <col min="2" max="2" width="11.42578125" style="1" customWidth="1"/>
    <col min="3" max="3" width="63.42578125" style="1" customWidth="1"/>
    <col min="4" max="4" width="8.85546875" style="1" customWidth="1"/>
    <col min="5" max="5" width="8.5703125" style="1" customWidth="1"/>
    <col min="6" max="6" width="10.7109375" style="1" customWidth="1"/>
    <col min="7" max="7" width="11.7109375" style="1" customWidth="1"/>
    <col min="8" max="8" width="10.42578125" style="1" bestFit="1" customWidth="1"/>
    <col min="9" max="9" width="7.28515625" style="1" customWidth="1"/>
    <col min="10" max="10" width="10" style="1" bestFit="1" customWidth="1"/>
    <col min="11" max="11" width="8.28515625" style="1" customWidth="1"/>
    <col min="12" max="12" width="9" style="1" bestFit="1" customWidth="1"/>
    <col min="13" max="13" width="10.140625" style="1" bestFit="1" customWidth="1"/>
    <col min="14" max="16384" width="9.140625" style="1"/>
  </cols>
  <sheetData>
    <row r="1" spans="1:14" ht="16.5">
      <c r="A1" s="110" t="s">
        <v>101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"/>
    </row>
    <row r="2" spans="1:14" ht="15.75">
      <c r="A2" s="111" t="s">
        <v>70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4" ht="15.75">
      <c r="A3" s="112" t="s">
        <v>102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3"/>
    </row>
    <row r="4" spans="1:14" ht="15.75">
      <c r="A4" s="4"/>
      <c r="B4" s="5"/>
      <c r="C4" s="5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4">
      <c r="A5" s="109" t="s">
        <v>56</v>
      </c>
      <c r="B5" s="114" t="s">
        <v>0</v>
      </c>
      <c r="C5" s="114" t="s">
        <v>1</v>
      </c>
      <c r="D5" s="114" t="s">
        <v>2</v>
      </c>
      <c r="E5" s="114" t="s">
        <v>3</v>
      </c>
      <c r="F5" s="114" t="s">
        <v>4</v>
      </c>
      <c r="G5" s="115" t="s">
        <v>66</v>
      </c>
      <c r="H5" s="115"/>
      <c r="I5" s="109" t="s">
        <v>67</v>
      </c>
      <c r="J5" s="109"/>
      <c r="K5" s="114" t="s">
        <v>5</v>
      </c>
      <c r="L5" s="114"/>
      <c r="M5" s="8" t="s">
        <v>68</v>
      </c>
    </row>
    <row r="6" spans="1:14" ht="25.5">
      <c r="A6" s="109"/>
      <c r="B6" s="114"/>
      <c r="C6" s="114"/>
      <c r="D6" s="114"/>
      <c r="E6" s="114"/>
      <c r="F6" s="114"/>
      <c r="G6" s="9" t="s">
        <v>6</v>
      </c>
      <c r="H6" s="10" t="s">
        <v>7</v>
      </c>
      <c r="I6" s="9" t="s">
        <v>6</v>
      </c>
      <c r="J6" s="10" t="s">
        <v>7</v>
      </c>
      <c r="K6" s="9" t="s">
        <v>6</v>
      </c>
      <c r="L6" s="10" t="s">
        <v>8</v>
      </c>
      <c r="M6" s="8" t="s">
        <v>9</v>
      </c>
    </row>
    <row r="7" spans="1:14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8">
        <v>7</v>
      </c>
      <c r="H7" s="11">
        <v>8</v>
      </c>
      <c r="I7" s="8">
        <v>9</v>
      </c>
      <c r="J7" s="11">
        <v>10</v>
      </c>
      <c r="K7" s="8">
        <v>11</v>
      </c>
      <c r="L7" s="11">
        <v>12</v>
      </c>
      <c r="M7" s="8">
        <v>13</v>
      </c>
    </row>
    <row r="8" spans="1:14">
      <c r="A8" s="8"/>
      <c r="B8" s="8"/>
      <c r="C8" s="12" t="s">
        <v>55</v>
      </c>
      <c r="D8" s="8"/>
      <c r="E8" s="8"/>
      <c r="F8" s="8"/>
      <c r="G8" s="8"/>
      <c r="H8" s="8"/>
      <c r="I8" s="8"/>
      <c r="J8" s="8"/>
      <c r="K8" s="8"/>
      <c r="L8" s="8"/>
      <c r="M8" s="10"/>
    </row>
    <row r="9" spans="1:14">
      <c r="A9" s="13">
        <v>1</v>
      </c>
      <c r="B9" s="14" t="s">
        <v>26</v>
      </c>
      <c r="C9" s="15" t="s">
        <v>73</v>
      </c>
      <c r="D9" s="13" t="s">
        <v>10</v>
      </c>
      <c r="E9" s="13"/>
      <c r="F9" s="16">
        <v>0.11799999999999999</v>
      </c>
      <c r="G9" s="17"/>
      <c r="H9" s="10"/>
      <c r="I9" s="13"/>
      <c r="J9" s="13"/>
      <c r="K9" s="13"/>
      <c r="L9" s="13"/>
      <c r="M9" s="10"/>
    </row>
    <row r="10" spans="1:14" ht="25.5">
      <c r="A10" s="13">
        <v>2</v>
      </c>
      <c r="B10" s="18" t="s">
        <v>135</v>
      </c>
      <c r="C10" s="15" t="s">
        <v>85</v>
      </c>
      <c r="D10" s="14" t="s">
        <v>86</v>
      </c>
      <c r="E10" s="19"/>
      <c r="F10" s="19">
        <v>1</v>
      </c>
      <c r="G10" s="20"/>
      <c r="H10" s="10"/>
      <c r="I10" s="21"/>
      <c r="J10" s="21"/>
      <c r="K10" s="21"/>
      <c r="L10" s="21"/>
      <c r="M10" s="10"/>
    </row>
    <row r="11" spans="1:14">
      <c r="A11" s="13"/>
      <c r="B11" s="22"/>
      <c r="C11" s="23" t="s">
        <v>21</v>
      </c>
      <c r="D11" s="24" t="s">
        <v>14</v>
      </c>
      <c r="E11" s="23">
        <v>1.54</v>
      </c>
      <c r="F11" s="25">
        <f>E11*F10</f>
        <v>1.54</v>
      </c>
      <c r="G11" s="26"/>
      <c r="H11" s="10"/>
      <c r="I11" s="27"/>
      <c r="J11" s="27"/>
      <c r="K11" s="27"/>
      <c r="L11" s="27"/>
      <c r="M11" s="10"/>
    </row>
    <row r="12" spans="1:14">
      <c r="A12" s="13"/>
      <c r="B12" s="25"/>
      <c r="C12" s="23" t="s">
        <v>11</v>
      </c>
      <c r="D12" s="28" t="s">
        <v>12</v>
      </c>
      <c r="E12" s="23">
        <v>0.09</v>
      </c>
      <c r="F12" s="29">
        <f>E12*F10</f>
        <v>0.09</v>
      </c>
      <c r="G12" s="27"/>
      <c r="H12" s="27"/>
      <c r="I12" s="27"/>
      <c r="J12" s="27"/>
      <c r="K12" s="27"/>
      <c r="L12" s="30"/>
      <c r="M12" s="10"/>
    </row>
    <row r="13" spans="1:14" ht="15">
      <c r="A13" s="13"/>
      <c r="B13" s="25"/>
      <c r="C13" s="23" t="s">
        <v>119</v>
      </c>
      <c r="D13" s="25" t="s">
        <v>140</v>
      </c>
      <c r="E13" s="23">
        <v>1.4E-2</v>
      </c>
      <c r="F13" s="25">
        <f>E13*F10</f>
        <v>1.4E-2</v>
      </c>
      <c r="G13" s="27"/>
      <c r="H13" s="27"/>
      <c r="I13" s="26"/>
      <c r="J13" s="10"/>
      <c r="K13" s="27"/>
      <c r="L13" s="27"/>
      <c r="M13" s="10"/>
    </row>
    <row r="14" spans="1:14">
      <c r="A14" s="8"/>
      <c r="B14" s="31"/>
      <c r="C14" s="12" t="s">
        <v>54</v>
      </c>
      <c r="D14" s="31"/>
      <c r="E14" s="32"/>
      <c r="F14" s="32"/>
      <c r="G14" s="20"/>
      <c r="H14" s="20"/>
      <c r="I14" s="20"/>
      <c r="J14" s="20"/>
      <c r="K14" s="20"/>
      <c r="L14" s="20"/>
      <c r="M14" s="10"/>
    </row>
    <row r="15" spans="1:14" ht="25.5">
      <c r="A15" s="108">
        <v>3</v>
      </c>
      <c r="B15" s="33" t="s">
        <v>79</v>
      </c>
      <c r="C15" s="34" t="s">
        <v>103</v>
      </c>
      <c r="D15" s="35" t="s">
        <v>141</v>
      </c>
      <c r="E15" s="34"/>
      <c r="F15" s="36">
        <v>1.7020999999999999</v>
      </c>
      <c r="G15" s="34"/>
      <c r="H15" s="34"/>
      <c r="I15" s="34"/>
      <c r="J15" s="34"/>
      <c r="K15" s="34"/>
      <c r="L15" s="34"/>
      <c r="M15" s="34"/>
    </row>
    <row r="16" spans="1:14">
      <c r="A16" s="109"/>
      <c r="B16" s="37"/>
      <c r="C16" s="38" t="s">
        <v>74</v>
      </c>
      <c r="D16" s="37" t="s">
        <v>75</v>
      </c>
      <c r="E16" s="37">
        <v>14.5</v>
      </c>
      <c r="F16" s="30">
        <f>E16*F15</f>
        <v>24.68045</v>
      </c>
      <c r="G16" s="39"/>
      <c r="H16" s="10"/>
      <c r="I16" s="40"/>
      <c r="J16" s="30"/>
      <c r="K16" s="30"/>
      <c r="L16" s="30"/>
      <c r="M16" s="10"/>
    </row>
    <row r="17" spans="1:13">
      <c r="A17" s="109"/>
      <c r="B17" s="37" t="s">
        <v>80</v>
      </c>
      <c r="C17" s="38" t="s">
        <v>81</v>
      </c>
      <c r="D17" s="37" t="s">
        <v>76</v>
      </c>
      <c r="E17" s="37">
        <v>3.18</v>
      </c>
      <c r="F17" s="30">
        <f>E17*F15</f>
        <v>5.4126780000000005</v>
      </c>
      <c r="G17" s="37"/>
      <c r="H17" s="34"/>
      <c r="I17" s="30"/>
      <c r="J17" s="30"/>
      <c r="K17" s="41"/>
      <c r="L17" s="30"/>
      <c r="M17" s="10"/>
    </row>
    <row r="18" spans="1:13">
      <c r="A18" s="109"/>
      <c r="B18" s="37" t="s">
        <v>82</v>
      </c>
      <c r="C18" s="37" t="s">
        <v>83</v>
      </c>
      <c r="D18" s="37" t="s">
        <v>76</v>
      </c>
      <c r="E18" s="37">
        <v>2.42</v>
      </c>
      <c r="F18" s="30">
        <f>F15*E18</f>
        <v>4.1190819999999997</v>
      </c>
      <c r="G18" s="37"/>
      <c r="H18" s="34"/>
      <c r="I18" s="30"/>
      <c r="J18" s="30"/>
      <c r="K18" s="30"/>
      <c r="L18" s="30"/>
      <c r="M18" s="10"/>
    </row>
    <row r="19" spans="1:13">
      <c r="A19" s="109"/>
      <c r="B19" s="34"/>
      <c r="C19" s="37" t="s">
        <v>84</v>
      </c>
      <c r="D19" s="37" t="s">
        <v>76</v>
      </c>
      <c r="E19" s="37">
        <v>2.42</v>
      </c>
      <c r="F19" s="30">
        <f>F15*E19</f>
        <v>4.1190819999999997</v>
      </c>
      <c r="G19" s="37"/>
      <c r="H19" s="34"/>
      <c r="I19" s="30"/>
      <c r="J19" s="30"/>
      <c r="K19" s="41"/>
      <c r="L19" s="30"/>
      <c r="M19" s="10"/>
    </row>
    <row r="20" spans="1:13">
      <c r="A20" s="8"/>
      <c r="B20" s="42"/>
      <c r="C20" s="38" t="s">
        <v>17</v>
      </c>
      <c r="D20" s="37" t="s">
        <v>12</v>
      </c>
      <c r="E20" s="37">
        <v>1.45</v>
      </c>
      <c r="F20" s="30">
        <f>F15*E20</f>
        <v>2.468045</v>
      </c>
      <c r="G20" s="37"/>
      <c r="H20" s="34"/>
      <c r="I20" s="30"/>
      <c r="J20" s="30"/>
      <c r="K20" s="30"/>
      <c r="L20" s="30"/>
      <c r="M20" s="10"/>
    </row>
    <row r="21" spans="1:13" ht="15">
      <c r="A21" s="108">
        <v>4</v>
      </c>
      <c r="B21" s="43" t="s">
        <v>18</v>
      </c>
      <c r="C21" s="15" t="s">
        <v>71</v>
      </c>
      <c r="D21" s="43" t="s">
        <v>142</v>
      </c>
      <c r="E21" s="44"/>
      <c r="F21" s="44">
        <v>18.899999999999999</v>
      </c>
      <c r="G21" s="44"/>
      <c r="H21" s="44"/>
      <c r="I21" s="44"/>
      <c r="J21" s="44"/>
      <c r="K21" s="44"/>
      <c r="L21" s="44"/>
      <c r="M21" s="10"/>
    </row>
    <row r="22" spans="1:13">
      <c r="A22" s="109"/>
      <c r="B22" s="8"/>
      <c r="C22" s="8" t="s">
        <v>13</v>
      </c>
      <c r="D22" s="8" t="s">
        <v>14</v>
      </c>
      <c r="E22" s="8">
        <v>2.06</v>
      </c>
      <c r="F22" s="10">
        <f>F21*E22</f>
        <v>38.933999999999997</v>
      </c>
      <c r="G22" s="10"/>
      <c r="H22" s="10"/>
      <c r="I22" s="10"/>
      <c r="J22" s="10"/>
      <c r="K22" s="10"/>
      <c r="L22" s="10"/>
      <c r="M22" s="10"/>
    </row>
    <row r="23" spans="1:13" ht="15">
      <c r="A23" s="108">
        <v>5</v>
      </c>
      <c r="B23" s="45" t="s">
        <v>136</v>
      </c>
      <c r="C23" s="15" t="s">
        <v>19</v>
      </c>
      <c r="D23" s="43" t="s">
        <v>142</v>
      </c>
      <c r="E23" s="44"/>
      <c r="F23" s="44">
        <v>189.12</v>
      </c>
      <c r="G23" s="44"/>
      <c r="H23" s="44"/>
      <c r="I23" s="44"/>
      <c r="J23" s="44"/>
      <c r="K23" s="44"/>
      <c r="L23" s="44"/>
      <c r="M23" s="10"/>
    </row>
    <row r="24" spans="1:13">
      <c r="A24" s="109"/>
      <c r="B24" s="8"/>
      <c r="C24" s="8" t="s">
        <v>13</v>
      </c>
      <c r="D24" s="8" t="s">
        <v>14</v>
      </c>
      <c r="E24" s="46">
        <f>13.2/1000</f>
        <v>1.32E-2</v>
      </c>
      <c r="F24" s="10">
        <f>E24*F23</f>
        <v>2.4963839999999999</v>
      </c>
      <c r="G24" s="10"/>
      <c r="H24" s="10"/>
      <c r="I24" s="10"/>
      <c r="J24" s="10"/>
      <c r="K24" s="10"/>
      <c r="L24" s="10"/>
      <c r="M24" s="10"/>
    </row>
    <row r="25" spans="1:13" ht="27.75">
      <c r="A25" s="109"/>
      <c r="B25" s="31" t="s">
        <v>57</v>
      </c>
      <c r="C25" s="9" t="s">
        <v>143</v>
      </c>
      <c r="D25" s="8" t="s">
        <v>15</v>
      </c>
      <c r="E25" s="46">
        <v>2.9499999999999998E-2</v>
      </c>
      <c r="F25" s="10">
        <f>E25*F23</f>
        <v>5.57904</v>
      </c>
      <c r="G25" s="47"/>
      <c r="H25" s="10"/>
      <c r="I25" s="10"/>
      <c r="J25" s="10"/>
      <c r="K25" s="47"/>
      <c r="L25" s="30"/>
      <c r="M25" s="10"/>
    </row>
    <row r="26" spans="1:13" ht="25.5">
      <c r="A26" s="13">
        <v>6</v>
      </c>
      <c r="B26" s="15" t="s">
        <v>69</v>
      </c>
      <c r="C26" s="48" t="s">
        <v>20</v>
      </c>
      <c r="D26" s="13" t="s">
        <v>16</v>
      </c>
      <c r="E26" s="49"/>
      <c r="F26" s="49">
        <v>330.96</v>
      </c>
      <c r="G26" s="49"/>
      <c r="H26" s="49"/>
      <c r="I26" s="49"/>
      <c r="J26" s="49"/>
      <c r="K26" s="47"/>
      <c r="L26" s="30"/>
      <c r="M26" s="10"/>
    </row>
    <row r="27" spans="1:13" ht="15">
      <c r="A27" s="108">
        <v>7</v>
      </c>
      <c r="B27" s="15" t="s">
        <v>87</v>
      </c>
      <c r="C27" s="48" t="s">
        <v>88</v>
      </c>
      <c r="D27" s="50" t="s">
        <v>144</v>
      </c>
      <c r="E27" s="49"/>
      <c r="F27" s="49">
        <v>0.82543999999999995</v>
      </c>
      <c r="G27" s="49"/>
      <c r="H27" s="49"/>
      <c r="I27" s="49"/>
      <c r="J27" s="49"/>
      <c r="K27" s="10"/>
      <c r="L27" s="10"/>
      <c r="M27" s="10"/>
    </row>
    <row r="28" spans="1:13">
      <c r="A28" s="109"/>
      <c r="B28" s="15">
        <v>14.143000000000001</v>
      </c>
      <c r="C28" s="51" t="s">
        <v>89</v>
      </c>
      <c r="D28" s="8" t="s">
        <v>15</v>
      </c>
      <c r="E28" s="10">
        <v>0.28000000000000003</v>
      </c>
      <c r="F28" s="10">
        <f>F27*E28</f>
        <v>0.2311232</v>
      </c>
      <c r="G28" s="49"/>
      <c r="H28" s="49"/>
      <c r="I28" s="49"/>
      <c r="J28" s="49"/>
      <c r="K28" s="47"/>
      <c r="L28" s="30"/>
      <c r="M28" s="10"/>
    </row>
    <row r="29" spans="1:13">
      <c r="A29" s="8"/>
      <c r="B29" s="9"/>
      <c r="C29" s="12" t="s">
        <v>104</v>
      </c>
      <c r="D29" s="8"/>
      <c r="E29" s="8"/>
      <c r="F29" s="10"/>
      <c r="G29" s="10"/>
      <c r="H29" s="10"/>
      <c r="I29" s="10"/>
      <c r="J29" s="10"/>
      <c r="K29" s="10"/>
      <c r="L29" s="10"/>
      <c r="M29" s="10"/>
    </row>
    <row r="30" spans="1:13" ht="25.5">
      <c r="A30" s="108">
        <v>8</v>
      </c>
      <c r="B30" s="52" t="s">
        <v>105</v>
      </c>
      <c r="C30" s="15" t="s">
        <v>106</v>
      </c>
      <c r="D30" s="14" t="s">
        <v>142</v>
      </c>
      <c r="E30" s="13"/>
      <c r="F30" s="13">
        <v>3.2</v>
      </c>
      <c r="G30" s="13"/>
      <c r="H30" s="49"/>
      <c r="I30" s="13"/>
      <c r="J30" s="13"/>
      <c r="K30" s="13"/>
      <c r="L30" s="49"/>
      <c r="M30" s="49"/>
    </row>
    <row r="31" spans="1:13">
      <c r="A31" s="109"/>
      <c r="B31" s="9"/>
      <c r="C31" s="31" t="s">
        <v>13</v>
      </c>
      <c r="D31" s="31" t="s">
        <v>14</v>
      </c>
      <c r="E31" s="8">
        <v>0.89</v>
      </c>
      <c r="F31" s="11">
        <f>F30*E31</f>
        <v>2.8480000000000003</v>
      </c>
      <c r="G31" s="46"/>
      <c r="H31" s="10"/>
      <c r="I31" s="53"/>
      <c r="J31" s="10"/>
      <c r="K31" s="8"/>
      <c r="L31" s="10"/>
      <c r="M31" s="10"/>
    </row>
    <row r="32" spans="1:13">
      <c r="A32" s="109"/>
      <c r="B32" s="54"/>
      <c r="C32" s="9" t="s">
        <v>107</v>
      </c>
      <c r="D32" s="9" t="s">
        <v>12</v>
      </c>
      <c r="E32" s="8">
        <v>0.37</v>
      </c>
      <c r="F32" s="10">
        <f>F30*E32</f>
        <v>1.1839999999999999</v>
      </c>
      <c r="G32" s="8"/>
      <c r="H32" s="10"/>
      <c r="I32" s="8"/>
      <c r="J32" s="8"/>
      <c r="K32" s="8"/>
      <c r="L32" s="30"/>
      <c r="M32" s="10"/>
    </row>
    <row r="33" spans="1:13" ht="15">
      <c r="A33" s="109"/>
      <c r="B33" s="25" t="s">
        <v>108</v>
      </c>
      <c r="C33" s="9" t="s">
        <v>109</v>
      </c>
      <c r="D33" s="55" t="s">
        <v>140</v>
      </c>
      <c r="E33" s="8">
        <v>1.1499999999999999</v>
      </c>
      <c r="F33" s="10">
        <f>E33*F30</f>
        <v>3.6799999999999997</v>
      </c>
      <c r="G33" s="8"/>
      <c r="H33" s="10"/>
      <c r="I33" s="8"/>
      <c r="J33" s="10"/>
      <c r="K33" s="8"/>
      <c r="L33" s="10"/>
      <c r="M33" s="10"/>
    </row>
    <row r="34" spans="1:13">
      <c r="A34" s="109"/>
      <c r="B34" s="54"/>
      <c r="C34" s="9" t="s">
        <v>110</v>
      </c>
      <c r="D34" s="9" t="s">
        <v>12</v>
      </c>
      <c r="E34" s="8">
        <v>0.02</v>
      </c>
      <c r="F34" s="56">
        <f>E34*F30</f>
        <v>6.4000000000000001E-2</v>
      </c>
      <c r="G34" s="10"/>
      <c r="H34" s="10"/>
      <c r="I34" s="10"/>
      <c r="J34" s="10"/>
      <c r="K34" s="8"/>
      <c r="L34" s="10"/>
      <c r="M34" s="10"/>
    </row>
    <row r="35" spans="1:13" ht="25.5">
      <c r="A35" s="108">
        <v>9</v>
      </c>
      <c r="B35" s="57" t="s">
        <v>111</v>
      </c>
      <c r="C35" s="50" t="s">
        <v>112</v>
      </c>
      <c r="D35" s="58" t="s">
        <v>113</v>
      </c>
      <c r="E35" s="57"/>
      <c r="F35" s="59">
        <v>1.2629999999999999</v>
      </c>
      <c r="G35" s="59"/>
      <c r="H35" s="59"/>
      <c r="I35" s="59"/>
      <c r="J35" s="59"/>
      <c r="K35" s="59"/>
      <c r="L35" s="59"/>
      <c r="M35" s="10"/>
    </row>
    <row r="36" spans="1:13">
      <c r="A36" s="109"/>
      <c r="B36" s="22"/>
      <c r="C36" s="25" t="s">
        <v>21</v>
      </c>
      <c r="D36" s="24" t="s">
        <v>14</v>
      </c>
      <c r="E36" s="25">
        <v>74</v>
      </c>
      <c r="F36" s="25">
        <f>E36*F35</f>
        <v>93.461999999999989</v>
      </c>
      <c r="G36" s="27"/>
      <c r="H36" s="10"/>
      <c r="I36" s="27"/>
      <c r="J36" s="27"/>
      <c r="K36" s="27"/>
      <c r="L36" s="27"/>
      <c r="M36" s="10"/>
    </row>
    <row r="37" spans="1:13">
      <c r="A37" s="109"/>
      <c r="B37" s="25"/>
      <c r="C37" s="25" t="s">
        <v>11</v>
      </c>
      <c r="D37" s="28" t="s">
        <v>12</v>
      </c>
      <c r="E37" s="25">
        <v>0.71</v>
      </c>
      <c r="F37" s="29">
        <f>E37*F35</f>
        <v>0.89672999999999992</v>
      </c>
      <c r="G37" s="27"/>
      <c r="H37" s="27"/>
      <c r="I37" s="27"/>
      <c r="J37" s="27"/>
      <c r="K37" s="27"/>
      <c r="L37" s="30"/>
      <c r="M37" s="10"/>
    </row>
    <row r="38" spans="1:13" ht="25.5">
      <c r="A38" s="109"/>
      <c r="B38" s="25" t="s">
        <v>26</v>
      </c>
      <c r="C38" s="28" t="s">
        <v>114</v>
      </c>
      <c r="D38" s="28" t="s">
        <v>115</v>
      </c>
      <c r="E38" s="25">
        <v>100</v>
      </c>
      <c r="F38" s="25">
        <f>E38*F35</f>
        <v>126.29999999999998</v>
      </c>
      <c r="G38" s="27"/>
      <c r="H38" s="27"/>
      <c r="I38" s="27"/>
      <c r="J38" s="10"/>
      <c r="K38" s="27"/>
      <c r="L38" s="27"/>
      <c r="M38" s="10"/>
    </row>
    <row r="39" spans="1:13" ht="15">
      <c r="A39" s="109"/>
      <c r="B39" s="25" t="s">
        <v>116</v>
      </c>
      <c r="C39" s="25" t="s">
        <v>117</v>
      </c>
      <c r="D39" s="25" t="s">
        <v>140</v>
      </c>
      <c r="E39" s="25">
        <v>5.9</v>
      </c>
      <c r="F39" s="25">
        <f>E39*F35</f>
        <v>7.4516999999999998</v>
      </c>
      <c r="G39" s="27"/>
      <c r="H39" s="27"/>
      <c r="I39" s="27"/>
      <c r="J39" s="10"/>
      <c r="K39" s="27"/>
      <c r="L39" s="27"/>
      <c r="M39" s="10"/>
    </row>
    <row r="40" spans="1:13" ht="15">
      <c r="A40" s="109"/>
      <c r="B40" s="25" t="s">
        <v>118</v>
      </c>
      <c r="C40" s="25" t="s">
        <v>119</v>
      </c>
      <c r="D40" s="25" t="s">
        <v>140</v>
      </c>
      <c r="E40" s="25">
        <v>0.06</v>
      </c>
      <c r="F40" s="25">
        <f>E40*F35</f>
        <v>7.5779999999999986E-2</v>
      </c>
      <c r="G40" s="27"/>
      <c r="H40" s="27"/>
      <c r="I40" s="27"/>
      <c r="J40" s="10"/>
      <c r="K40" s="27"/>
      <c r="L40" s="27"/>
      <c r="M40" s="10"/>
    </row>
    <row r="41" spans="1:13">
      <c r="A41" s="109"/>
      <c r="B41" s="25"/>
      <c r="C41" s="25" t="s">
        <v>72</v>
      </c>
      <c r="D41" s="28" t="s">
        <v>12</v>
      </c>
      <c r="E41" s="25">
        <v>9.6</v>
      </c>
      <c r="F41" s="25">
        <f>E41*F35</f>
        <v>12.124799999999999</v>
      </c>
      <c r="G41" s="27"/>
      <c r="H41" s="27"/>
      <c r="I41" s="27"/>
      <c r="J41" s="10"/>
      <c r="K41" s="60"/>
      <c r="L41" s="60"/>
      <c r="M41" s="10"/>
    </row>
    <row r="42" spans="1:13" ht="25.5">
      <c r="A42" s="108">
        <v>10</v>
      </c>
      <c r="B42" s="61" t="s">
        <v>120</v>
      </c>
      <c r="C42" s="50" t="s">
        <v>78</v>
      </c>
      <c r="D42" s="50" t="s">
        <v>145</v>
      </c>
      <c r="E42" s="62"/>
      <c r="F42" s="63">
        <v>0.42199999999999999</v>
      </c>
      <c r="G42" s="63"/>
      <c r="H42" s="63"/>
      <c r="I42" s="63"/>
      <c r="J42" s="63"/>
      <c r="K42" s="63"/>
      <c r="L42" s="63"/>
      <c r="M42" s="10"/>
    </row>
    <row r="43" spans="1:13">
      <c r="A43" s="109"/>
      <c r="B43" s="25"/>
      <c r="C43" s="25" t="s">
        <v>21</v>
      </c>
      <c r="D43" s="28" t="s">
        <v>14</v>
      </c>
      <c r="E43" s="64">
        <f>25.6-0.57*2</f>
        <v>24.46</v>
      </c>
      <c r="F43" s="65">
        <f>E43*F42</f>
        <v>10.32212</v>
      </c>
      <c r="G43" s="66"/>
      <c r="H43" s="10"/>
      <c r="I43" s="66"/>
      <c r="J43" s="66"/>
      <c r="K43" s="66"/>
      <c r="L43" s="66"/>
      <c r="M43" s="10"/>
    </row>
    <row r="44" spans="1:13">
      <c r="A44" s="109"/>
      <c r="B44" s="25" t="s">
        <v>31</v>
      </c>
      <c r="C44" s="25" t="s">
        <v>121</v>
      </c>
      <c r="D44" s="28" t="s">
        <v>15</v>
      </c>
      <c r="E44" s="64">
        <v>1.46</v>
      </c>
      <c r="F44" s="65">
        <f>E44*F42</f>
        <v>0.61612</v>
      </c>
      <c r="G44" s="67"/>
      <c r="H44" s="10"/>
      <c r="I44" s="66"/>
      <c r="J44" s="66"/>
      <c r="K44" s="67"/>
      <c r="L44" s="30"/>
      <c r="M44" s="10"/>
    </row>
    <row r="45" spans="1:13" ht="15">
      <c r="A45" s="109"/>
      <c r="B45" s="25" t="s">
        <v>65</v>
      </c>
      <c r="C45" s="25" t="s">
        <v>52</v>
      </c>
      <c r="D45" s="28" t="s">
        <v>140</v>
      </c>
      <c r="E45" s="68">
        <f>17.4-2*1.35</f>
        <v>14.7</v>
      </c>
      <c r="F45" s="65">
        <f>E45*F42</f>
        <v>6.2033999999999994</v>
      </c>
      <c r="G45" s="66"/>
      <c r="H45" s="66"/>
      <c r="I45" s="66"/>
      <c r="J45" s="10"/>
      <c r="K45" s="66"/>
      <c r="L45" s="66"/>
      <c r="M45" s="10"/>
    </row>
    <row r="46" spans="1:13">
      <c r="A46" s="109"/>
      <c r="B46" s="25" t="s">
        <v>24</v>
      </c>
      <c r="C46" s="9" t="s">
        <v>25</v>
      </c>
      <c r="D46" s="28" t="s">
        <v>15</v>
      </c>
      <c r="E46" s="64">
        <v>0.55000000000000004</v>
      </c>
      <c r="F46" s="65">
        <f>E46*F42</f>
        <v>0.2321</v>
      </c>
      <c r="G46" s="67"/>
      <c r="H46" s="10"/>
      <c r="I46" s="66"/>
      <c r="J46" s="66"/>
      <c r="K46" s="46"/>
      <c r="L46" s="30"/>
      <c r="M46" s="10"/>
    </row>
    <row r="47" spans="1:13" ht="15">
      <c r="A47" s="109"/>
      <c r="B47" s="25" t="s">
        <v>26</v>
      </c>
      <c r="C47" s="25" t="s">
        <v>27</v>
      </c>
      <c r="D47" s="28" t="s">
        <v>140</v>
      </c>
      <c r="E47" s="64">
        <v>2</v>
      </c>
      <c r="F47" s="65">
        <f>E47*F42</f>
        <v>0.84399999999999997</v>
      </c>
      <c r="G47" s="66"/>
      <c r="H47" s="66"/>
      <c r="I47" s="66"/>
      <c r="J47" s="10"/>
      <c r="K47" s="66"/>
      <c r="L47" s="66"/>
      <c r="M47" s="10"/>
    </row>
    <row r="48" spans="1:13" ht="27.75">
      <c r="A48" s="108">
        <v>11</v>
      </c>
      <c r="B48" s="69" t="s">
        <v>39</v>
      </c>
      <c r="C48" s="61" t="s">
        <v>146</v>
      </c>
      <c r="D48" s="13" t="s">
        <v>16</v>
      </c>
      <c r="E48" s="70"/>
      <c r="F48" s="71">
        <v>0.03</v>
      </c>
      <c r="G48" s="59"/>
      <c r="H48" s="59"/>
      <c r="I48" s="59"/>
      <c r="J48" s="59"/>
      <c r="K48" s="72"/>
      <c r="L48" s="72"/>
      <c r="M48" s="10"/>
    </row>
    <row r="49" spans="1:13">
      <c r="A49" s="109"/>
      <c r="B49" s="25" t="s">
        <v>40</v>
      </c>
      <c r="C49" s="25" t="s">
        <v>41</v>
      </c>
      <c r="D49" s="28" t="s">
        <v>15</v>
      </c>
      <c r="E49" s="25">
        <v>0.3</v>
      </c>
      <c r="F49" s="53">
        <f>E49*F48</f>
        <v>8.9999999999999993E-3</v>
      </c>
      <c r="G49" s="67"/>
      <c r="H49" s="10"/>
      <c r="I49" s="8"/>
      <c r="J49" s="10"/>
      <c r="K49" s="26"/>
      <c r="L49" s="30"/>
      <c r="M49" s="10"/>
    </row>
    <row r="50" spans="1:13" ht="13.5">
      <c r="A50" s="109"/>
      <c r="B50" s="55" t="s">
        <v>58</v>
      </c>
      <c r="C50" s="32" t="s">
        <v>42</v>
      </c>
      <c r="D50" s="31" t="s">
        <v>16</v>
      </c>
      <c r="E50" s="64">
        <v>1.03</v>
      </c>
      <c r="F50" s="66">
        <f>F48*E50</f>
        <v>3.09E-2</v>
      </c>
      <c r="G50" s="66"/>
      <c r="H50" s="66"/>
      <c r="I50" s="67"/>
      <c r="J50" s="10"/>
      <c r="K50" s="66"/>
      <c r="L50" s="66"/>
      <c r="M50" s="10"/>
    </row>
    <row r="51" spans="1:13" ht="25.5">
      <c r="A51" s="108">
        <v>12</v>
      </c>
      <c r="B51" s="61" t="s">
        <v>122</v>
      </c>
      <c r="C51" s="61" t="s">
        <v>123</v>
      </c>
      <c r="D51" s="61" t="s">
        <v>145</v>
      </c>
      <c r="E51" s="73"/>
      <c r="F51" s="74">
        <f>F42</f>
        <v>0.42199999999999999</v>
      </c>
      <c r="G51" s="74"/>
      <c r="H51" s="74"/>
      <c r="I51" s="74"/>
      <c r="J51" s="74"/>
      <c r="K51" s="74"/>
      <c r="L51" s="74"/>
      <c r="M51" s="10"/>
    </row>
    <row r="52" spans="1:13">
      <c r="A52" s="109"/>
      <c r="B52" s="75"/>
      <c r="C52" s="32" t="s">
        <v>21</v>
      </c>
      <c r="D52" s="31" t="s">
        <v>14</v>
      </c>
      <c r="E52" s="64">
        <v>14.4</v>
      </c>
      <c r="F52" s="65">
        <f>E52*F51</f>
        <v>6.0767999999999995</v>
      </c>
      <c r="G52" s="66"/>
      <c r="H52" s="10"/>
      <c r="I52" s="66"/>
      <c r="J52" s="66"/>
      <c r="K52" s="66"/>
      <c r="L52" s="66"/>
      <c r="M52" s="10"/>
    </row>
    <row r="53" spans="1:13" ht="25.5">
      <c r="A53" s="109"/>
      <c r="B53" s="32" t="s">
        <v>62</v>
      </c>
      <c r="C53" s="31" t="s">
        <v>50</v>
      </c>
      <c r="D53" s="31" t="s">
        <v>16</v>
      </c>
      <c r="E53" s="64">
        <v>7.14</v>
      </c>
      <c r="F53" s="65">
        <f>E53*F51</f>
        <v>3.01308</v>
      </c>
      <c r="G53" s="66"/>
      <c r="H53" s="66"/>
      <c r="I53" s="67"/>
      <c r="J53" s="10"/>
      <c r="K53" s="66"/>
      <c r="L53" s="66"/>
      <c r="M53" s="10"/>
    </row>
    <row r="54" spans="1:13" ht="13.5">
      <c r="A54" s="109"/>
      <c r="B54" s="55" t="s">
        <v>58</v>
      </c>
      <c r="C54" s="32" t="s">
        <v>42</v>
      </c>
      <c r="D54" s="31" t="s">
        <v>16</v>
      </c>
      <c r="E54" s="64">
        <v>0.06</v>
      </c>
      <c r="F54" s="65">
        <f>E54*F51</f>
        <v>2.5319999999999999E-2</v>
      </c>
      <c r="G54" s="66"/>
      <c r="H54" s="66"/>
      <c r="I54" s="67"/>
      <c r="J54" s="10"/>
      <c r="K54" s="66"/>
      <c r="L54" s="66"/>
      <c r="M54" s="10"/>
    </row>
    <row r="55" spans="1:13" ht="15">
      <c r="A55" s="109"/>
      <c r="B55" s="55" t="s">
        <v>124</v>
      </c>
      <c r="C55" s="32" t="s">
        <v>125</v>
      </c>
      <c r="D55" s="28" t="s">
        <v>140</v>
      </c>
      <c r="E55" s="64">
        <v>0.5</v>
      </c>
      <c r="F55" s="65">
        <f>E55*F51</f>
        <v>0.21099999999999999</v>
      </c>
      <c r="G55" s="66"/>
      <c r="H55" s="66"/>
      <c r="I55" s="66"/>
      <c r="J55" s="10"/>
      <c r="K55" s="66"/>
      <c r="L55" s="66"/>
      <c r="M55" s="10"/>
    </row>
    <row r="56" spans="1:13">
      <c r="A56" s="109"/>
      <c r="B56" s="25"/>
      <c r="C56" s="76" t="s">
        <v>132</v>
      </c>
      <c r="D56" s="28"/>
      <c r="E56" s="25"/>
      <c r="F56" s="25"/>
      <c r="G56" s="27"/>
      <c r="H56" s="27"/>
      <c r="I56" s="27"/>
      <c r="J56" s="27"/>
      <c r="K56" s="60"/>
      <c r="L56" s="60"/>
      <c r="M56" s="10"/>
    </row>
    <row r="57" spans="1:13" ht="15">
      <c r="A57" s="108">
        <v>13</v>
      </c>
      <c r="B57" s="77" t="s">
        <v>63</v>
      </c>
      <c r="C57" s="50" t="s">
        <v>128</v>
      </c>
      <c r="D57" s="50" t="s">
        <v>147</v>
      </c>
      <c r="E57" s="78"/>
      <c r="F57" s="79">
        <v>0.82543999999999995</v>
      </c>
      <c r="G57" s="13"/>
      <c r="H57" s="49"/>
      <c r="I57" s="13"/>
      <c r="J57" s="49"/>
      <c r="K57" s="13"/>
      <c r="L57" s="49"/>
      <c r="M57" s="10"/>
    </row>
    <row r="58" spans="1:13">
      <c r="A58" s="109"/>
      <c r="B58" s="25"/>
      <c r="C58" s="25" t="s">
        <v>21</v>
      </c>
      <c r="D58" s="28" t="s">
        <v>14</v>
      </c>
      <c r="E58" s="25">
        <v>33</v>
      </c>
      <c r="F58" s="10">
        <f>F57*E58</f>
        <v>27.239519999999999</v>
      </c>
      <c r="G58" s="10"/>
      <c r="H58" s="10"/>
      <c r="I58" s="8"/>
      <c r="J58" s="10"/>
      <c r="K58" s="8"/>
      <c r="L58" s="10"/>
      <c r="M58" s="10"/>
    </row>
    <row r="59" spans="1:13">
      <c r="A59" s="109"/>
      <c r="B59" s="25" t="s">
        <v>22</v>
      </c>
      <c r="C59" s="25" t="s">
        <v>23</v>
      </c>
      <c r="D59" s="28" t="s">
        <v>15</v>
      </c>
      <c r="E59" s="25">
        <v>0.42</v>
      </c>
      <c r="F59" s="10">
        <f>E59*F57</f>
        <v>0.34668479999999996</v>
      </c>
      <c r="G59" s="67"/>
      <c r="H59" s="10"/>
      <c r="I59" s="8"/>
      <c r="J59" s="10"/>
      <c r="K59" s="26"/>
      <c r="L59" s="30"/>
      <c r="M59" s="10"/>
    </row>
    <row r="60" spans="1:13">
      <c r="A60" s="109"/>
      <c r="B60" s="25" t="s">
        <v>29</v>
      </c>
      <c r="C60" s="25" t="s">
        <v>30</v>
      </c>
      <c r="D60" s="28" t="s">
        <v>15</v>
      </c>
      <c r="E60" s="25">
        <v>2.58</v>
      </c>
      <c r="F60" s="10">
        <f>E60*F57</f>
        <v>2.1296352000000001</v>
      </c>
      <c r="G60" s="67"/>
      <c r="H60" s="10"/>
      <c r="I60" s="8"/>
      <c r="J60" s="10"/>
      <c r="K60" s="26"/>
      <c r="L60" s="30"/>
      <c r="M60" s="10"/>
    </row>
    <row r="61" spans="1:13">
      <c r="A61" s="109"/>
      <c r="B61" s="25" t="s">
        <v>31</v>
      </c>
      <c r="C61" s="25" t="s">
        <v>32</v>
      </c>
      <c r="D61" s="28" t="s">
        <v>15</v>
      </c>
      <c r="E61" s="25">
        <v>11.2</v>
      </c>
      <c r="F61" s="10">
        <f>E61*F57</f>
        <v>9.244927999999998</v>
      </c>
      <c r="G61" s="67"/>
      <c r="H61" s="10"/>
      <c r="I61" s="8"/>
      <c r="J61" s="10"/>
      <c r="K61" s="26"/>
      <c r="L61" s="30"/>
      <c r="M61" s="10"/>
    </row>
    <row r="62" spans="1:13">
      <c r="A62" s="109"/>
      <c r="B62" s="25" t="s">
        <v>33</v>
      </c>
      <c r="C62" s="25" t="s">
        <v>34</v>
      </c>
      <c r="D62" s="28" t="s">
        <v>15</v>
      </c>
      <c r="E62" s="25">
        <v>24.8</v>
      </c>
      <c r="F62" s="10">
        <f>F57*E62</f>
        <v>20.470911999999998</v>
      </c>
      <c r="G62" s="67"/>
      <c r="H62" s="10"/>
      <c r="I62" s="8"/>
      <c r="J62" s="10"/>
      <c r="K62" s="26"/>
      <c r="L62" s="30"/>
      <c r="M62" s="10"/>
    </row>
    <row r="63" spans="1:13">
      <c r="A63" s="109"/>
      <c r="B63" s="25" t="s">
        <v>24</v>
      </c>
      <c r="C63" s="9" t="s">
        <v>25</v>
      </c>
      <c r="D63" s="28" t="s">
        <v>15</v>
      </c>
      <c r="E63" s="8">
        <v>4.1399999999999997</v>
      </c>
      <c r="F63" s="10">
        <f>E63*F57</f>
        <v>3.4173215999999997</v>
      </c>
      <c r="G63" s="67"/>
      <c r="H63" s="10"/>
      <c r="I63" s="8"/>
      <c r="J63" s="10"/>
      <c r="K63" s="46"/>
      <c r="L63" s="30"/>
      <c r="M63" s="10"/>
    </row>
    <row r="64" spans="1:13" ht="25.5">
      <c r="A64" s="109"/>
      <c r="B64" s="25" t="s">
        <v>35</v>
      </c>
      <c r="C64" s="9" t="s">
        <v>36</v>
      </c>
      <c r="D64" s="28" t="s">
        <v>15</v>
      </c>
      <c r="E64" s="8">
        <v>0.53</v>
      </c>
      <c r="F64" s="10">
        <f>F57*E64</f>
        <v>0.43748320000000002</v>
      </c>
      <c r="G64" s="67"/>
      <c r="H64" s="10"/>
      <c r="I64" s="8"/>
      <c r="J64" s="10"/>
      <c r="K64" s="46"/>
      <c r="L64" s="30"/>
      <c r="M64" s="10"/>
    </row>
    <row r="65" spans="1:13" ht="15">
      <c r="A65" s="109"/>
      <c r="B65" s="25" t="s">
        <v>64</v>
      </c>
      <c r="C65" s="9" t="s">
        <v>37</v>
      </c>
      <c r="D65" s="55" t="s">
        <v>140</v>
      </c>
      <c r="E65" s="46">
        <v>189</v>
      </c>
      <c r="F65" s="10">
        <f>F57*E65</f>
        <v>156.00816</v>
      </c>
      <c r="G65" s="8"/>
      <c r="H65" s="10"/>
      <c r="I65" s="8"/>
      <c r="J65" s="10"/>
      <c r="K65" s="8"/>
      <c r="L65" s="10"/>
      <c r="M65" s="10"/>
    </row>
    <row r="66" spans="1:13" ht="15">
      <c r="A66" s="109"/>
      <c r="B66" s="25" t="s">
        <v>65</v>
      </c>
      <c r="C66" s="9" t="s">
        <v>52</v>
      </c>
      <c r="D66" s="55" t="s">
        <v>140</v>
      </c>
      <c r="E66" s="46">
        <v>15</v>
      </c>
      <c r="F66" s="10">
        <f>F57*E66</f>
        <v>12.381599999999999</v>
      </c>
      <c r="G66" s="8"/>
      <c r="H66" s="10"/>
      <c r="I66" s="8"/>
      <c r="J66" s="10"/>
      <c r="K66" s="8"/>
      <c r="L66" s="10"/>
      <c r="M66" s="10"/>
    </row>
    <row r="67" spans="1:13" ht="25.5">
      <c r="A67" s="109"/>
      <c r="B67" s="9" t="s">
        <v>38</v>
      </c>
      <c r="C67" s="9" t="s">
        <v>27</v>
      </c>
      <c r="D67" s="55" t="s">
        <v>140</v>
      </c>
      <c r="E67" s="8">
        <v>30</v>
      </c>
      <c r="F67" s="10">
        <f>F57*E67</f>
        <v>24.763199999999998</v>
      </c>
      <c r="G67" s="8"/>
      <c r="H67" s="10"/>
      <c r="I67" s="8"/>
      <c r="J67" s="10"/>
      <c r="K67" s="8"/>
      <c r="L67" s="10"/>
      <c r="M67" s="10"/>
    </row>
    <row r="68" spans="1:13" ht="27.75">
      <c r="A68" s="108">
        <v>14</v>
      </c>
      <c r="B68" s="69" t="s">
        <v>39</v>
      </c>
      <c r="C68" s="61" t="s">
        <v>146</v>
      </c>
      <c r="D68" s="13" t="s">
        <v>16</v>
      </c>
      <c r="E68" s="70"/>
      <c r="F68" s="71">
        <v>0.53800000000000003</v>
      </c>
      <c r="G68" s="59"/>
      <c r="H68" s="59"/>
      <c r="I68" s="59"/>
      <c r="J68" s="59"/>
      <c r="K68" s="72"/>
      <c r="L68" s="72"/>
      <c r="M68" s="10"/>
    </row>
    <row r="69" spans="1:13">
      <c r="A69" s="109"/>
      <c r="B69" s="25" t="s">
        <v>40</v>
      </c>
      <c r="C69" s="25" t="s">
        <v>41</v>
      </c>
      <c r="D69" s="28" t="s">
        <v>15</v>
      </c>
      <c r="E69" s="25">
        <v>0.3</v>
      </c>
      <c r="F69" s="53">
        <f>E69*F68</f>
        <v>0.16140000000000002</v>
      </c>
      <c r="G69" s="67"/>
      <c r="H69" s="10"/>
      <c r="I69" s="8"/>
      <c r="J69" s="10"/>
      <c r="K69" s="26"/>
      <c r="L69" s="30"/>
      <c r="M69" s="10"/>
    </row>
    <row r="70" spans="1:13" ht="13.5">
      <c r="A70" s="109"/>
      <c r="B70" s="55" t="s">
        <v>58</v>
      </c>
      <c r="C70" s="32" t="s">
        <v>42</v>
      </c>
      <c r="D70" s="31" t="s">
        <v>16</v>
      </c>
      <c r="E70" s="64">
        <v>1.03</v>
      </c>
      <c r="F70" s="65">
        <f>F68*E70</f>
        <v>0.55414000000000008</v>
      </c>
      <c r="G70" s="66"/>
      <c r="H70" s="66"/>
      <c r="I70" s="67"/>
      <c r="J70" s="10"/>
      <c r="K70" s="66"/>
      <c r="L70" s="66"/>
      <c r="M70" s="10"/>
    </row>
    <row r="71" spans="1:13" ht="51">
      <c r="A71" s="108">
        <v>15</v>
      </c>
      <c r="B71" s="52" t="s">
        <v>59</v>
      </c>
      <c r="C71" s="14" t="s">
        <v>77</v>
      </c>
      <c r="D71" s="15" t="s">
        <v>147</v>
      </c>
      <c r="E71" s="13"/>
      <c r="F71" s="80">
        <v>0.76800000000000002</v>
      </c>
      <c r="G71" s="13"/>
      <c r="H71" s="49"/>
      <c r="I71" s="13"/>
      <c r="J71" s="49"/>
      <c r="K71" s="13"/>
      <c r="L71" s="49"/>
      <c r="M71" s="49"/>
    </row>
    <row r="72" spans="1:13">
      <c r="A72" s="109"/>
      <c r="B72" s="9"/>
      <c r="C72" s="31" t="s">
        <v>13</v>
      </c>
      <c r="D72" s="28" t="s">
        <v>14</v>
      </c>
      <c r="E72" s="8">
        <v>37.78</v>
      </c>
      <c r="F72" s="10">
        <f>F71*E72</f>
        <v>29.015040000000003</v>
      </c>
      <c r="G72" s="10"/>
      <c r="H72" s="10"/>
      <c r="I72" s="8"/>
      <c r="J72" s="10"/>
      <c r="K72" s="8"/>
      <c r="L72" s="10"/>
      <c r="M72" s="10"/>
    </row>
    <row r="73" spans="1:13">
      <c r="A73" s="109"/>
      <c r="B73" s="9" t="s">
        <v>43</v>
      </c>
      <c r="C73" s="9" t="s">
        <v>44</v>
      </c>
      <c r="D73" s="28" t="s">
        <v>15</v>
      </c>
      <c r="E73" s="8">
        <v>3.02</v>
      </c>
      <c r="F73" s="10">
        <f>E73*F71</f>
        <v>2.3193600000000001</v>
      </c>
      <c r="G73" s="67"/>
      <c r="H73" s="10"/>
      <c r="I73" s="8"/>
      <c r="J73" s="10"/>
      <c r="K73" s="67"/>
      <c r="L73" s="30"/>
      <c r="M73" s="10"/>
    </row>
    <row r="74" spans="1:13">
      <c r="A74" s="109"/>
      <c r="B74" s="9" t="s">
        <v>45</v>
      </c>
      <c r="C74" s="9" t="s">
        <v>46</v>
      </c>
      <c r="D74" s="28" t="s">
        <v>15</v>
      </c>
      <c r="E74" s="8">
        <v>3.7</v>
      </c>
      <c r="F74" s="10">
        <f>E74*F71</f>
        <v>2.8416000000000001</v>
      </c>
      <c r="G74" s="67"/>
      <c r="H74" s="10"/>
      <c r="I74" s="8"/>
      <c r="J74" s="10"/>
      <c r="K74" s="67"/>
      <c r="L74" s="30"/>
      <c r="M74" s="10"/>
    </row>
    <row r="75" spans="1:13">
      <c r="A75" s="109"/>
      <c r="B75" s="9" t="s">
        <v>47</v>
      </c>
      <c r="C75" s="9" t="s">
        <v>48</v>
      </c>
      <c r="D75" s="28" t="s">
        <v>15</v>
      </c>
      <c r="E75" s="8">
        <v>11.1</v>
      </c>
      <c r="F75" s="10">
        <f>F71*E75</f>
        <v>8.524799999999999</v>
      </c>
      <c r="G75" s="67"/>
      <c r="H75" s="10"/>
      <c r="I75" s="8"/>
      <c r="J75" s="10"/>
      <c r="K75" s="67"/>
      <c r="L75" s="30"/>
      <c r="M75" s="10"/>
    </row>
    <row r="76" spans="1:13">
      <c r="A76" s="109"/>
      <c r="B76" s="9"/>
      <c r="C76" s="9" t="s">
        <v>17</v>
      </c>
      <c r="D76" s="8" t="s">
        <v>12</v>
      </c>
      <c r="E76" s="8">
        <v>2.2999999999999998</v>
      </c>
      <c r="F76" s="10">
        <f>E76*F71</f>
        <v>1.7664</v>
      </c>
      <c r="G76" s="8"/>
      <c r="H76" s="10"/>
      <c r="I76" s="8"/>
      <c r="J76" s="10"/>
      <c r="K76" s="66"/>
      <c r="L76" s="30"/>
      <c r="M76" s="10"/>
    </row>
    <row r="77" spans="1:13" ht="25.5">
      <c r="A77" s="109"/>
      <c r="B77" s="32" t="s">
        <v>61</v>
      </c>
      <c r="C77" s="31" t="s">
        <v>49</v>
      </c>
      <c r="D77" s="8" t="s">
        <v>16</v>
      </c>
      <c r="E77" s="8">
        <v>139.4</v>
      </c>
      <c r="F77" s="10">
        <f>F71*E77</f>
        <v>107.0592</v>
      </c>
      <c r="G77" s="8"/>
      <c r="H77" s="10"/>
      <c r="I77" s="46"/>
      <c r="J77" s="10"/>
      <c r="K77" s="8"/>
      <c r="L77" s="10"/>
      <c r="M77" s="10"/>
    </row>
    <row r="78" spans="1:13">
      <c r="A78" s="109"/>
      <c r="B78" s="9"/>
      <c r="C78" s="9" t="s">
        <v>28</v>
      </c>
      <c r="D78" s="8" t="s">
        <v>12</v>
      </c>
      <c r="E78" s="8">
        <v>15.3</v>
      </c>
      <c r="F78" s="10">
        <f>F71*E78</f>
        <v>11.750400000000001</v>
      </c>
      <c r="G78" s="8"/>
      <c r="H78" s="10"/>
      <c r="I78" s="8"/>
      <c r="J78" s="10"/>
      <c r="K78" s="8"/>
      <c r="L78" s="10"/>
      <c r="M78" s="10"/>
    </row>
    <row r="79" spans="1:13" ht="27.75">
      <c r="A79" s="108">
        <v>16</v>
      </c>
      <c r="B79" s="69" t="s">
        <v>39</v>
      </c>
      <c r="C79" s="61" t="s">
        <v>148</v>
      </c>
      <c r="D79" s="13" t="s">
        <v>16</v>
      </c>
      <c r="E79" s="70"/>
      <c r="F79" s="71">
        <f>F71*1000*0.00035</f>
        <v>0.26879999999999998</v>
      </c>
      <c r="G79" s="59"/>
      <c r="H79" s="59"/>
      <c r="I79" s="59"/>
      <c r="J79" s="59"/>
      <c r="K79" s="72"/>
      <c r="L79" s="72"/>
      <c r="M79" s="10"/>
    </row>
    <row r="80" spans="1:13">
      <c r="A80" s="109"/>
      <c r="B80" s="25" t="s">
        <v>40</v>
      </c>
      <c r="C80" s="25" t="s">
        <v>41</v>
      </c>
      <c r="D80" s="28" t="s">
        <v>15</v>
      </c>
      <c r="E80" s="25">
        <v>0.3</v>
      </c>
      <c r="F80" s="53">
        <f>E80*F79</f>
        <v>8.0639999999999989E-2</v>
      </c>
      <c r="G80" s="46"/>
      <c r="H80" s="10"/>
      <c r="I80" s="8"/>
      <c r="J80" s="10"/>
      <c r="K80" s="26"/>
      <c r="L80" s="30"/>
      <c r="M80" s="10"/>
    </row>
    <row r="81" spans="1:13" ht="13.5">
      <c r="A81" s="109"/>
      <c r="B81" s="55" t="s">
        <v>58</v>
      </c>
      <c r="C81" s="32" t="s">
        <v>42</v>
      </c>
      <c r="D81" s="31" t="s">
        <v>16</v>
      </c>
      <c r="E81" s="64">
        <v>1.03</v>
      </c>
      <c r="F81" s="65">
        <f>F79*E81</f>
        <v>0.276864</v>
      </c>
      <c r="G81" s="66"/>
      <c r="H81" s="66"/>
      <c r="I81" s="67"/>
      <c r="J81" s="10"/>
      <c r="K81" s="66"/>
      <c r="L81" s="66"/>
      <c r="M81" s="10"/>
    </row>
    <row r="82" spans="1:13" ht="38.25">
      <c r="A82" s="108">
        <v>17</v>
      </c>
      <c r="B82" s="52" t="s">
        <v>60</v>
      </c>
      <c r="C82" s="14" t="s">
        <v>100</v>
      </c>
      <c r="D82" s="15" t="s">
        <v>147</v>
      </c>
      <c r="E82" s="13"/>
      <c r="F82" s="80">
        <v>0.76812000000000002</v>
      </c>
      <c r="G82" s="13"/>
      <c r="H82" s="49"/>
      <c r="I82" s="13"/>
      <c r="J82" s="49"/>
      <c r="K82" s="13"/>
      <c r="L82" s="49"/>
      <c r="M82" s="10"/>
    </row>
    <row r="83" spans="1:13">
      <c r="A83" s="109"/>
      <c r="B83" s="9"/>
      <c r="C83" s="31" t="s">
        <v>13</v>
      </c>
      <c r="D83" s="28" t="s">
        <v>14</v>
      </c>
      <c r="E83" s="8">
        <v>37.5</v>
      </c>
      <c r="F83" s="10">
        <f>F82*E83</f>
        <v>28.804500000000001</v>
      </c>
      <c r="G83" s="10"/>
      <c r="H83" s="10"/>
      <c r="I83" s="8"/>
      <c r="J83" s="10"/>
      <c r="K83" s="8"/>
      <c r="L83" s="10"/>
      <c r="M83" s="10"/>
    </row>
    <row r="84" spans="1:13">
      <c r="A84" s="109"/>
      <c r="B84" s="9" t="s">
        <v>43</v>
      </c>
      <c r="C84" s="9" t="s">
        <v>44</v>
      </c>
      <c r="D84" s="28" t="s">
        <v>15</v>
      </c>
      <c r="E84" s="8">
        <v>3.02</v>
      </c>
      <c r="F84" s="10">
        <f>E84*F82</f>
        <v>2.3197224000000003</v>
      </c>
      <c r="G84" s="67"/>
      <c r="H84" s="10"/>
      <c r="I84" s="8"/>
      <c r="J84" s="10"/>
      <c r="K84" s="67"/>
      <c r="L84" s="30"/>
      <c r="M84" s="10"/>
    </row>
    <row r="85" spans="1:13">
      <c r="A85" s="109"/>
      <c r="B85" s="9" t="s">
        <v>45</v>
      </c>
      <c r="C85" s="9" t="s">
        <v>46</v>
      </c>
      <c r="D85" s="28" t="s">
        <v>15</v>
      </c>
      <c r="E85" s="8">
        <v>3.7</v>
      </c>
      <c r="F85" s="10">
        <f>E85*F82</f>
        <v>2.842044</v>
      </c>
      <c r="G85" s="67"/>
      <c r="H85" s="10"/>
      <c r="I85" s="8"/>
      <c r="J85" s="10"/>
      <c r="K85" s="67"/>
      <c r="L85" s="30"/>
      <c r="M85" s="10"/>
    </row>
    <row r="86" spans="1:13">
      <c r="A86" s="109"/>
      <c r="B86" s="9" t="s">
        <v>47</v>
      </c>
      <c r="C86" s="9" t="s">
        <v>48</v>
      </c>
      <c r="D86" s="28" t="s">
        <v>15</v>
      </c>
      <c r="E86" s="8">
        <v>11.1</v>
      </c>
      <c r="F86" s="10">
        <f>F82*E86</f>
        <v>8.5261320000000005</v>
      </c>
      <c r="G86" s="67"/>
      <c r="H86" s="10"/>
      <c r="I86" s="8"/>
      <c r="J86" s="10"/>
      <c r="K86" s="67"/>
      <c r="L86" s="30"/>
      <c r="M86" s="10"/>
    </row>
    <row r="87" spans="1:13">
      <c r="A87" s="109"/>
      <c r="B87" s="9"/>
      <c r="C87" s="9" t="s">
        <v>17</v>
      </c>
      <c r="D87" s="8" t="s">
        <v>12</v>
      </c>
      <c r="E87" s="8">
        <v>2.2999999999999998</v>
      </c>
      <c r="F87" s="10">
        <f>E87*F82</f>
        <v>1.7666759999999999</v>
      </c>
      <c r="G87" s="8"/>
      <c r="H87" s="10"/>
      <c r="I87" s="8"/>
      <c r="J87" s="10"/>
      <c r="K87" s="66"/>
      <c r="L87" s="30"/>
      <c r="M87" s="10"/>
    </row>
    <row r="88" spans="1:13" ht="25.5">
      <c r="A88" s="109"/>
      <c r="B88" s="32" t="s">
        <v>62</v>
      </c>
      <c r="C88" s="31" t="s">
        <v>50</v>
      </c>
      <c r="D88" s="8" t="s">
        <v>16</v>
      </c>
      <c r="E88" s="8">
        <v>97.4</v>
      </c>
      <c r="F88" s="10">
        <f>F82*E88</f>
        <v>74.81488800000001</v>
      </c>
      <c r="G88" s="8"/>
      <c r="H88" s="10"/>
      <c r="I88" s="46"/>
      <c r="J88" s="10"/>
      <c r="K88" s="8"/>
      <c r="L88" s="10"/>
      <c r="M88" s="10"/>
    </row>
    <row r="89" spans="1:13">
      <c r="A89" s="109"/>
      <c r="B89" s="9"/>
      <c r="C89" s="9" t="s">
        <v>28</v>
      </c>
      <c r="D89" s="8" t="s">
        <v>12</v>
      </c>
      <c r="E89" s="8">
        <v>14.5</v>
      </c>
      <c r="F89" s="10">
        <f>F82*E89</f>
        <v>11.137740000000001</v>
      </c>
      <c r="G89" s="8"/>
      <c r="H89" s="10"/>
      <c r="I89" s="8"/>
      <c r="J89" s="10"/>
      <c r="K89" s="8"/>
      <c r="L89" s="10"/>
      <c r="M89" s="10"/>
    </row>
    <row r="90" spans="1:13" ht="13.5">
      <c r="A90" s="8"/>
      <c r="B90" s="25"/>
      <c r="C90" s="76" t="s">
        <v>133</v>
      </c>
      <c r="D90" s="55"/>
      <c r="E90" s="25"/>
      <c r="F90" s="27"/>
      <c r="G90" s="27"/>
      <c r="H90" s="27"/>
      <c r="I90" s="27"/>
      <c r="J90" s="27"/>
      <c r="K90" s="27"/>
      <c r="L90" s="27"/>
      <c r="M90" s="10"/>
    </row>
    <row r="91" spans="1:13" ht="15">
      <c r="A91" s="108">
        <v>18</v>
      </c>
      <c r="B91" s="77" t="s">
        <v>63</v>
      </c>
      <c r="C91" s="50" t="s">
        <v>128</v>
      </c>
      <c r="D91" s="50" t="s">
        <v>147</v>
      </c>
      <c r="E91" s="78"/>
      <c r="F91" s="79">
        <v>0.18842</v>
      </c>
      <c r="G91" s="13"/>
      <c r="H91" s="49"/>
      <c r="I91" s="13"/>
      <c r="J91" s="49"/>
      <c r="K91" s="13"/>
      <c r="L91" s="49"/>
      <c r="M91" s="10"/>
    </row>
    <row r="92" spans="1:13">
      <c r="A92" s="109"/>
      <c r="B92" s="25"/>
      <c r="C92" s="25" t="s">
        <v>21</v>
      </c>
      <c r="D92" s="28" t="s">
        <v>14</v>
      </c>
      <c r="E92" s="25">
        <v>33</v>
      </c>
      <c r="F92" s="10">
        <f>F91*E92</f>
        <v>6.2178599999999999</v>
      </c>
      <c r="G92" s="10"/>
      <c r="H92" s="10"/>
      <c r="I92" s="8"/>
      <c r="J92" s="10"/>
      <c r="K92" s="8"/>
      <c r="L92" s="10"/>
      <c r="M92" s="10"/>
    </row>
    <row r="93" spans="1:13">
      <c r="A93" s="109"/>
      <c r="B93" s="25" t="s">
        <v>22</v>
      </c>
      <c r="C93" s="25" t="s">
        <v>23</v>
      </c>
      <c r="D93" s="28" t="s">
        <v>15</v>
      </c>
      <c r="E93" s="25">
        <v>0.42</v>
      </c>
      <c r="F93" s="10">
        <f>E93*F91</f>
        <v>7.9136399999999996E-2</v>
      </c>
      <c r="G93" s="67"/>
      <c r="H93" s="10"/>
      <c r="I93" s="8"/>
      <c r="J93" s="10"/>
      <c r="K93" s="26"/>
      <c r="L93" s="30"/>
      <c r="M93" s="10"/>
    </row>
    <row r="94" spans="1:13">
      <c r="A94" s="109"/>
      <c r="B94" s="25" t="s">
        <v>29</v>
      </c>
      <c r="C94" s="25" t="s">
        <v>30</v>
      </c>
      <c r="D94" s="28" t="s">
        <v>15</v>
      </c>
      <c r="E94" s="25">
        <v>2.58</v>
      </c>
      <c r="F94" s="10">
        <f>E94*F91</f>
        <v>0.48612360000000004</v>
      </c>
      <c r="G94" s="67"/>
      <c r="H94" s="10"/>
      <c r="I94" s="8"/>
      <c r="J94" s="10"/>
      <c r="K94" s="26"/>
      <c r="L94" s="30"/>
      <c r="M94" s="10"/>
    </row>
    <row r="95" spans="1:13">
      <c r="A95" s="109"/>
      <c r="B95" s="25" t="s">
        <v>31</v>
      </c>
      <c r="C95" s="25" t="s">
        <v>32</v>
      </c>
      <c r="D95" s="28" t="s">
        <v>15</v>
      </c>
      <c r="E95" s="25">
        <v>11.2</v>
      </c>
      <c r="F95" s="10">
        <f>E95*F91</f>
        <v>2.1103039999999997</v>
      </c>
      <c r="G95" s="67"/>
      <c r="H95" s="10"/>
      <c r="I95" s="8"/>
      <c r="J95" s="10"/>
      <c r="K95" s="26"/>
      <c r="L95" s="30"/>
      <c r="M95" s="10"/>
    </row>
    <row r="96" spans="1:13">
      <c r="A96" s="109"/>
      <c r="B96" s="25" t="s">
        <v>33</v>
      </c>
      <c r="C96" s="25" t="s">
        <v>34</v>
      </c>
      <c r="D96" s="28" t="s">
        <v>15</v>
      </c>
      <c r="E96" s="25">
        <v>24.8</v>
      </c>
      <c r="F96" s="10">
        <f>F91*E96</f>
        <v>4.6728160000000001</v>
      </c>
      <c r="G96" s="67"/>
      <c r="H96" s="10"/>
      <c r="I96" s="8"/>
      <c r="J96" s="10"/>
      <c r="K96" s="26"/>
      <c r="L96" s="30"/>
      <c r="M96" s="10"/>
    </row>
    <row r="97" spans="1:13">
      <c r="A97" s="109"/>
      <c r="B97" s="25" t="s">
        <v>24</v>
      </c>
      <c r="C97" s="9" t="s">
        <v>25</v>
      </c>
      <c r="D97" s="28" t="s">
        <v>15</v>
      </c>
      <c r="E97" s="8">
        <v>4.1399999999999997</v>
      </c>
      <c r="F97" s="10">
        <f>E97*F91</f>
        <v>0.78005879999999994</v>
      </c>
      <c r="G97" s="67"/>
      <c r="H97" s="10"/>
      <c r="I97" s="8"/>
      <c r="J97" s="10"/>
      <c r="K97" s="46"/>
      <c r="L97" s="30"/>
      <c r="M97" s="10"/>
    </row>
    <row r="98" spans="1:13" ht="25.5">
      <c r="A98" s="109"/>
      <c r="B98" s="25" t="s">
        <v>35</v>
      </c>
      <c r="C98" s="9" t="s">
        <v>36</v>
      </c>
      <c r="D98" s="28" t="s">
        <v>15</v>
      </c>
      <c r="E98" s="8">
        <v>0.53</v>
      </c>
      <c r="F98" s="10">
        <f>F91*E98</f>
        <v>9.986260000000001E-2</v>
      </c>
      <c r="G98" s="67"/>
      <c r="H98" s="10"/>
      <c r="I98" s="8"/>
      <c r="J98" s="10"/>
      <c r="K98" s="46"/>
      <c r="L98" s="30"/>
      <c r="M98" s="10"/>
    </row>
    <row r="99" spans="1:13" ht="15">
      <c r="A99" s="109"/>
      <c r="B99" s="25" t="s">
        <v>64</v>
      </c>
      <c r="C99" s="9" t="s">
        <v>37</v>
      </c>
      <c r="D99" s="55" t="s">
        <v>140</v>
      </c>
      <c r="E99" s="46">
        <v>189</v>
      </c>
      <c r="F99" s="10">
        <f>F91*E99</f>
        <v>35.611380000000004</v>
      </c>
      <c r="G99" s="8"/>
      <c r="H99" s="10"/>
      <c r="I99" s="8"/>
      <c r="J99" s="10"/>
      <c r="K99" s="8"/>
      <c r="L99" s="10"/>
      <c r="M99" s="10"/>
    </row>
    <row r="100" spans="1:13" ht="15">
      <c r="A100" s="109"/>
      <c r="B100" s="25" t="s">
        <v>65</v>
      </c>
      <c r="C100" s="9" t="s">
        <v>52</v>
      </c>
      <c r="D100" s="55" t="s">
        <v>140</v>
      </c>
      <c r="E100" s="46">
        <v>15</v>
      </c>
      <c r="F100" s="10">
        <f>F91*E100</f>
        <v>2.8263000000000003</v>
      </c>
      <c r="G100" s="8"/>
      <c r="H100" s="10"/>
      <c r="I100" s="8"/>
      <c r="J100" s="10"/>
      <c r="K100" s="8"/>
      <c r="L100" s="10"/>
      <c r="M100" s="10"/>
    </row>
    <row r="101" spans="1:13" ht="25.5">
      <c r="A101" s="109"/>
      <c r="B101" s="9" t="s">
        <v>38</v>
      </c>
      <c r="C101" s="9" t="s">
        <v>27</v>
      </c>
      <c r="D101" s="55" t="s">
        <v>140</v>
      </c>
      <c r="E101" s="8">
        <v>30</v>
      </c>
      <c r="F101" s="10">
        <f>F91*E101</f>
        <v>5.6526000000000005</v>
      </c>
      <c r="G101" s="8"/>
      <c r="H101" s="10"/>
      <c r="I101" s="8"/>
      <c r="J101" s="10"/>
      <c r="K101" s="8"/>
      <c r="L101" s="10"/>
      <c r="M101" s="10"/>
    </row>
    <row r="102" spans="1:13" ht="27.75">
      <c r="A102" s="108">
        <v>19</v>
      </c>
      <c r="B102" s="69" t="s">
        <v>39</v>
      </c>
      <c r="C102" s="61" t="s">
        <v>146</v>
      </c>
      <c r="D102" s="13" t="s">
        <v>16</v>
      </c>
      <c r="E102" s="70"/>
      <c r="F102" s="71">
        <v>0.122</v>
      </c>
      <c r="G102" s="59"/>
      <c r="H102" s="59"/>
      <c r="I102" s="59"/>
      <c r="J102" s="59"/>
      <c r="K102" s="72"/>
      <c r="L102" s="72"/>
      <c r="M102" s="10"/>
    </row>
    <row r="103" spans="1:13">
      <c r="A103" s="109"/>
      <c r="B103" s="25" t="s">
        <v>40</v>
      </c>
      <c r="C103" s="25" t="s">
        <v>41</v>
      </c>
      <c r="D103" s="28" t="s">
        <v>15</v>
      </c>
      <c r="E103" s="25">
        <v>0.3</v>
      </c>
      <c r="F103" s="53">
        <f>E103*F102</f>
        <v>3.6600000000000001E-2</v>
      </c>
      <c r="G103" s="46"/>
      <c r="H103" s="10"/>
      <c r="I103" s="8"/>
      <c r="J103" s="10"/>
      <c r="K103" s="26"/>
      <c r="L103" s="30"/>
      <c r="M103" s="10"/>
    </row>
    <row r="104" spans="1:13" ht="13.5">
      <c r="A104" s="109"/>
      <c r="B104" s="55" t="s">
        <v>58</v>
      </c>
      <c r="C104" s="32" t="s">
        <v>42</v>
      </c>
      <c r="D104" s="31" t="s">
        <v>16</v>
      </c>
      <c r="E104" s="64">
        <v>1.03</v>
      </c>
      <c r="F104" s="65">
        <f>F102*E104</f>
        <v>0.12565999999999999</v>
      </c>
      <c r="G104" s="66"/>
      <c r="H104" s="66"/>
      <c r="I104" s="67"/>
      <c r="J104" s="10"/>
      <c r="K104" s="66"/>
      <c r="L104" s="66"/>
      <c r="M104" s="10"/>
    </row>
    <row r="105" spans="1:13" ht="51">
      <c r="A105" s="108">
        <v>20</v>
      </c>
      <c r="B105" s="52" t="s">
        <v>59</v>
      </c>
      <c r="C105" s="14" t="s">
        <v>77</v>
      </c>
      <c r="D105" s="15" t="s">
        <v>147</v>
      </c>
      <c r="E105" s="13"/>
      <c r="F105" s="80">
        <v>0.17399999999999999</v>
      </c>
      <c r="G105" s="13"/>
      <c r="H105" s="49"/>
      <c r="I105" s="13"/>
      <c r="J105" s="49"/>
      <c r="K105" s="13"/>
      <c r="L105" s="49"/>
      <c r="M105" s="49"/>
    </row>
    <row r="106" spans="1:13">
      <c r="A106" s="109"/>
      <c r="B106" s="9"/>
      <c r="C106" s="31" t="s">
        <v>13</v>
      </c>
      <c r="D106" s="28" t="s">
        <v>14</v>
      </c>
      <c r="E106" s="8">
        <v>37.78</v>
      </c>
      <c r="F106" s="10">
        <f>F105*E106</f>
        <v>6.5737199999999998</v>
      </c>
      <c r="G106" s="10"/>
      <c r="H106" s="10"/>
      <c r="I106" s="8"/>
      <c r="J106" s="10"/>
      <c r="K106" s="8"/>
      <c r="L106" s="10"/>
      <c r="M106" s="10"/>
    </row>
    <row r="107" spans="1:13">
      <c r="A107" s="109"/>
      <c r="B107" s="9" t="s">
        <v>43</v>
      </c>
      <c r="C107" s="9" t="s">
        <v>44</v>
      </c>
      <c r="D107" s="28" t="s">
        <v>15</v>
      </c>
      <c r="E107" s="8">
        <v>3.02</v>
      </c>
      <c r="F107" s="10">
        <f>E107*F105</f>
        <v>0.52547999999999995</v>
      </c>
      <c r="G107" s="67"/>
      <c r="H107" s="10"/>
      <c r="I107" s="8"/>
      <c r="J107" s="10"/>
      <c r="K107" s="67"/>
      <c r="L107" s="30"/>
      <c r="M107" s="10"/>
    </row>
    <row r="108" spans="1:13">
      <c r="A108" s="109"/>
      <c r="B108" s="9" t="s">
        <v>45</v>
      </c>
      <c r="C108" s="9" t="s">
        <v>46</v>
      </c>
      <c r="D108" s="28" t="s">
        <v>15</v>
      </c>
      <c r="E108" s="8">
        <v>3.7</v>
      </c>
      <c r="F108" s="10">
        <f>E108*F105</f>
        <v>0.64380000000000004</v>
      </c>
      <c r="G108" s="67"/>
      <c r="H108" s="10"/>
      <c r="I108" s="8"/>
      <c r="J108" s="10"/>
      <c r="K108" s="67"/>
      <c r="L108" s="30"/>
      <c r="M108" s="10"/>
    </row>
    <row r="109" spans="1:13">
      <c r="A109" s="109"/>
      <c r="B109" s="9" t="s">
        <v>47</v>
      </c>
      <c r="C109" s="9" t="s">
        <v>48</v>
      </c>
      <c r="D109" s="28" t="s">
        <v>15</v>
      </c>
      <c r="E109" s="8">
        <v>11.1</v>
      </c>
      <c r="F109" s="10">
        <f>F105*E109</f>
        <v>1.9313999999999998</v>
      </c>
      <c r="G109" s="67"/>
      <c r="H109" s="10"/>
      <c r="I109" s="8"/>
      <c r="J109" s="10"/>
      <c r="K109" s="67"/>
      <c r="L109" s="30"/>
      <c r="M109" s="10"/>
    </row>
    <row r="110" spans="1:13">
      <c r="A110" s="109"/>
      <c r="B110" s="9"/>
      <c r="C110" s="9" t="s">
        <v>17</v>
      </c>
      <c r="D110" s="8" t="s">
        <v>12</v>
      </c>
      <c r="E110" s="8">
        <v>2.2999999999999998</v>
      </c>
      <c r="F110" s="10">
        <f>E110*F105</f>
        <v>0.40019999999999994</v>
      </c>
      <c r="G110" s="8"/>
      <c r="H110" s="10"/>
      <c r="I110" s="8"/>
      <c r="J110" s="10"/>
      <c r="K110" s="66"/>
      <c r="L110" s="30"/>
      <c r="M110" s="10"/>
    </row>
    <row r="111" spans="1:13" ht="25.5">
      <c r="A111" s="109"/>
      <c r="B111" s="32" t="s">
        <v>61</v>
      </c>
      <c r="C111" s="31" t="s">
        <v>49</v>
      </c>
      <c r="D111" s="8" t="s">
        <v>16</v>
      </c>
      <c r="E111" s="8">
        <v>139.4</v>
      </c>
      <c r="F111" s="10">
        <f>F105*E111</f>
        <v>24.255599999999998</v>
      </c>
      <c r="G111" s="8"/>
      <c r="H111" s="10"/>
      <c r="I111" s="46"/>
      <c r="J111" s="10"/>
      <c r="K111" s="8"/>
      <c r="L111" s="10"/>
      <c r="M111" s="10"/>
    </row>
    <row r="112" spans="1:13">
      <c r="A112" s="109"/>
      <c r="B112" s="9"/>
      <c r="C112" s="9" t="s">
        <v>28</v>
      </c>
      <c r="D112" s="8" t="s">
        <v>12</v>
      </c>
      <c r="E112" s="8">
        <v>15.3</v>
      </c>
      <c r="F112" s="10">
        <f>F105*E112</f>
        <v>2.6621999999999999</v>
      </c>
      <c r="G112" s="8"/>
      <c r="H112" s="10"/>
      <c r="I112" s="8"/>
      <c r="J112" s="10"/>
      <c r="K112" s="8"/>
      <c r="L112" s="10"/>
      <c r="M112" s="10"/>
    </row>
    <row r="113" spans="1:13" ht="27.75">
      <c r="A113" s="108">
        <v>21</v>
      </c>
      <c r="B113" s="69" t="s">
        <v>39</v>
      </c>
      <c r="C113" s="61" t="s">
        <v>148</v>
      </c>
      <c r="D113" s="13" t="s">
        <v>16</v>
      </c>
      <c r="E113" s="70"/>
      <c r="F113" s="71">
        <f>F105*1000*0.00035</f>
        <v>6.0900000000000003E-2</v>
      </c>
      <c r="G113" s="59"/>
      <c r="H113" s="59"/>
      <c r="I113" s="59"/>
      <c r="J113" s="59"/>
      <c r="K113" s="72"/>
      <c r="L113" s="72"/>
      <c r="M113" s="10"/>
    </row>
    <row r="114" spans="1:13">
      <c r="A114" s="109"/>
      <c r="B114" s="25" t="s">
        <v>40</v>
      </c>
      <c r="C114" s="25" t="s">
        <v>41</v>
      </c>
      <c r="D114" s="28" t="s">
        <v>15</v>
      </c>
      <c r="E114" s="25">
        <v>0.3</v>
      </c>
      <c r="F114" s="53">
        <f>E114*F113</f>
        <v>1.8270000000000002E-2</v>
      </c>
      <c r="G114" s="67"/>
      <c r="H114" s="10"/>
      <c r="I114" s="8"/>
      <c r="J114" s="10"/>
      <c r="K114" s="26"/>
      <c r="L114" s="30"/>
      <c r="M114" s="10"/>
    </row>
    <row r="115" spans="1:13" ht="13.5">
      <c r="A115" s="109"/>
      <c r="B115" s="55" t="s">
        <v>58</v>
      </c>
      <c r="C115" s="32" t="s">
        <v>42</v>
      </c>
      <c r="D115" s="31" t="s">
        <v>16</v>
      </c>
      <c r="E115" s="64">
        <v>1.03</v>
      </c>
      <c r="F115" s="65">
        <f>F113*E115</f>
        <v>6.2727000000000005E-2</v>
      </c>
      <c r="G115" s="66"/>
      <c r="H115" s="66"/>
      <c r="I115" s="67"/>
      <c r="J115" s="10"/>
      <c r="K115" s="66"/>
      <c r="L115" s="66"/>
      <c r="M115" s="10"/>
    </row>
    <row r="116" spans="1:13" ht="38.25">
      <c r="A116" s="108">
        <v>22</v>
      </c>
      <c r="B116" s="52" t="s">
        <v>60</v>
      </c>
      <c r="C116" s="14" t="s">
        <v>100</v>
      </c>
      <c r="D116" s="15" t="s">
        <v>147</v>
      </c>
      <c r="E116" s="13"/>
      <c r="F116" s="80">
        <v>0.1741</v>
      </c>
      <c r="G116" s="13"/>
      <c r="H116" s="49"/>
      <c r="I116" s="13"/>
      <c r="J116" s="49"/>
      <c r="K116" s="13"/>
      <c r="L116" s="49"/>
      <c r="M116" s="10"/>
    </row>
    <row r="117" spans="1:13">
      <c r="A117" s="109"/>
      <c r="B117" s="9"/>
      <c r="C117" s="31" t="s">
        <v>13</v>
      </c>
      <c r="D117" s="28" t="s">
        <v>14</v>
      </c>
      <c r="E117" s="8">
        <v>37.5</v>
      </c>
      <c r="F117" s="10">
        <f>F116*E117</f>
        <v>6.5287500000000005</v>
      </c>
      <c r="G117" s="10"/>
      <c r="H117" s="10"/>
      <c r="I117" s="8"/>
      <c r="J117" s="10"/>
      <c r="K117" s="8"/>
      <c r="L117" s="10"/>
      <c r="M117" s="10"/>
    </row>
    <row r="118" spans="1:13">
      <c r="A118" s="109"/>
      <c r="B118" s="9" t="s">
        <v>43</v>
      </c>
      <c r="C118" s="9" t="s">
        <v>44</v>
      </c>
      <c r="D118" s="28" t="s">
        <v>15</v>
      </c>
      <c r="E118" s="8">
        <v>3.02</v>
      </c>
      <c r="F118" s="10">
        <f>E118*F116</f>
        <v>0.52578199999999997</v>
      </c>
      <c r="G118" s="67"/>
      <c r="H118" s="10"/>
      <c r="I118" s="8"/>
      <c r="J118" s="10"/>
      <c r="K118" s="67"/>
      <c r="L118" s="30"/>
      <c r="M118" s="10"/>
    </row>
    <row r="119" spans="1:13">
      <c r="A119" s="109"/>
      <c r="B119" s="9" t="s">
        <v>45</v>
      </c>
      <c r="C119" s="9" t="s">
        <v>46</v>
      </c>
      <c r="D119" s="28" t="s">
        <v>15</v>
      </c>
      <c r="E119" s="8">
        <v>3.7</v>
      </c>
      <c r="F119" s="10">
        <f>E119*F116</f>
        <v>0.64417000000000002</v>
      </c>
      <c r="G119" s="67"/>
      <c r="H119" s="10"/>
      <c r="I119" s="8"/>
      <c r="J119" s="10"/>
      <c r="K119" s="67"/>
      <c r="L119" s="30"/>
      <c r="M119" s="10"/>
    </row>
    <row r="120" spans="1:13">
      <c r="A120" s="109"/>
      <c r="B120" s="9" t="s">
        <v>47</v>
      </c>
      <c r="C120" s="9" t="s">
        <v>48</v>
      </c>
      <c r="D120" s="28" t="s">
        <v>15</v>
      </c>
      <c r="E120" s="8">
        <v>11.1</v>
      </c>
      <c r="F120" s="10">
        <f>F116*E120</f>
        <v>1.93251</v>
      </c>
      <c r="G120" s="67"/>
      <c r="H120" s="10"/>
      <c r="I120" s="8"/>
      <c r="J120" s="10"/>
      <c r="K120" s="67"/>
      <c r="L120" s="30"/>
      <c r="M120" s="10"/>
    </row>
    <row r="121" spans="1:13">
      <c r="A121" s="109"/>
      <c r="B121" s="9"/>
      <c r="C121" s="9" t="s">
        <v>17</v>
      </c>
      <c r="D121" s="8" t="s">
        <v>12</v>
      </c>
      <c r="E121" s="8">
        <v>2.2999999999999998</v>
      </c>
      <c r="F121" s="10">
        <f>E121*F116</f>
        <v>0.40042999999999995</v>
      </c>
      <c r="G121" s="8"/>
      <c r="H121" s="10"/>
      <c r="I121" s="8"/>
      <c r="J121" s="10"/>
      <c r="K121" s="66"/>
      <c r="L121" s="30"/>
      <c r="M121" s="10"/>
    </row>
    <row r="122" spans="1:13" ht="25.5">
      <c r="A122" s="109"/>
      <c r="B122" s="32" t="s">
        <v>62</v>
      </c>
      <c r="C122" s="31" t="s">
        <v>50</v>
      </c>
      <c r="D122" s="8" t="s">
        <v>16</v>
      </c>
      <c r="E122" s="8">
        <v>97.4</v>
      </c>
      <c r="F122" s="10">
        <f>F116*E122</f>
        <v>16.957340000000002</v>
      </c>
      <c r="G122" s="8"/>
      <c r="H122" s="10"/>
      <c r="I122" s="46"/>
      <c r="J122" s="10"/>
      <c r="K122" s="8"/>
      <c r="L122" s="10"/>
      <c r="M122" s="10"/>
    </row>
    <row r="123" spans="1:13">
      <c r="A123" s="109"/>
      <c r="B123" s="9"/>
      <c r="C123" s="9" t="s">
        <v>28</v>
      </c>
      <c r="D123" s="8" t="s">
        <v>12</v>
      </c>
      <c r="E123" s="8">
        <v>14.5</v>
      </c>
      <c r="F123" s="10">
        <f>F116*E123</f>
        <v>2.5244499999999999</v>
      </c>
      <c r="G123" s="8"/>
      <c r="H123" s="10"/>
      <c r="I123" s="8"/>
      <c r="J123" s="10"/>
      <c r="K123" s="8"/>
      <c r="L123" s="10"/>
      <c r="M123" s="10"/>
    </row>
    <row r="124" spans="1:13">
      <c r="A124" s="13">
        <v>23</v>
      </c>
      <c r="B124" s="15"/>
      <c r="C124" s="81" t="s">
        <v>126</v>
      </c>
      <c r="D124" s="13"/>
      <c r="E124" s="13"/>
      <c r="F124" s="49"/>
      <c r="G124" s="8"/>
      <c r="H124" s="10"/>
      <c r="I124" s="8"/>
      <c r="J124" s="10"/>
      <c r="K124" s="8"/>
      <c r="L124" s="10"/>
      <c r="M124" s="10"/>
    </row>
    <row r="125" spans="1:13" ht="15">
      <c r="A125" s="108">
        <v>24</v>
      </c>
      <c r="B125" s="77" t="s">
        <v>127</v>
      </c>
      <c r="C125" s="50" t="s">
        <v>128</v>
      </c>
      <c r="D125" s="50" t="s">
        <v>147</v>
      </c>
      <c r="E125" s="78"/>
      <c r="F125" s="79">
        <v>1.18E-2</v>
      </c>
      <c r="G125" s="13"/>
      <c r="H125" s="49"/>
      <c r="I125" s="13"/>
      <c r="J125" s="49"/>
      <c r="K125" s="13"/>
      <c r="L125" s="49"/>
      <c r="M125" s="49"/>
    </row>
    <row r="126" spans="1:13">
      <c r="A126" s="109"/>
      <c r="B126" s="25"/>
      <c r="C126" s="25" t="s">
        <v>21</v>
      </c>
      <c r="D126" s="28" t="s">
        <v>14</v>
      </c>
      <c r="E126" s="25">
        <v>33</v>
      </c>
      <c r="F126" s="10">
        <f>F125*E126</f>
        <v>0.38939999999999997</v>
      </c>
      <c r="G126" s="10"/>
      <c r="H126" s="10"/>
      <c r="I126" s="8"/>
      <c r="J126" s="10"/>
      <c r="K126" s="8"/>
      <c r="L126" s="10"/>
      <c r="M126" s="10"/>
    </row>
    <row r="127" spans="1:13">
      <c r="A127" s="109"/>
      <c r="B127" s="25" t="s">
        <v>22</v>
      </c>
      <c r="C127" s="25" t="s">
        <v>23</v>
      </c>
      <c r="D127" s="28" t="s">
        <v>15</v>
      </c>
      <c r="E127" s="25">
        <v>0.42</v>
      </c>
      <c r="F127" s="10">
        <f>E127*F125</f>
        <v>4.9559999999999995E-3</v>
      </c>
      <c r="G127" s="67"/>
      <c r="H127" s="10"/>
      <c r="I127" s="8"/>
      <c r="J127" s="10"/>
      <c r="K127" s="26"/>
      <c r="L127" s="30"/>
      <c r="M127" s="10"/>
    </row>
    <row r="128" spans="1:13">
      <c r="A128" s="109"/>
      <c r="B128" s="25" t="s">
        <v>29</v>
      </c>
      <c r="C128" s="25" t="s">
        <v>30</v>
      </c>
      <c r="D128" s="28" t="s">
        <v>15</v>
      </c>
      <c r="E128" s="25">
        <v>2.58</v>
      </c>
      <c r="F128" s="10">
        <f>E128*F125</f>
        <v>3.0443999999999999E-2</v>
      </c>
      <c r="G128" s="67"/>
      <c r="H128" s="10"/>
      <c r="I128" s="8"/>
      <c r="J128" s="10"/>
      <c r="K128" s="26"/>
      <c r="L128" s="30"/>
      <c r="M128" s="10"/>
    </row>
    <row r="129" spans="1:13">
      <c r="A129" s="109"/>
      <c r="B129" s="25" t="s">
        <v>31</v>
      </c>
      <c r="C129" s="25" t="s">
        <v>32</v>
      </c>
      <c r="D129" s="28" t="s">
        <v>15</v>
      </c>
      <c r="E129" s="25">
        <v>11.2</v>
      </c>
      <c r="F129" s="10">
        <f>E129*F125</f>
        <v>0.13216</v>
      </c>
      <c r="G129" s="67"/>
      <c r="H129" s="10"/>
      <c r="I129" s="8"/>
      <c r="J129" s="10"/>
      <c r="K129" s="26"/>
      <c r="L129" s="30"/>
      <c r="M129" s="10"/>
    </row>
    <row r="130" spans="1:13">
      <c r="A130" s="109"/>
      <c r="B130" s="25" t="s">
        <v>33</v>
      </c>
      <c r="C130" s="25" t="s">
        <v>34</v>
      </c>
      <c r="D130" s="28" t="s">
        <v>15</v>
      </c>
      <c r="E130" s="25">
        <v>24.8</v>
      </c>
      <c r="F130" s="10">
        <f>F125*E130</f>
        <v>0.29264000000000001</v>
      </c>
      <c r="G130" s="67"/>
      <c r="H130" s="10"/>
      <c r="I130" s="8"/>
      <c r="J130" s="10"/>
      <c r="K130" s="26"/>
      <c r="L130" s="30"/>
      <c r="M130" s="10"/>
    </row>
    <row r="131" spans="1:13">
      <c r="A131" s="109"/>
      <c r="B131" s="25" t="s">
        <v>24</v>
      </c>
      <c r="C131" s="9" t="s">
        <v>25</v>
      </c>
      <c r="D131" s="28" t="s">
        <v>15</v>
      </c>
      <c r="E131" s="8">
        <v>4.1399999999999997</v>
      </c>
      <c r="F131" s="10">
        <f>E131*F125</f>
        <v>4.8851999999999993E-2</v>
      </c>
      <c r="G131" s="67"/>
      <c r="H131" s="10"/>
      <c r="I131" s="8"/>
      <c r="J131" s="10"/>
      <c r="K131" s="46"/>
      <c r="L131" s="30"/>
      <c r="M131" s="10"/>
    </row>
    <row r="132" spans="1:13" ht="25.5">
      <c r="A132" s="109"/>
      <c r="B132" s="25" t="s">
        <v>35</v>
      </c>
      <c r="C132" s="9" t="s">
        <v>36</v>
      </c>
      <c r="D132" s="28" t="s">
        <v>15</v>
      </c>
      <c r="E132" s="8">
        <v>0.53</v>
      </c>
      <c r="F132" s="10">
        <f>F125*E132</f>
        <v>6.254E-3</v>
      </c>
      <c r="G132" s="67"/>
      <c r="H132" s="10"/>
      <c r="I132" s="8"/>
      <c r="J132" s="10"/>
      <c r="K132" s="46"/>
      <c r="L132" s="30"/>
      <c r="M132" s="10"/>
    </row>
    <row r="133" spans="1:13" ht="15">
      <c r="A133" s="109"/>
      <c r="B133" s="25" t="s">
        <v>64</v>
      </c>
      <c r="C133" s="9" t="s">
        <v>37</v>
      </c>
      <c r="D133" s="55" t="s">
        <v>140</v>
      </c>
      <c r="E133" s="46">
        <v>189</v>
      </c>
      <c r="F133" s="10">
        <f>F125*E133</f>
        <v>2.2302</v>
      </c>
      <c r="G133" s="8"/>
      <c r="H133" s="10"/>
      <c r="I133" s="8"/>
      <c r="J133" s="10"/>
      <c r="K133" s="8"/>
      <c r="L133" s="10"/>
      <c r="M133" s="10"/>
    </row>
    <row r="134" spans="1:13" ht="15">
      <c r="A134" s="109"/>
      <c r="B134" s="25" t="s">
        <v>65</v>
      </c>
      <c r="C134" s="9" t="s">
        <v>52</v>
      </c>
      <c r="D134" s="55" t="s">
        <v>140</v>
      </c>
      <c r="E134" s="8">
        <f>15</f>
        <v>15</v>
      </c>
      <c r="F134" s="10">
        <f>F125*E134</f>
        <v>0.17699999999999999</v>
      </c>
      <c r="G134" s="8"/>
      <c r="H134" s="10"/>
      <c r="I134" s="8"/>
      <c r="J134" s="10"/>
      <c r="K134" s="8"/>
      <c r="L134" s="10"/>
      <c r="M134" s="10"/>
    </row>
    <row r="135" spans="1:13" ht="25.5">
      <c r="A135" s="109"/>
      <c r="B135" s="9" t="s">
        <v>38</v>
      </c>
      <c r="C135" s="9" t="s">
        <v>27</v>
      </c>
      <c r="D135" s="55" t="s">
        <v>140</v>
      </c>
      <c r="E135" s="8">
        <v>30</v>
      </c>
      <c r="F135" s="10">
        <f>F125*E135</f>
        <v>0.35399999999999998</v>
      </c>
      <c r="G135" s="8"/>
      <c r="H135" s="10"/>
      <c r="I135" s="8"/>
      <c r="J135" s="10"/>
      <c r="K135" s="8"/>
      <c r="L135" s="10"/>
      <c r="M135" s="10"/>
    </row>
    <row r="136" spans="1:13" ht="27.75">
      <c r="A136" s="108">
        <v>25</v>
      </c>
      <c r="B136" s="69" t="s">
        <v>39</v>
      </c>
      <c r="C136" s="61" t="s">
        <v>146</v>
      </c>
      <c r="D136" s="13" t="s">
        <v>16</v>
      </c>
      <c r="E136" s="70"/>
      <c r="F136" s="82">
        <v>8.9999999999999993E-3</v>
      </c>
      <c r="G136" s="59"/>
      <c r="H136" s="59"/>
      <c r="I136" s="59"/>
      <c r="J136" s="59"/>
      <c r="K136" s="72"/>
      <c r="L136" s="72"/>
      <c r="M136" s="10"/>
    </row>
    <row r="137" spans="1:13">
      <c r="A137" s="109"/>
      <c r="B137" s="25" t="s">
        <v>40</v>
      </c>
      <c r="C137" s="25" t="s">
        <v>41</v>
      </c>
      <c r="D137" s="28" t="s">
        <v>15</v>
      </c>
      <c r="E137" s="25">
        <v>0.3</v>
      </c>
      <c r="F137" s="53">
        <f t="shared" ref="F137" si="0">E137*F136</f>
        <v>2.6999999999999997E-3</v>
      </c>
      <c r="G137" s="67"/>
      <c r="H137" s="10"/>
      <c r="I137" s="8"/>
      <c r="J137" s="10"/>
      <c r="K137" s="26"/>
      <c r="L137" s="30"/>
      <c r="M137" s="10"/>
    </row>
    <row r="138" spans="1:13" ht="13.5">
      <c r="A138" s="109"/>
      <c r="B138" s="55" t="s">
        <v>58</v>
      </c>
      <c r="C138" s="32" t="s">
        <v>42</v>
      </c>
      <c r="D138" s="31" t="s">
        <v>16</v>
      </c>
      <c r="E138" s="64">
        <v>1.03</v>
      </c>
      <c r="F138" s="65">
        <f t="shared" ref="F138" si="1">F136*E138</f>
        <v>9.2699999999999987E-3</v>
      </c>
      <c r="G138" s="66"/>
      <c r="H138" s="66"/>
      <c r="I138" s="67"/>
      <c r="J138" s="10"/>
      <c r="K138" s="66"/>
      <c r="L138" s="66"/>
      <c r="M138" s="10"/>
    </row>
    <row r="139" spans="1:13" ht="38.25">
      <c r="A139" s="108">
        <v>26</v>
      </c>
      <c r="B139" s="52" t="s">
        <v>129</v>
      </c>
      <c r="C139" s="14" t="s">
        <v>130</v>
      </c>
      <c r="D139" s="15" t="s">
        <v>147</v>
      </c>
      <c r="E139" s="13"/>
      <c r="F139" s="80">
        <f>F125</f>
        <v>1.18E-2</v>
      </c>
      <c r="G139" s="13"/>
      <c r="H139" s="49"/>
      <c r="I139" s="13"/>
      <c r="J139" s="49"/>
      <c r="K139" s="13"/>
      <c r="L139" s="49"/>
      <c r="M139" s="49"/>
    </row>
    <row r="140" spans="1:13">
      <c r="A140" s="109"/>
      <c r="B140" s="9"/>
      <c r="C140" s="31" t="s">
        <v>13</v>
      </c>
      <c r="D140" s="28" t="s">
        <v>14</v>
      </c>
      <c r="E140" s="8">
        <v>37.64</v>
      </c>
      <c r="F140" s="10">
        <f>F139*E140</f>
        <v>0.44415199999999999</v>
      </c>
      <c r="G140" s="10"/>
      <c r="H140" s="10"/>
      <c r="I140" s="8"/>
      <c r="J140" s="10"/>
      <c r="K140" s="8"/>
      <c r="L140" s="10"/>
      <c r="M140" s="10"/>
    </row>
    <row r="141" spans="1:13">
      <c r="A141" s="109"/>
      <c r="B141" s="83" t="s">
        <v>43</v>
      </c>
      <c r="C141" s="9" t="s">
        <v>44</v>
      </c>
      <c r="D141" s="28" t="s">
        <v>15</v>
      </c>
      <c r="E141" s="8">
        <v>3.02</v>
      </c>
      <c r="F141" s="10">
        <f>E141*F139</f>
        <v>3.5636000000000001E-2</v>
      </c>
      <c r="G141" s="67"/>
      <c r="H141" s="10"/>
      <c r="I141" s="8"/>
      <c r="J141" s="10"/>
      <c r="K141" s="67"/>
      <c r="L141" s="30"/>
      <c r="M141" s="10"/>
    </row>
    <row r="142" spans="1:13">
      <c r="A142" s="109"/>
      <c r="B142" s="83" t="s">
        <v>45</v>
      </c>
      <c r="C142" s="9" t="s">
        <v>46</v>
      </c>
      <c r="D142" s="28" t="s">
        <v>15</v>
      </c>
      <c r="E142" s="8">
        <v>3.7</v>
      </c>
      <c r="F142" s="10">
        <f>E142*F139</f>
        <v>4.3660000000000004E-2</v>
      </c>
      <c r="G142" s="67"/>
      <c r="H142" s="10"/>
      <c r="I142" s="8"/>
      <c r="J142" s="10"/>
      <c r="K142" s="67"/>
      <c r="L142" s="30"/>
      <c r="M142" s="10"/>
    </row>
    <row r="143" spans="1:13">
      <c r="A143" s="109"/>
      <c r="B143" s="83" t="s">
        <v>47</v>
      </c>
      <c r="C143" s="9" t="s">
        <v>48</v>
      </c>
      <c r="D143" s="28" t="s">
        <v>15</v>
      </c>
      <c r="E143" s="8">
        <v>11.1</v>
      </c>
      <c r="F143" s="10">
        <f>F139*E143</f>
        <v>0.13097999999999999</v>
      </c>
      <c r="G143" s="67"/>
      <c r="H143" s="10"/>
      <c r="I143" s="8"/>
      <c r="J143" s="10"/>
      <c r="K143" s="67"/>
      <c r="L143" s="30"/>
      <c r="M143" s="10"/>
    </row>
    <row r="144" spans="1:13">
      <c r="A144" s="109"/>
      <c r="B144" s="83"/>
      <c r="C144" s="9" t="s">
        <v>17</v>
      </c>
      <c r="D144" s="8" t="s">
        <v>12</v>
      </c>
      <c r="E144" s="8">
        <v>2.2999999999999998</v>
      </c>
      <c r="F144" s="10">
        <f>E144*F139</f>
        <v>2.7139999999999997E-2</v>
      </c>
      <c r="G144" s="8"/>
      <c r="H144" s="10"/>
      <c r="I144" s="8"/>
      <c r="J144" s="10"/>
      <c r="K144" s="66"/>
      <c r="L144" s="30"/>
      <c r="M144" s="10"/>
    </row>
    <row r="145" spans="1:13" ht="25.5">
      <c r="A145" s="109"/>
      <c r="B145" s="84" t="s">
        <v>62</v>
      </c>
      <c r="C145" s="31" t="s">
        <v>50</v>
      </c>
      <c r="D145" s="8" t="s">
        <v>16</v>
      </c>
      <c r="E145" s="8">
        <v>121.6</v>
      </c>
      <c r="F145" s="10">
        <f>F139*E145</f>
        <v>1.4348799999999999</v>
      </c>
      <c r="G145" s="8"/>
      <c r="H145" s="10"/>
      <c r="I145" s="46"/>
      <c r="J145" s="10"/>
      <c r="K145" s="8"/>
      <c r="L145" s="10"/>
      <c r="M145" s="10"/>
    </row>
    <row r="146" spans="1:13">
      <c r="A146" s="109"/>
      <c r="B146" s="9"/>
      <c r="C146" s="9" t="s">
        <v>28</v>
      </c>
      <c r="D146" s="8" t="s">
        <v>12</v>
      </c>
      <c r="E146" s="8">
        <v>14.9</v>
      </c>
      <c r="F146" s="10">
        <f>F139*E146</f>
        <v>0.17582</v>
      </c>
      <c r="G146" s="8"/>
      <c r="H146" s="10"/>
      <c r="I146" s="8"/>
      <c r="J146" s="10"/>
      <c r="K146" s="8"/>
      <c r="L146" s="10"/>
      <c r="M146" s="10"/>
    </row>
    <row r="147" spans="1:13">
      <c r="A147" s="8"/>
      <c r="B147" s="9"/>
      <c r="C147" s="85" t="s">
        <v>134</v>
      </c>
      <c r="D147" s="15"/>
      <c r="E147" s="86"/>
      <c r="F147" s="10"/>
      <c r="G147" s="8"/>
      <c r="H147" s="10"/>
      <c r="I147" s="8"/>
      <c r="J147" s="10"/>
      <c r="K147" s="8"/>
      <c r="L147" s="10"/>
      <c r="M147" s="10"/>
    </row>
    <row r="148" spans="1:13" ht="51">
      <c r="A148" s="13">
        <v>27</v>
      </c>
      <c r="B148" s="15" t="s">
        <v>90</v>
      </c>
      <c r="C148" s="87" t="s">
        <v>149</v>
      </c>
      <c r="D148" s="88" t="s">
        <v>91</v>
      </c>
      <c r="E148" s="89"/>
      <c r="F148" s="49">
        <v>7</v>
      </c>
      <c r="G148" s="8"/>
      <c r="H148" s="10"/>
      <c r="I148" s="8"/>
      <c r="J148" s="10"/>
      <c r="K148" s="8"/>
      <c r="L148" s="10"/>
      <c r="M148" s="10"/>
    </row>
    <row r="149" spans="1:13">
      <c r="A149" s="8"/>
      <c r="B149" s="9"/>
      <c r="C149" s="31" t="s">
        <v>13</v>
      </c>
      <c r="D149" s="28" t="s">
        <v>14</v>
      </c>
      <c r="E149" s="8">
        <v>3.23</v>
      </c>
      <c r="F149" s="10">
        <f>F148*E149:E150</f>
        <v>22.61</v>
      </c>
      <c r="G149" s="10"/>
      <c r="H149" s="10"/>
      <c r="I149" s="8"/>
      <c r="J149" s="10"/>
      <c r="K149" s="8"/>
      <c r="L149" s="10"/>
      <c r="M149" s="10"/>
    </row>
    <row r="150" spans="1:13">
      <c r="A150" s="8"/>
      <c r="B150" s="9"/>
      <c r="C150" s="90" t="s">
        <v>92</v>
      </c>
      <c r="D150" s="91" t="s">
        <v>86</v>
      </c>
      <c r="E150" s="92" t="s">
        <v>93</v>
      </c>
      <c r="F150" s="10">
        <v>4</v>
      </c>
      <c r="G150" s="8"/>
      <c r="H150" s="10"/>
      <c r="I150" s="8"/>
      <c r="J150" s="10"/>
      <c r="K150" s="8"/>
      <c r="L150" s="10"/>
      <c r="M150" s="10"/>
    </row>
    <row r="151" spans="1:13">
      <c r="A151" s="8"/>
      <c r="B151" s="9"/>
      <c r="C151" s="90" t="s">
        <v>98</v>
      </c>
      <c r="D151" s="91" t="s">
        <v>86</v>
      </c>
      <c r="E151" s="93" t="s">
        <v>93</v>
      </c>
      <c r="F151" s="10">
        <v>3</v>
      </c>
      <c r="G151" s="8"/>
      <c r="H151" s="10"/>
      <c r="I151" s="8"/>
      <c r="J151" s="10"/>
      <c r="K151" s="8"/>
      <c r="L151" s="10"/>
      <c r="M151" s="10"/>
    </row>
    <row r="152" spans="1:13" ht="25.5">
      <c r="A152" s="13">
        <v>28</v>
      </c>
      <c r="B152" s="15" t="s">
        <v>94</v>
      </c>
      <c r="C152" s="94" t="s">
        <v>95</v>
      </c>
      <c r="D152" s="88" t="s">
        <v>142</v>
      </c>
      <c r="E152" s="95"/>
      <c r="F152" s="49">
        <v>1.37</v>
      </c>
      <c r="G152" s="8"/>
      <c r="H152" s="10"/>
      <c r="I152" s="8"/>
      <c r="J152" s="10"/>
      <c r="K152" s="8"/>
      <c r="L152" s="10"/>
      <c r="M152" s="10"/>
    </row>
    <row r="153" spans="1:13" ht="13.5">
      <c r="A153" s="8"/>
      <c r="B153" s="9"/>
      <c r="C153" s="96" t="s">
        <v>13</v>
      </c>
      <c r="D153" s="28" t="s">
        <v>14</v>
      </c>
      <c r="E153" s="64">
        <v>1.37</v>
      </c>
      <c r="F153" s="65">
        <f>F152*E153</f>
        <v>1.8769000000000002</v>
      </c>
      <c r="G153" s="66"/>
      <c r="H153" s="10"/>
      <c r="I153" s="66"/>
      <c r="J153" s="66"/>
      <c r="K153" s="66"/>
      <c r="L153" s="66"/>
      <c r="M153" s="10"/>
    </row>
    <row r="154" spans="1:13" ht="13.5">
      <c r="A154" s="8"/>
      <c r="B154" s="9"/>
      <c r="C154" s="96" t="s">
        <v>11</v>
      </c>
      <c r="D154" s="8" t="s">
        <v>12</v>
      </c>
      <c r="E154" s="64">
        <v>0.28299999999999997</v>
      </c>
      <c r="F154" s="65">
        <f>F152*E154</f>
        <v>0.38771</v>
      </c>
      <c r="G154" s="66"/>
      <c r="H154" s="66"/>
      <c r="I154" s="66"/>
      <c r="J154" s="66"/>
      <c r="K154" s="66"/>
      <c r="L154" s="30"/>
      <c r="M154" s="10"/>
    </row>
    <row r="155" spans="1:13">
      <c r="A155" s="8"/>
      <c r="B155" s="9"/>
      <c r="C155" s="97" t="s">
        <v>96</v>
      </c>
      <c r="D155" s="91" t="s">
        <v>86</v>
      </c>
      <c r="E155" s="93"/>
      <c r="F155" s="10">
        <v>1</v>
      </c>
      <c r="G155" s="8"/>
      <c r="H155" s="10"/>
      <c r="I155" s="10"/>
      <c r="J155" s="10"/>
      <c r="K155" s="8"/>
      <c r="L155" s="10"/>
      <c r="M155" s="10"/>
    </row>
    <row r="156" spans="1:13">
      <c r="A156" s="8"/>
      <c r="B156" s="9"/>
      <c r="C156" s="97" t="s">
        <v>131</v>
      </c>
      <c r="D156" s="91" t="s">
        <v>86</v>
      </c>
      <c r="E156" s="93"/>
      <c r="F156" s="10">
        <v>3</v>
      </c>
      <c r="G156" s="8"/>
      <c r="H156" s="10"/>
      <c r="I156" s="10"/>
      <c r="J156" s="10"/>
      <c r="K156" s="8"/>
      <c r="L156" s="10"/>
      <c r="M156" s="10"/>
    </row>
    <row r="157" spans="1:13" ht="15">
      <c r="A157" s="8"/>
      <c r="B157" s="9"/>
      <c r="C157" s="97" t="s">
        <v>97</v>
      </c>
      <c r="D157" s="91" t="s">
        <v>140</v>
      </c>
      <c r="E157" s="93">
        <v>1.02</v>
      </c>
      <c r="F157" s="10">
        <f>F152*E157</f>
        <v>1.3974000000000002</v>
      </c>
      <c r="G157" s="8"/>
      <c r="H157" s="10"/>
      <c r="I157" s="8"/>
      <c r="J157" s="10"/>
      <c r="K157" s="8"/>
      <c r="L157" s="10"/>
      <c r="M157" s="10"/>
    </row>
    <row r="158" spans="1:13" ht="13.5">
      <c r="A158" s="8"/>
      <c r="B158" s="9"/>
      <c r="C158" s="96" t="s">
        <v>72</v>
      </c>
      <c r="D158" s="8" t="s">
        <v>12</v>
      </c>
      <c r="E158" s="64">
        <v>0.62</v>
      </c>
      <c r="F158" s="65">
        <f>F152*E158</f>
        <v>0.84940000000000004</v>
      </c>
      <c r="G158" s="66"/>
      <c r="H158" s="66"/>
      <c r="I158" s="66"/>
      <c r="J158" s="10"/>
      <c r="K158" s="66"/>
      <c r="L158" s="66"/>
      <c r="M158" s="10"/>
    </row>
    <row r="159" spans="1:13" ht="38.25">
      <c r="A159" s="13">
        <v>29</v>
      </c>
      <c r="B159" s="98" t="s">
        <v>139</v>
      </c>
      <c r="C159" s="94" t="s">
        <v>99</v>
      </c>
      <c r="D159" s="99" t="s">
        <v>10</v>
      </c>
      <c r="E159" s="13"/>
      <c r="F159" s="100">
        <v>0.11799999999999999</v>
      </c>
      <c r="G159" s="66"/>
      <c r="H159" s="10"/>
      <c r="I159" s="66"/>
      <c r="J159" s="10"/>
      <c r="K159" s="66"/>
      <c r="L159" s="30"/>
      <c r="M159" s="10"/>
    </row>
    <row r="160" spans="1:13" ht="13.5">
      <c r="A160" s="8"/>
      <c r="B160" s="9"/>
      <c r="C160" s="96" t="s">
        <v>13</v>
      </c>
      <c r="D160" s="28" t="s">
        <v>14</v>
      </c>
      <c r="E160" s="68">
        <v>3.25</v>
      </c>
      <c r="F160" s="65">
        <f>F159*E160</f>
        <v>0.38349999999999995</v>
      </c>
      <c r="G160" s="66"/>
      <c r="H160" s="10"/>
      <c r="I160" s="66"/>
      <c r="J160" s="66"/>
      <c r="K160" s="66"/>
      <c r="L160" s="66"/>
      <c r="M160" s="10"/>
    </row>
    <row r="161" spans="1:15" ht="13.5">
      <c r="A161" s="8"/>
      <c r="B161" s="9"/>
      <c r="C161" s="96" t="s">
        <v>11</v>
      </c>
      <c r="D161" s="8" t="s">
        <v>12</v>
      </c>
      <c r="E161" s="68">
        <v>0.88</v>
      </c>
      <c r="F161" s="65">
        <f>F159*E161</f>
        <v>0.10384</v>
      </c>
      <c r="G161" s="66"/>
      <c r="H161" s="66"/>
      <c r="I161" s="66"/>
      <c r="J161" s="66"/>
      <c r="K161" s="66"/>
      <c r="L161" s="30"/>
      <c r="M161" s="10"/>
    </row>
    <row r="162" spans="1:15">
      <c r="A162" s="8"/>
      <c r="B162" s="9"/>
      <c r="C162" s="97" t="s">
        <v>137</v>
      </c>
      <c r="D162" s="91" t="s">
        <v>138</v>
      </c>
      <c r="E162" s="101">
        <v>42</v>
      </c>
      <c r="F162" s="10">
        <f>E162*F159</f>
        <v>4.9559999999999995</v>
      </c>
      <c r="G162" s="8"/>
      <c r="H162" s="10"/>
      <c r="I162" s="47"/>
      <c r="J162" s="10"/>
      <c r="K162" s="8"/>
      <c r="L162" s="10"/>
      <c r="M162" s="10"/>
    </row>
    <row r="163" spans="1:15" ht="13.5">
      <c r="A163" s="8"/>
      <c r="B163" s="9"/>
      <c r="C163" s="96" t="s">
        <v>72</v>
      </c>
      <c r="D163" s="8" t="s">
        <v>12</v>
      </c>
      <c r="E163" s="68">
        <v>3.52</v>
      </c>
      <c r="F163" s="65">
        <f>F159*E163</f>
        <v>0.41536000000000001</v>
      </c>
      <c r="G163" s="66"/>
      <c r="H163" s="66"/>
      <c r="I163" s="66"/>
      <c r="J163" s="10"/>
      <c r="K163" s="66"/>
      <c r="L163" s="66"/>
      <c r="M163" s="10"/>
    </row>
    <row r="164" spans="1:15">
      <c r="A164" s="8"/>
      <c r="B164" s="9"/>
      <c r="C164" s="102" t="s">
        <v>7</v>
      </c>
      <c r="D164" s="8"/>
      <c r="E164" s="8"/>
      <c r="F164" s="10"/>
      <c r="G164" s="8"/>
      <c r="H164" s="103"/>
      <c r="I164" s="103"/>
      <c r="J164" s="103"/>
      <c r="K164" s="103"/>
      <c r="L164" s="103"/>
      <c r="M164" s="103"/>
      <c r="O164" s="6"/>
    </row>
    <row r="165" spans="1:15">
      <c r="A165" s="8"/>
      <c r="B165" s="9"/>
      <c r="C165" s="51" t="s">
        <v>150</v>
      </c>
      <c r="D165" s="8"/>
      <c r="E165" s="8"/>
      <c r="F165" s="104"/>
      <c r="G165" s="8"/>
      <c r="H165" s="10"/>
      <c r="I165" s="10"/>
      <c r="J165" s="10"/>
      <c r="K165" s="10"/>
      <c r="L165" s="105"/>
      <c r="M165" s="10"/>
    </row>
    <row r="166" spans="1:15">
      <c r="A166" s="8"/>
      <c r="B166" s="9"/>
      <c r="C166" s="106" t="s">
        <v>7</v>
      </c>
      <c r="D166" s="8"/>
      <c r="E166" s="8"/>
      <c r="F166" s="104"/>
      <c r="G166" s="8"/>
      <c r="H166" s="10"/>
      <c r="I166" s="10"/>
      <c r="J166" s="10"/>
      <c r="K166" s="10"/>
      <c r="L166" s="10"/>
      <c r="M166" s="103"/>
    </row>
    <row r="167" spans="1:15">
      <c r="A167" s="8"/>
      <c r="B167" s="9"/>
      <c r="C167" s="51" t="s">
        <v>151</v>
      </c>
      <c r="D167" s="8"/>
      <c r="E167" s="8"/>
      <c r="F167" s="104"/>
      <c r="G167" s="8"/>
      <c r="H167" s="10"/>
      <c r="I167" s="10"/>
      <c r="J167" s="10"/>
      <c r="K167" s="10"/>
      <c r="L167" s="10"/>
      <c r="M167" s="10"/>
    </row>
    <row r="168" spans="1:15">
      <c r="A168" s="8"/>
      <c r="B168" s="9"/>
      <c r="C168" s="106" t="s">
        <v>7</v>
      </c>
      <c r="D168" s="8"/>
      <c r="E168" s="8"/>
      <c r="F168" s="104"/>
      <c r="G168" s="8"/>
      <c r="H168" s="10"/>
      <c r="I168" s="10"/>
      <c r="J168" s="10"/>
      <c r="K168" s="10"/>
      <c r="L168" s="10"/>
      <c r="M168" s="103"/>
    </row>
    <row r="169" spans="1:15">
      <c r="A169" s="8"/>
      <c r="B169" s="9"/>
      <c r="C169" s="51" t="s">
        <v>152</v>
      </c>
      <c r="D169" s="8"/>
      <c r="E169" s="8"/>
      <c r="F169" s="104"/>
      <c r="G169" s="8"/>
      <c r="H169" s="10"/>
      <c r="I169" s="10"/>
      <c r="J169" s="10"/>
      <c r="K169" s="10"/>
      <c r="L169" s="10"/>
      <c r="M169" s="10"/>
    </row>
    <row r="170" spans="1:15">
      <c r="A170" s="8"/>
      <c r="B170" s="9"/>
      <c r="C170" s="106" t="s">
        <v>7</v>
      </c>
      <c r="D170" s="8"/>
      <c r="E170" s="8"/>
      <c r="F170" s="104"/>
      <c r="G170" s="8"/>
      <c r="H170" s="10"/>
      <c r="I170" s="10"/>
      <c r="J170" s="10"/>
      <c r="K170" s="10"/>
      <c r="L170" s="10"/>
      <c r="M170" s="49"/>
    </row>
    <row r="171" spans="1:15">
      <c r="A171" s="8"/>
      <c r="B171" s="9"/>
      <c r="C171" s="107" t="s">
        <v>51</v>
      </c>
      <c r="D171" s="8"/>
      <c r="E171" s="8"/>
      <c r="F171" s="104"/>
      <c r="G171" s="8"/>
      <c r="H171" s="10"/>
      <c r="I171" s="10"/>
      <c r="J171" s="10"/>
      <c r="K171" s="10"/>
      <c r="L171" s="10"/>
      <c r="M171" s="10"/>
    </row>
    <row r="172" spans="1:15">
      <c r="A172" s="8"/>
      <c r="B172" s="9"/>
      <c r="C172" s="106" t="s">
        <v>7</v>
      </c>
      <c r="D172" s="8"/>
      <c r="E172" s="8"/>
      <c r="F172" s="104"/>
      <c r="G172" s="8"/>
      <c r="H172" s="10"/>
      <c r="I172" s="10"/>
      <c r="J172" s="10"/>
      <c r="K172" s="10"/>
      <c r="L172" s="10"/>
      <c r="M172" s="49"/>
    </row>
    <row r="173" spans="1:15" ht="25.5">
      <c r="A173" s="8"/>
      <c r="B173" s="9"/>
      <c r="C173" s="51" t="s">
        <v>53</v>
      </c>
      <c r="D173" s="8"/>
      <c r="E173" s="8"/>
      <c r="F173" s="104">
        <v>0.18</v>
      </c>
      <c r="G173" s="8"/>
      <c r="H173" s="10"/>
      <c r="I173" s="10"/>
      <c r="J173" s="10"/>
      <c r="K173" s="10"/>
      <c r="L173" s="10"/>
      <c r="M173" s="10"/>
    </row>
    <row r="174" spans="1:15">
      <c r="A174" s="8"/>
      <c r="B174" s="9"/>
      <c r="C174" s="102" t="s">
        <v>7</v>
      </c>
      <c r="D174" s="8"/>
      <c r="E174" s="8"/>
      <c r="F174" s="10"/>
      <c r="G174" s="8"/>
      <c r="H174" s="10"/>
      <c r="I174" s="10"/>
      <c r="J174" s="10"/>
      <c r="K174" s="10"/>
      <c r="L174" s="10"/>
      <c r="M174" s="49"/>
    </row>
    <row r="175" spans="1:15">
      <c r="N175" s="7"/>
    </row>
  </sheetData>
  <autoFilter ref="A7:DW174"/>
  <mergeCells count="35">
    <mergeCell ref="A139:A146"/>
    <mergeCell ref="A102:A104"/>
    <mergeCell ref="A105:A112"/>
    <mergeCell ref="A113:A115"/>
    <mergeCell ref="A116:A123"/>
    <mergeCell ref="A125:A135"/>
    <mergeCell ref="A136:A138"/>
    <mergeCell ref="A91:A101"/>
    <mergeCell ref="A27:A28"/>
    <mergeCell ref="A30:A34"/>
    <mergeCell ref="A35:A41"/>
    <mergeCell ref="A42:A47"/>
    <mergeCell ref="A48:A50"/>
    <mergeCell ref="A51:A56"/>
    <mergeCell ref="A57:A67"/>
    <mergeCell ref="A68:A70"/>
    <mergeCell ref="A71:A78"/>
    <mergeCell ref="A79:A81"/>
    <mergeCell ref="A82:A89"/>
    <mergeCell ref="A23:A25"/>
    <mergeCell ref="A1:M1"/>
    <mergeCell ref="A2:M2"/>
    <mergeCell ref="A3:M3"/>
    <mergeCell ref="D4:M4"/>
    <mergeCell ref="A5:A6"/>
    <mergeCell ref="B5:B6"/>
    <mergeCell ref="C5:C6"/>
    <mergeCell ref="D5:D6"/>
    <mergeCell ref="E5:E6"/>
    <mergeCell ref="F5:F6"/>
    <mergeCell ref="G5:H5"/>
    <mergeCell ref="I5:J5"/>
    <mergeCell ref="K5:L5"/>
    <mergeCell ref="A15:A19"/>
    <mergeCell ref="A21:A22"/>
  </mergeCells>
  <pageMargins left="0.25" right="0.25" top="0.75" bottom="0.75" header="0.3" footer="0.3"/>
  <pageSetup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</vt:lpstr>
      <vt:lpstr>EXP!Print_Area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gia papashvili</cp:lastModifiedBy>
  <cp:lastPrinted>2018-10-22T06:35:57Z</cp:lastPrinted>
  <dcterms:created xsi:type="dcterms:W3CDTF">2017-04-10T16:58:29Z</dcterms:created>
  <dcterms:modified xsi:type="dcterms:W3CDTF">2019-02-08T08:55:42Z</dcterms:modified>
</cp:coreProperties>
</file>