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118" i="2" l="1"/>
  <c r="F113" i="2"/>
  <c r="F112" i="2"/>
  <c r="F111" i="2"/>
  <c r="F110" i="2"/>
  <c r="F109" i="2"/>
  <c r="F108" i="2"/>
  <c r="F107" i="2"/>
  <c r="F106" i="2"/>
  <c r="F105" i="2"/>
  <c r="F104" i="2"/>
  <c r="F102" i="2"/>
  <c r="F86" i="2"/>
  <c r="F85" i="2"/>
  <c r="F84" i="2"/>
  <c r="F83" i="2"/>
  <c r="F82" i="2"/>
  <c r="F81" i="2"/>
  <c r="F80" i="2"/>
  <c r="F78" i="2"/>
  <c r="F77" i="2"/>
  <c r="F76" i="2"/>
  <c r="F75" i="2"/>
  <c r="F71" i="2"/>
  <c r="F70" i="2"/>
  <c r="F52" i="2"/>
  <c r="F47" i="2"/>
  <c r="F45" i="2"/>
  <c r="F40" i="2"/>
  <c r="F38" i="2"/>
  <c r="F33" i="2"/>
  <c r="F31" i="2"/>
  <c r="F29" i="2"/>
  <c r="F26" i="2"/>
  <c r="F25" i="2"/>
  <c r="F32" i="2" s="1"/>
  <c r="F22" i="2"/>
  <c r="F21" i="2"/>
  <c r="F19" i="2"/>
  <c r="F18" i="2"/>
  <c r="E18" i="2"/>
  <c r="F16" i="2"/>
  <c r="E15" i="2"/>
  <c r="F15" i="2" s="1"/>
  <c r="F14" i="2"/>
  <c r="E12" i="2"/>
  <c r="F12" i="2" s="1"/>
  <c r="F11" i="2"/>
  <c r="F13" i="2" s="1"/>
  <c r="F39" i="2" l="1"/>
  <c r="F37" i="2"/>
  <c r="F34" i="2"/>
  <c r="F35" i="2"/>
  <c r="F46" i="2"/>
  <c r="F44" i="2"/>
  <c r="F41" i="2"/>
  <c r="F42" i="2"/>
  <c r="F53" i="2"/>
  <c r="F51" i="2"/>
  <c r="F48" i="2"/>
  <c r="F49" i="2"/>
  <c r="F54" i="2"/>
  <c r="F94" i="2"/>
  <c r="F92" i="2"/>
  <c r="F90" i="2"/>
  <c r="F87" i="2"/>
  <c r="F93" i="2"/>
  <c r="F88" i="2"/>
  <c r="F91" i="2"/>
  <c r="F27" i="2"/>
  <c r="F30" i="2"/>
  <c r="F117" i="2"/>
  <c r="F114" i="2"/>
  <c r="F115" i="2"/>
  <c r="F98" i="2" l="1"/>
  <c r="F96" i="2"/>
  <c r="F97" i="2"/>
  <c r="F99" i="2"/>
  <c r="F95" i="2"/>
  <c r="F62" i="2"/>
  <c r="F60" i="2"/>
  <c r="F59" i="2"/>
  <c r="F57" i="2"/>
  <c r="F55" i="2"/>
  <c r="F61" i="2"/>
  <c r="F56" i="2"/>
  <c r="F67" i="2" l="1"/>
  <c r="F64" i="2"/>
  <c r="F66" i="2"/>
  <c r="F68" i="2"/>
  <c r="F63" i="2"/>
  <c r="H123" i="2"/>
  <c r="L123" i="2"/>
  <c r="M123" i="2" l="1"/>
  <c r="M130" i="2" s="1"/>
  <c r="M131" i="2" s="1"/>
  <c r="J123" i="2"/>
</calcChain>
</file>

<file path=xl/sharedStrings.xml><?xml version="1.0" encoding="utf-8"?>
<sst xmlns="http://schemas.openxmlformats.org/spreadsheetml/2006/main" count="278" uniqueCount="109">
  <si>
    <t>#</t>
  </si>
  <si>
    <t>რაოდენობა</t>
  </si>
  <si>
    <t>მასალა</t>
  </si>
  <si>
    <t>ხელფასი</t>
  </si>
  <si>
    <t>ერთ. ფასი</t>
  </si>
  <si>
    <t>ჯამი</t>
  </si>
  <si>
    <t>I</t>
  </si>
  <si>
    <t>46-32-3</t>
  </si>
  <si>
    <t>46-23-4</t>
  </si>
  <si>
    <t>II</t>
  </si>
  <si>
    <t>8-15-1</t>
  </si>
  <si>
    <t>15-55-9,3-11</t>
  </si>
  <si>
    <t>15-168-7</t>
  </si>
  <si>
    <t>9-5-1</t>
  </si>
  <si>
    <t>15-164-8</t>
  </si>
  <si>
    <t>gv-104;p330</t>
  </si>
  <si>
    <t>gv-104;p324</t>
  </si>
  <si>
    <t>sabazro</t>
  </si>
  <si>
    <t>15-60-3</t>
  </si>
  <si>
    <t>15-156-4-23</t>
  </si>
  <si>
    <t>26-10-3   26-10-5</t>
  </si>
  <si>
    <t>სადემონტაჟო სამუშაოები</t>
  </si>
  <si>
    <t>ძველი მეტალოპლასტმასის კარის დემონტაჟი დასაწყობებით</t>
  </si>
  <si>
    <t>მ2</t>
  </si>
  <si>
    <t>შრომითი რესურსები</t>
  </si>
  <si>
    <t>კ/სთ</t>
  </si>
  <si>
    <t>მანქანები</t>
  </si>
  <si>
    <t>მ/სთ</t>
  </si>
  <si>
    <t>ძველი შესასვლელი კარის დემონტაჟი დასაწყობებით</t>
  </si>
  <si>
    <t>ძველი არსებული სპლით (3ცალი)კონდიციონერის  დემონტაჟი</t>
  </si>
  <si>
    <t>ცალი</t>
  </si>
  <si>
    <t>ძველი არსებული წყლის მილების დემონტაჟი</t>
  </si>
  <si>
    <t>რგძ/მ</t>
  </si>
  <si>
    <t>საფუძველი</t>
  </si>
  <si>
    <t>ს ა მ უ შ ა ო ს დასახელება</t>
  </si>
  <si>
    <t>განზომილება</t>
  </si>
  <si>
    <t>ნორმატიული რესურსი ერთეულზე</t>
  </si>
  <si>
    <t>სამშენებლო მექანიზმები</t>
  </si>
  <si>
    <t>I თავის ჯამი</t>
  </si>
  <si>
    <t>სარემონტო სამუშაოები</t>
  </si>
  <si>
    <t xml:space="preserve">არსებული ფანჯრების (3ცალი) ამოშენება წვრილი სამშენებლო ბლოკით 10X20X40 </t>
  </si>
  <si>
    <t>სხვა მანქანა</t>
  </si>
  <si>
    <t>მასალა:</t>
  </si>
  <si>
    <t>ქვიშა-ცემენტის ხსნარი მ100</t>
  </si>
  <si>
    <t>მ3</t>
  </si>
  <si>
    <t>ბლოკი 10X20X40</t>
  </si>
  <si>
    <t>სხვა მასალა</t>
  </si>
  <si>
    <t>ლარი</t>
  </si>
  <si>
    <t xml:space="preserve"> შელესვა ქვიშა-ცემენტის ხსნარით </t>
  </si>
  <si>
    <t xml:space="preserve">შრომის დანახარჯები </t>
  </si>
  <si>
    <t>კაც/სთ</t>
  </si>
  <si>
    <t>ხსნარის ტუმბო 1მ3/სთ</t>
  </si>
  <si>
    <t>მანქ/სთ</t>
  </si>
  <si>
    <t>ცემენტის ხსნარი 1:3</t>
  </si>
  <si>
    <t>ლითონის ბადე</t>
  </si>
  <si>
    <t xml:space="preserve"> შეფითხვნა კნაუფის საფითხნით და მაღალხარისხოვანი შეღებვა </t>
  </si>
  <si>
    <t>საღებავი წყალემუსია</t>
  </si>
  <si>
    <t>კგ</t>
  </si>
  <si>
    <t>საფითხნი კნაუფის</t>
  </si>
  <si>
    <t>ღიობის (არსებული  გვერდითა მთავარი კარის ) ამოშენება წვრილი სამშენებლო ბლოკით 10X20X40</t>
  </si>
  <si>
    <t>ლითონის  ჟალუზის ( ცხაურის)  მონტაჟი და ღირებულება</t>
  </si>
  <si>
    <t>ლითონის ჟალუზი</t>
  </si>
  <si>
    <t>ლითონის ბადე-კარი</t>
  </si>
  <si>
    <t>ლითონის ბადე ჩარჩოში</t>
  </si>
  <si>
    <t>ლითონის დამხმარე კონსტრუქციები</t>
  </si>
  <si>
    <t>სამშენებლო ჭანჭიკი</t>
  </si>
  <si>
    <t>ელექტროდი</t>
  </si>
  <si>
    <t>ჟალუზების შეღებვა ზეთოვანი საღებავით ორჯერ</t>
  </si>
  <si>
    <t>ზეთოვანი საღებავი</t>
  </si>
  <si>
    <t>ოლიფა</t>
  </si>
  <si>
    <t>მეტალოპლასტმასის კარების დამზადება და მოწყობა</t>
  </si>
  <si>
    <t xml:space="preserve"> კვმ </t>
  </si>
  <si>
    <t>ლითონის 2 ფრთიანი(0.90X0.30) კარების,  მონტაჟი და ღირებულება</t>
  </si>
  <si>
    <t>ლითონის კარი</t>
  </si>
  <si>
    <t>ლითონის კარის შეღებვა ზეთოვანი საღებავით ორჯერ</t>
  </si>
  <si>
    <t>ფასადების მოპირკეთება</t>
  </si>
  <si>
    <t>კარკასის მოწყობა მოპირკეთებისათვის</t>
  </si>
  <si>
    <t>ფასადის კედლების შეფუთვა 40მმ. ხპს დათბუნებით წებოს საფუძველზე</t>
  </si>
  <si>
    <t>ბადე</t>
  </si>
  <si>
    <t xml:space="preserve"> ბადიანი კუთხოვანა 2,5მ</t>
  </si>
  <si>
    <t>პლასტმასის დუბელი 12სმ</t>
  </si>
  <si>
    <t>ც</t>
  </si>
  <si>
    <t>ფასადზე "ესპანკის"  დატანა</t>
  </si>
  <si>
    <t>ფასადის ფითხი AD 25 კგ</t>
  </si>
  <si>
    <t>ფასადის ფითხი LF25 კგ</t>
  </si>
  <si>
    <t>ესპანკა</t>
  </si>
  <si>
    <t xml:space="preserve">ფასადის საღებავით  შეღებვა </t>
  </si>
  <si>
    <t xml:space="preserve">მ2 </t>
  </si>
  <si>
    <t>ფასადის საღებავი</t>
  </si>
  <si>
    <t>საგრუნტი</t>
  </si>
  <si>
    <t xml:space="preserve">დამიწება </t>
  </si>
  <si>
    <t>დამიწების გლინულა Ø=10 მმ</t>
  </si>
  <si>
    <t xml:space="preserve"> მ </t>
  </si>
  <si>
    <t xml:space="preserve">დამიწების ზოლოვანა 40X4 მმ </t>
  </si>
  <si>
    <t>დამიწების ვერტიკალური ჩამამიწებელი ( L = 1.50 მ )</t>
  </si>
  <si>
    <t xml:space="preserve"> ც </t>
  </si>
  <si>
    <t xml:space="preserve">ჯამი </t>
  </si>
  <si>
    <t xml:space="preserve">ზედნადები ხარჯები  </t>
  </si>
  <si>
    <t>მოგება</t>
  </si>
  <si>
    <t>გაუთვალისწინებელი ხარჯი</t>
  </si>
  <si>
    <t xml:space="preserve">დღგ </t>
  </si>
  <si>
    <t>%</t>
  </si>
  <si>
    <t>პრეტენდენტის ხელმოწერა ______________________________________________</t>
  </si>
  <si>
    <t>შენიშვნა: შესყიდვის ობიექტის ხარჯთაღრიცხვის შედგენისას გაუთვალისწინებელი ხარჯის გაანგარიშება 3%- ს  ოდენობით სავალდებულოა</t>
  </si>
  <si>
    <t xml:space="preserve"> %</t>
  </si>
  <si>
    <t xml:space="preserve"> სამინისტროს სარეზერვო სერვერული ოთახის სარემონტო-სამონტაჟო სამუშაოების ხარჯთაღრიცხვა</t>
  </si>
  <si>
    <t>პრეტენდენტსი დასახელება -------------------------------------------------------------------------</t>
  </si>
  <si>
    <t>დანართი #1</t>
  </si>
  <si>
    <t>პრეტენდენტმა ხარჯთაღრიცხვის შედგენისას უნდა გაითვალისწინოს საქართველოს მთავრობის 2014 წლის 14 იანვრის #55 დადგენილებით დამტკიცებული ტექნიკური რეგლამენტი "სამშენებლო სამუშაოების სახელმწიფო შესყიდვისას ზედნადები ხარჯებისა და გეგმიური  მოგების განსაზღვრის წესი"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</si>
</sst>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.000"/>
    <numFmt numFmtId="166" formatCode="0.0"/>
    <numFmt numFmtId="167" formatCode="_(* #,##0.000_);_(* \(#,##0.000\);_(* &quot;-&quot;??_);_(@_)"/>
    <numFmt numFmtId="168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Silfaen"/>
    </font>
    <font>
      <sz val="11"/>
      <color theme="1"/>
      <name val="Silfaen"/>
    </font>
    <font>
      <b/>
      <sz val="10"/>
      <name val="Silfaen"/>
    </font>
    <font>
      <b/>
      <sz val="9"/>
      <color rgb="FF000000"/>
      <name val="Silfaen"/>
    </font>
    <font>
      <b/>
      <sz val="9"/>
      <name val="Silfaen"/>
    </font>
    <font>
      <b/>
      <sz val="11"/>
      <name val="Silfaen"/>
    </font>
    <font>
      <b/>
      <sz val="10"/>
      <color theme="1"/>
      <name val="Silfaen"/>
    </font>
    <font>
      <b/>
      <sz val="11"/>
      <color theme="1"/>
      <name val="Silfaen"/>
    </font>
    <font>
      <sz val="10"/>
      <name val="Silfaen"/>
    </font>
    <font>
      <sz val="10"/>
      <color theme="1"/>
      <name val="Silfaen"/>
    </font>
    <font>
      <sz val="10"/>
      <color indexed="8"/>
      <name val="Silfaen"/>
    </font>
    <font>
      <b/>
      <sz val="12"/>
      <color theme="1"/>
      <name val="Silfaen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3" fillId="0" borderId="0"/>
    <xf numFmtId="0" fontId="4" fillId="0" borderId="0"/>
    <xf numFmtId="0" fontId="2" fillId="0" borderId="0"/>
    <xf numFmtId="0" fontId="5" fillId="0" borderId="0"/>
  </cellStyleXfs>
  <cellXfs count="143">
    <xf numFmtId="0" fontId="0" fillId="0" borderId="0" xfId="0"/>
    <xf numFmtId="0" fontId="6" fillId="0" borderId="0" xfId="2" applyFont="1" applyFill="1" applyAlignment="1">
      <alignment horizontal="left" wrapText="1"/>
    </xf>
    <xf numFmtId="0" fontId="6" fillId="0" borderId="0" xfId="2" applyFont="1" applyFill="1"/>
    <xf numFmtId="0" fontId="7" fillId="0" borderId="0" xfId="0" applyFont="1" applyFill="1"/>
    <xf numFmtId="164" fontId="6" fillId="0" borderId="0" xfId="1" applyFont="1" applyFill="1" applyAlignment="1">
      <alignment horizontal="left"/>
    </xf>
    <xf numFmtId="4" fontId="8" fillId="0" borderId="0" xfId="1" applyNumberFormat="1" applyFont="1" applyFill="1" applyAlignment="1">
      <alignment horizontal="center"/>
    </xf>
    <xf numFmtId="164" fontId="6" fillId="0" borderId="0" xfId="1" applyFont="1" applyFill="1" applyAlignment="1">
      <alignment horizontal="center"/>
    </xf>
    <xf numFmtId="0" fontId="7" fillId="0" borderId="0" xfId="0" applyFont="1"/>
    <xf numFmtId="0" fontId="6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12" fillId="0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8" fillId="0" borderId="1" xfId="3" applyFont="1" applyFill="1" applyBorder="1" applyAlignment="1">
      <alignment horizontal="center" vertical="center" wrapText="1"/>
    </xf>
    <xf numFmtId="2" fontId="8" fillId="0" borderId="1" xfId="3" applyNumberFormat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left" vertical="center" wrapText="1"/>
    </xf>
    <xf numFmtId="2" fontId="14" fillId="0" borderId="1" xfId="3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66" fontId="14" fillId="0" borderId="1" xfId="3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3" borderId="1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4" fillId="3" borderId="1" xfId="0" quotePrefix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4" fontId="7" fillId="0" borderId="0" xfId="0" applyNumberFormat="1" applyFont="1"/>
    <xf numFmtId="0" fontId="7" fillId="0" borderId="1" xfId="0" applyFont="1" applyFill="1" applyBorder="1"/>
    <xf numFmtId="0" fontId="8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164" fontId="13" fillId="0" borderId="1" xfId="1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2" fontId="15" fillId="0" borderId="1" xfId="0" applyNumberFormat="1" applyFont="1" applyFill="1" applyBorder="1" applyAlignment="1">
      <alignment horizontal="center" vertical="top" wrapText="1"/>
    </xf>
    <xf numFmtId="0" fontId="14" fillId="3" borderId="1" xfId="0" quotePrefix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wrapText="1"/>
    </xf>
    <xf numFmtId="2" fontId="14" fillId="3" borderId="1" xfId="0" applyNumberFormat="1" applyFont="1" applyFill="1" applyBorder="1" applyAlignment="1">
      <alignment horizontal="center" vertical="top" wrapText="1"/>
    </xf>
    <xf numFmtId="0" fontId="8" fillId="3" borderId="1" xfId="0" quotePrefix="1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2" fontId="15" fillId="3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 wrapText="1"/>
    </xf>
    <xf numFmtId="0" fontId="14" fillId="3" borderId="1" xfId="6" quotePrefix="1" applyFont="1" applyFill="1" applyBorder="1" applyAlignment="1" applyProtection="1">
      <alignment horizontal="center" vertical="top" wrapText="1"/>
    </xf>
    <xf numFmtId="0" fontId="8" fillId="3" borderId="1" xfId="6" applyFont="1" applyFill="1" applyBorder="1" applyAlignment="1" applyProtection="1">
      <alignment horizontal="left" vertical="top" wrapText="1"/>
    </xf>
    <xf numFmtId="0" fontId="14" fillId="3" borderId="1" xfId="6" applyFont="1" applyFill="1" applyBorder="1" applyAlignment="1" applyProtection="1">
      <alignment horizontal="center" vertical="top" wrapText="1"/>
    </xf>
    <xf numFmtId="2" fontId="12" fillId="3" borderId="1" xfId="0" applyNumberFormat="1" applyFont="1" applyFill="1" applyBorder="1" applyAlignment="1">
      <alignment horizontal="center" vertical="top" wrapText="1"/>
    </xf>
    <xf numFmtId="2" fontId="14" fillId="3" borderId="1" xfId="1" applyNumberFormat="1" applyFont="1" applyFill="1" applyBorder="1" applyAlignment="1" applyProtection="1">
      <alignment horizontal="center" vertical="top" wrapText="1"/>
    </xf>
    <xf numFmtId="2" fontId="14" fillId="3" borderId="1" xfId="1" applyNumberFormat="1" applyFont="1" applyFill="1" applyBorder="1" applyAlignment="1">
      <alignment horizontal="center" vertical="top" wrapText="1"/>
    </xf>
    <xf numFmtId="0" fontId="14" fillId="3" borderId="1" xfId="6" applyFont="1" applyFill="1" applyBorder="1" applyAlignment="1" applyProtection="1">
      <alignment horizontal="left" vertical="top" wrapText="1"/>
    </xf>
    <xf numFmtId="0" fontId="14" fillId="3" borderId="1" xfId="0" applyFont="1" applyFill="1" applyBorder="1" applyAlignment="1" applyProtection="1">
      <alignment horizontal="center" vertical="top" wrapText="1"/>
    </xf>
    <xf numFmtId="0" fontId="14" fillId="3" borderId="1" xfId="6" applyFont="1" applyFill="1" applyBorder="1" applyAlignment="1" applyProtection="1">
      <alignment vertical="top" wrapText="1"/>
    </xf>
    <xf numFmtId="0" fontId="14" fillId="3" borderId="1" xfId="8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left" vertical="top" wrapText="1"/>
    </xf>
    <xf numFmtId="168" fontId="14" fillId="3" borderId="1" xfId="8" applyNumberFormat="1" applyFont="1" applyFill="1" applyBorder="1" applyAlignment="1">
      <alignment horizontal="center" vertical="top" wrapText="1"/>
    </xf>
    <xf numFmtId="4" fontId="14" fillId="3" borderId="1" xfId="0" applyNumberFormat="1" applyFont="1" applyFill="1" applyBorder="1" applyAlignment="1">
      <alignment horizontal="center" vertical="top" wrapText="1"/>
    </xf>
    <xf numFmtId="4" fontId="14" fillId="3" borderId="1" xfId="8" applyNumberFormat="1" applyFont="1" applyFill="1" applyBorder="1" applyAlignment="1">
      <alignment horizontal="center" vertical="top" wrapText="1"/>
    </xf>
    <xf numFmtId="0" fontId="14" fillId="3" borderId="1" xfId="6" quotePrefix="1" applyFont="1" applyFill="1" applyBorder="1" applyAlignment="1" applyProtection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/>
    <xf numFmtId="166" fontId="7" fillId="0" borderId="1" xfId="0" applyNumberFormat="1" applyFont="1" applyFill="1" applyBorder="1"/>
    <xf numFmtId="9" fontId="8" fillId="0" borderId="1" xfId="0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9" fontId="8" fillId="0" borderId="1" xfId="0" applyNumberFormat="1" applyFont="1" applyFill="1" applyBorder="1" applyAlignment="1">
      <alignment vertical="center"/>
    </xf>
    <xf numFmtId="0" fontId="13" fillId="0" borderId="1" xfId="0" applyFont="1" applyFill="1" applyBorder="1"/>
    <xf numFmtId="9" fontId="13" fillId="0" borderId="1" xfId="0" applyNumberFormat="1" applyFont="1" applyFill="1" applyBorder="1" applyAlignment="1"/>
    <xf numFmtId="166" fontId="13" fillId="0" borderId="1" xfId="0" applyNumberFormat="1" applyFont="1" applyFill="1" applyBorder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6" fillId="0" borderId="0" xfId="2" applyFont="1" applyFill="1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6" fillId="0" borderId="2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wrapText="1"/>
    </xf>
    <xf numFmtId="14" fontId="8" fillId="0" borderId="1" xfId="3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</cellXfs>
  <cellStyles count="9">
    <cellStyle name="Comma" xfId="1" builtinId="3"/>
    <cellStyle name="Normal" xfId="0" builtinId="0"/>
    <cellStyle name="Normal 10" xfId="7"/>
    <cellStyle name="Normal 2" xfId="5"/>
    <cellStyle name="Normal 3" xfId="6"/>
    <cellStyle name="Normal_gare wyalsadfenigagarini 2_SMSH2008-IIkv ." xfId="2"/>
    <cellStyle name="Обычный 2" xfId="3"/>
    <cellStyle name="Обычный 4" xfId="4"/>
    <cellStyle name="Обычный_დემონტაჟი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abSelected="1" topLeftCell="A105" workbookViewId="0">
      <selection activeCell="P116" sqref="P116"/>
    </sheetView>
  </sheetViews>
  <sheetFormatPr defaultRowHeight="14.25"/>
  <cols>
    <col min="1" max="1" width="7.85546875" style="3" customWidth="1"/>
    <col min="2" max="2" width="12.42578125" style="3" customWidth="1"/>
    <col min="3" max="3" width="35.7109375" style="8" customWidth="1"/>
    <col min="4" max="4" width="12.28515625" style="3" customWidth="1"/>
    <col min="5" max="5" width="8.7109375" style="3" customWidth="1"/>
    <col min="6" max="6" width="9.85546875" style="3" customWidth="1"/>
    <col min="7" max="7" width="11.140625" style="3" customWidth="1"/>
    <col min="8" max="8" width="11.28515625" style="3" customWidth="1"/>
    <col min="9" max="12" width="9.7109375" style="3" customWidth="1"/>
    <col min="13" max="13" width="10.7109375" style="3" customWidth="1"/>
    <col min="14" max="14" width="11.5703125" style="7" customWidth="1"/>
    <col min="15" max="15" width="9.140625" style="7" customWidth="1"/>
    <col min="16" max="16384" width="9.140625" style="7"/>
  </cols>
  <sheetData>
    <row r="1" spans="1:13">
      <c r="L1" s="3" t="s">
        <v>107</v>
      </c>
    </row>
    <row r="2" spans="1:13" ht="15">
      <c r="C2" s="130" t="s">
        <v>105</v>
      </c>
      <c r="D2" s="130"/>
      <c r="E2" s="130"/>
      <c r="F2" s="130"/>
      <c r="G2" s="130"/>
      <c r="H2" s="130"/>
      <c r="I2" s="130"/>
      <c r="J2" s="130"/>
    </row>
    <row r="3" spans="1:13">
      <c r="A3" s="1"/>
      <c r="B3" s="1"/>
      <c r="C3" s="1"/>
      <c r="D3" s="2"/>
      <c r="F3" s="4"/>
      <c r="G3" s="4"/>
      <c r="H3" s="4"/>
      <c r="I3" s="4"/>
      <c r="J3" s="4"/>
      <c r="K3" s="5"/>
      <c r="L3" s="5"/>
      <c r="M3" s="6"/>
    </row>
    <row r="4" spans="1:13" ht="25.5" customHeight="1">
      <c r="A4" s="129" t="s">
        <v>106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7.5" customHeight="1"/>
    <row r="6" spans="1:13" ht="60.75" customHeight="1">
      <c r="A6" s="9" t="s">
        <v>0</v>
      </c>
      <c r="B6" s="9" t="s">
        <v>33</v>
      </c>
      <c r="C6" s="10" t="s">
        <v>34</v>
      </c>
      <c r="D6" s="11" t="s">
        <v>35</v>
      </c>
      <c r="E6" s="9" t="s">
        <v>36</v>
      </c>
      <c r="F6" s="9" t="s">
        <v>1</v>
      </c>
      <c r="G6" s="131" t="s">
        <v>2</v>
      </c>
      <c r="H6" s="132"/>
      <c r="I6" s="131" t="s">
        <v>3</v>
      </c>
      <c r="J6" s="132"/>
      <c r="K6" s="131" t="s">
        <v>37</v>
      </c>
      <c r="L6" s="132"/>
      <c r="M6" s="9" t="s">
        <v>5</v>
      </c>
    </row>
    <row r="7" spans="1:13" ht="49.5" customHeight="1">
      <c r="A7" s="9" t="s">
        <v>0</v>
      </c>
      <c r="B7" s="9" t="s">
        <v>33</v>
      </c>
      <c r="C7" s="10" t="s">
        <v>34</v>
      </c>
      <c r="D7" s="11" t="s">
        <v>35</v>
      </c>
      <c r="E7" s="9"/>
      <c r="F7" s="9"/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</row>
    <row r="8" spans="1:13">
      <c r="A8" s="9">
        <v>1</v>
      </c>
      <c r="B8" s="9">
        <v>2</v>
      </c>
      <c r="C8" s="10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</row>
    <row r="9" spans="1:13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15">
      <c r="A10" s="12" t="s">
        <v>6</v>
      </c>
      <c r="B10" s="12"/>
      <c r="C10" s="13" t="s">
        <v>21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27.75" customHeight="1">
      <c r="A11" s="135">
        <v>1</v>
      </c>
      <c r="B11" s="118" t="s">
        <v>7</v>
      </c>
      <c r="C11" s="14" t="s">
        <v>22</v>
      </c>
      <c r="D11" s="15" t="s">
        <v>23</v>
      </c>
      <c r="E11" s="9"/>
      <c r="F11" s="16">
        <f>2.25*1.25</f>
        <v>2.8125</v>
      </c>
      <c r="G11" s="17"/>
      <c r="H11" s="17"/>
      <c r="I11" s="17"/>
      <c r="J11" s="17"/>
      <c r="K11" s="17"/>
      <c r="L11" s="17"/>
      <c r="M11" s="17"/>
    </row>
    <row r="12" spans="1:13">
      <c r="A12" s="136"/>
      <c r="B12" s="119"/>
      <c r="C12" s="18" t="s">
        <v>24</v>
      </c>
      <c r="D12" s="19" t="s">
        <v>25</v>
      </c>
      <c r="E12" s="20">
        <f>88.7*0.01</f>
        <v>0.88700000000000001</v>
      </c>
      <c r="F12" s="21">
        <f>E12*F11</f>
        <v>2.4946874999999999</v>
      </c>
      <c r="G12" s="19"/>
      <c r="H12" s="22"/>
      <c r="I12" s="19"/>
      <c r="J12" s="22"/>
      <c r="K12" s="19"/>
      <c r="L12" s="22"/>
      <c r="M12" s="22"/>
    </row>
    <row r="13" spans="1:13">
      <c r="A13" s="137"/>
      <c r="B13" s="120"/>
      <c r="C13" s="18" t="s">
        <v>26</v>
      </c>
      <c r="D13" s="19" t="s">
        <v>27</v>
      </c>
      <c r="E13" s="20">
        <v>9.8400000000000001E-2</v>
      </c>
      <c r="F13" s="21">
        <f>E13*F11</f>
        <v>0.27675</v>
      </c>
      <c r="G13" s="19"/>
      <c r="H13" s="22"/>
      <c r="I13" s="19"/>
      <c r="J13" s="22"/>
      <c r="K13" s="19"/>
      <c r="L13" s="22"/>
      <c r="M13" s="22"/>
    </row>
    <row r="14" spans="1:13" ht="27.75" customHeight="1">
      <c r="A14" s="23"/>
      <c r="B14" s="118" t="s">
        <v>7</v>
      </c>
      <c r="C14" s="14" t="s">
        <v>28</v>
      </c>
      <c r="D14" s="15" t="s">
        <v>23</v>
      </c>
      <c r="E14" s="9"/>
      <c r="F14" s="16">
        <f>0.95*2.25</f>
        <v>2.1374999999999997</v>
      </c>
      <c r="G14" s="17"/>
      <c r="H14" s="17"/>
      <c r="I14" s="17"/>
      <c r="J14" s="17"/>
      <c r="K14" s="17"/>
      <c r="L14" s="17"/>
      <c r="M14" s="17"/>
    </row>
    <row r="15" spans="1:13">
      <c r="A15" s="23"/>
      <c r="B15" s="119"/>
      <c r="C15" s="18" t="s">
        <v>24</v>
      </c>
      <c r="D15" s="19" t="s">
        <v>25</v>
      </c>
      <c r="E15" s="20">
        <f>88.7*0.01</f>
        <v>0.88700000000000001</v>
      </c>
      <c r="F15" s="21">
        <f>E15*F14</f>
        <v>1.8959624999999998</v>
      </c>
      <c r="G15" s="19"/>
      <c r="H15" s="22"/>
      <c r="I15" s="19"/>
      <c r="J15" s="22"/>
      <c r="K15" s="19"/>
      <c r="L15" s="22"/>
      <c r="M15" s="22"/>
    </row>
    <row r="16" spans="1:13">
      <c r="A16" s="23"/>
      <c r="B16" s="120"/>
      <c r="C16" s="18" t="s">
        <v>26</v>
      </c>
      <c r="D16" s="19" t="s">
        <v>27</v>
      </c>
      <c r="E16" s="20">
        <v>9.8400000000000001E-2</v>
      </c>
      <c r="F16" s="21">
        <f>E16*F14</f>
        <v>0.21032999999999999</v>
      </c>
      <c r="G16" s="19"/>
      <c r="H16" s="22"/>
      <c r="I16" s="19"/>
      <c r="J16" s="22"/>
      <c r="K16" s="19"/>
      <c r="L16" s="22"/>
      <c r="M16" s="22"/>
    </row>
    <row r="17" spans="1:13" ht="25.5" customHeight="1">
      <c r="A17" s="135">
        <v>2</v>
      </c>
      <c r="B17" s="118" t="s">
        <v>7</v>
      </c>
      <c r="C17" s="24" t="s">
        <v>29</v>
      </c>
      <c r="D17" s="15" t="s">
        <v>30</v>
      </c>
      <c r="E17" s="9"/>
      <c r="F17" s="9">
        <v>3</v>
      </c>
      <c r="G17" s="19"/>
      <c r="H17" s="22"/>
      <c r="I17" s="19"/>
      <c r="J17" s="22"/>
      <c r="K17" s="19"/>
      <c r="L17" s="22"/>
      <c r="M17" s="22"/>
    </row>
    <row r="18" spans="1:13">
      <c r="A18" s="136"/>
      <c r="B18" s="119"/>
      <c r="C18" s="18" t="s">
        <v>24</v>
      </c>
      <c r="D18" s="19" t="s">
        <v>25</v>
      </c>
      <c r="E18" s="20">
        <f>88.7*0.01</f>
        <v>0.88700000000000001</v>
      </c>
      <c r="F18" s="21">
        <f>E18*F17</f>
        <v>2.661</v>
      </c>
      <c r="G18" s="19"/>
      <c r="H18" s="22"/>
      <c r="I18" s="19"/>
      <c r="J18" s="22"/>
      <c r="K18" s="19"/>
      <c r="L18" s="22"/>
      <c r="M18" s="22"/>
    </row>
    <row r="19" spans="1:13">
      <c r="A19" s="137"/>
      <c r="B19" s="120"/>
      <c r="C19" s="18" t="s">
        <v>26</v>
      </c>
      <c r="D19" s="19" t="s">
        <v>27</v>
      </c>
      <c r="E19" s="20">
        <v>9.8400000000000001E-2</v>
      </c>
      <c r="F19" s="21">
        <f>E19*F17</f>
        <v>0.29520000000000002</v>
      </c>
      <c r="G19" s="19"/>
      <c r="H19" s="22"/>
      <c r="I19" s="19"/>
      <c r="J19" s="22"/>
      <c r="K19" s="19"/>
      <c r="L19" s="22"/>
      <c r="M19" s="22"/>
    </row>
    <row r="20" spans="1:13" ht="28.5" customHeight="1">
      <c r="A20" s="135">
        <v>3</v>
      </c>
      <c r="B20" s="135" t="s">
        <v>8</v>
      </c>
      <c r="C20" s="25" t="s">
        <v>31</v>
      </c>
      <c r="D20" s="15" t="s">
        <v>32</v>
      </c>
      <c r="E20" s="19"/>
      <c r="F20" s="26">
        <v>8</v>
      </c>
      <c r="G20" s="19"/>
      <c r="H20" s="22"/>
      <c r="I20" s="19"/>
      <c r="J20" s="22"/>
      <c r="K20" s="19"/>
      <c r="L20" s="22"/>
      <c r="M20" s="22"/>
    </row>
    <row r="21" spans="1:13">
      <c r="A21" s="136"/>
      <c r="B21" s="136"/>
      <c r="C21" s="18" t="s">
        <v>24</v>
      </c>
      <c r="D21" s="19" t="s">
        <v>25</v>
      </c>
      <c r="E21" s="19">
        <v>6.5</v>
      </c>
      <c r="F21" s="21">
        <f>E21*F20</f>
        <v>52</v>
      </c>
      <c r="G21" s="19"/>
      <c r="H21" s="22"/>
      <c r="I21" s="19"/>
      <c r="J21" s="22"/>
      <c r="K21" s="19"/>
      <c r="L21" s="22"/>
      <c r="M21" s="22"/>
    </row>
    <row r="22" spans="1:13">
      <c r="A22" s="137"/>
      <c r="B22" s="137"/>
      <c r="C22" s="18" t="s">
        <v>26</v>
      </c>
      <c r="D22" s="19" t="s">
        <v>27</v>
      </c>
      <c r="E22" s="19">
        <v>1.1000000000000001</v>
      </c>
      <c r="F22" s="21">
        <f>E22*F20</f>
        <v>8.8000000000000007</v>
      </c>
      <c r="G22" s="19"/>
      <c r="H22" s="22"/>
      <c r="I22" s="19"/>
      <c r="J22" s="22"/>
      <c r="K22" s="19"/>
      <c r="L22" s="22"/>
      <c r="M22" s="22"/>
    </row>
    <row r="23" spans="1:13" ht="15.75">
      <c r="A23" s="27"/>
      <c r="B23" s="27"/>
      <c r="C23" s="28" t="s">
        <v>38</v>
      </c>
      <c r="D23" s="29"/>
      <c r="E23" s="21"/>
      <c r="F23" s="30"/>
      <c r="G23" s="19"/>
      <c r="H23" s="22"/>
      <c r="I23" s="19"/>
      <c r="J23" s="22"/>
      <c r="K23" s="19"/>
      <c r="L23" s="22"/>
      <c r="M23" s="22"/>
    </row>
    <row r="24" spans="1:13" ht="15">
      <c r="A24" s="12" t="s">
        <v>9</v>
      </c>
      <c r="B24" s="12"/>
      <c r="C24" s="13" t="s">
        <v>39</v>
      </c>
      <c r="D24" s="31"/>
      <c r="E24" s="31"/>
      <c r="F24" s="32"/>
      <c r="G24" s="19"/>
      <c r="H24" s="22"/>
      <c r="I24" s="19"/>
      <c r="J24" s="22"/>
      <c r="K24" s="19"/>
      <c r="L24" s="22"/>
      <c r="M24" s="22"/>
    </row>
    <row r="25" spans="1:13" ht="51" customHeight="1">
      <c r="A25" s="138">
        <v>1</v>
      </c>
      <c r="B25" s="141" t="s">
        <v>10</v>
      </c>
      <c r="C25" s="33" t="s">
        <v>40</v>
      </c>
      <c r="D25" s="34" t="s">
        <v>23</v>
      </c>
      <c r="E25" s="34"/>
      <c r="F25" s="35">
        <f>6.9+2.9</f>
        <v>9.8000000000000007</v>
      </c>
      <c r="G25" s="19"/>
      <c r="H25" s="22"/>
      <c r="I25" s="19"/>
      <c r="J25" s="22"/>
      <c r="K25" s="19"/>
      <c r="L25" s="22"/>
      <c r="M25" s="22"/>
    </row>
    <row r="26" spans="1:13">
      <c r="A26" s="139"/>
      <c r="B26" s="142"/>
      <c r="C26" s="36" t="s">
        <v>24</v>
      </c>
      <c r="D26" s="27" t="s">
        <v>25</v>
      </c>
      <c r="E26" s="27">
        <v>3.36</v>
      </c>
      <c r="F26" s="37">
        <f>F25*E26</f>
        <v>32.928000000000004</v>
      </c>
      <c r="G26" s="19"/>
      <c r="H26" s="22"/>
      <c r="I26" s="19"/>
      <c r="J26" s="22"/>
      <c r="K26" s="19"/>
      <c r="L26" s="22"/>
      <c r="M26" s="22"/>
    </row>
    <row r="27" spans="1:13">
      <c r="A27" s="139"/>
      <c r="B27" s="142"/>
      <c r="C27" s="38" t="s">
        <v>41</v>
      </c>
      <c r="D27" s="27" t="s">
        <v>27</v>
      </c>
      <c r="E27" s="27">
        <v>0.92</v>
      </c>
      <c r="F27" s="39">
        <f>F25*E27</f>
        <v>9.0160000000000018</v>
      </c>
      <c r="G27" s="19"/>
      <c r="H27" s="22"/>
      <c r="I27" s="19"/>
      <c r="J27" s="22"/>
      <c r="K27" s="19"/>
      <c r="L27" s="22"/>
      <c r="M27" s="22"/>
    </row>
    <row r="28" spans="1:13" ht="15">
      <c r="A28" s="139"/>
      <c r="B28" s="142"/>
      <c r="C28" s="40" t="s">
        <v>42</v>
      </c>
      <c r="D28" s="27"/>
      <c r="E28" s="27"/>
      <c r="F28" s="37"/>
      <c r="G28" s="19"/>
      <c r="H28" s="22"/>
      <c r="I28" s="19"/>
      <c r="J28" s="22"/>
      <c r="K28" s="19"/>
      <c r="L28" s="22"/>
      <c r="M28" s="22"/>
    </row>
    <row r="29" spans="1:13">
      <c r="A29" s="139"/>
      <c r="B29" s="142"/>
      <c r="C29" s="38" t="s">
        <v>43</v>
      </c>
      <c r="D29" s="41" t="s">
        <v>44</v>
      </c>
      <c r="E29" s="27">
        <v>1.4999999999999999E-2</v>
      </c>
      <c r="F29" s="37">
        <f>F25*E29</f>
        <v>0.14699999999999999</v>
      </c>
      <c r="G29" s="19"/>
      <c r="H29" s="22"/>
      <c r="I29" s="19"/>
      <c r="J29" s="22"/>
      <c r="K29" s="19"/>
      <c r="L29" s="22"/>
      <c r="M29" s="22"/>
    </row>
    <row r="30" spans="1:13">
      <c r="A30" s="140"/>
      <c r="B30" s="142"/>
      <c r="C30" s="38" t="s">
        <v>45</v>
      </c>
      <c r="D30" s="27" t="s">
        <v>30</v>
      </c>
      <c r="E30" s="27">
        <v>12</v>
      </c>
      <c r="F30" s="37">
        <f>F25*E30</f>
        <v>117.60000000000001</v>
      </c>
      <c r="G30" s="19"/>
      <c r="H30" s="22"/>
      <c r="I30" s="19"/>
      <c r="J30" s="22"/>
      <c r="K30" s="19"/>
      <c r="L30" s="22"/>
      <c r="M30" s="22"/>
    </row>
    <row r="31" spans="1:13">
      <c r="A31" s="42"/>
      <c r="B31" s="43"/>
      <c r="C31" s="38" t="s">
        <v>46</v>
      </c>
      <c r="D31" s="27" t="s">
        <v>47</v>
      </c>
      <c r="E31" s="27">
        <v>0.16</v>
      </c>
      <c r="F31" s="37">
        <f>F25*E31</f>
        <v>1.5680000000000001</v>
      </c>
      <c r="G31" s="19"/>
      <c r="H31" s="22"/>
      <c r="I31" s="19"/>
      <c r="J31" s="22"/>
      <c r="K31" s="19"/>
      <c r="L31" s="22"/>
      <c r="M31" s="22"/>
    </row>
    <row r="32" spans="1:13" ht="43.5" customHeight="1">
      <c r="A32" s="42">
        <v>2</v>
      </c>
      <c r="B32" s="44" t="s">
        <v>11</v>
      </c>
      <c r="C32" s="45" t="s">
        <v>48</v>
      </c>
      <c r="D32" s="28" t="s">
        <v>23</v>
      </c>
      <c r="E32" s="28"/>
      <c r="F32" s="46">
        <f>F25</f>
        <v>9.8000000000000007</v>
      </c>
      <c r="G32" s="19"/>
      <c r="H32" s="22"/>
      <c r="I32" s="19"/>
      <c r="J32" s="22"/>
      <c r="K32" s="19"/>
      <c r="L32" s="22"/>
      <c r="M32" s="22"/>
    </row>
    <row r="33" spans="1:13">
      <c r="A33" s="42"/>
      <c r="B33" s="47"/>
      <c r="C33" s="48" t="s">
        <v>49</v>
      </c>
      <c r="D33" s="41" t="s">
        <v>50</v>
      </c>
      <c r="E33" s="41">
        <v>0.74</v>
      </c>
      <c r="F33" s="49">
        <f>F32*E33</f>
        <v>7.2520000000000007</v>
      </c>
      <c r="G33" s="19"/>
      <c r="H33" s="22"/>
      <c r="I33" s="19"/>
      <c r="J33" s="22"/>
      <c r="K33" s="19"/>
      <c r="L33" s="22"/>
      <c r="M33" s="22"/>
    </row>
    <row r="34" spans="1:13">
      <c r="A34" s="42"/>
      <c r="B34" s="47"/>
      <c r="C34" s="48" t="s">
        <v>51</v>
      </c>
      <c r="D34" s="41" t="s">
        <v>52</v>
      </c>
      <c r="E34" s="41">
        <v>4.7199999999999999E-2</v>
      </c>
      <c r="F34" s="49">
        <f>F32*E34</f>
        <v>0.46256000000000003</v>
      </c>
      <c r="G34" s="19"/>
      <c r="H34" s="22"/>
      <c r="I34" s="19"/>
      <c r="J34" s="22"/>
      <c r="K34" s="19"/>
      <c r="L34" s="22"/>
      <c r="M34" s="22"/>
    </row>
    <row r="35" spans="1:13">
      <c r="A35" s="42"/>
      <c r="B35" s="47"/>
      <c r="C35" s="48" t="s">
        <v>41</v>
      </c>
      <c r="D35" s="41" t="s">
        <v>47</v>
      </c>
      <c r="E35" s="41">
        <v>2.1000000000000001E-2</v>
      </c>
      <c r="F35" s="49">
        <f>F32*E35</f>
        <v>0.20580000000000004</v>
      </c>
      <c r="G35" s="19"/>
      <c r="H35" s="22"/>
      <c r="I35" s="19"/>
      <c r="J35" s="22"/>
      <c r="K35" s="19"/>
      <c r="L35" s="22"/>
      <c r="M35" s="22"/>
    </row>
    <row r="36" spans="1:13">
      <c r="A36" s="42"/>
      <c r="B36" s="47"/>
      <c r="C36" s="50" t="s">
        <v>42</v>
      </c>
      <c r="D36" s="41"/>
      <c r="E36" s="41"/>
      <c r="F36" s="49"/>
      <c r="G36" s="19"/>
      <c r="H36" s="22"/>
      <c r="I36" s="19"/>
      <c r="J36" s="22"/>
      <c r="K36" s="19"/>
      <c r="L36" s="22"/>
      <c r="M36" s="22"/>
    </row>
    <row r="37" spans="1:13">
      <c r="A37" s="42"/>
      <c r="B37" s="47"/>
      <c r="C37" s="48" t="s">
        <v>53</v>
      </c>
      <c r="D37" s="41" t="s">
        <v>44</v>
      </c>
      <c r="E37" s="41">
        <v>1.8700000000000001E-2</v>
      </c>
      <c r="F37" s="49">
        <f>F32*E37</f>
        <v>0.18326000000000003</v>
      </c>
      <c r="G37" s="51"/>
      <c r="H37" s="22"/>
      <c r="I37" s="19"/>
      <c r="J37" s="22"/>
      <c r="K37" s="19"/>
      <c r="L37" s="22"/>
      <c r="M37" s="22"/>
    </row>
    <row r="38" spans="1:13">
      <c r="A38" s="42"/>
      <c r="B38" s="47"/>
      <c r="C38" s="48" t="s">
        <v>54</v>
      </c>
      <c r="D38" s="41" t="s">
        <v>23</v>
      </c>
      <c r="E38" s="41">
        <v>5.28E-2</v>
      </c>
      <c r="F38" s="49">
        <f>F32*E38</f>
        <v>0.51744000000000001</v>
      </c>
      <c r="G38" s="51"/>
      <c r="H38" s="22"/>
      <c r="I38" s="19"/>
      <c r="J38" s="22"/>
      <c r="K38" s="19"/>
      <c r="L38" s="22"/>
      <c r="M38" s="22"/>
    </row>
    <row r="39" spans="1:13">
      <c r="A39" s="42"/>
      <c r="B39" s="47"/>
      <c r="C39" s="48" t="s">
        <v>46</v>
      </c>
      <c r="D39" s="41" t="s">
        <v>47</v>
      </c>
      <c r="E39" s="41">
        <v>3.0000000000000001E-3</v>
      </c>
      <c r="F39" s="49">
        <f>F32*E39</f>
        <v>2.9400000000000003E-2</v>
      </c>
      <c r="G39" s="51"/>
      <c r="H39" s="22"/>
      <c r="I39" s="19"/>
      <c r="J39" s="22"/>
      <c r="K39" s="19"/>
      <c r="L39" s="22"/>
      <c r="M39" s="22"/>
    </row>
    <row r="40" spans="1:13" ht="40.5" customHeight="1">
      <c r="A40" s="42">
        <v>3</v>
      </c>
      <c r="B40" s="44" t="s">
        <v>12</v>
      </c>
      <c r="C40" s="45" t="s">
        <v>55</v>
      </c>
      <c r="D40" s="28" t="s">
        <v>23</v>
      </c>
      <c r="E40" s="28"/>
      <c r="F40" s="46">
        <f>F25</f>
        <v>9.8000000000000007</v>
      </c>
      <c r="G40" s="19"/>
      <c r="H40" s="22"/>
      <c r="I40" s="19"/>
      <c r="J40" s="22"/>
      <c r="K40" s="19"/>
      <c r="L40" s="22"/>
      <c r="M40" s="22"/>
    </row>
    <row r="41" spans="1:13">
      <c r="A41" s="42"/>
      <c r="B41" s="44"/>
      <c r="C41" s="48" t="s">
        <v>49</v>
      </c>
      <c r="D41" s="41" t="s">
        <v>50</v>
      </c>
      <c r="E41" s="41">
        <v>0.65800000000000003</v>
      </c>
      <c r="F41" s="49">
        <f>F40*E41</f>
        <v>6.4484000000000004</v>
      </c>
      <c r="G41" s="19"/>
      <c r="H41" s="22"/>
      <c r="I41" s="19"/>
      <c r="J41" s="22"/>
      <c r="K41" s="19"/>
      <c r="L41" s="22"/>
      <c r="M41" s="22"/>
    </row>
    <row r="42" spans="1:13">
      <c r="A42" s="42"/>
      <c r="B42" s="44"/>
      <c r="C42" s="48" t="s">
        <v>41</v>
      </c>
      <c r="D42" s="41" t="s">
        <v>47</v>
      </c>
      <c r="E42" s="41">
        <v>0.01</v>
      </c>
      <c r="F42" s="49">
        <f>F40*E42</f>
        <v>9.8000000000000004E-2</v>
      </c>
      <c r="G42" s="19"/>
      <c r="H42" s="22"/>
      <c r="I42" s="19"/>
      <c r="J42" s="22"/>
      <c r="K42" s="19"/>
      <c r="L42" s="22"/>
      <c r="M42" s="22"/>
    </row>
    <row r="43" spans="1:13">
      <c r="A43" s="42"/>
      <c r="B43" s="44"/>
      <c r="C43" s="48" t="s">
        <v>42</v>
      </c>
      <c r="D43" s="41"/>
      <c r="E43" s="41"/>
      <c r="F43" s="49"/>
      <c r="G43" s="19"/>
      <c r="H43" s="22"/>
      <c r="I43" s="19"/>
      <c r="J43" s="22"/>
      <c r="K43" s="19"/>
      <c r="L43" s="22"/>
      <c r="M43" s="22"/>
    </row>
    <row r="44" spans="1:13">
      <c r="A44" s="42"/>
      <c r="B44" s="44"/>
      <c r="C44" s="48" t="s">
        <v>56</v>
      </c>
      <c r="D44" s="41" t="s">
        <v>57</v>
      </c>
      <c r="E44" s="41">
        <v>0.63</v>
      </c>
      <c r="F44" s="49">
        <f>F40*E44</f>
        <v>6.1740000000000004</v>
      </c>
      <c r="G44" s="51"/>
      <c r="H44" s="22"/>
      <c r="I44" s="19"/>
      <c r="J44" s="22"/>
      <c r="K44" s="19"/>
      <c r="L44" s="22"/>
      <c r="M44" s="22"/>
    </row>
    <row r="45" spans="1:13">
      <c r="A45" s="42"/>
      <c r="B45" s="44"/>
      <c r="C45" s="48" t="s">
        <v>58</v>
      </c>
      <c r="D45" s="41" t="s">
        <v>57</v>
      </c>
      <c r="E45" s="41">
        <v>0.79</v>
      </c>
      <c r="F45" s="49">
        <f>F40*E45</f>
        <v>7.7420000000000009</v>
      </c>
      <c r="G45" s="51"/>
      <c r="H45" s="22"/>
      <c r="I45" s="19"/>
      <c r="J45" s="22"/>
      <c r="K45" s="19"/>
      <c r="L45" s="22"/>
      <c r="M45" s="22"/>
    </row>
    <row r="46" spans="1:13">
      <c r="A46" s="42"/>
      <c r="B46" s="44"/>
      <c r="C46" s="48" t="s">
        <v>46</v>
      </c>
      <c r="D46" s="41" t="s">
        <v>47</v>
      </c>
      <c r="E46" s="41">
        <v>1.6E-2</v>
      </c>
      <c r="F46" s="49">
        <f>F40*E46</f>
        <v>0.15680000000000002</v>
      </c>
      <c r="G46" s="52"/>
      <c r="H46" s="22"/>
      <c r="I46" s="19"/>
      <c r="J46" s="22"/>
      <c r="K46" s="19"/>
      <c r="L46" s="22"/>
      <c r="M46" s="22"/>
    </row>
    <row r="47" spans="1:13" ht="51" customHeight="1">
      <c r="A47" s="53">
        <v>4</v>
      </c>
      <c r="B47" s="121" t="s">
        <v>10</v>
      </c>
      <c r="C47" s="33" t="s">
        <v>59</v>
      </c>
      <c r="D47" s="28" t="s">
        <v>23</v>
      </c>
      <c r="E47" s="54"/>
      <c r="F47" s="55">
        <f>0.95*1.95</f>
        <v>1.8524999999999998</v>
      </c>
      <c r="G47" s="19"/>
      <c r="H47" s="22"/>
      <c r="I47" s="19"/>
      <c r="J47" s="22"/>
      <c r="K47" s="19"/>
      <c r="L47" s="22"/>
      <c r="M47" s="22"/>
    </row>
    <row r="48" spans="1:13">
      <c r="A48" s="53"/>
      <c r="B48" s="122"/>
      <c r="C48" s="36" t="s">
        <v>24</v>
      </c>
      <c r="D48" s="56" t="s">
        <v>25</v>
      </c>
      <c r="E48" s="27">
        <v>3.36</v>
      </c>
      <c r="F48" s="57">
        <f>F47*E48</f>
        <v>6.2243999999999993</v>
      </c>
      <c r="G48" s="19"/>
      <c r="H48" s="22"/>
      <c r="I48" s="19"/>
      <c r="J48" s="22"/>
      <c r="K48" s="19"/>
      <c r="L48" s="22"/>
      <c r="M48" s="22"/>
    </row>
    <row r="49" spans="1:14">
      <c r="A49" s="53"/>
      <c r="B49" s="122"/>
      <c r="C49" s="38" t="s">
        <v>41</v>
      </c>
      <c r="D49" s="58" t="s">
        <v>27</v>
      </c>
      <c r="E49" s="27">
        <v>0.92</v>
      </c>
      <c r="F49" s="57">
        <f>F47*E49</f>
        <v>1.7042999999999999</v>
      </c>
      <c r="G49" s="19"/>
      <c r="H49" s="22"/>
      <c r="I49" s="19"/>
      <c r="J49" s="22"/>
      <c r="K49" s="19"/>
      <c r="L49" s="22"/>
      <c r="M49" s="22"/>
    </row>
    <row r="50" spans="1:14" ht="15">
      <c r="A50" s="53"/>
      <c r="B50" s="122"/>
      <c r="C50" s="40" t="s">
        <v>42</v>
      </c>
      <c r="D50" s="58"/>
      <c r="E50" s="27"/>
      <c r="F50" s="57"/>
      <c r="G50" s="19"/>
      <c r="H50" s="22"/>
      <c r="I50" s="19"/>
      <c r="J50" s="22"/>
      <c r="K50" s="19"/>
      <c r="L50" s="22"/>
      <c r="M50" s="22"/>
    </row>
    <row r="51" spans="1:14">
      <c r="A51" s="53"/>
      <c r="B51" s="122"/>
      <c r="C51" s="38" t="s">
        <v>43</v>
      </c>
      <c r="D51" s="58" t="s">
        <v>44</v>
      </c>
      <c r="E51" s="27">
        <v>1.4999999999999999E-2</v>
      </c>
      <c r="F51" s="57">
        <f>F47*E51</f>
        <v>2.7787499999999996E-2</v>
      </c>
      <c r="G51" s="19"/>
      <c r="H51" s="22"/>
      <c r="I51" s="19"/>
      <c r="J51" s="22"/>
      <c r="K51" s="19"/>
      <c r="L51" s="22"/>
      <c r="M51" s="22"/>
    </row>
    <row r="52" spans="1:14">
      <c r="A52" s="53"/>
      <c r="B52" s="122"/>
      <c r="C52" s="38" t="s">
        <v>45</v>
      </c>
      <c r="D52" s="58" t="s">
        <v>30</v>
      </c>
      <c r="E52" s="27">
        <v>12</v>
      </c>
      <c r="F52" s="57">
        <f>F47*E52</f>
        <v>22.229999999999997</v>
      </c>
      <c r="G52" s="19"/>
      <c r="H52" s="22"/>
      <c r="I52" s="19"/>
      <c r="J52" s="22"/>
      <c r="K52" s="19"/>
      <c r="L52" s="22"/>
      <c r="M52" s="22"/>
    </row>
    <row r="53" spans="1:14">
      <c r="A53" s="53"/>
      <c r="B53" s="123"/>
      <c r="C53" s="38" t="s">
        <v>46</v>
      </c>
      <c r="D53" s="58" t="s">
        <v>47</v>
      </c>
      <c r="E53" s="27">
        <v>0.16</v>
      </c>
      <c r="F53" s="57">
        <f>F47*E53</f>
        <v>0.2964</v>
      </c>
      <c r="G53" s="19"/>
      <c r="H53" s="22"/>
      <c r="I53" s="19"/>
      <c r="J53" s="22"/>
      <c r="K53" s="19"/>
      <c r="L53" s="22"/>
      <c r="M53" s="22"/>
    </row>
    <row r="54" spans="1:14" ht="39.75" customHeight="1">
      <c r="A54" s="53">
        <v>5</v>
      </c>
      <c r="B54" s="44" t="s">
        <v>11</v>
      </c>
      <c r="C54" s="45" t="s">
        <v>48</v>
      </c>
      <c r="D54" s="28" t="s">
        <v>23</v>
      </c>
      <c r="E54" s="28"/>
      <c r="F54" s="46">
        <f>F47</f>
        <v>1.8524999999999998</v>
      </c>
      <c r="G54" s="19"/>
      <c r="H54" s="22"/>
      <c r="I54" s="19"/>
      <c r="J54" s="22"/>
      <c r="K54" s="19"/>
      <c r="L54" s="22"/>
      <c r="M54" s="22"/>
    </row>
    <row r="55" spans="1:14">
      <c r="A55" s="124"/>
      <c r="B55" s="47"/>
      <c r="C55" s="48" t="s">
        <v>49</v>
      </c>
      <c r="D55" s="41" t="s">
        <v>50</v>
      </c>
      <c r="E55" s="41">
        <v>0.74</v>
      </c>
      <c r="F55" s="49">
        <f>F54*E55</f>
        <v>1.3708499999999999</v>
      </c>
      <c r="G55" s="19"/>
      <c r="H55" s="22"/>
      <c r="I55" s="19"/>
      <c r="J55" s="22"/>
      <c r="K55" s="19"/>
      <c r="L55" s="22"/>
      <c r="M55" s="22"/>
    </row>
    <row r="56" spans="1:14">
      <c r="A56" s="125"/>
      <c r="B56" s="47"/>
      <c r="C56" s="48" t="s">
        <v>51</v>
      </c>
      <c r="D56" s="41" t="s">
        <v>52</v>
      </c>
      <c r="E56" s="41">
        <v>4.7199999999999999E-2</v>
      </c>
      <c r="F56" s="49">
        <f>F54*E56</f>
        <v>8.7437999999999988E-2</v>
      </c>
      <c r="G56" s="19"/>
      <c r="H56" s="22"/>
      <c r="I56" s="19"/>
      <c r="J56" s="22"/>
      <c r="K56" s="19"/>
      <c r="L56" s="22"/>
      <c r="M56" s="22"/>
    </row>
    <row r="57" spans="1:14">
      <c r="A57" s="125"/>
      <c r="B57" s="47"/>
      <c r="C57" s="48" t="s">
        <v>41</v>
      </c>
      <c r="D57" s="41" t="s">
        <v>47</v>
      </c>
      <c r="E57" s="41">
        <v>2.1000000000000001E-2</v>
      </c>
      <c r="F57" s="49">
        <f>F54*E57</f>
        <v>3.89025E-2</v>
      </c>
      <c r="G57" s="19"/>
      <c r="H57" s="22"/>
      <c r="I57" s="19"/>
      <c r="J57" s="22"/>
      <c r="K57" s="19"/>
      <c r="L57" s="22"/>
      <c r="M57" s="22"/>
    </row>
    <row r="58" spans="1:14">
      <c r="A58" s="126"/>
      <c r="B58" s="47"/>
      <c r="C58" s="48" t="s">
        <v>42</v>
      </c>
      <c r="D58" s="41"/>
      <c r="E58" s="41"/>
      <c r="F58" s="49"/>
      <c r="G58" s="19"/>
      <c r="H58" s="22"/>
      <c r="I58" s="19"/>
      <c r="J58" s="22"/>
      <c r="K58" s="19"/>
      <c r="L58" s="22"/>
      <c r="M58" s="22"/>
    </row>
    <row r="59" spans="1:14">
      <c r="A59" s="124">
        <v>6</v>
      </c>
      <c r="B59" s="47"/>
      <c r="C59" s="48" t="s">
        <v>53</v>
      </c>
      <c r="D59" s="41" t="s">
        <v>44</v>
      </c>
      <c r="E59" s="41">
        <v>1.8700000000000001E-2</v>
      </c>
      <c r="F59" s="49">
        <f>F54*E59</f>
        <v>3.4641749999999999E-2</v>
      </c>
      <c r="G59" s="51"/>
      <c r="H59" s="22"/>
      <c r="I59" s="19"/>
      <c r="J59" s="22"/>
      <c r="K59" s="19"/>
      <c r="L59" s="22"/>
      <c r="M59" s="22"/>
    </row>
    <row r="60" spans="1:14">
      <c r="A60" s="125"/>
      <c r="B60" s="47"/>
      <c r="C60" s="48" t="s">
        <v>54</v>
      </c>
      <c r="D60" s="41" t="s">
        <v>23</v>
      </c>
      <c r="E60" s="41">
        <v>5.28E-2</v>
      </c>
      <c r="F60" s="49">
        <f>F54*E60</f>
        <v>9.7811999999999996E-2</v>
      </c>
      <c r="G60" s="51"/>
      <c r="H60" s="22"/>
      <c r="I60" s="19"/>
      <c r="J60" s="22"/>
      <c r="K60" s="19"/>
      <c r="L60" s="22"/>
      <c r="M60" s="22"/>
    </row>
    <row r="61" spans="1:14">
      <c r="A61" s="125"/>
      <c r="B61" s="47"/>
      <c r="C61" s="48" t="s">
        <v>46</v>
      </c>
      <c r="D61" s="41" t="s">
        <v>47</v>
      </c>
      <c r="E61" s="41">
        <v>3.0000000000000001E-3</v>
      </c>
      <c r="F61" s="49">
        <f>F54*E61</f>
        <v>5.5574999999999999E-3</v>
      </c>
      <c r="G61" s="51"/>
      <c r="H61" s="22"/>
      <c r="I61" s="19"/>
      <c r="J61" s="22"/>
      <c r="K61" s="19"/>
      <c r="L61" s="22"/>
      <c r="M61" s="22"/>
    </row>
    <row r="62" spans="1:14" ht="38.25" customHeight="1">
      <c r="A62" s="126"/>
      <c r="B62" s="44" t="s">
        <v>12</v>
      </c>
      <c r="C62" s="45" t="s">
        <v>55</v>
      </c>
      <c r="D62" s="28" t="s">
        <v>23</v>
      </c>
      <c r="E62" s="28"/>
      <c r="F62" s="46">
        <f>F54</f>
        <v>1.8524999999999998</v>
      </c>
      <c r="G62" s="19"/>
      <c r="H62" s="22"/>
      <c r="I62" s="19"/>
      <c r="J62" s="22"/>
      <c r="K62" s="19"/>
      <c r="L62" s="22"/>
      <c r="M62" s="22"/>
    </row>
    <row r="63" spans="1:14">
      <c r="A63" s="133"/>
      <c r="B63" s="44"/>
      <c r="C63" s="48" t="s">
        <v>49</v>
      </c>
      <c r="D63" s="41" t="s">
        <v>50</v>
      </c>
      <c r="E63" s="41">
        <v>0.65800000000000003</v>
      </c>
      <c r="F63" s="49">
        <f>F62*E63</f>
        <v>1.2189449999999999</v>
      </c>
      <c r="G63" s="19"/>
      <c r="H63" s="22"/>
      <c r="I63" s="19"/>
      <c r="J63" s="22"/>
      <c r="K63" s="19"/>
      <c r="L63" s="22"/>
      <c r="M63" s="22"/>
    </row>
    <row r="64" spans="1:14">
      <c r="A64" s="134"/>
      <c r="B64" s="44"/>
      <c r="C64" s="48" t="s">
        <v>41</v>
      </c>
      <c r="D64" s="41" t="s">
        <v>47</v>
      </c>
      <c r="E64" s="41">
        <v>0.01</v>
      </c>
      <c r="F64" s="49">
        <f>F62*E64</f>
        <v>1.8525E-2</v>
      </c>
      <c r="G64" s="19"/>
      <c r="H64" s="22"/>
      <c r="I64" s="19"/>
      <c r="J64" s="22"/>
      <c r="K64" s="19"/>
      <c r="L64" s="22"/>
      <c r="M64" s="22"/>
      <c r="N64" s="59"/>
    </row>
    <row r="65" spans="1:14">
      <c r="A65" s="134"/>
      <c r="B65" s="44"/>
      <c r="C65" s="48" t="s">
        <v>42</v>
      </c>
      <c r="D65" s="41"/>
      <c r="E65" s="41"/>
      <c r="F65" s="49"/>
      <c r="G65" s="19"/>
      <c r="H65" s="22"/>
      <c r="I65" s="19"/>
      <c r="J65" s="22"/>
      <c r="K65" s="19"/>
      <c r="L65" s="22"/>
      <c r="M65" s="22"/>
    </row>
    <row r="66" spans="1:14">
      <c r="A66" s="134"/>
      <c r="B66" s="44"/>
      <c r="C66" s="48" t="s">
        <v>56</v>
      </c>
      <c r="D66" s="41" t="s">
        <v>57</v>
      </c>
      <c r="E66" s="41">
        <v>0.63</v>
      </c>
      <c r="F66" s="49">
        <f>F62*E66</f>
        <v>1.1670749999999999</v>
      </c>
      <c r="G66" s="51"/>
      <c r="H66" s="22"/>
      <c r="I66" s="19"/>
      <c r="J66" s="22"/>
      <c r="K66" s="19"/>
      <c r="L66" s="22"/>
      <c r="M66" s="22"/>
      <c r="N66" s="59"/>
    </row>
    <row r="67" spans="1:14">
      <c r="A67" s="134"/>
      <c r="B67" s="44"/>
      <c r="C67" s="48" t="s">
        <v>58</v>
      </c>
      <c r="D67" s="41" t="s">
        <v>57</v>
      </c>
      <c r="E67" s="41">
        <v>0.79</v>
      </c>
      <c r="F67" s="49">
        <f>F62*E67</f>
        <v>1.4634749999999999</v>
      </c>
      <c r="G67" s="51"/>
      <c r="H67" s="22"/>
      <c r="I67" s="19"/>
      <c r="J67" s="22"/>
      <c r="K67" s="19"/>
      <c r="L67" s="22"/>
      <c r="M67" s="22"/>
    </row>
    <row r="68" spans="1:14">
      <c r="A68" s="134"/>
      <c r="B68" s="44"/>
      <c r="C68" s="48" t="s">
        <v>46</v>
      </c>
      <c r="D68" s="41" t="s">
        <v>47</v>
      </c>
      <c r="E68" s="41">
        <v>1.6E-2</v>
      </c>
      <c r="F68" s="49">
        <f>F62*E68</f>
        <v>2.9639999999999996E-2</v>
      </c>
      <c r="G68" s="52"/>
      <c r="H68" s="22"/>
      <c r="I68" s="19"/>
      <c r="J68" s="22"/>
      <c r="K68" s="19"/>
      <c r="L68" s="22"/>
      <c r="M68" s="22"/>
      <c r="N68" s="59"/>
    </row>
    <row r="69" spans="1:14" ht="48.75" customHeight="1">
      <c r="A69" s="3">
        <v>7</v>
      </c>
      <c r="B69" s="44" t="s">
        <v>13</v>
      </c>
      <c r="C69" s="45" t="s">
        <v>60</v>
      </c>
      <c r="D69" s="28" t="s">
        <v>23</v>
      </c>
      <c r="E69" s="28"/>
      <c r="F69" s="46">
        <v>4.8</v>
      </c>
      <c r="G69" s="60"/>
      <c r="H69" s="22"/>
      <c r="I69" s="60"/>
      <c r="J69" s="22"/>
      <c r="K69" s="60"/>
      <c r="L69" s="22"/>
      <c r="M69" s="22"/>
    </row>
    <row r="70" spans="1:14">
      <c r="B70" s="47"/>
      <c r="C70" s="48" t="s">
        <v>49</v>
      </c>
      <c r="D70" s="41" t="s">
        <v>50</v>
      </c>
      <c r="E70" s="41">
        <v>1.1100000000000001</v>
      </c>
      <c r="F70" s="49">
        <f>F69*E70</f>
        <v>5.3280000000000003</v>
      </c>
      <c r="G70" s="60"/>
      <c r="H70" s="22"/>
      <c r="I70" s="60"/>
      <c r="J70" s="22"/>
      <c r="K70" s="60"/>
      <c r="L70" s="22"/>
      <c r="M70" s="22"/>
    </row>
    <row r="71" spans="1:14">
      <c r="B71" s="47"/>
      <c r="C71" s="48" t="s">
        <v>41</v>
      </c>
      <c r="D71" s="41" t="s">
        <v>47</v>
      </c>
      <c r="E71" s="41">
        <v>1.56</v>
      </c>
      <c r="F71" s="49">
        <f>F69*E71</f>
        <v>7.4879999999999995</v>
      </c>
      <c r="G71" s="60"/>
      <c r="H71" s="22"/>
      <c r="I71" s="60"/>
      <c r="J71" s="22"/>
      <c r="K71" s="60"/>
      <c r="L71" s="22"/>
      <c r="M71" s="22"/>
    </row>
    <row r="72" spans="1:14">
      <c r="B72" s="47"/>
      <c r="C72" s="48" t="s">
        <v>61</v>
      </c>
      <c r="D72" s="41" t="s">
        <v>23</v>
      </c>
      <c r="E72" s="41"/>
      <c r="F72" s="49">
        <v>4.8</v>
      </c>
      <c r="G72" s="60"/>
      <c r="H72" s="22"/>
      <c r="I72" s="60"/>
      <c r="J72" s="22"/>
      <c r="K72" s="60"/>
      <c r="L72" s="22"/>
      <c r="M72" s="22"/>
    </row>
    <row r="73" spans="1:14">
      <c r="B73" s="47"/>
      <c r="C73" s="48" t="s">
        <v>62</v>
      </c>
      <c r="D73" s="41" t="s">
        <v>23</v>
      </c>
      <c r="E73" s="41"/>
      <c r="F73" s="49">
        <v>6.7</v>
      </c>
      <c r="G73" s="60"/>
      <c r="H73" s="22"/>
      <c r="I73" s="60"/>
      <c r="J73" s="22"/>
      <c r="K73" s="60"/>
      <c r="L73" s="22"/>
      <c r="M73" s="22"/>
    </row>
    <row r="74" spans="1:14">
      <c r="B74" s="47"/>
      <c r="C74" s="48" t="s">
        <v>63</v>
      </c>
      <c r="D74" s="41" t="s">
        <v>23</v>
      </c>
      <c r="E74" s="41"/>
      <c r="F74" s="49">
        <v>37.75</v>
      </c>
      <c r="G74" s="60"/>
      <c r="H74" s="22"/>
      <c r="I74" s="60"/>
      <c r="J74" s="22"/>
      <c r="K74" s="60"/>
      <c r="L74" s="22"/>
      <c r="M74" s="22"/>
    </row>
    <row r="75" spans="1:14" ht="25.5">
      <c r="B75" s="47"/>
      <c r="C75" s="48" t="s">
        <v>64</v>
      </c>
      <c r="D75" s="41" t="s">
        <v>57</v>
      </c>
      <c r="E75" s="41">
        <v>1.56</v>
      </c>
      <c r="F75" s="49">
        <f>F69*E75</f>
        <v>7.4879999999999995</v>
      </c>
      <c r="G75" s="60"/>
      <c r="H75" s="22"/>
      <c r="I75" s="60"/>
      <c r="J75" s="22"/>
      <c r="K75" s="60"/>
      <c r="L75" s="22"/>
      <c r="M75" s="22"/>
    </row>
    <row r="76" spans="1:14">
      <c r="B76" s="47"/>
      <c r="C76" s="48" t="s">
        <v>65</v>
      </c>
      <c r="D76" s="41" t="s">
        <v>57</v>
      </c>
      <c r="E76" s="41">
        <v>0.06</v>
      </c>
      <c r="F76" s="49">
        <f>F69*E76</f>
        <v>0.28799999999999998</v>
      </c>
      <c r="G76" s="60"/>
      <c r="H76" s="22"/>
      <c r="I76" s="60"/>
      <c r="J76" s="22"/>
      <c r="K76" s="60"/>
      <c r="L76" s="22"/>
      <c r="M76" s="22"/>
    </row>
    <row r="77" spans="1:14">
      <c r="B77" s="47"/>
      <c r="C77" s="48" t="s">
        <v>66</v>
      </c>
      <c r="D77" s="41" t="s">
        <v>57</v>
      </c>
      <c r="E77" s="41">
        <v>4.8000000000000001E-2</v>
      </c>
      <c r="F77" s="49">
        <f>F69*E77</f>
        <v>0.23039999999999999</v>
      </c>
      <c r="G77" s="60"/>
      <c r="H77" s="22"/>
      <c r="I77" s="60"/>
      <c r="J77" s="22"/>
      <c r="K77" s="60"/>
      <c r="L77" s="22"/>
      <c r="M77" s="22"/>
    </row>
    <row r="78" spans="1:14">
      <c r="B78" s="47"/>
      <c r="C78" s="48" t="s">
        <v>46</v>
      </c>
      <c r="D78" s="41" t="s">
        <v>47</v>
      </c>
      <c r="E78" s="41">
        <v>5.3999999999999999E-2</v>
      </c>
      <c r="F78" s="49">
        <f>F69*E78</f>
        <v>0.25919999999999999</v>
      </c>
      <c r="G78" s="60"/>
      <c r="H78" s="22"/>
      <c r="I78" s="60"/>
      <c r="J78" s="22"/>
      <c r="K78" s="60"/>
      <c r="L78" s="22"/>
      <c r="M78" s="22"/>
    </row>
    <row r="79" spans="1:14" ht="34.5" customHeight="1">
      <c r="A79" s="3">
        <v>8</v>
      </c>
      <c r="B79" s="44" t="s">
        <v>14</v>
      </c>
      <c r="C79" s="45" t="s">
        <v>67</v>
      </c>
      <c r="D79" s="28" t="s">
        <v>23</v>
      </c>
      <c r="E79" s="28"/>
      <c r="F79" s="61">
        <v>4.8</v>
      </c>
      <c r="G79" s="60"/>
      <c r="H79" s="22"/>
      <c r="I79" s="60"/>
      <c r="J79" s="22"/>
      <c r="K79" s="60"/>
      <c r="L79" s="22"/>
      <c r="M79" s="22"/>
    </row>
    <row r="80" spans="1:14">
      <c r="B80" s="47"/>
      <c r="C80" s="48" t="s">
        <v>49</v>
      </c>
      <c r="D80" s="41" t="s">
        <v>50</v>
      </c>
      <c r="E80" s="41">
        <v>0.68</v>
      </c>
      <c r="F80" s="49">
        <f>F79*E80</f>
        <v>3.2640000000000002</v>
      </c>
      <c r="G80" s="60"/>
      <c r="H80" s="22"/>
      <c r="I80" s="60"/>
      <c r="J80" s="22"/>
      <c r="K80" s="60"/>
      <c r="L80" s="22"/>
      <c r="M80" s="22"/>
    </row>
    <row r="81" spans="1:13">
      <c r="B81" s="47"/>
      <c r="C81" s="48" t="s">
        <v>41</v>
      </c>
      <c r="D81" s="41" t="s">
        <v>47</v>
      </c>
      <c r="E81" s="41">
        <v>0.35</v>
      </c>
      <c r="F81" s="49">
        <f>F79*E81</f>
        <v>1.68</v>
      </c>
      <c r="G81" s="60"/>
      <c r="H81" s="22"/>
      <c r="I81" s="60"/>
      <c r="J81" s="22"/>
      <c r="K81" s="60"/>
      <c r="L81" s="22"/>
      <c r="M81" s="22"/>
    </row>
    <row r="82" spans="1:13">
      <c r="B82" s="47"/>
      <c r="C82" s="48" t="s">
        <v>68</v>
      </c>
      <c r="D82" s="41" t="s">
        <v>57</v>
      </c>
      <c r="E82" s="41">
        <v>0.246</v>
      </c>
      <c r="F82" s="49">
        <f>F79*E82</f>
        <v>1.1807999999999998</v>
      </c>
      <c r="G82" s="51"/>
      <c r="H82" s="22"/>
      <c r="I82" s="60"/>
      <c r="J82" s="22"/>
      <c r="K82" s="60"/>
      <c r="L82" s="22"/>
      <c r="M82" s="22"/>
    </row>
    <row r="83" spans="1:13">
      <c r="B83" s="47"/>
      <c r="C83" s="48" t="s">
        <v>69</v>
      </c>
      <c r="D83" s="41" t="s">
        <v>57</v>
      </c>
      <c r="E83" s="41">
        <v>2.7E-2</v>
      </c>
      <c r="F83" s="49">
        <f>F79*E83</f>
        <v>0.12959999999999999</v>
      </c>
      <c r="G83" s="51"/>
      <c r="H83" s="22"/>
      <c r="I83" s="60"/>
      <c r="J83" s="22"/>
      <c r="K83" s="60"/>
      <c r="L83" s="22"/>
      <c r="M83" s="22"/>
    </row>
    <row r="84" spans="1:13">
      <c r="B84" s="44"/>
      <c r="C84" s="48" t="s">
        <v>46</v>
      </c>
      <c r="D84" s="41" t="s">
        <v>47</v>
      </c>
      <c r="E84" s="41">
        <v>1.9E-3</v>
      </c>
      <c r="F84" s="49">
        <f>F79*E84</f>
        <v>9.1199999999999996E-3</v>
      </c>
      <c r="G84" s="51"/>
      <c r="H84" s="22"/>
      <c r="I84" s="60"/>
      <c r="J84" s="22"/>
      <c r="K84" s="60"/>
      <c r="L84" s="22"/>
      <c r="M84" s="22"/>
    </row>
    <row r="85" spans="1:13" ht="30">
      <c r="A85" s="3">
        <v>9</v>
      </c>
      <c r="B85" s="62"/>
      <c r="C85" s="40" t="s">
        <v>70</v>
      </c>
      <c r="D85" s="63" t="s">
        <v>71</v>
      </c>
      <c r="E85" s="64"/>
      <c r="F85" s="64">
        <f>2*1.2</f>
        <v>2.4</v>
      </c>
      <c r="G85" s="64"/>
      <c r="H85" s="65"/>
      <c r="I85" s="64"/>
      <c r="J85" s="64"/>
      <c r="K85" s="64"/>
      <c r="L85" s="64"/>
      <c r="M85" s="65"/>
    </row>
    <row r="86" spans="1:13" ht="36.75" customHeight="1">
      <c r="A86" s="3">
        <v>10</v>
      </c>
      <c r="B86" s="44" t="s">
        <v>13</v>
      </c>
      <c r="C86" s="45" t="s">
        <v>72</v>
      </c>
      <c r="D86" s="28" t="s">
        <v>23</v>
      </c>
      <c r="E86" s="28"/>
      <c r="F86" s="46">
        <f>1.2*2.3</f>
        <v>2.76</v>
      </c>
      <c r="G86" s="66"/>
      <c r="H86" s="67"/>
      <c r="I86" s="68"/>
      <c r="J86" s="67"/>
      <c r="K86" s="68"/>
      <c r="L86" s="67"/>
      <c r="M86" s="67"/>
    </row>
    <row r="87" spans="1:13">
      <c r="B87" s="47"/>
      <c r="C87" s="48" t="s">
        <v>49</v>
      </c>
      <c r="D87" s="41" t="s">
        <v>50</v>
      </c>
      <c r="E87" s="41">
        <v>1.1100000000000001</v>
      </c>
      <c r="F87" s="49">
        <f>F86*E87</f>
        <v>3.0636000000000001</v>
      </c>
      <c r="G87" s="51"/>
      <c r="H87" s="69"/>
      <c r="I87" s="52"/>
      <c r="J87" s="69"/>
      <c r="K87" s="52"/>
      <c r="L87" s="69"/>
      <c r="M87" s="69"/>
    </row>
    <row r="88" spans="1:13">
      <c r="B88" s="47"/>
      <c r="C88" s="48" t="s">
        <v>41</v>
      </c>
      <c r="D88" s="41" t="s">
        <v>47</v>
      </c>
      <c r="E88" s="41">
        <v>1.56</v>
      </c>
      <c r="F88" s="49">
        <f>F86*E88</f>
        <v>4.3056000000000001</v>
      </c>
      <c r="G88" s="51"/>
      <c r="H88" s="69"/>
      <c r="I88" s="52"/>
      <c r="J88" s="69"/>
      <c r="K88" s="52"/>
      <c r="L88" s="69"/>
      <c r="M88" s="69"/>
    </row>
    <row r="89" spans="1:13">
      <c r="B89" s="47"/>
      <c r="C89" s="48" t="s">
        <v>73</v>
      </c>
      <c r="D89" s="41" t="s">
        <v>23</v>
      </c>
      <c r="E89" s="41"/>
      <c r="F89" s="49">
        <v>2.76</v>
      </c>
      <c r="G89" s="51"/>
      <c r="H89" s="69"/>
      <c r="I89" s="52"/>
      <c r="J89" s="69"/>
      <c r="K89" s="52"/>
      <c r="L89" s="69"/>
      <c r="M89" s="69"/>
    </row>
    <row r="90" spans="1:13" ht="25.5">
      <c r="B90" s="47"/>
      <c r="C90" s="48" t="s">
        <v>64</v>
      </c>
      <c r="D90" s="41" t="s">
        <v>57</v>
      </c>
      <c r="E90" s="41">
        <v>1.56</v>
      </c>
      <c r="F90" s="49">
        <f>F86*E90</f>
        <v>4.3056000000000001</v>
      </c>
      <c r="G90" s="51"/>
      <c r="H90" s="69"/>
      <c r="I90" s="52"/>
      <c r="J90" s="69"/>
      <c r="K90" s="52"/>
      <c r="L90" s="69"/>
      <c r="M90" s="69"/>
    </row>
    <row r="91" spans="1:13">
      <c r="B91" s="47"/>
      <c r="C91" s="48" t="s">
        <v>65</v>
      </c>
      <c r="D91" s="41" t="s">
        <v>57</v>
      </c>
      <c r="E91" s="41">
        <v>0.06</v>
      </c>
      <c r="F91" s="49">
        <f>F86*E91</f>
        <v>0.16559999999999997</v>
      </c>
      <c r="G91" s="51"/>
      <c r="H91" s="69"/>
      <c r="I91" s="52"/>
      <c r="J91" s="69"/>
      <c r="K91" s="52"/>
      <c r="L91" s="69"/>
      <c r="M91" s="69"/>
    </row>
    <row r="92" spans="1:13">
      <c r="B92" s="47"/>
      <c r="C92" s="48" t="s">
        <v>66</v>
      </c>
      <c r="D92" s="41" t="s">
        <v>57</v>
      </c>
      <c r="E92" s="41">
        <v>4.8000000000000001E-2</v>
      </c>
      <c r="F92" s="49">
        <f>F86*E92</f>
        <v>0.13247999999999999</v>
      </c>
      <c r="G92" s="51"/>
      <c r="H92" s="69"/>
      <c r="I92" s="52"/>
      <c r="J92" s="69"/>
      <c r="K92" s="52"/>
      <c r="L92" s="69"/>
      <c r="M92" s="69"/>
    </row>
    <row r="93" spans="1:13">
      <c r="B93" s="47"/>
      <c r="C93" s="48" t="s">
        <v>46</v>
      </c>
      <c r="D93" s="41" t="s">
        <v>47</v>
      </c>
      <c r="E93" s="41">
        <v>5.3999999999999999E-2</v>
      </c>
      <c r="F93" s="49">
        <f>F86*E93</f>
        <v>0.14903999999999998</v>
      </c>
      <c r="G93" s="51"/>
      <c r="H93" s="69"/>
      <c r="I93" s="52"/>
      <c r="J93" s="69"/>
      <c r="K93" s="52"/>
      <c r="L93" s="69"/>
      <c r="M93" s="69"/>
    </row>
    <row r="94" spans="1:13" ht="63.75" customHeight="1">
      <c r="A94" s="3">
        <v>11</v>
      </c>
      <c r="B94" s="47" t="s">
        <v>14</v>
      </c>
      <c r="C94" s="45" t="s">
        <v>74</v>
      </c>
      <c r="D94" s="28" t="s">
        <v>23</v>
      </c>
      <c r="E94" s="28"/>
      <c r="F94" s="46">
        <f>F86</f>
        <v>2.76</v>
      </c>
      <c r="G94" s="66"/>
      <c r="H94" s="67"/>
      <c r="I94" s="68"/>
      <c r="J94" s="67"/>
      <c r="K94" s="68"/>
      <c r="L94" s="67"/>
      <c r="M94" s="67"/>
    </row>
    <row r="95" spans="1:13">
      <c r="B95" s="47"/>
      <c r="C95" s="48" t="s">
        <v>49</v>
      </c>
      <c r="D95" s="41" t="s">
        <v>50</v>
      </c>
      <c r="E95" s="41">
        <v>0.68</v>
      </c>
      <c r="F95" s="49">
        <f>F94*E95</f>
        <v>1.8768</v>
      </c>
      <c r="G95" s="51"/>
      <c r="H95" s="69"/>
      <c r="I95" s="52"/>
      <c r="J95" s="69"/>
      <c r="K95" s="52"/>
      <c r="L95" s="69"/>
      <c r="M95" s="69"/>
    </row>
    <row r="96" spans="1:13">
      <c r="B96" s="47"/>
      <c r="C96" s="48" t="s">
        <v>41</v>
      </c>
      <c r="D96" s="41" t="s">
        <v>47</v>
      </c>
      <c r="E96" s="41">
        <v>2.9999999999999997E-4</v>
      </c>
      <c r="F96" s="49">
        <f>F94*E96</f>
        <v>8.2799999999999985E-4</v>
      </c>
      <c r="G96" s="51"/>
      <c r="H96" s="69"/>
      <c r="I96" s="52"/>
      <c r="J96" s="69"/>
      <c r="K96" s="52"/>
      <c r="L96" s="69"/>
      <c r="M96" s="69"/>
    </row>
    <row r="97" spans="1:13">
      <c r="B97" s="47"/>
      <c r="C97" s="48" t="s">
        <v>68</v>
      </c>
      <c r="D97" s="41" t="s">
        <v>57</v>
      </c>
      <c r="E97" s="41">
        <v>0.246</v>
      </c>
      <c r="F97" s="49">
        <f>F94*E97</f>
        <v>0.6789599999999999</v>
      </c>
      <c r="G97" s="51"/>
      <c r="H97" s="69"/>
      <c r="I97" s="52"/>
      <c r="J97" s="69"/>
      <c r="K97" s="52"/>
      <c r="L97" s="69"/>
      <c r="M97" s="69"/>
    </row>
    <row r="98" spans="1:13">
      <c r="B98" s="47"/>
      <c r="C98" s="48" t="s">
        <v>69</v>
      </c>
      <c r="D98" s="41" t="s">
        <v>57</v>
      </c>
      <c r="E98" s="41">
        <v>2.7E-2</v>
      </c>
      <c r="F98" s="49">
        <f>F94*E98</f>
        <v>7.4519999999999989E-2</v>
      </c>
      <c r="G98" s="51"/>
      <c r="H98" s="69"/>
      <c r="I98" s="52"/>
      <c r="J98" s="69"/>
      <c r="K98" s="52"/>
      <c r="L98" s="69"/>
      <c r="M98" s="69"/>
    </row>
    <row r="99" spans="1:13">
      <c r="B99" s="44"/>
      <c r="C99" s="48" t="s">
        <v>46</v>
      </c>
      <c r="D99" s="41" t="s">
        <v>47</v>
      </c>
      <c r="E99" s="41">
        <v>1.9E-3</v>
      </c>
      <c r="F99" s="49">
        <f>F94*E99</f>
        <v>5.2439999999999995E-3</v>
      </c>
      <c r="G99" s="51"/>
      <c r="H99" s="69"/>
      <c r="I99" s="52"/>
      <c r="J99" s="69"/>
      <c r="K99" s="52"/>
      <c r="L99" s="69"/>
      <c r="M99" s="69"/>
    </row>
    <row r="100" spans="1:13">
      <c r="B100" s="70"/>
      <c r="C100" s="71" t="s">
        <v>75</v>
      </c>
      <c r="D100" s="70"/>
      <c r="E100" s="70"/>
      <c r="F100" s="72"/>
      <c r="G100" s="72"/>
      <c r="H100" s="72"/>
      <c r="I100" s="72"/>
      <c r="J100" s="72"/>
      <c r="K100" s="72"/>
      <c r="L100" s="72"/>
      <c r="M100" s="72"/>
    </row>
    <row r="101" spans="1:13" ht="25.5">
      <c r="A101" s="3">
        <v>12</v>
      </c>
      <c r="B101" s="73" t="s">
        <v>20</v>
      </c>
      <c r="C101" s="74" t="s">
        <v>76</v>
      </c>
      <c r="D101" s="75" t="s">
        <v>23</v>
      </c>
      <c r="E101" s="75"/>
      <c r="F101" s="76">
        <v>25</v>
      </c>
      <c r="G101" s="77"/>
      <c r="H101" s="77"/>
      <c r="I101" s="77"/>
      <c r="J101" s="77"/>
      <c r="K101" s="77"/>
      <c r="L101" s="77"/>
      <c r="M101" s="77"/>
    </row>
    <row r="102" spans="1:13">
      <c r="B102" s="78"/>
      <c r="C102" s="79" t="s">
        <v>49</v>
      </c>
      <c r="D102" s="75" t="s">
        <v>50</v>
      </c>
      <c r="E102" s="75">
        <v>0.45</v>
      </c>
      <c r="F102" s="77">
        <f>F101*E102</f>
        <v>11.25</v>
      </c>
      <c r="G102" s="79"/>
      <c r="H102" s="79"/>
      <c r="I102" s="77"/>
      <c r="J102" s="77"/>
      <c r="K102" s="77"/>
      <c r="L102" s="77"/>
      <c r="M102" s="77"/>
    </row>
    <row r="103" spans="1:13">
      <c r="B103" s="78"/>
      <c r="C103" s="79" t="s">
        <v>42</v>
      </c>
      <c r="D103" s="75"/>
      <c r="E103" s="75"/>
      <c r="F103" s="77"/>
      <c r="G103" s="77"/>
      <c r="H103" s="77"/>
      <c r="I103" s="77"/>
      <c r="J103" s="77"/>
      <c r="K103" s="77"/>
      <c r="L103" s="77"/>
      <c r="M103" s="77"/>
    </row>
    <row r="104" spans="1:13" ht="38.25">
      <c r="A104" s="3">
        <v>13</v>
      </c>
      <c r="B104" s="80" t="s">
        <v>17</v>
      </c>
      <c r="C104" s="81" t="s">
        <v>77</v>
      </c>
      <c r="D104" s="75" t="s">
        <v>23</v>
      </c>
      <c r="E104" s="77">
        <v>1.03</v>
      </c>
      <c r="F104" s="76">
        <f>F101</f>
        <v>25</v>
      </c>
      <c r="G104" s="77"/>
      <c r="H104" s="77"/>
      <c r="I104" s="79"/>
      <c r="J104" s="79"/>
      <c r="K104" s="77"/>
      <c r="L104" s="77"/>
      <c r="M104" s="77"/>
    </row>
    <row r="105" spans="1:13">
      <c r="B105" s="80" t="s">
        <v>17</v>
      </c>
      <c r="C105" s="81" t="s">
        <v>78</v>
      </c>
      <c r="D105" s="75" t="s">
        <v>23</v>
      </c>
      <c r="E105" s="77">
        <v>1</v>
      </c>
      <c r="F105" s="77">
        <f>F101*E105</f>
        <v>25</v>
      </c>
      <c r="G105" s="77"/>
      <c r="H105" s="77"/>
      <c r="I105" s="79"/>
      <c r="J105" s="79"/>
      <c r="K105" s="77"/>
      <c r="L105" s="77"/>
      <c r="M105" s="77"/>
    </row>
    <row r="106" spans="1:13">
      <c r="B106" s="80" t="s">
        <v>17</v>
      </c>
      <c r="C106" s="81" t="s">
        <v>79</v>
      </c>
      <c r="D106" s="75" t="s">
        <v>23</v>
      </c>
      <c r="E106" s="77">
        <v>0.11</v>
      </c>
      <c r="F106" s="77">
        <f>F101*E106</f>
        <v>2.75</v>
      </c>
      <c r="G106" s="77"/>
      <c r="H106" s="77"/>
      <c r="I106" s="79"/>
      <c r="J106" s="79"/>
      <c r="K106" s="77"/>
      <c r="L106" s="77"/>
      <c r="M106" s="77"/>
    </row>
    <row r="107" spans="1:13">
      <c r="B107" s="80" t="s">
        <v>17</v>
      </c>
      <c r="C107" s="82" t="s">
        <v>80</v>
      </c>
      <c r="D107" s="80" t="s">
        <v>81</v>
      </c>
      <c r="E107" s="80">
        <v>6</v>
      </c>
      <c r="F107" s="83">
        <f>F108*E107</f>
        <v>150</v>
      </c>
      <c r="G107" s="83"/>
      <c r="H107" s="83"/>
      <c r="I107" s="82"/>
      <c r="J107" s="82"/>
      <c r="K107" s="83"/>
      <c r="L107" s="83"/>
      <c r="M107" s="77"/>
    </row>
    <row r="108" spans="1:13">
      <c r="B108" s="75" t="s">
        <v>18</v>
      </c>
      <c r="C108" s="84" t="s">
        <v>82</v>
      </c>
      <c r="D108" s="75"/>
      <c r="E108" s="75"/>
      <c r="F108" s="76">
        <f>F101</f>
        <v>25</v>
      </c>
      <c r="G108" s="77"/>
      <c r="H108" s="77"/>
      <c r="I108" s="77"/>
      <c r="J108" s="77"/>
      <c r="K108" s="77"/>
      <c r="L108" s="77"/>
      <c r="M108" s="77"/>
    </row>
    <row r="109" spans="1:13">
      <c r="B109" s="78"/>
      <c r="C109" s="79" t="s">
        <v>49</v>
      </c>
      <c r="D109" s="75" t="s">
        <v>50</v>
      </c>
      <c r="E109" s="75">
        <v>1.42</v>
      </c>
      <c r="F109" s="77">
        <f>F108*E109</f>
        <v>35.5</v>
      </c>
      <c r="G109" s="79"/>
      <c r="H109" s="79"/>
      <c r="I109" s="77"/>
      <c r="J109" s="77"/>
      <c r="K109" s="77"/>
      <c r="L109" s="77"/>
      <c r="M109" s="83"/>
    </row>
    <row r="110" spans="1:13">
      <c r="B110" s="80" t="s">
        <v>17</v>
      </c>
      <c r="C110" s="81" t="s">
        <v>83</v>
      </c>
      <c r="D110" s="80" t="s">
        <v>57</v>
      </c>
      <c r="E110" s="80">
        <v>5</v>
      </c>
      <c r="F110" s="83">
        <f>F101*E111</f>
        <v>125</v>
      </c>
      <c r="G110" s="83"/>
      <c r="H110" s="83"/>
      <c r="I110" s="82"/>
      <c r="J110" s="82"/>
      <c r="K110" s="83"/>
      <c r="L110" s="83"/>
      <c r="M110" s="83"/>
    </row>
    <row r="111" spans="1:13">
      <c r="B111" s="80" t="s">
        <v>17</v>
      </c>
      <c r="C111" s="81" t="s">
        <v>84</v>
      </c>
      <c r="D111" s="80" t="s">
        <v>57</v>
      </c>
      <c r="E111" s="80">
        <v>5</v>
      </c>
      <c r="F111" s="83">
        <f>F108*E111</f>
        <v>125</v>
      </c>
      <c r="G111" s="83"/>
      <c r="H111" s="83"/>
      <c r="I111" s="82"/>
      <c r="J111" s="82"/>
      <c r="K111" s="83"/>
      <c r="L111" s="83"/>
      <c r="M111" s="83"/>
    </row>
    <row r="112" spans="1:13">
      <c r="B112" s="80" t="s">
        <v>17</v>
      </c>
      <c r="C112" s="81" t="s">
        <v>85</v>
      </c>
      <c r="D112" s="80" t="s">
        <v>23</v>
      </c>
      <c r="E112" s="80">
        <v>1</v>
      </c>
      <c r="F112" s="83">
        <f>F108*E112</f>
        <v>25</v>
      </c>
      <c r="G112" s="83"/>
      <c r="H112" s="83"/>
      <c r="I112" s="82"/>
      <c r="J112" s="82"/>
      <c r="K112" s="83"/>
      <c r="L112" s="83"/>
      <c r="M112" s="83"/>
    </row>
    <row r="113" spans="1:13">
      <c r="A113" s="3">
        <v>14</v>
      </c>
      <c r="B113" s="85" t="s">
        <v>19</v>
      </c>
      <c r="C113" s="86" t="s">
        <v>86</v>
      </c>
      <c r="D113" s="87" t="s">
        <v>87</v>
      </c>
      <c r="E113" s="87"/>
      <c r="F113" s="88">
        <f>F108</f>
        <v>25</v>
      </c>
      <c r="G113" s="89"/>
      <c r="H113" s="90"/>
      <c r="I113" s="89"/>
      <c r="J113" s="90"/>
      <c r="K113" s="89"/>
      <c r="L113" s="90"/>
      <c r="M113" s="90"/>
    </row>
    <row r="114" spans="1:13">
      <c r="B114" s="80"/>
      <c r="C114" s="91" t="s">
        <v>49</v>
      </c>
      <c r="D114" s="92" t="s">
        <v>23</v>
      </c>
      <c r="E114" s="87">
        <v>0.13900000000000001</v>
      </c>
      <c r="F114" s="89">
        <f>F113*E114</f>
        <v>3.4750000000000005</v>
      </c>
      <c r="G114" s="93"/>
      <c r="H114" s="93"/>
      <c r="I114" s="89"/>
      <c r="J114" s="90"/>
      <c r="K114" s="89"/>
      <c r="L114" s="90"/>
      <c r="M114" s="83"/>
    </row>
    <row r="115" spans="1:13">
      <c r="B115" s="94"/>
      <c r="C115" s="95" t="s">
        <v>26</v>
      </c>
      <c r="D115" s="94" t="s">
        <v>47</v>
      </c>
      <c r="E115" s="96">
        <v>7.0000000000000001E-3</v>
      </c>
      <c r="F115" s="97">
        <f>E115*F113</f>
        <v>0.17500000000000002</v>
      </c>
      <c r="G115" s="98"/>
      <c r="H115" s="98"/>
      <c r="I115" s="98"/>
      <c r="J115" s="98"/>
      <c r="K115" s="98"/>
      <c r="L115" s="98"/>
      <c r="M115" s="98"/>
    </row>
    <row r="116" spans="1:13">
      <c r="B116" s="99"/>
      <c r="C116" s="91" t="s">
        <v>42</v>
      </c>
      <c r="D116" s="87"/>
      <c r="E116" s="87"/>
      <c r="F116" s="89"/>
      <c r="G116" s="89"/>
      <c r="H116" s="90"/>
      <c r="I116" s="89"/>
      <c r="J116" s="90"/>
      <c r="K116" s="89"/>
      <c r="L116" s="90"/>
      <c r="M116" s="90"/>
    </row>
    <row r="117" spans="1:13">
      <c r="B117" s="99"/>
      <c r="C117" s="91" t="s">
        <v>88</v>
      </c>
      <c r="D117" s="87" t="s">
        <v>57</v>
      </c>
      <c r="E117" s="87">
        <v>0.59</v>
      </c>
      <c r="F117" s="89">
        <f>F113*E117</f>
        <v>14.75</v>
      </c>
      <c r="G117" s="89"/>
      <c r="H117" s="90"/>
      <c r="I117" s="93"/>
      <c r="J117" s="93"/>
      <c r="K117" s="89"/>
      <c r="L117" s="90"/>
      <c r="M117" s="90"/>
    </row>
    <row r="118" spans="1:13">
      <c r="B118" s="99"/>
      <c r="C118" s="91" t="s">
        <v>89</v>
      </c>
      <c r="D118" s="87" t="s">
        <v>57</v>
      </c>
      <c r="E118" s="87">
        <v>0.15</v>
      </c>
      <c r="F118" s="89">
        <f>F113*E118</f>
        <v>3.75</v>
      </c>
      <c r="G118" s="89"/>
      <c r="H118" s="90"/>
      <c r="I118" s="93"/>
      <c r="J118" s="93"/>
      <c r="K118" s="89"/>
      <c r="L118" s="90"/>
      <c r="M118" s="90"/>
    </row>
    <row r="119" spans="1:13" ht="15">
      <c r="B119" s="100"/>
      <c r="C119" s="101" t="s">
        <v>90</v>
      </c>
      <c r="D119" s="102"/>
      <c r="E119" s="103"/>
      <c r="F119" s="103"/>
      <c r="G119" s="103"/>
      <c r="H119" s="103"/>
      <c r="I119" s="103"/>
      <c r="J119" s="103"/>
      <c r="K119" s="103"/>
      <c r="L119" s="103"/>
      <c r="M119" s="22"/>
    </row>
    <row r="120" spans="1:13" ht="30">
      <c r="A120" s="3">
        <v>15</v>
      </c>
      <c r="B120" s="101" t="s">
        <v>15</v>
      </c>
      <c r="C120" s="104" t="s">
        <v>91</v>
      </c>
      <c r="D120" s="102" t="s">
        <v>92</v>
      </c>
      <c r="E120" s="103"/>
      <c r="F120" s="103">
        <v>40</v>
      </c>
      <c r="G120" s="103"/>
      <c r="H120" s="103"/>
      <c r="I120" s="103"/>
      <c r="J120" s="103"/>
      <c r="K120" s="103"/>
      <c r="L120" s="103"/>
      <c r="M120" s="103"/>
    </row>
    <row r="121" spans="1:13" ht="15">
      <c r="B121" s="101"/>
      <c r="C121" s="104" t="s">
        <v>93</v>
      </c>
      <c r="D121" s="102" t="s">
        <v>92</v>
      </c>
      <c r="E121" s="103"/>
      <c r="F121" s="103">
        <v>50</v>
      </c>
      <c r="G121" s="103"/>
      <c r="H121" s="103"/>
      <c r="I121" s="103"/>
      <c r="J121" s="103"/>
      <c r="K121" s="103"/>
      <c r="L121" s="103"/>
      <c r="M121" s="103"/>
    </row>
    <row r="122" spans="1:13" ht="30">
      <c r="B122" s="101" t="s">
        <v>16</v>
      </c>
      <c r="C122" s="104" t="s">
        <v>94</v>
      </c>
      <c r="D122" s="102" t="s">
        <v>95</v>
      </c>
      <c r="E122" s="103"/>
      <c r="F122" s="103">
        <v>3</v>
      </c>
      <c r="G122" s="103"/>
      <c r="H122" s="103"/>
      <c r="I122" s="103"/>
      <c r="J122" s="103"/>
      <c r="K122" s="103"/>
      <c r="L122" s="103"/>
      <c r="M122" s="103"/>
    </row>
    <row r="123" spans="1:13">
      <c r="B123" s="60"/>
      <c r="C123" s="45" t="s">
        <v>96</v>
      </c>
      <c r="D123" s="41"/>
      <c r="E123" s="41"/>
      <c r="F123" s="105"/>
      <c r="G123" s="41"/>
      <c r="H123" s="106">
        <f>SUM(H11:H122)</f>
        <v>0</v>
      </c>
      <c r="I123" s="60"/>
      <c r="J123" s="106">
        <f>SUM(J12:J122)</f>
        <v>0</v>
      </c>
      <c r="K123" s="60"/>
      <c r="L123" s="106">
        <f>SUM(L11:L122)</f>
        <v>0</v>
      </c>
      <c r="M123" s="107">
        <f>SUM(M11:M122)</f>
        <v>0</v>
      </c>
    </row>
    <row r="124" spans="1:13">
      <c r="B124" s="60"/>
      <c r="C124" s="45" t="s">
        <v>97</v>
      </c>
      <c r="D124" s="28"/>
      <c r="E124" s="108" t="s">
        <v>104</v>
      </c>
      <c r="F124" s="41"/>
      <c r="G124" s="109"/>
      <c r="H124" s="60"/>
      <c r="I124" s="60"/>
      <c r="J124" s="106"/>
      <c r="K124" s="60"/>
      <c r="L124" s="60"/>
      <c r="M124" s="107">
        <v>0</v>
      </c>
    </row>
    <row r="125" spans="1:13">
      <c r="B125" s="60"/>
      <c r="C125" s="18" t="s">
        <v>5</v>
      </c>
      <c r="D125" s="110"/>
      <c r="E125" s="110"/>
      <c r="F125" s="110"/>
      <c r="G125" s="110"/>
      <c r="H125" s="60"/>
      <c r="I125" s="60"/>
      <c r="J125" s="60"/>
      <c r="K125" s="60"/>
      <c r="L125" s="60"/>
      <c r="M125" s="107">
        <v>0</v>
      </c>
    </row>
    <row r="126" spans="1:13">
      <c r="B126" s="60"/>
      <c r="C126" s="45" t="s">
        <v>98</v>
      </c>
      <c r="D126" s="111"/>
      <c r="E126" s="112" t="s">
        <v>101</v>
      </c>
      <c r="F126" s="110"/>
      <c r="G126" s="110"/>
      <c r="H126" s="60"/>
      <c r="I126" s="60"/>
      <c r="J126" s="60"/>
      <c r="K126" s="60"/>
      <c r="L126" s="60"/>
      <c r="M126" s="107">
        <v>0</v>
      </c>
    </row>
    <row r="127" spans="1:13">
      <c r="B127" s="60"/>
      <c r="C127" s="18" t="s">
        <v>5</v>
      </c>
      <c r="D127" s="110"/>
      <c r="E127" s="110"/>
      <c r="F127" s="110"/>
      <c r="G127" s="110"/>
      <c r="H127" s="60"/>
      <c r="I127" s="60"/>
      <c r="J127" s="60"/>
      <c r="K127" s="60"/>
      <c r="L127" s="60"/>
      <c r="M127" s="107">
        <v>0</v>
      </c>
    </row>
    <row r="128" spans="1:13">
      <c r="B128" s="60"/>
      <c r="C128" s="45" t="s">
        <v>99</v>
      </c>
      <c r="D128" s="111"/>
      <c r="E128" s="112">
        <v>0.03</v>
      </c>
      <c r="F128" s="110"/>
      <c r="G128" s="110"/>
      <c r="H128" s="60"/>
      <c r="I128" s="60"/>
      <c r="J128" s="60"/>
      <c r="K128" s="60"/>
      <c r="L128" s="60"/>
      <c r="M128" s="107">
        <v>0</v>
      </c>
    </row>
    <row r="129" spans="2:13" s="7" customFormat="1">
      <c r="B129" s="60"/>
      <c r="C129" s="18" t="s">
        <v>5</v>
      </c>
      <c r="D129" s="110"/>
      <c r="E129" s="110"/>
      <c r="F129" s="110"/>
      <c r="G129" s="110"/>
      <c r="H129" s="60"/>
      <c r="I129" s="60"/>
      <c r="J129" s="60"/>
      <c r="K129" s="60"/>
      <c r="L129" s="60"/>
      <c r="M129" s="107">
        <v>0</v>
      </c>
    </row>
    <row r="130" spans="2:13" s="7" customFormat="1" ht="15">
      <c r="B130" s="60"/>
      <c r="C130" s="45" t="s">
        <v>100</v>
      </c>
      <c r="D130" s="113"/>
      <c r="E130" s="114">
        <v>0.18</v>
      </c>
      <c r="F130" s="60"/>
      <c r="G130" s="60"/>
      <c r="H130" s="60"/>
      <c r="I130" s="60"/>
      <c r="J130" s="60"/>
      <c r="K130" s="60"/>
      <c r="L130" s="60"/>
      <c r="M130" s="107">
        <f>M129*E130</f>
        <v>0</v>
      </c>
    </row>
    <row r="131" spans="2:13" s="7" customFormat="1" ht="15">
      <c r="B131" s="60"/>
      <c r="C131" s="45" t="s">
        <v>5</v>
      </c>
      <c r="D131" s="113"/>
      <c r="E131" s="114"/>
      <c r="F131" s="113"/>
      <c r="G131" s="113"/>
      <c r="H131" s="113"/>
      <c r="I131" s="113"/>
      <c r="J131" s="113"/>
      <c r="K131" s="113"/>
      <c r="L131" s="113"/>
      <c r="M131" s="115">
        <f>M130+M129</f>
        <v>0</v>
      </c>
    </row>
    <row r="134" spans="2:13">
      <c r="B134" s="116" t="s">
        <v>102</v>
      </c>
      <c r="C134" s="116"/>
      <c r="D134" s="116"/>
      <c r="E134" s="117"/>
      <c r="F134" s="117"/>
      <c r="G134" s="116"/>
      <c r="H134" s="116"/>
      <c r="I134" s="116"/>
      <c r="J134" s="116"/>
      <c r="K134" s="116"/>
      <c r="L134" s="116"/>
    </row>
    <row r="135" spans="2:13">
      <c r="B135" s="116"/>
      <c r="C135" s="116"/>
      <c r="D135" s="116"/>
      <c r="E135" s="117"/>
      <c r="F135" s="117"/>
      <c r="G135" s="116"/>
      <c r="H135" s="116"/>
      <c r="I135" s="116"/>
      <c r="J135" s="116"/>
      <c r="K135" s="116"/>
      <c r="L135" s="116"/>
    </row>
    <row r="136" spans="2:13">
      <c r="B136" s="127" t="s">
        <v>103</v>
      </c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</row>
    <row r="137" spans="2:13">
      <c r="B137" s="116"/>
      <c r="C137" s="116"/>
      <c r="D137" s="116"/>
      <c r="E137" s="117"/>
      <c r="F137" s="117"/>
      <c r="G137" s="116"/>
      <c r="H137" s="116"/>
      <c r="I137" s="116"/>
      <c r="J137" s="116"/>
      <c r="K137" s="116"/>
      <c r="L137" s="116"/>
    </row>
    <row r="138" spans="2:13">
      <c r="B138" s="128" t="s">
        <v>108</v>
      </c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</row>
    <row r="139" spans="2:13"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</row>
    <row r="140" spans="2:13" ht="19.5" customHeight="1">
      <c r="B140" s="128"/>
      <c r="C140" s="128"/>
      <c r="D140" s="128"/>
      <c r="E140" s="128"/>
      <c r="F140" s="128"/>
      <c r="G140" s="128"/>
      <c r="H140" s="128"/>
      <c r="I140" s="128"/>
      <c r="J140" s="128"/>
      <c r="K140" s="128"/>
      <c r="L140" s="128"/>
    </row>
  </sheetData>
  <sheetProtection password="DD21" sheet="1" objects="1" scenarios="1"/>
  <mergeCells count="20">
    <mergeCell ref="B138:L140"/>
    <mergeCell ref="A4:M4"/>
    <mergeCell ref="C2:J2"/>
    <mergeCell ref="G6:H6"/>
    <mergeCell ref="I6:J6"/>
    <mergeCell ref="K6:L6"/>
    <mergeCell ref="A63:A68"/>
    <mergeCell ref="B14:B16"/>
    <mergeCell ref="A17:A19"/>
    <mergeCell ref="B17:B19"/>
    <mergeCell ref="A20:A22"/>
    <mergeCell ref="B20:B22"/>
    <mergeCell ref="A25:A30"/>
    <mergeCell ref="B25:B30"/>
    <mergeCell ref="A11:A13"/>
    <mergeCell ref="B11:B13"/>
    <mergeCell ref="B47:B53"/>
    <mergeCell ref="A55:A58"/>
    <mergeCell ref="A59:A62"/>
    <mergeCell ref="B136:L1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2019-02-07T10:43:02Z</dcterms:modified>
</cp:coreProperties>
</file>