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ESYIDVEBI              2019\ტენდერები     2019\9 ხიდარში ჯორტების გზის რეაბილიტაცია (2577) განკარგულება\სატენდერო დოკუმენტაცია\საპროექტო სახარჯტაღრიცხვო დოკუმენტაცია\"/>
    </mc:Choice>
  </mc:AlternateContent>
  <bookViews>
    <workbookView xWindow="0" yWindow="0" windowWidth="19320" windowHeight="11640" tabRatio="795"/>
  </bookViews>
  <sheets>
    <sheet name="დანართი 1" sheetId="51" r:id="rId1"/>
  </sheets>
  <calcPr calcId="152511"/>
</workbook>
</file>

<file path=xl/calcChain.xml><?xml version="1.0" encoding="utf-8"?>
<calcChain xmlns="http://schemas.openxmlformats.org/spreadsheetml/2006/main">
  <c r="F373" i="51" l="1"/>
  <c r="F371" i="51"/>
  <c r="F369" i="51"/>
  <c r="F368" i="51"/>
  <c r="F367" i="51"/>
  <c r="F366" i="51"/>
  <c r="F365" i="51"/>
  <c r="F364" i="51"/>
  <c r="F363" i="51"/>
  <c r="F361" i="51"/>
  <c r="F360" i="51"/>
  <c r="F359" i="51"/>
  <c r="F358" i="51"/>
  <c r="F357" i="51"/>
  <c r="F356" i="51"/>
  <c r="F355" i="51"/>
  <c r="F354" i="51"/>
  <c r="F352" i="51"/>
  <c r="F351" i="51"/>
  <c r="F350" i="51"/>
  <c r="F349" i="51"/>
  <c r="F348" i="51"/>
  <c r="F347" i="51"/>
  <c r="F345" i="51"/>
  <c r="F344" i="51"/>
  <c r="F343" i="51"/>
  <c r="F342" i="51"/>
  <c r="F340" i="51"/>
  <c r="F339" i="51"/>
  <c r="F337" i="51"/>
  <c r="F333" i="51"/>
  <c r="F332" i="51"/>
  <c r="F331" i="51"/>
  <c r="F330" i="51"/>
  <c r="F329" i="51"/>
  <c r="F328" i="51"/>
  <c r="F327" i="51"/>
  <c r="F326" i="51"/>
  <c r="F325" i="51"/>
  <c r="F324" i="51"/>
  <c r="F323" i="51"/>
  <c r="F321" i="51"/>
  <c r="F320" i="51"/>
  <c r="F319" i="51"/>
  <c r="F318" i="51"/>
  <c r="F317" i="51"/>
  <c r="F316" i="51"/>
  <c r="F315" i="51"/>
  <c r="F314" i="51"/>
  <c r="F312" i="51"/>
  <c r="F311" i="51"/>
  <c r="F310" i="51"/>
  <c r="F309" i="51"/>
  <c r="F308" i="51"/>
  <c r="F307" i="51"/>
  <c r="F303" i="51"/>
  <c r="F301" i="51"/>
  <c r="F299" i="51"/>
  <c r="F298" i="51"/>
  <c r="F297" i="51"/>
  <c r="F296" i="51"/>
  <c r="F295" i="51"/>
  <c r="F294" i="51"/>
  <c r="F293" i="51"/>
  <c r="F291" i="51"/>
  <c r="F290" i="51"/>
  <c r="F289" i="51"/>
  <c r="F288" i="51"/>
  <c r="F287" i="51"/>
  <c r="F286" i="51"/>
  <c r="F285" i="51"/>
  <c r="F284" i="51"/>
  <c r="F282" i="51"/>
  <c r="F281" i="51"/>
  <c r="F280" i="51"/>
  <c r="F279" i="51"/>
  <c r="F278" i="51"/>
  <c r="F277" i="51"/>
  <c r="F275" i="51"/>
  <c r="F274" i="51"/>
  <c r="F273" i="51"/>
  <c r="F272" i="51"/>
  <c r="F270" i="51"/>
  <c r="F269" i="51"/>
  <c r="F267" i="51"/>
  <c r="F180" i="51"/>
  <c r="F179" i="51"/>
  <c r="F178" i="51"/>
  <c r="F177" i="51"/>
  <c r="F176" i="51"/>
  <c r="F175" i="51"/>
  <c r="F174" i="51"/>
  <c r="F172" i="51"/>
  <c r="F171" i="51"/>
  <c r="F170" i="51"/>
  <c r="F169" i="51"/>
  <c r="F168" i="51"/>
  <c r="F166" i="51"/>
  <c r="F164" i="51"/>
  <c r="F163" i="51"/>
  <c r="F162" i="51"/>
  <c r="F161" i="51"/>
  <c r="F160" i="51"/>
  <c r="F159" i="51"/>
  <c r="F157" i="51"/>
  <c r="F156" i="51"/>
  <c r="F155" i="51"/>
  <c r="F154" i="51"/>
  <c r="F153" i="51"/>
  <c r="F152" i="51"/>
  <c r="F151" i="51"/>
  <c r="F150" i="51"/>
  <c r="F149" i="51"/>
  <c r="F148" i="51"/>
  <c r="F147" i="51"/>
  <c r="F145" i="51"/>
  <c r="F144" i="51"/>
  <c r="F143" i="51"/>
  <c r="F142" i="51"/>
  <c r="F141" i="51"/>
  <c r="F140" i="51"/>
  <c r="F138" i="51"/>
  <c r="F137" i="51"/>
  <c r="F136" i="51"/>
  <c r="F134" i="51"/>
  <c r="F133" i="51"/>
  <c r="F131" i="51"/>
  <c r="F130" i="51"/>
  <c r="F129" i="51"/>
  <c r="F128" i="51"/>
  <c r="F125" i="51"/>
  <c r="F124" i="51"/>
  <c r="F123" i="51"/>
  <c r="F122" i="51"/>
  <c r="F120" i="51"/>
  <c r="F118" i="51"/>
  <c r="F117" i="51"/>
  <c r="F263" i="51"/>
  <c r="F262" i="51"/>
  <c r="F261" i="51"/>
  <c r="F260" i="51"/>
  <c r="F259" i="51"/>
  <c r="F258" i="51"/>
  <c r="F257" i="51"/>
  <c r="F256" i="51"/>
  <c r="F255" i="51"/>
  <c r="F254" i="51"/>
  <c r="F253" i="51"/>
  <c r="F252" i="51"/>
  <c r="F250" i="51"/>
  <c r="F249" i="51"/>
  <c r="F248" i="51"/>
  <c r="F247" i="51"/>
  <c r="F246" i="51"/>
  <c r="F245" i="51"/>
  <c r="F244" i="51"/>
  <c r="F243" i="51"/>
  <c r="F241" i="51"/>
  <c r="F240" i="51"/>
  <c r="F239" i="51"/>
  <c r="F238" i="51"/>
  <c r="F237" i="51"/>
  <c r="F236" i="51"/>
  <c r="F232" i="51"/>
  <c r="F230" i="51"/>
  <c r="F229" i="51"/>
  <c r="F228" i="51"/>
  <c r="F227" i="51"/>
  <c r="F226" i="51"/>
  <c r="F225" i="51"/>
  <c r="F224" i="51"/>
  <c r="F223" i="51"/>
  <c r="F222" i="51"/>
  <c r="F221" i="51"/>
  <c r="F220" i="51"/>
  <c r="F219" i="51"/>
  <c r="F217" i="51"/>
  <c r="F216" i="51"/>
  <c r="F215" i="51"/>
  <c r="F214" i="51"/>
  <c r="F213" i="51"/>
  <c r="F212" i="51"/>
  <c r="F210" i="51"/>
  <c r="F209" i="51"/>
  <c r="F208" i="51"/>
  <c r="F207" i="51"/>
  <c r="F205" i="51"/>
  <c r="F204" i="51"/>
  <c r="F201" i="51"/>
  <c r="F200" i="51"/>
  <c r="F199" i="51"/>
  <c r="F198" i="51"/>
  <c r="F195" i="51"/>
  <c r="F193" i="51"/>
  <c r="F192" i="51"/>
  <c r="F191" i="51"/>
  <c r="F190" i="51"/>
  <c r="F187" i="51"/>
  <c r="F186" i="51"/>
  <c r="F185" i="51"/>
  <c r="F184" i="51"/>
  <c r="F112" i="51"/>
  <c r="F111" i="51"/>
  <c r="F110" i="51"/>
  <c r="F109" i="51"/>
  <c r="F108" i="51"/>
  <c r="F107" i="51"/>
  <c r="F105" i="51"/>
  <c r="F104" i="51"/>
  <c r="F103" i="51"/>
  <c r="F102" i="51"/>
  <c r="F101" i="51"/>
  <c r="F100" i="51"/>
  <c r="F99" i="51"/>
  <c r="F98" i="51"/>
  <c r="F97" i="51"/>
  <c r="F96" i="51"/>
  <c r="F95" i="51"/>
  <c r="F94" i="51"/>
  <c r="F92" i="51"/>
  <c r="F91" i="51"/>
  <c r="F90" i="51"/>
  <c r="F89" i="51"/>
  <c r="F88" i="51"/>
  <c r="F87" i="51"/>
  <c r="F86" i="51"/>
  <c r="F85" i="51"/>
  <c r="F83" i="51"/>
  <c r="F82" i="51"/>
  <c r="F81" i="51"/>
  <c r="F80" i="51"/>
  <c r="F79" i="51"/>
  <c r="F78" i="51"/>
  <c r="F74" i="51"/>
  <c r="F72" i="51"/>
  <c r="F71" i="51"/>
  <c r="F70" i="51"/>
  <c r="F69" i="51"/>
  <c r="F68" i="51"/>
  <c r="F67" i="51"/>
  <c r="F66" i="51"/>
  <c r="F65" i="51"/>
  <c r="F63" i="51"/>
  <c r="F62" i="51"/>
  <c r="F61" i="51"/>
  <c r="F59" i="51"/>
  <c r="F58" i="51"/>
  <c r="F57" i="51"/>
  <c r="F56" i="51"/>
  <c r="F54" i="51"/>
  <c r="F53" i="51"/>
  <c r="F51" i="51"/>
  <c r="F50" i="51"/>
  <c r="F49" i="51"/>
  <c r="F48" i="51"/>
  <c r="F45" i="51"/>
  <c r="F44" i="51"/>
  <c r="F43" i="51"/>
  <c r="F39" i="51"/>
  <c r="F38" i="51"/>
  <c r="F37" i="51"/>
  <c r="F36" i="51"/>
  <c r="F33" i="51"/>
  <c r="F32" i="51"/>
  <c r="F31" i="51"/>
  <c r="F27" i="51"/>
  <c r="F26" i="51"/>
  <c r="F25" i="51"/>
  <c r="F24" i="51"/>
  <c r="F21" i="51"/>
  <c r="F20" i="51"/>
  <c r="F19" i="51"/>
  <c r="F18" i="51"/>
  <c r="F16" i="51"/>
  <c r="F15" i="51"/>
  <c r="L6" i="51" l="1"/>
</calcChain>
</file>

<file path=xl/sharedStrings.xml><?xml version="1.0" encoding="utf-8"?>
<sst xmlns="http://schemas.openxmlformats.org/spreadsheetml/2006/main" count="808" uniqueCount="205">
  <si>
    <t>sul</t>
  </si>
  <si>
    <t>trasis aRdgena da damagreba</t>
  </si>
  <si>
    <t>Sromis  danaxarji</t>
  </si>
  <si>
    <t>k/sT</t>
  </si>
  <si>
    <t>t</t>
  </si>
  <si>
    <t>m3</t>
  </si>
  <si>
    <t>sxva manqanebi</t>
  </si>
  <si>
    <t>lari</t>
  </si>
  <si>
    <t>m/sT</t>
  </si>
  <si>
    <t>wyali</t>
  </si>
  <si>
    <r>
      <t>1000 m</t>
    </r>
    <r>
      <rPr>
        <vertAlign val="superscript"/>
        <sz val="10"/>
        <rFont val="AcadNusx"/>
      </rPr>
      <t>3</t>
    </r>
  </si>
  <si>
    <t>Sromis danaxarji</t>
  </si>
  <si>
    <t xml:space="preserve">Sromis danaxarjebi </t>
  </si>
  <si>
    <t>kac/sT</t>
  </si>
  <si>
    <t>l</t>
  </si>
  <si>
    <t>RorRi</t>
  </si>
  <si>
    <r>
      <t>m</t>
    </r>
    <r>
      <rPr>
        <vertAlign val="superscript"/>
        <sz val="10"/>
        <rFont val="AcadNusx"/>
      </rPr>
      <t>3</t>
    </r>
  </si>
  <si>
    <t>1-25-2</t>
  </si>
  <si>
    <t>samuSaoebi nayarSi</t>
  </si>
  <si>
    <t>1000 m3</t>
  </si>
  <si>
    <t>buldozeri 108 cx.Z.</t>
  </si>
  <si>
    <t>jami:</t>
  </si>
  <si>
    <t>27-7-2</t>
  </si>
  <si>
    <r>
      <t>100m</t>
    </r>
    <r>
      <rPr>
        <vertAlign val="superscript"/>
        <sz val="10"/>
        <rFont val="AcadNusx"/>
      </rPr>
      <t>3</t>
    </r>
  </si>
  <si>
    <t>avtogreideri</t>
  </si>
  <si>
    <t>manq/sT</t>
  </si>
  <si>
    <t>sarwyavi manqana</t>
  </si>
  <si>
    <t>qviSa-xreSovani narevi</t>
  </si>
  <si>
    <t>100 m3</t>
  </si>
  <si>
    <t>bitumi</t>
  </si>
  <si>
    <t>1000 m2</t>
  </si>
  <si>
    <t>sxva masalebi</t>
  </si>
  <si>
    <r>
      <t>100 m</t>
    </r>
    <r>
      <rPr>
        <vertAlign val="superscript"/>
        <sz val="10"/>
        <rFont val="AcadNusx"/>
      </rPr>
      <t>2</t>
    </r>
  </si>
  <si>
    <t>m2</t>
  </si>
  <si>
    <t>fari yalibis</t>
  </si>
  <si>
    <t>kg</t>
  </si>
  <si>
    <t xml:space="preserve">daxerx. Mmas. 40-60 mm III xar. </t>
  </si>
  <si>
    <t>WanWikebi</t>
  </si>
  <si>
    <t>42-14-2</t>
  </si>
  <si>
    <t>saRebavi</t>
  </si>
  <si>
    <t>safiTxi</t>
  </si>
  <si>
    <t>sagrunti</t>
  </si>
  <si>
    <t>6-13-5</t>
  </si>
  <si>
    <t>betoni</t>
  </si>
  <si>
    <t>sagzao satkepni 18 t</t>
  </si>
  <si>
    <t>betoni В 20</t>
  </si>
  <si>
    <t>1-23-6</t>
  </si>
  <si>
    <r>
      <t>eqskavatori 0,25 m</t>
    </r>
    <r>
      <rPr>
        <vertAlign val="superscript"/>
        <sz val="10"/>
        <rFont val="AcadNusx"/>
      </rPr>
      <t>3</t>
    </r>
  </si>
  <si>
    <t xml:space="preserve">gruntis gadazidva nayarSi TviTmclelebiT </t>
  </si>
  <si>
    <t xml:space="preserve">srf                       T.15-10 </t>
  </si>
  <si>
    <t>1-22-16</t>
  </si>
  <si>
    <r>
      <t>eqskavatori 0,5 m</t>
    </r>
    <r>
      <rPr>
        <vertAlign val="superscript"/>
        <sz val="10"/>
        <rFont val="AcadNusx"/>
      </rPr>
      <t>3</t>
    </r>
  </si>
  <si>
    <t>1-25-3</t>
  </si>
  <si>
    <t>1-22-15</t>
  </si>
  <si>
    <t xml:space="preserve">gruntis datvirTva V=0.5m3 eqskavatoriT a/TviTmclelebze </t>
  </si>
  <si>
    <t xml:space="preserve">gruntis gadazidva nayarSi </t>
  </si>
  <si>
    <t xml:space="preserve">1-80-3         </t>
  </si>
  <si>
    <t>kiuvetis mosawyobad gruntis damuSaveba V=0.25m3 eqskavatoriT</t>
  </si>
  <si>
    <r>
      <t xml:space="preserve">kiuvetis mowyoba monoliTuri betoniT  </t>
    </r>
    <r>
      <rPr>
        <sz val="10"/>
        <rFont val="Times New Roman"/>
        <family val="1"/>
        <charset val="204"/>
      </rPr>
      <t>B20;  F100</t>
    </r>
  </si>
  <si>
    <t xml:space="preserve">xis Zelebi </t>
  </si>
  <si>
    <t>qviSa-xreSovani gruntis ukuCayra xeliT</t>
  </si>
  <si>
    <t xml:space="preserve">1-81-3         </t>
  </si>
  <si>
    <t>safuZveli _ qviSa-xreSovani narevi, sisqiT 15sm</t>
  </si>
  <si>
    <t>27-7-1</t>
  </si>
  <si>
    <t>betonis safaris qveS Semasworebeli fenis mowyoba Savi qviSiT, sisqiT 3sm</t>
  </si>
  <si>
    <t>sagzao pnevmosatkepni 25 t</t>
  </si>
  <si>
    <t>traqtori 108 cx.Z.</t>
  </si>
  <si>
    <t>qviSa</t>
  </si>
  <si>
    <t>cementis manawilebeli</t>
  </si>
  <si>
    <t>cementobetonis safaris mosaxvewi manqanebi</t>
  </si>
  <si>
    <t xml:space="preserve">safuZvlis maprofilirebeli </t>
  </si>
  <si>
    <t>27-23-1</t>
  </si>
  <si>
    <t>apkwarmomqmneli masalis gamanawilebeli agregati</t>
  </si>
  <si>
    <t>amwe avtosvlaze 5t</t>
  </si>
  <si>
    <t>traqtori 54 cx.Z.</t>
  </si>
  <si>
    <t>relsformebi</t>
  </si>
  <si>
    <t>bitumis emulsia</t>
  </si>
  <si>
    <t>100m3</t>
  </si>
  <si>
    <t>Semasworebeli fenis mowyoba Savi qviSiT, sisqiT 3sm</t>
  </si>
  <si>
    <t>gruntis damuSaveba xeliT</t>
  </si>
  <si>
    <t>qviSa-xreSi</t>
  </si>
  <si>
    <t>amwe muxluxa svliT 10t</t>
  </si>
  <si>
    <t>30-3-2</t>
  </si>
  <si>
    <t>samSeneblo WanWikebi</t>
  </si>
  <si>
    <t>cementis xsnari m-150</t>
  </si>
  <si>
    <t>30-51-3</t>
  </si>
  <si>
    <t>37-64-4</t>
  </si>
  <si>
    <t>yalibis fari</t>
  </si>
  <si>
    <t>Zelebi 130mm sisqis</t>
  </si>
  <si>
    <t>daxerxili masala 40-60mm, III xar.</t>
  </si>
  <si>
    <t>igive 40-60mm, II xar. IV xar.</t>
  </si>
  <si>
    <t>Casatanebeli detalebi</t>
  </si>
  <si>
    <t>1-81-3</t>
  </si>
  <si>
    <t>gruntis ukuCayra xeliT milis irgvliv</t>
  </si>
  <si>
    <r>
      <t>100m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</si>
  <si>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rFont val="AcadNusx"/>
      </rPr>
      <t>2</t>
    </r>
  </si>
  <si>
    <t>30-3-3</t>
  </si>
  <si>
    <t>qviSa-xreSovani mosamzadebeli Sre kiuvetis qveS</t>
  </si>
  <si>
    <t xml:space="preserve"> m3</t>
  </si>
  <si>
    <t>qviSa-xreSovani mosamzadebeli Sre milis qveS</t>
  </si>
  <si>
    <t>22-5-11</t>
  </si>
  <si>
    <r>
      <t xml:space="preserve">liTonis mili </t>
    </r>
    <r>
      <rPr>
        <sz val="10"/>
        <rFont val="Arial"/>
        <family val="2"/>
      </rPr>
      <t>Φ</t>
    </r>
    <r>
      <rPr>
        <sz val="10"/>
        <rFont val="AcadNusx"/>
      </rPr>
      <t>0.5 m kedlebis sisqiT 6mm</t>
    </r>
  </si>
  <si>
    <t>km</t>
  </si>
  <si>
    <r>
      <t xml:space="preserve">liTonis mili </t>
    </r>
    <r>
      <rPr>
        <sz val="10"/>
        <rFont val="Arial"/>
        <family val="2"/>
      </rPr>
      <t xml:space="preserve">Φ </t>
    </r>
    <r>
      <rPr>
        <sz val="10"/>
        <rFont val="AcadNusx"/>
      </rPr>
      <t>0.5 m</t>
    </r>
  </si>
  <si>
    <t>wasacxebi hidroizolacia cxeli bitumiT (2 fena)</t>
  </si>
  <si>
    <t>azbesti</t>
  </si>
  <si>
    <t>1. mSeneblobisaTvis teritoriis momzadeba</t>
  </si>
  <si>
    <t>sul 2.1</t>
  </si>
  <si>
    <t>sul 2.2.</t>
  </si>
  <si>
    <t>sul 2.3.</t>
  </si>
  <si>
    <t>sul 4.1.</t>
  </si>
  <si>
    <t>gruntis damuSaveba eqskavatoriT      V-0.5m3 datvirTva a/TviTmclelebze da gatana nayarSi</t>
  </si>
  <si>
    <t>sul 4.2.</t>
  </si>
  <si>
    <t>sul 5.1.</t>
  </si>
  <si>
    <t>sul 5.2.</t>
  </si>
  <si>
    <t xml:space="preserve">Sedgenilia  samuSaoebis moculobebis uwyisis mixedviT </t>
  </si>
  <si>
    <t>Sedgenilia 2017 w. III kv. fasebSi</t>
  </si>
  <si>
    <t>100 m2</t>
  </si>
  <si>
    <t xml:space="preserve">gzis safaris qveS samomavlod wylis Slangebis gasatareblad garcmis plastmasis milebis Ø50mm Cawyoba </t>
  </si>
  <si>
    <t xml:space="preserve">srf                       T.2.5 </t>
  </si>
  <si>
    <t>g.m</t>
  </si>
  <si>
    <t>1-116-3</t>
  </si>
  <si>
    <t>buldozeri 108 cx. Z.</t>
  </si>
  <si>
    <t>grideri 108 cx. Z.</t>
  </si>
  <si>
    <t>arsebuli gzis napirebis gasufTaveba greideriT</t>
  </si>
  <si>
    <t>2.1. miwis samuSaoebi</t>
  </si>
  <si>
    <t>axali kiuvetebis mosawyobad gruntis damuSaveba V=0.25m3 eqskavatoriT</t>
  </si>
  <si>
    <r>
      <t xml:space="preserve">betonis safaris mowyoba sisqiT 16sm, </t>
    </r>
    <r>
      <rPr>
        <sz val="10"/>
        <rFont val="Times New Roman"/>
        <family val="1"/>
        <charset val="204"/>
      </rPr>
      <t xml:space="preserve">B30 (M400) </t>
    </r>
    <r>
      <rPr>
        <sz val="10"/>
        <rFont val="AcadNusx"/>
      </rPr>
      <t xml:space="preserve">markis simtkiciT da </t>
    </r>
    <r>
      <rPr>
        <sz val="10"/>
        <rFont val="Times New Roman"/>
        <family val="1"/>
        <charset val="204"/>
      </rPr>
      <t>F</t>
    </r>
    <r>
      <rPr>
        <sz val="10"/>
        <rFont val="AcadNusx"/>
      </rPr>
      <t>200 yinvamedegobiT</t>
    </r>
  </si>
  <si>
    <t>4. xelovnuri nagebobebi</t>
  </si>
  <si>
    <r>
      <t>betoni</t>
    </r>
    <r>
      <rPr>
        <sz val="10"/>
        <rFont val="Calibri"/>
        <family val="2"/>
        <charset val="204"/>
      </rPr>
      <t xml:space="preserve"> B25; F200; W6 </t>
    </r>
  </si>
  <si>
    <r>
      <t xml:space="preserve">safaris mowyoba sisqiT 12sm, </t>
    </r>
    <r>
      <rPr>
        <sz val="10"/>
        <rFont val="Times New Roman"/>
        <family val="1"/>
        <charset val="204"/>
      </rPr>
      <t xml:space="preserve">B30 (M400) </t>
    </r>
    <r>
      <rPr>
        <sz val="10"/>
        <rFont val="AcadNusx"/>
      </rPr>
      <t xml:space="preserve">markis simtkiciT da </t>
    </r>
    <r>
      <rPr>
        <sz val="10"/>
        <rFont val="Times New Roman"/>
        <family val="1"/>
        <charset val="204"/>
      </rPr>
      <t>F</t>
    </r>
    <r>
      <rPr>
        <sz val="10"/>
        <rFont val="AcadNusx"/>
      </rPr>
      <t>200 yinvamedegobiT</t>
    </r>
  </si>
  <si>
    <t xml:space="preserve">1-80-3                </t>
  </si>
  <si>
    <t>gruntis xeliT damuSaveba gverdze gadayriT</t>
  </si>
  <si>
    <t>23-1-3</t>
  </si>
  <si>
    <t>qviSa-xreSovani sagebi liTonis milis qveS</t>
  </si>
  <si>
    <r>
      <t>10m</t>
    </r>
    <r>
      <rPr>
        <vertAlign val="superscript"/>
        <sz val="10"/>
        <rFont val="AcadNusx"/>
      </rPr>
      <t>3</t>
    </r>
  </si>
  <si>
    <t>wasacxebi hidroizolacia cxeli bitumiT (2fena)</t>
  </si>
  <si>
    <t>monoliTuri betonis parapeti  В20</t>
  </si>
  <si>
    <t>betoni В20</t>
  </si>
  <si>
    <t>Zelebi III xar. 40-60 mm</t>
  </si>
  <si>
    <t>15-160-6</t>
  </si>
  <si>
    <t xml:space="preserve">parapetis  SeRebva emalis saRebaviT </t>
  </si>
  <si>
    <t>olifa</t>
  </si>
  <si>
    <t>gruntis ukuCayra xeliT</t>
  </si>
  <si>
    <t>zedmeti gruntis xeliT mosworeba</t>
  </si>
  <si>
    <t>3. sagzao samosis mowyoba</t>
  </si>
  <si>
    <t>sul 3.</t>
  </si>
  <si>
    <t>endag 89 kr.2  2-1-56</t>
  </si>
  <si>
    <t>sul 5.3.</t>
  </si>
  <si>
    <t>2.2. gruntis kiuvetebi</t>
  </si>
  <si>
    <t>sul 1.</t>
  </si>
  <si>
    <t>2. miwis vakisi</t>
  </si>
  <si>
    <t>sul 5.4.</t>
  </si>
  <si>
    <t>qviSa-xreSovani sagebi milis qveS</t>
  </si>
  <si>
    <t>10 m3</t>
  </si>
  <si>
    <t>22-5-16</t>
  </si>
  <si>
    <t>liTonis milis mowyoba diam. 1002 mm, kedlebis sisqiT 10 mm</t>
  </si>
  <si>
    <t>liTonis mili</t>
  </si>
  <si>
    <t>gm</t>
  </si>
  <si>
    <t>amwe muxluxa svliT 10 t</t>
  </si>
  <si>
    <t>Zelaki 130 mm II xar.</t>
  </si>
  <si>
    <t>xe-masala40-60 mm III xar.</t>
  </si>
  <si>
    <t>portaluri kedlebis ukana mxris wasacxebi hidroizolacia cxeli bitumiT (2fena)</t>
  </si>
  <si>
    <r>
      <t>eqskavatori 0.65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cicxviT</t>
    </r>
  </si>
  <si>
    <t>gruntis xeliT ukuCayra  qvabulSi</t>
  </si>
  <si>
    <r>
      <t>100 m</t>
    </r>
    <r>
      <rPr>
        <vertAlign val="superscript"/>
        <sz val="10"/>
        <rFont val="AcadNusx"/>
      </rPr>
      <t>3</t>
    </r>
  </si>
  <si>
    <t>specprofilis betonis parapetebis mowyoba</t>
  </si>
  <si>
    <t>amwe muxluxa svlaze 10 t</t>
  </si>
  <si>
    <t>specprofilis betonis parapetebi</t>
  </si>
  <si>
    <t>1-11-9</t>
  </si>
  <si>
    <t xml:space="preserve">1-80-3                 </t>
  </si>
  <si>
    <t>gruntis xeliT damuSaveba qvabulSi</t>
  </si>
  <si>
    <t>1-22-13 tnp.1.14</t>
  </si>
  <si>
    <t>damuSavebuli gruntis  datvirTva eqskavatoriT TviTmclelebze</t>
  </si>
  <si>
    <r>
      <t>eqskavatori 0.5 m</t>
    </r>
    <r>
      <rPr>
        <vertAlign val="superscript"/>
        <sz val="10"/>
        <rFont val="AcadNusx"/>
      </rPr>
      <t>3</t>
    </r>
  </si>
  <si>
    <t>damuSavebuli gruntis gadazidva nayarSi TviTmclelebiT</t>
  </si>
  <si>
    <r>
      <t>gruntis damuSaveba 0.65m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eqskavatoriT gverdze gadayriT</t>
    </r>
  </si>
  <si>
    <t xml:space="preserve">srf 2017 IIIkv </t>
  </si>
  <si>
    <t>safuZveli _ qviSa-xreSovani narevi, sisqiT 12sm</t>
  </si>
  <si>
    <t>Rirebuleba</t>
  </si>
  <si>
    <t>aT.lari</t>
  </si>
  <si>
    <t>misayreli gvedulebis mowyoba qviSa-xreSovani nareviT sisqiT 34sm</t>
  </si>
  <si>
    <t>jami 1.; 2.1; 2.2; 2.3; 3.; 4.1; 4.2; 5.1; 5.2; 5.3 da 5.4</t>
  </si>
  <si>
    <t xml:space="preserve">portaluri kedlebis monoliTuri betoni В25 </t>
  </si>
  <si>
    <r>
      <t xml:space="preserve">milis portaluri kedlebis monoliTuri betoni </t>
    </r>
    <r>
      <rPr>
        <sz val="10"/>
        <rFont val="Times New Roman"/>
        <family val="1"/>
        <charset val="204"/>
      </rPr>
      <t>B25; F200; W6:</t>
    </r>
    <r>
      <rPr>
        <sz val="10"/>
        <rFont val="AcadNusx"/>
      </rPr>
      <t xml:space="preserve">
</t>
    </r>
  </si>
  <si>
    <t>2.3. betonis kiuvetebis           kv. 0.4X0.4m mowyoba</t>
  </si>
  <si>
    <r>
      <t xml:space="preserve">sul </t>
    </r>
    <r>
      <rPr>
        <b/>
        <sz val="12"/>
        <rFont val="Times New Roman"/>
        <family val="1"/>
        <charset val="204"/>
      </rPr>
      <t>C</t>
    </r>
  </si>
  <si>
    <t>5.1. mierTebebi erT doneSi                            (7 cali)</t>
  </si>
  <si>
    <r>
      <rPr>
        <b/>
        <u/>
        <sz val="12"/>
        <rFont val="Times New Roman"/>
        <family val="1"/>
        <charset val="204"/>
      </rPr>
      <t>C</t>
    </r>
    <r>
      <rPr>
        <b/>
        <u/>
        <sz val="12"/>
        <rFont val="AcadNusx"/>
      </rPr>
      <t xml:space="preserve">. </t>
    </r>
    <r>
      <rPr>
        <b/>
        <u/>
        <sz val="12"/>
        <rFont val="AcadMtavr"/>
      </rPr>
      <t>jortebis ubnis gza</t>
    </r>
  </si>
  <si>
    <t xml:space="preserve">saZiebo samuS.. Kkreb.kap. mSeneb. gv557 cxr 17 </t>
  </si>
  <si>
    <t>1.015</t>
  </si>
  <si>
    <r>
      <t xml:space="preserve">IV.1. pk1+11 liTonis mrgvali milis </t>
    </r>
    <r>
      <rPr>
        <b/>
        <u/>
        <sz val="11"/>
        <rFont val="Times New Roman"/>
        <family val="1"/>
        <charset val="204"/>
      </rPr>
      <t>d</t>
    </r>
    <r>
      <rPr>
        <b/>
        <u/>
        <sz val="11"/>
        <rFont val="AcadNusx"/>
      </rPr>
      <t>=1.02m mowyoba</t>
    </r>
  </si>
  <si>
    <r>
      <t xml:space="preserve">4.2. pk6+92 da pk9+14 liTonis mrgvali milebis </t>
    </r>
    <r>
      <rPr>
        <b/>
        <u/>
        <sz val="11"/>
        <rFont val="Times New Roman"/>
        <family val="1"/>
        <charset val="204"/>
      </rPr>
      <t>d</t>
    </r>
    <r>
      <rPr>
        <b/>
        <u/>
        <sz val="11"/>
        <rFont val="AcadNusx"/>
      </rPr>
      <t>-530mm. mowyoba</t>
    </r>
  </si>
  <si>
    <r>
      <t xml:space="preserve">5.2. pk6+30 mierTebaze liTonis mrgvali milis </t>
    </r>
    <r>
      <rPr>
        <b/>
        <u/>
        <sz val="11"/>
        <rFont val="Times New Roman"/>
        <family val="1"/>
        <charset val="204"/>
      </rPr>
      <t>d</t>
    </r>
    <r>
      <rPr>
        <b/>
        <u/>
        <sz val="11"/>
        <rFont val="AcadNusx"/>
      </rPr>
      <t>=0.5m mowyoba</t>
    </r>
  </si>
  <si>
    <t xml:space="preserve">5.3. ezoebSi Sesasvlelebis mowyoba (17 cali) </t>
  </si>
  <si>
    <r>
      <t xml:space="preserve">5.4. ezoSi Sesasvlelze liTonis mrgvali milis </t>
    </r>
    <r>
      <rPr>
        <b/>
        <u/>
        <sz val="11"/>
        <rFont val="Times New Roman"/>
        <family val="1"/>
        <charset val="204"/>
      </rPr>
      <t>d</t>
    </r>
    <r>
      <rPr>
        <b/>
        <u/>
        <sz val="11"/>
        <rFont val="AcadNusx"/>
      </rPr>
      <t>=0.53m mowyoba (2c)</t>
    </r>
  </si>
  <si>
    <t xml:space="preserve">sul </t>
  </si>
  <si>
    <t>დანართი #1</t>
  </si>
  <si>
    <t>xarjTaRricxva</t>
  </si>
  <si>
    <t>%</t>
  </si>
  <si>
    <t xml:space="preserve">zednadebi xarjebi </t>
  </si>
  <si>
    <t>gegmiuri dagroveba</t>
  </si>
  <si>
    <t>gauTvaliswinebeli samuSaoebi da danaxarjebi _</t>
  </si>
  <si>
    <t xml:space="preserve">d.R.g. </t>
  </si>
  <si>
    <t xml:space="preserve">sof. xidarSi jortebis ubnis gzis reabilitacia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</si>
</sst>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;[Red]0"/>
    <numFmt numFmtId="168" formatCode="0.00;[Red]0.00"/>
  </numFmts>
  <fonts count="5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1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sz val="9"/>
      <name val="AcadNusx"/>
    </font>
    <font>
      <sz val="11"/>
      <name val="Calibri"/>
      <family val="2"/>
    </font>
    <font>
      <vertAlign val="superscript"/>
      <sz val="10"/>
      <name val="AcadNusx"/>
    </font>
    <font>
      <sz val="11"/>
      <name val="AcadNusx"/>
    </font>
    <font>
      <sz val="10"/>
      <color indexed="8"/>
      <name val="AcadNusx"/>
    </font>
    <font>
      <b/>
      <sz val="11"/>
      <name val="AcadMtavr"/>
    </font>
    <font>
      <sz val="11"/>
      <color indexed="8"/>
      <name val="Calibri"/>
      <family val="2"/>
    </font>
    <font>
      <sz val="10"/>
      <name val="Arial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charset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  <charset val="204"/>
    </font>
    <font>
      <sz val="10"/>
      <name val="Arial Cyr"/>
    </font>
    <font>
      <sz val="10"/>
      <name val="Arial"/>
      <family val="2"/>
    </font>
    <font>
      <sz val="11"/>
      <name val="Arachveulebrivi Thin"/>
      <family val="2"/>
    </font>
    <font>
      <sz val="10"/>
      <name val="Calibri"/>
      <family val="2"/>
      <charset val="204"/>
    </font>
    <font>
      <sz val="10"/>
      <color theme="1"/>
      <name val="AcadNusx"/>
    </font>
    <font>
      <sz val="8"/>
      <name val="AcadNusx"/>
    </font>
    <font>
      <b/>
      <u/>
      <sz val="11"/>
      <name val="AcadNusx"/>
    </font>
    <font>
      <b/>
      <u/>
      <sz val="11"/>
      <name val="Times New Roman"/>
      <family val="1"/>
      <charset val="204"/>
    </font>
    <font>
      <sz val="9"/>
      <color theme="1"/>
      <name val="AcadNusx"/>
    </font>
    <font>
      <sz val="11"/>
      <name val="Calibri"/>
      <family val="2"/>
      <scheme val="minor"/>
    </font>
    <font>
      <b/>
      <sz val="10"/>
      <color theme="1"/>
      <name val="AcadNusx"/>
    </font>
    <font>
      <sz val="11"/>
      <color theme="1"/>
      <name val="AcadNusx"/>
    </font>
    <font>
      <b/>
      <sz val="12"/>
      <name val="AcadNusx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name val="AcadNusx"/>
    </font>
    <font>
      <b/>
      <u/>
      <sz val="12"/>
      <name val="AcadMtavr"/>
    </font>
    <font>
      <sz val="1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" applyNumberFormat="0" applyAlignment="0" applyProtection="0"/>
    <xf numFmtId="0" fontId="26" fillId="0" borderId="6" applyNumberFormat="0" applyFill="0" applyAlignment="0" applyProtection="0"/>
    <xf numFmtId="0" fontId="27" fillId="9" borderId="0" applyNumberFormat="0" applyBorder="0" applyAlignment="0" applyProtection="0"/>
    <xf numFmtId="0" fontId="15" fillId="0" borderId="0"/>
    <xf numFmtId="0" fontId="28" fillId="4" borderId="7" applyNumberFormat="0" applyFont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2" fillId="0" borderId="0"/>
    <xf numFmtId="0" fontId="33" fillId="0" borderId="0"/>
    <xf numFmtId="0" fontId="33" fillId="0" borderId="0"/>
  </cellStyleXfs>
  <cellXfs count="166">
    <xf numFmtId="0" fontId="0" fillId="0" borderId="0" xfId="0"/>
    <xf numFmtId="0" fontId="1" fillId="0" borderId="0" xfId="0" applyFont="1"/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1" fillId="0" borderId="10" xfId="46" applyNumberFormat="1" applyFont="1" applyFill="1" applyBorder="1" applyAlignment="1">
      <alignment horizontal="center" vertical="center"/>
    </xf>
    <xf numFmtId="164" fontId="1" fillId="0" borderId="10" xfId="46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" fontId="1" fillId="0" borderId="10" xfId="46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18" borderId="0" xfId="0" applyFont="1" applyFill="1" applyAlignment="1">
      <alignment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10" xfId="46" applyFont="1" applyFill="1" applyBorder="1" applyAlignment="1">
      <alignment horizontal="center" vertical="center"/>
    </xf>
    <xf numFmtId="166" fontId="1" fillId="0" borderId="10" xfId="46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/>
    <xf numFmtId="165" fontId="1" fillId="0" borderId="1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vertical="center"/>
    </xf>
    <xf numFmtId="167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1" fillId="18" borderId="10" xfId="0" applyNumberFormat="1" applyFont="1" applyFill="1" applyBorder="1" applyAlignment="1">
      <alignment horizontal="center" vertical="center"/>
    </xf>
    <xf numFmtId="165" fontId="1" fillId="0" borderId="10" xfId="46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2" fontId="1" fillId="0" borderId="10" xfId="46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center" vertical="center"/>
    </xf>
    <xf numFmtId="1" fontId="1" fillId="18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2" fontId="1" fillId="0" borderId="10" xfId="46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46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7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5" fillId="0" borderId="0" xfId="37" applyFill="1"/>
    <xf numFmtId="2" fontId="1" fillId="0" borderId="10" xfId="0" applyNumberFormat="1" applyFont="1" applyFill="1" applyBorder="1" applyAlignment="1">
      <alignment horizontal="center" vertical="top"/>
    </xf>
    <xf numFmtId="2" fontId="1" fillId="0" borderId="10" xfId="46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0" fontId="1" fillId="19" borderId="10" xfId="0" applyFont="1" applyFill="1" applyBorder="1" applyAlignment="1">
      <alignment horizontal="center" vertical="center"/>
    </xf>
    <xf numFmtId="49" fontId="1" fillId="19" borderId="10" xfId="0" applyNumberFormat="1" applyFont="1" applyFill="1" applyBorder="1" applyAlignment="1">
      <alignment horizontal="center" vertical="center"/>
    </xf>
    <xf numFmtId="1" fontId="1" fillId="19" borderId="10" xfId="0" applyNumberFormat="1" applyFont="1" applyFill="1" applyBorder="1" applyAlignment="1">
      <alignment horizontal="center" vertical="center"/>
    </xf>
    <xf numFmtId="0" fontId="34" fillId="0" borderId="0" xfId="48" applyFont="1" applyFill="1" applyBorder="1" applyAlignment="1">
      <alignment horizontal="center"/>
    </xf>
    <xf numFmtId="0" fontId="34" fillId="0" borderId="0" xfId="48" applyFont="1" applyFill="1" applyAlignment="1">
      <alignment horizontal="center"/>
    </xf>
    <xf numFmtId="49" fontId="1" fillId="18" borderId="10" xfId="0" applyNumberFormat="1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2" fontId="1" fillId="18" borderId="10" xfId="0" applyNumberFormat="1" applyFont="1" applyFill="1" applyBorder="1" applyAlignment="1">
      <alignment horizontal="center" vertical="top" wrapText="1"/>
    </xf>
    <xf numFmtId="2" fontId="1" fillId="0" borderId="10" xfId="47" applyNumberFormat="1" applyFont="1" applyBorder="1" applyAlignment="1">
      <alignment horizontal="center" vertical="top"/>
    </xf>
    <xf numFmtId="2" fontId="1" fillId="0" borderId="10" xfId="47" applyNumberFormat="1" applyFont="1" applyBorder="1" applyAlignment="1">
      <alignment horizontal="center" vertical="top" wrapText="1"/>
    </xf>
    <xf numFmtId="164" fontId="1" fillId="18" borderId="10" xfId="0" applyNumberFormat="1" applyFont="1" applyFill="1" applyBorder="1" applyAlignment="1">
      <alignment horizontal="center" vertical="top" wrapText="1"/>
    </xf>
    <xf numFmtId="165" fontId="1" fillId="0" borderId="10" xfId="47" applyNumberFormat="1" applyFont="1" applyBorder="1" applyAlignment="1">
      <alignment horizontal="center" vertical="top"/>
    </xf>
    <xf numFmtId="2" fontId="1" fillId="0" borderId="10" xfId="48" applyNumberFormat="1" applyFont="1" applyFill="1" applyBorder="1" applyAlignment="1">
      <alignment horizontal="center" vertical="top"/>
    </xf>
    <xf numFmtId="165" fontId="1" fillId="18" borderId="10" xfId="0" applyNumberFormat="1" applyFont="1" applyFill="1" applyBorder="1" applyAlignment="1">
      <alignment horizontal="center" vertical="top" wrapText="1"/>
    </xf>
    <xf numFmtId="2" fontId="1" fillId="0" borderId="10" xfId="49" applyNumberFormat="1" applyFont="1" applyFill="1" applyBorder="1" applyAlignment="1">
      <alignment horizontal="center" vertical="top"/>
    </xf>
    <xf numFmtId="1" fontId="1" fillId="18" borderId="10" xfId="0" applyNumberFormat="1" applyFont="1" applyFill="1" applyBorder="1" applyAlignment="1">
      <alignment horizontal="center" vertical="top" wrapText="1"/>
    </xf>
    <xf numFmtId="1" fontId="1" fillId="0" borderId="10" xfId="47" applyNumberFormat="1" applyFont="1" applyBorder="1" applyAlignment="1">
      <alignment horizontal="center" vertical="top"/>
    </xf>
    <xf numFmtId="166" fontId="1" fillId="18" borderId="10" xfId="0" applyNumberFormat="1" applyFont="1" applyFill="1" applyBorder="1" applyAlignment="1">
      <alignment horizontal="center" vertical="top" wrapText="1"/>
    </xf>
    <xf numFmtId="0" fontId="1" fillId="18" borderId="10" xfId="0" applyFont="1" applyFill="1" applyBorder="1" applyAlignment="1">
      <alignment vertical="top" wrapText="1"/>
    </xf>
    <xf numFmtId="2" fontId="12" fillId="18" borderId="10" xfId="0" applyNumberFormat="1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165" fontId="1" fillId="0" borderId="10" xfId="48" applyNumberFormat="1" applyFont="1" applyFill="1" applyBorder="1" applyAlignment="1">
      <alignment horizontal="center" vertical="top"/>
    </xf>
    <xf numFmtId="1" fontId="1" fillId="2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37" applyFont="1" applyFill="1"/>
    <xf numFmtId="2" fontId="1" fillId="0" borderId="10" xfId="0" applyNumberFormat="1" applyFont="1" applyFill="1" applyBorder="1" applyAlignment="1">
      <alignment vertical="top" wrapText="1"/>
    </xf>
    <xf numFmtId="2" fontId="2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64" fontId="36" fillId="0" borderId="10" xfId="46" applyNumberFormat="1" applyFont="1" applyFill="1" applyBorder="1" applyAlignment="1">
      <alignment horizontal="center" vertical="center"/>
    </xf>
    <xf numFmtId="2" fontId="36" fillId="0" borderId="10" xfId="46" applyNumberFormat="1" applyFont="1" applyFill="1" applyBorder="1" applyAlignment="1">
      <alignment horizontal="center" vertical="center"/>
    </xf>
    <xf numFmtId="0" fontId="9" fillId="0" borderId="10" xfId="0" applyFont="1" applyBorder="1"/>
    <xf numFmtId="0" fontId="37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/>
    </xf>
    <xf numFmtId="49" fontId="40" fillId="0" borderId="10" xfId="0" applyNumberFormat="1" applyFont="1" applyBorder="1" applyAlignment="1">
      <alignment horizontal="center" vertical="top" wrapText="1"/>
    </xf>
    <xf numFmtId="2" fontId="38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top" wrapText="1"/>
    </xf>
    <xf numFmtId="164" fontId="1" fillId="0" borderId="10" xfId="46" applyNumberFormat="1" applyFont="1" applyFill="1" applyBorder="1" applyAlignment="1">
      <alignment horizontal="center" vertical="top"/>
    </xf>
    <xf numFmtId="1" fontId="1" fillId="0" borderId="10" xfId="46" applyNumberFormat="1" applyFont="1" applyFill="1" applyBorder="1" applyAlignment="1">
      <alignment horizontal="center" vertical="top"/>
    </xf>
    <xf numFmtId="166" fontId="1" fillId="0" borderId="10" xfId="46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41" fillId="0" borderId="0" xfId="0" applyFont="1"/>
    <xf numFmtId="2" fontId="1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66" fontId="1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top"/>
    </xf>
    <xf numFmtId="1" fontId="0" fillId="0" borderId="0" xfId="0" applyNumberFormat="1"/>
    <xf numFmtId="166" fontId="1" fillId="0" borderId="0" xfId="0" applyNumberFormat="1" applyFont="1" applyFill="1" applyAlignment="1">
      <alignment vertical="center"/>
    </xf>
    <xf numFmtId="0" fontId="1" fillId="19" borderId="10" xfId="0" applyFont="1" applyFill="1" applyBorder="1" applyAlignment="1">
      <alignment vertical="top" wrapText="1"/>
    </xf>
    <xf numFmtId="43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left" vertical="top" wrapText="1"/>
    </xf>
    <xf numFmtId="166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vertical="top"/>
    </xf>
    <xf numFmtId="49" fontId="42" fillId="0" borderId="10" xfId="0" applyNumberFormat="1" applyFont="1" applyFill="1" applyBorder="1" applyAlignment="1">
      <alignment vertical="top"/>
    </xf>
    <xf numFmtId="0" fontId="36" fillId="0" borderId="10" xfId="0" applyFont="1" applyBorder="1" applyAlignment="1">
      <alignment vertical="top"/>
    </xf>
    <xf numFmtId="49" fontId="3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center" vertical="top"/>
    </xf>
    <xf numFmtId="1" fontId="43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center"/>
    </xf>
    <xf numFmtId="164" fontId="1" fillId="2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47" fillId="19" borderId="12" xfId="0" applyFont="1" applyFill="1" applyBorder="1" applyAlignment="1">
      <alignment horizontal="center" vertical="center" wrapText="1"/>
    </xf>
    <xf numFmtId="0" fontId="47" fillId="19" borderId="11" xfId="0" applyFont="1" applyFill="1" applyBorder="1" applyAlignment="1">
      <alignment horizontal="center" vertical="center" wrapText="1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10" xfId="48"/>
    <cellStyle name="Normal_abasha" xfId="47"/>
    <cellStyle name="Normal_gare wyalsadfenigagarini 2_SMSH2008-IIkv ." xfId="49"/>
    <cellStyle name="Normal_Xulos seminaria TSIN" xfId="37"/>
    <cellStyle name="Note" xfId="38"/>
    <cellStyle name="Output" xfId="39"/>
    <cellStyle name="Title" xfId="40"/>
    <cellStyle name="Total" xfId="41"/>
    <cellStyle name="Warning Text" xfId="42"/>
    <cellStyle name="Обычный 2" xfId="43"/>
    <cellStyle name="Обычный 2 2" xfId="44"/>
    <cellStyle name="Обычный 2_SMETA- BAKURIANI-ANDEZITI" xfId="45"/>
    <cellStyle name="Обычный_Лист1" xfId="46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447925" y="54483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447925" y="54483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447925" y="54483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447925" y="54483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447925" y="49139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447925" y="49139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447925" y="49139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47925" y="49139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447925" y="512349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447925" y="507206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447925" y="526827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447925" y="575595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447925" y="55445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447925" y="48225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447925" y="489394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447925" y="489394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447925" y="489394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447925" y="489394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447925" y="44881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447925" y="56397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447925" y="4662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447925" y="57197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447925" y="46110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447925" y="45596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447925" y="459390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447925" y="54683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447925" y="58445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447925" y="51777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447925" y="48396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447925" y="661225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447925" y="687800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447925" y="7568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447925" y="90935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447925" y="99831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447925" y="396049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447925" y="396049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447925" y="396049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447925" y="396049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447925" y="396049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447925" y="396049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447925" y="396049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447925" y="396049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447925" y="43681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447925" y="99498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447925" y="631602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447925" y="631602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447925" y="631602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447925" y="631602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447925" y="62960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447925" y="62960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447925" y="62960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447925" y="62960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447925" y="624173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447925" y="65922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447925" y="65922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447925" y="65922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447925" y="659225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447925" y="64122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447925" y="63360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447925" y="84181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447925" y="47034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447925" y="47034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447925" y="47034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447925" y="47034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447925" y="41671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447925" y="41671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447925" y="41671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447925" y="41671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447925" y="437483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447925" y="432339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447925" y="452342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447925" y="500443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447925" y="479774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447925" y="407574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447925" y="414718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447925" y="414718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447925" y="414718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447925" y="414718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447925" y="37471350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447925" y="489108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447925" y="392144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447925" y="497014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447925" y="3870007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447925" y="381857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27051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447925" y="38528625"/>
          <a:ext cx="527304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447925" y="472344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447925" y="5093017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447925" y="4429125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2003679</xdr:colOff>
      <xdr:row>6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447925" y="409289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447925" y="56883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447925" y="63417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447925" y="56883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447925" y="56883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447925" y="56883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447925" y="56883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447925" y="56883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447925" y="56883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447925" y="56883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447925" y="56883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447925" y="863060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447925" y="5688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447925" y="55864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447925" y="55864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447925" y="55864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447925" y="55864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447925" y="50644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447925" y="50644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447925" y="50644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447925" y="50644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447925" y="52739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447925" y="52225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447925" y="5406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447925" y="56426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447925" y="49168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447925" y="50444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447925" y="50444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447925" y="50444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447925" y="50444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447925" y="4588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447925" y="47625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447925" y="47110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447925" y="46596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447925" y="46939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447925" y="56064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447925" y="56626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447925" y="532828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447925" y="49901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447925" y="446913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447925" y="446913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447925" y="446913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447925" y="446913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447925" y="44691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447925" y="44691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447925" y="44691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447925" y="44691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447925" y="44691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447925" y="55864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447925" y="55864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447925" y="55864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447925" y="55864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447925" y="50644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447925" y="50644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447925" y="50644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447925" y="50644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447925" y="52739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447925" y="52225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447925" y="5406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447925" y="564261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447925" y="491680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447925" y="50444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447925" y="50444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447925" y="50444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447925" y="50444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447925" y="458819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447925" y="476250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447925" y="471106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447925" y="46596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447925" y="469392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447925" y="56064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447925" y="56626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447925" y="532828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447925" y="499014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447925" y="446913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447925" y="446913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447925" y="446913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447925" y="446913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447925" y="446913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447925" y="446913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447925" y="446913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447925" y="446913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447925" y="44691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27051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447925" y="1495901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447925" y="156124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447925" y="16275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447925" y="1495901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447925" y="1495901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447925" y="1495901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1477518</xdr:colOff>
      <xdr:row>6</xdr:row>
      <xdr:rowOff>28575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447925" y="1495901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447925" y="1495901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447925" y="1495901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447925" y="1495901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1477137</xdr:colOff>
      <xdr:row>6</xdr:row>
      <xdr:rowOff>28575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447925" y="1495901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447925" y="1629537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447925" y="149590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1479042</xdr:colOff>
      <xdr:row>6</xdr:row>
      <xdr:rowOff>28575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447925" y="156390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447925" y="148570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447925" y="148570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447925" y="148570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447925" y="148570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447925" y="143351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447925" y="143351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447925" y="143351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447925" y="143351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447925" y="145446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447925" y="144932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447925" y="146770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447925" y="149132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447925" y="141874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447925" y="1431512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447925" y="1431512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447925" y="1431512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447925" y="1431512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447925" y="138588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447925" y="140331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447925" y="1398174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447925" y="139303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447925" y="1396460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447925" y="1487709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447925" y="149332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447925" y="145989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447925" y="1426083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447925" y="137398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447925" y="137398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447925" y="137398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1476756</xdr:colOff>
      <xdr:row>6</xdr:row>
      <xdr:rowOff>28575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447925" y="1373981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447925" y="137398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447925" y="137398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447925" y="137398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447925" y="137398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1478280</xdr:colOff>
      <xdr:row>6</xdr:row>
      <xdr:rowOff>28575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447925" y="1373981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447925" y="148570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447925" y="148570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447925" y="148570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447925" y="148570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447925" y="143351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447925" y="143351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447925" y="143351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447925" y="143351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447925" y="145446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447925" y="144932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447925" y="1467707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447925" y="149132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447925" y="1418748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447925" y="1431512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447925" y="1431512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447925" y="1431512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447925" y="1431512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447925" y="138588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447925" y="1403318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447925" y="1398174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447925" y="139303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27051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447925" y="1396460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447925" y="14877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447925" y="149332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447925" y="145989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447925" y="1426083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447925" y="1373981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447925" y="1373981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447925" y="1373981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1915668</xdr:colOff>
      <xdr:row>6</xdr:row>
      <xdr:rowOff>28575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447925" y="1373981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447925" y="1373981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447925" y="1373981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447925" y="1373981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1915287</xdr:colOff>
      <xdr:row>6</xdr:row>
      <xdr:rowOff>28575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447925" y="1373981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447925" y="1373981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1917192</xdr:colOff>
      <xdr:row>6</xdr:row>
      <xdr:rowOff>28575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447925" y="1563909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27051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447925" y="215760300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263</xdr:row>
      <xdr:rowOff>0</xdr:rowOff>
    </xdr:from>
    <xdr:to>
      <xdr:col>2</xdr:col>
      <xdr:colOff>1479042</xdr:colOff>
      <xdr:row>263</xdr:row>
      <xdr:rowOff>28575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447925" y="22229445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447925" y="236639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1477518</xdr:colOff>
      <xdr:row>233</xdr:row>
      <xdr:rowOff>28575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447925" y="215760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1477518</xdr:colOff>
      <xdr:row>233</xdr:row>
      <xdr:rowOff>28575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447925" y="215760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1477518</xdr:colOff>
      <xdr:row>233</xdr:row>
      <xdr:rowOff>28575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447925" y="215760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1477518</xdr:colOff>
      <xdr:row>233</xdr:row>
      <xdr:rowOff>28575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447925" y="2157603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1477137</xdr:colOff>
      <xdr:row>233</xdr:row>
      <xdr:rowOff>28575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447925" y="215760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1477137</xdr:colOff>
      <xdr:row>233</xdr:row>
      <xdr:rowOff>28575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447925" y="215760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1477137</xdr:colOff>
      <xdr:row>233</xdr:row>
      <xdr:rowOff>28575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447925" y="215760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1477137</xdr:colOff>
      <xdr:row>233</xdr:row>
      <xdr:rowOff>28575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447925" y="215760300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374</xdr:row>
      <xdr:rowOff>0</xdr:rowOff>
    </xdr:from>
    <xdr:to>
      <xdr:col>2</xdr:col>
      <xdr:colOff>1479042</xdr:colOff>
      <xdr:row>374</xdr:row>
      <xdr:rowOff>28575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447925" y="2368391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1479042</xdr:colOff>
      <xdr:row>233</xdr:row>
      <xdr:rowOff>28575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447925" y="215760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447925" y="2302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1478280</xdr:colOff>
      <xdr:row>229</xdr:row>
      <xdr:rowOff>28575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447925" y="209511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1478280</xdr:colOff>
      <xdr:row>229</xdr:row>
      <xdr:rowOff>28575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447925" y="209511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1478280</xdr:colOff>
      <xdr:row>229</xdr:row>
      <xdr:rowOff>28575</xdr:rowOff>
    </xdr:to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447925" y="209511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1478280</xdr:colOff>
      <xdr:row>229</xdr:row>
      <xdr:rowOff>28575</xdr:rowOff>
    </xdr:to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447925" y="209511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1478280</xdr:colOff>
      <xdr:row>204</xdr:row>
      <xdr:rowOff>28575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447925" y="204292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1478280</xdr:colOff>
      <xdr:row>204</xdr:row>
      <xdr:rowOff>28575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447925" y="204292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1478280</xdr:colOff>
      <xdr:row>204</xdr:row>
      <xdr:rowOff>28575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447925" y="204292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1478280</xdr:colOff>
      <xdr:row>204</xdr:row>
      <xdr:rowOff>28575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447925" y="2042922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1478280</xdr:colOff>
      <xdr:row>214</xdr:row>
      <xdr:rowOff>28575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447925" y="2063877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1478280</xdr:colOff>
      <xdr:row>211</xdr:row>
      <xdr:rowOff>28575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447925" y="2058733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1478280</xdr:colOff>
      <xdr:row>220</xdr:row>
      <xdr:rowOff>28575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447925" y="20771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1478280</xdr:colOff>
      <xdr:row>231</xdr:row>
      <xdr:rowOff>28575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447925" y="2100738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1478280</xdr:colOff>
      <xdr:row>200</xdr:row>
      <xdr:rowOff>28575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447925" y="2033778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1478280</xdr:colOff>
      <xdr:row>203</xdr:row>
      <xdr:rowOff>28575</xdr:rowOff>
    </xdr:to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447925" y="204092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1478280</xdr:colOff>
      <xdr:row>203</xdr:row>
      <xdr:rowOff>28575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447925" y="204092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1478280</xdr:colOff>
      <xdr:row>203</xdr:row>
      <xdr:rowOff>28575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447925" y="204092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1478280</xdr:colOff>
      <xdr:row>203</xdr:row>
      <xdr:rowOff>28575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447925" y="204092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1478280</xdr:colOff>
      <xdr:row>183</xdr:row>
      <xdr:rowOff>28575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447925" y="200091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1478280</xdr:colOff>
      <xdr:row>192</xdr:row>
      <xdr:rowOff>28575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447925" y="2018347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1478280</xdr:colOff>
      <xdr:row>189</xdr:row>
      <xdr:rowOff>28575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447925" y="2013204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1478280</xdr:colOff>
      <xdr:row>187</xdr:row>
      <xdr:rowOff>28575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447925" y="2008060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1478280</xdr:colOff>
      <xdr:row>188</xdr:row>
      <xdr:rowOff>28575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447925" y="201148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1478280</xdr:colOff>
      <xdr:row>230</xdr:row>
      <xdr:rowOff>28575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447925" y="209711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1478280</xdr:colOff>
      <xdr:row>232</xdr:row>
      <xdr:rowOff>28575</xdr:rowOff>
    </xdr:to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447925" y="2102739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1478280</xdr:colOff>
      <xdr:row>217</xdr:row>
      <xdr:rowOff>28575</xdr:rowOff>
    </xdr:to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447925" y="206930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1478280</xdr:colOff>
      <xdr:row>201</xdr:row>
      <xdr:rowOff>28575</xdr:rowOff>
    </xdr:to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447925" y="2035492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1476756</xdr:colOff>
      <xdr:row>181</xdr:row>
      <xdr:rowOff>28575</xdr:rowOff>
    </xdr:to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447925" y="1989391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1476756</xdr:colOff>
      <xdr:row>181</xdr:row>
      <xdr:rowOff>28575</xdr:rowOff>
    </xdr:to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447925" y="1989391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1476756</xdr:colOff>
      <xdr:row>181</xdr:row>
      <xdr:rowOff>28575</xdr:rowOff>
    </xdr:to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447925" y="1989391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1476756</xdr:colOff>
      <xdr:row>181</xdr:row>
      <xdr:rowOff>28575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447925" y="19893915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1476375</xdr:colOff>
      <xdr:row>181</xdr:row>
      <xdr:rowOff>28575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447925" y="198939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1476375</xdr:colOff>
      <xdr:row>181</xdr:row>
      <xdr:rowOff>28575</xdr:rowOff>
    </xdr:to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447925" y="198939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1476375</xdr:colOff>
      <xdr:row>181</xdr:row>
      <xdr:rowOff>28575</xdr:rowOff>
    </xdr:to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447925" y="198939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1476375</xdr:colOff>
      <xdr:row>181</xdr:row>
      <xdr:rowOff>28575</xdr:rowOff>
    </xdr:to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447925" y="198939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1478280</xdr:colOff>
      <xdr:row>181</xdr:row>
      <xdr:rowOff>28575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447925" y="1989391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1917192</xdr:colOff>
      <xdr:row>229</xdr:row>
      <xdr:rowOff>28575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447925" y="209511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1917192</xdr:colOff>
      <xdr:row>229</xdr:row>
      <xdr:rowOff>28575</xdr:rowOff>
    </xdr:to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447925" y="209511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1917192</xdr:colOff>
      <xdr:row>229</xdr:row>
      <xdr:rowOff>28575</xdr:rowOff>
    </xdr:to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447925" y="209511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1917192</xdr:colOff>
      <xdr:row>229</xdr:row>
      <xdr:rowOff>28575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447925" y="209511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1917192</xdr:colOff>
      <xdr:row>204</xdr:row>
      <xdr:rowOff>28575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447925" y="2042922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1917192</xdr:colOff>
      <xdr:row>204</xdr:row>
      <xdr:rowOff>28575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447925" y="2042922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1917192</xdr:colOff>
      <xdr:row>204</xdr:row>
      <xdr:rowOff>28575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447925" y="2042922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204</xdr:row>
      <xdr:rowOff>0</xdr:rowOff>
    </xdr:from>
    <xdr:to>
      <xdr:col>2</xdr:col>
      <xdr:colOff>1917192</xdr:colOff>
      <xdr:row>204</xdr:row>
      <xdr:rowOff>28575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447925" y="2042922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214</xdr:row>
      <xdr:rowOff>0</xdr:rowOff>
    </xdr:from>
    <xdr:to>
      <xdr:col>2</xdr:col>
      <xdr:colOff>1917192</xdr:colOff>
      <xdr:row>214</xdr:row>
      <xdr:rowOff>27051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447925" y="2063877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211</xdr:row>
      <xdr:rowOff>0</xdr:rowOff>
    </xdr:from>
    <xdr:to>
      <xdr:col>2</xdr:col>
      <xdr:colOff>1917192</xdr:colOff>
      <xdr:row>211</xdr:row>
      <xdr:rowOff>27051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447925" y="2058733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220</xdr:row>
      <xdr:rowOff>0</xdr:rowOff>
    </xdr:from>
    <xdr:to>
      <xdr:col>2</xdr:col>
      <xdr:colOff>1917192</xdr:colOff>
      <xdr:row>220</xdr:row>
      <xdr:rowOff>28575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447925" y="207711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231</xdr:row>
      <xdr:rowOff>0</xdr:rowOff>
    </xdr:from>
    <xdr:to>
      <xdr:col>2</xdr:col>
      <xdr:colOff>1917192</xdr:colOff>
      <xdr:row>231</xdr:row>
      <xdr:rowOff>28575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447925" y="2100738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200</xdr:row>
      <xdr:rowOff>0</xdr:rowOff>
    </xdr:from>
    <xdr:to>
      <xdr:col>2</xdr:col>
      <xdr:colOff>1917192</xdr:colOff>
      <xdr:row>200</xdr:row>
      <xdr:rowOff>27051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447925" y="2033778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1917192</xdr:colOff>
      <xdr:row>203</xdr:row>
      <xdr:rowOff>28575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447925" y="204092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1917192</xdr:colOff>
      <xdr:row>203</xdr:row>
      <xdr:rowOff>28575</xdr:rowOff>
    </xdr:to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447925" y="204092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1917192</xdr:colOff>
      <xdr:row>203</xdr:row>
      <xdr:rowOff>28575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447925" y="204092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203</xdr:row>
      <xdr:rowOff>0</xdr:rowOff>
    </xdr:from>
    <xdr:to>
      <xdr:col>2</xdr:col>
      <xdr:colOff>1917192</xdr:colOff>
      <xdr:row>203</xdr:row>
      <xdr:rowOff>28575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447925" y="2040921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183</xdr:row>
      <xdr:rowOff>0</xdr:rowOff>
    </xdr:from>
    <xdr:to>
      <xdr:col>2</xdr:col>
      <xdr:colOff>1917192</xdr:colOff>
      <xdr:row>183</xdr:row>
      <xdr:rowOff>27051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447925" y="2000916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192</xdr:row>
      <xdr:rowOff>0</xdr:rowOff>
    </xdr:from>
    <xdr:to>
      <xdr:col>2</xdr:col>
      <xdr:colOff>1917192</xdr:colOff>
      <xdr:row>192</xdr:row>
      <xdr:rowOff>27051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447925" y="2018347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189</xdr:row>
      <xdr:rowOff>0</xdr:rowOff>
    </xdr:from>
    <xdr:to>
      <xdr:col>2</xdr:col>
      <xdr:colOff>1917192</xdr:colOff>
      <xdr:row>189</xdr:row>
      <xdr:rowOff>27051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447925" y="2013204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187</xdr:row>
      <xdr:rowOff>0</xdr:rowOff>
    </xdr:from>
    <xdr:to>
      <xdr:col>2</xdr:col>
      <xdr:colOff>1917192</xdr:colOff>
      <xdr:row>187</xdr:row>
      <xdr:rowOff>28575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447925" y="2008060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188</xdr:row>
      <xdr:rowOff>0</xdr:rowOff>
    </xdr:from>
    <xdr:to>
      <xdr:col>2</xdr:col>
      <xdr:colOff>1917192</xdr:colOff>
      <xdr:row>188</xdr:row>
      <xdr:rowOff>27051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447925" y="2011489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230</xdr:row>
      <xdr:rowOff>0</xdr:rowOff>
    </xdr:from>
    <xdr:to>
      <xdr:col>2</xdr:col>
      <xdr:colOff>1917192</xdr:colOff>
      <xdr:row>230</xdr:row>
      <xdr:rowOff>28575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447925" y="209711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232</xdr:row>
      <xdr:rowOff>0</xdr:rowOff>
    </xdr:from>
    <xdr:to>
      <xdr:col>2</xdr:col>
      <xdr:colOff>1917192</xdr:colOff>
      <xdr:row>232</xdr:row>
      <xdr:rowOff>28575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447925" y="2102739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217</xdr:row>
      <xdr:rowOff>0</xdr:rowOff>
    </xdr:from>
    <xdr:to>
      <xdr:col>2</xdr:col>
      <xdr:colOff>1917192</xdr:colOff>
      <xdr:row>217</xdr:row>
      <xdr:rowOff>28575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447925" y="206930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201</xdr:row>
      <xdr:rowOff>0</xdr:rowOff>
    </xdr:from>
    <xdr:to>
      <xdr:col>2</xdr:col>
      <xdr:colOff>1917192</xdr:colOff>
      <xdr:row>201</xdr:row>
      <xdr:rowOff>28575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447925" y="2035492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1915668</xdr:colOff>
      <xdr:row>181</xdr:row>
      <xdr:rowOff>28575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447925" y="1989391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1915668</xdr:colOff>
      <xdr:row>181</xdr:row>
      <xdr:rowOff>28575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447925" y="1989391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1915668</xdr:colOff>
      <xdr:row>181</xdr:row>
      <xdr:rowOff>28575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447925" y="1989391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1915668</xdr:colOff>
      <xdr:row>181</xdr:row>
      <xdr:rowOff>28575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447925" y="19893915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1915287</xdr:colOff>
      <xdr:row>181</xdr:row>
      <xdr:rowOff>28575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447925" y="1989391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1915287</xdr:colOff>
      <xdr:row>181</xdr:row>
      <xdr:rowOff>28575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447925" y="1989391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1915287</xdr:colOff>
      <xdr:row>181</xdr:row>
      <xdr:rowOff>28575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447925" y="1989391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1915287</xdr:colOff>
      <xdr:row>181</xdr:row>
      <xdr:rowOff>28575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447925" y="19893915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181</xdr:row>
      <xdr:rowOff>0</xdr:rowOff>
    </xdr:from>
    <xdr:to>
      <xdr:col>2</xdr:col>
      <xdr:colOff>1917192</xdr:colOff>
      <xdr:row>181</xdr:row>
      <xdr:rowOff>28575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447925" y="1989391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1917192</xdr:colOff>
      <xdr:row>304</xdr:row>
      <xdr:rowOff>28575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447925" y="2302764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233</xdr:row>
      <xdr:rowOff>0</xdr:rowOff>
    </xdr:from>
    <xdr:to>
      <xdr:col>2</xdr:col>
      <xdr:colOff>2003679</xdr:colOff>
      <xdr:row>233</xdr:row>
      <xdr:rowOff>28575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447925" y="215503125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27051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447925" y="293112825"/>
          <a:ext cx="266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447925" y="2996469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447925" y="3062763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1477518</xdr:colOff>
      <xdr:row>379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447925" y="2931128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1477518</xdr:colOff>
      <xdr:row>379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447925" y="2931128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1477518</xdr:colOff>
      <xdr:row>379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447925" y="2931128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1477518</xdr:colOff>
      <xdr:row>379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447925" y="29311282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1477137</xdr:colOff>
      <xdr:row>379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447925" y="2931128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1477137</xdr:colOff>
      <xdr:row>379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447925" y="2931128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1477137</xdr:colOff>
      <xdr:row>379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447925" y="2931128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1477137</xdr:colOff>
      <xdr:row>379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447925" y="293112825"/>
          <a:ext cx="7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447925" y="3064764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447925" y="2931128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1479042</xdr:colOff>
      <xdr:row>379</xdr:row>
      <xdr:rowOff>28575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447925" y="2999136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447925" y="292093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447925" y="292093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447925" y="292093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447925" y="292093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447925" y="286873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447925" y="286873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447925" y="286873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447925" y="2868739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447925" y="288969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447925" y="2884551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447925" y="2902934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447925" y="2926556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447925" y="2853975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447925" y="286673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447925" y="286673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447925" y="286673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447925" y="2866739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447925" y="2821114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447925" y="2838545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447925" y="2833401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447925" y="282825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447925" y="2831687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447925" y="2922936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447925" y="29285565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447925" y="28951237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447925" y="2861310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1476756</xdr:colOff>
      <xdr:row>379</xdr:row>
      <xdr:rowOff>28575</xdr:rowOff>
    </xdr:to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447925" y="280920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1476756</xdr:colOff>
      <xdr:row>379</xdr:row>
      <xdr:rowOff>28575</xdr:rowOff>
    </xdr:to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447925" y="280920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1476756</xdr:colOff>
      <xdr:row>379</xdr:row>
      <xdr:rowOff>28575</xdr:rowOff>
    </xdr:to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447925" y="280920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1476756</xdr:colOff>
      <xdr:row>379</xdr:row>
      <xdr:rowOff>28575</xdr:rowOff>
    </xdr:to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447925" y="280920825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1476375</xdr:colOff>
      <xdr:row>379</xdr:row>
      <xdr:rowOff>28575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447925" y="280920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1476375</xdr:colOff>
      <xdr:row>379</xdr:row>
      <xdr:rowOff>28575</xdr:rowOff>
    </xdr:to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447925" y="280920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1476375</xdr:colOff>
      <xdr:row>379</xdr:row>
      <xdr:rowOff>28575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447925" y="280920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1476375</xdr:colOff>
      <xdr:row>379</xdr:row>
      <xdr:rowOff>28575</xdr:rowOff>
    </xdr:to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447925" y="280920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1478280</xdr:colOff>
      <xdr:row>379</xdr:row>
      <xdr:rowOff>28575</xdr:rowOff>
    </xdr:to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447925" y="280920825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447925" y="292093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447925" y="292093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447925" y="292093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447925" y="292093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447925" y="286873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447925" y="286873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447925" y="286873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447925" y="2868739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447925" y="288969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447925" y="28845510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447925" y="2902934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447925" y="2926556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447925" y="2853975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447925" y="286673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447925" y="286673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447925" y="286673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447925" y="2866739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447925" y="282111450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447925" y="2838545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447925" y="28334017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447925" y="282825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27051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447925" y="283168725"/>
          <a:ext cx="44081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447925" y="29229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447925" y="29285565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447925" y="2895123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447925" y="2861310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1915668</xdr:colOff>
      <xdr:row>379</xdr:row>
      <xdr:rowOff>28575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447925" y="2809208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1915668</xdr:colOff>
      <xdr:row>379</xdr:row>
      <xdr:rowOff>28575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447925" y="2809208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1915668</xdr:colOff>
      <xdr:row>379</xdr:row>
      <xdr:rowOff>28575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447925" y="2809208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1915668</xdr:colOff>
      <xdr:row>379</xdr:row>
      <xdr:rowOff>28575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447925" y="280920825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1915287</xdr:colOff>
      <xdr:row>379</xdr:row>
      <xdr:rowOff>28575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447925" y="2809208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1915287</xdr:colOff>
      <xdr:row>379</xdr:row>
      <xdr:rowOff>28575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447925" y="2809208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1915287</xdr:colOff>
      <xdr:row>379</xdr:row>
      <xdr:rowOff>28575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447925" y="2809208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1915287</xdr:colOff>
      <xdr:row>379</xdr:row>
      <xdr:rowOff>28575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447925" y="280920825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447925" y="28092082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379</xdr:row>
      <xdr:rowOff>0</xdr:rowOff>
    </xdr:from>
    <xdr:to>
      <xdr:col>2</xdr:col>
      <xdr:colOff>1917192</xdr:colOff>
      <xdr:row>379</xdr:row>
      <xdr:rowOff>28575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447925" y="299913675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1476756</xdr:colOff>
      <xdr:row>180</xdr:row>
      <xdr:rowOff>28575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447925" y="451485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1476756</xdr:colOff>
      <xdr:row>180</xdr:row>
      <xdr:rowOff>28575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447925" y="451485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1476756</xdr:colOff>
      <xdr:row>180</xdr:row>
      <xdr:rowOff>28575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447925" y="451485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1476756</xdr:colOff>
      <xdr:row>180</xdr:row>
      <xdr:rowOff>28575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447925" y="45148500"/>
          <a:ext cx="3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1476375</xdr:colOff>
      <xdr:row>180</xdr:row>
      <xdr:rowOff>28575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447925" y="451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1476375</xdr:colOff>
      <xdr:row>180</xdr:row>
      <xdr:rowOff>28575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447925" y="451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1476375</xdr:colOff>
      <xdr:row>180</xdr:row>
      <xdr:rowOff>28575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447925" y="451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1476375</xdr:colOff>
      <xdr:row>180</xdr:row>
      <xdr:rowOff>28575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447925" y="451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1478280</xdr:colOff>
      <xdr:row>180</xdr:row>
      <xdr:rowOff>28575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447925" y="45148500"/>
          <a:ext cx="190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1915668</xdr:colOff>
      <xdr:row>180</xdr:row>
      <xdr:rowOff>28575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447925" y="451485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1915668</xdr:colOff>
      <xdr:row>180</xdr:row>
      <xdr:rowOff>28575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447925" y="451485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1915668</xdr:colOff>
      <xdr:row>180</xdr:row>
      <xdr:rowOff>28575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447925" y="451485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1915668</xdr:colOff>
      <xdr:row>180</xdr:row>
      <xdr:rowOff>28575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447925" y="45148500"/>
          <a:ext cx="43929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1915287</xdr:colOff>
      <xdr:row>180</xdr:row>
      <xdr:rowOff>28575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447925" y="451485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1915287</xdr:colOff>
      <xdr:row>180</xdr:row>
      <xdr:rowOff>28575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447925" y="451485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1915287</xdr:colOff>
      <xdr:row>180</xdr:row>
      <xdr:rowOff>28575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447925" y="451485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1915287</xdr:colOff>
      <xdr:row>180</xdr:row>
      <xdr:rowOff>28575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447925" y="45148500"/>
          <a:ext cx="4389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180</xdr:row>
      <xdr:rowOff>0</xdr:rowOff>
    </xdr:from>
    <xdr:to>
      <xdr:col>2</xdr:col>
      <xdr:colOff>1917192</xdr:colOff>
      <xdr:row>180</xdr:row>
      <xdr:rowOff>28575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447925" y="4514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303</xdr:row>
      <xdr:rowOff>0</xdr:rowOff>
    </xdr:from>
    <xdr:to>
      <xdr:col>2</xdr:col>
      <xdr:colOff>1917192</xdr:colOff>
      <xdr:row>303</xdr:row>
      <xdr:rowOff>28575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447925" y="79438500"/>
          <a:ext cx="44081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333</xdr:row>
      <xdr:rowOff>0</xdr:rowOff>
    </xdr:from>
    <xdr:to>
      <xdr:col>2</xdr:col>
      <xdr:colOff>1479042</xdr:colOff>
      <xdr:row>333</xdr:row>
      <xdr:rowOff>28575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447925" y="861060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304</xdr:row>
      <xdr:rowOff>0</xdr:rowOff>
    </xdr:from>
    <xdr:to>
      <xdr:col>2</xdr:col>
      <xdr:colOff>1479042</xdr:colOff>
      <xdr:row>304</xdr:row>
      <xdr:rowOff>28575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447925" y="797433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373</xdr:row>
      <xdr:rowOff>0</xdr:rowOff>
    </xdr:from>
    <xdr:to>
      <xdr:col>2</xdr:col>
      <xdr:colOff>2003679</xdr:colOff>
      <xdr:row>373</xdr:row>
      <xdr:rowOff>28575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447925" y="73761600"/>
          <a:ext cx="52730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3"/>
  <sheetViews>
    <sheetView tabSelected="1" topLeftCell="B352" zoomScale="120" zoomScaleNormal="120" workbookViewId="0">
      <selection activeCell="F8" sqref="F8"/>
    </sheetView>
  </sheetViews>
  <sheetFormatPr defaultRowHeight="15" x14ac:dyDescent="0.25"/>
  <cols>
    <col min="1" max="1" width="4" style="16" customWidth="1"/>
    <col min="2" max="2" width="10.5703125" style="16" customWidth="1"/>
    <col min="3" max="3" width="59.5703125" style="16" customWidth="1"/>
    <col min="4" max="4" width="8" style="16" customWidth="1"/>
    <col min="5" max="5" width="12.5703125" style="16" customWidth="1"/>
    <col min="6" max="6" width="11.28515625" style="16" customWidth="1"/>
    <col min="7" max="8" width="8.5703125" style="16" customWidth="1"/>
    <col min="9" max="9" width="9.140625" style="16"/>
    <col min="10" max="10" width="8.28515625" style="16" customWidth="1"/>
    <col min="11" max="11" width="8.5703125" style="16" customWidth="1"/>
    <col min="12" max="12" width="9.7109375" style="16" customWidth="1"/>
    <col min="13" max="13" width="9.28515625" style="16" customWidth="1"/>
    <col min="14" max="16384" width="9.140625" style="16"/>
  </cols>
  <sheetData>
    <row r="1" spans="1:14" s="1" customFormat="1" ht="21" customHeight="1" x14ac:dyDescent="0.25">
      <c r="A1" s="161" t="s">
        <v>198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s="1" customFormat="1" ht="32.25" customHeight="1" x14ac:dyDescent="0.25">
      <c r="A2" s="147"/>
      <c r="B2" s="160" t="s">
        <v>204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s="1" customFormat="1" ht="7.5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4" s="1" customFormat="1" ht="21" customHeight="1" x14ac:dyDescent="0.25">
      <c r="A4" s="147"/>
      <c r="B4" s="162" t="s">
        <v>115</v>
      </c>
      <c r="C4" s="162"/>
      <c r="D4" s="162"/>
      <c r="E4" s="147"/>
      <c r="F4" s="147"/>
      <c r="G4" s="147"/>
      <c r="H4" s="147"/>
      <c r="I4" s="147"/>
      <c r="J4" s="147"/>
      <c r="K4" s="160" t="s">
        <v>197</v>
      </c>
      <c r="L4" s="160"/>
      <c r="M4" s="160"/>
    </row>
    <row r="5" spans="1:14" s="1" customFormat="1" ht="8.25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4" s="4" customFormat="1" ht="15.75" x14ac:dyDescent="0.25">
      <c r="B6" s="163" t="s">
        <v>116</v>
      </c>
      <c r="C6" s="163"/>
      <c r="D6" s="41"/>
      <c r="I6" s="159" t="s">
        <v>179</v>
      </c>
      <c r="J6" s="159"/>
      <c r="K6" s="159"/>
      <c r="L6" s="140">
        <f>SUM(M383/1000)</f>
        <v>0</v>
      </c>
      <c r="M6" s="5" t="s">
        <v>180</v>
      </c>
    </row>
    <row r="7" spans="1:14" s="6" customFormat="1" ht="21" customHeight="1" x14ac:dyDescent="0.25">
      <c r="A7" s="63"/>
      <c r="B7" s="64"/>
      <c r="C7" s="164" t="s">
        <v>188</v>
      </c>
      <c r="D7" s="165"/>
      <c r="E7" s="63"/>
      <c r="F7" s="64"/>
      <c r="G7" s="65"/>
      <c r="H7" s="64"/>
      <c r="I7" s="63"/>
      <c r="J7" s="64"/>
      <c r="K7" s="63"/>
      <c r="L7" s="65"/>
      <c r="M7" s="64"/>
    </row>
    <row r="8" spans="1:14" s="6" customFormat="1" ht="36.75" customHeight="1" x14ac:dyDescent="0.25">
      <c r="A8" s="63"/>
      <c r="B8" s="64"/>
      <c r="C8" s="96" t="s">
        <v>106</v>
      </c>
      <c r="D8" s="64"/>
      <c r="E8" s="63"/>
      <c r="F8" s="64"/>
      <c r="G8" s="65"/>
      <c r="H8" s="64"/>
      <c r="I8" s="63"/>
      <c r="J8" s="64"/>
      <c r="K8" s="63"/>
      <c r="L8" s="65"/>
      <c r="M8" s="64"/>
    </row>
    <row r="9" spans="1:14" s="17" customFormat="1" ht="36" customHeight="1" x14ac:dyDescent="0.25">
      <c r="A9" s="42">
        <v>1</v>
      </c>
      <c r="B9" s="95" t="s">
        <v>189</v>
      </c>
      <c r="C9" s="47" t="s">
        <v>1</v>
      </c>
      <c r="D9" s="43" t="s">
        <v>102</v>
      </c>
      <c r="E9" s="42">
        <v>620.79999999999995</v>
      </c>
      <c r="F9" s="43" t="s">
        <v>190</v>
      </c>
      <c r="G9" s="44"/>
      <c r="H9" s="43"/>
      <c r="I9" s="42"/>
      <c r="J9" s="146"/>
      <c r="K9" s="42"/>
      <c r="L9" s="44"/>
      <c r="M9" s="146"/>
    </row>
    <row r="10" spans="1:14" s="4" customFormat="1" ht="42" customHeight="1" x14ac:dyDescent="0.25">
      <c r="A10" s="36">
        <v>2</v>
      </c>
      <c r="B10" s="9" t="s">
        <v>119</v>
      </c>
      <c r="C10" s="37" t="s">
        <v>118</v>
      </c>
      <c r="D10" s="7" t="s">
        <v>120</v>
      </c>
      <c r="E10" s="146"/>
      <c r="F10" s="87">
        <v>85</v>
      </c>
      <c r="G10" s="87"/>
      <c r="H10" s="87"/>
      <c r="I10" s="146"/>
      <c r="J10" s="146"/>
      <c r="K10" s="87"/>
      <c r="L10" s="87"/>
      <c r="M10" s="87"/>
    </row>
    <row r="11" spans="1:14" s="14" customFormat="1" ht="21" customHeight="1" x14ac:dyDescent="0.25">
      <c r="A11" s="107"/>
      <c r="B11" s="107"/>
      <c r="C11" s="107" t="s">
        <v>150</v>
      </c>
      <c r="D11" s="7" t="s">
        <v>7</v>
      </c>
      <c r="E11" s="97"/>
      <c r="F11" s="98"/>
      <c r="G11" s="98"/>
      <c r="H11" s="98"/>
      <c r="I11" s="98"/>
      <c r="J11" s="98"/>
      <c r="K11" s="98"/>
      <c r="L11" s="98"/>
      <c r="M11" s="103"/>
    </row>
    <row r="12" spans="1:14" s="14" customFormat="1" ht="21" customHeight="1" x14ac:dyDescent="0.25">
      <c r="A12" s="148"/>
      <c r="B12" s="10"/>
      <c r="C12" s="99" t="s">
        <v>151</v>
      </c>
      <c r="D12" s="7"/>
      <c r="E12" s="146"/>
      <c r="F12" s="13"/>
      <c r="G12" s="146"/>
      <c r="H12" s="146"/>
      <c r="I12" s="13"/>
      <c r="J12" s="13"/>
      <c r="K12" s="146"/>
      <c r="L12" s="146"/>
      <c r="M12" s="13"/>
    </row>
    <row r="13" spans="1:14" s="14" customFormat="1" ht="21" customHeight="1" x14ac:dyDescent="0.25">
      <c r="A13" s="148"/>
      <c r="B13" s="10"/>
      <c r="C13" s="112" t="s">
        <v>125</v>
      </c>
      <c r="D13" s="7"/>
      <c r="E13" s="146"/>
      <c r="F13" s="13"/>
      <c r="G13" s="146"/>
      <c r="H13" s="146"/>
      <c r="I13" s="13"/>
      <c r="J13" s="13"/>
      <c r="K13" s="146"/>
      <c r="L13" s="146"/>
      <c r="M13" s="13"/>
    </row>
    <row r="14" spans="1:14" s="4" customFormat="1" ht="30.75" customHeight="1" x14ac:dyDescent="0.25">
      <c r="A14" s="110">
        <v>1</v>
      </c>
      <c r="B14" s="111" t="s">
        <v>121</v>
      </c>
      <c r="C14" s="58" t="s">
        <v>124</v>
      </c>
      <c r="D14" s="19" t="s">
        <v>30</v>
      </c>
      <c r="E14" s="19"/>
      <c r="F14" s="8">
        <v>0.995</v>
      </c>
      <c r="G14" s="148"/>
      <c r="H14" s="148"/>
      <c r="I14" s="146"/>
      <c r="J14" s="13"/>
      <c r="K14" s="148"/>
      <c r="L14" s="146"/>
      <c r="M14" s="146"/>
      <c r="N14" s="14"/>
    </row>
    <row r="15" spans="1:14" s="4" customFormat="1" ht="21" customHeight="1" x14ac:dyDescent="0.25">
      <c r="A15" s="148"/>
      <c r="B15" s="109"/>
      <c r="C15" s="58" t="s">
        <v>122</v>
      </c>
      <c r="D15" s="19" t="s">
        <v>8</v>
      </c>
      <c r="E15" s="19">
        <v>0.9</v>
      </c>
      <c r="F15" s="7">
        <f>ROUND(F14*E15,2)</f>
        <v>0.9</v>
      </c>
      <c r="G15" s="148"/>
      <c r="H15" s="148"/>
      <c r="I15" s="146"/>
      <c r="J15" s="13"/>
      <c r="K15" s="148"/>
      <c r="L15" s="146"/>
      <c r="M15" s="146"/>
      <c r="N15" s="14"/>
    </row>
    <row r="16" spans="1:14" s="4" customFormat="1" ht="21" customHeight="1" x14ac:dyDescent="0.25">
      <c r="A16" s="148"/>
      <c r="B16" s="109"/>
      <c r="C16" s="58" t="s">
        <v>123</v>
      </c>
      <c r="D16" s="19" t="s">
        <v>8</v>
      </c>
      <c r="E16" s="19">
        <v>0.45</v>
      </c>
      <c r="F16" s="7">
        <f>ROUND(F14*E16,2)</f>
        <v>0.45</v>
      </c>
      <c r="G16" s="148"/>
      <c r="H16" s="148"/>
      <c r="I16" s="146"/>
      <c r="J16" s="13"/>
      <c r="K16" s="148"/>
      <c r="L16" s="146"/>
      <c r="M16" s="146"/>
      <c r="N16" s="14"/>
    </row>
    <row r="17" spans="1:15" s="4" customFormat="1" ht="30.75" customHeight="1" x14ac:dyDescent="0.25">
      <c r="A17" s="36">
        <v>2</v>
      </c>
      <c r="B17" s="38" t="s">
        <v>53</v>
      </c>
      <c r="C17" s="45" t="s">
        <v>54</v>
      </c>
      <c r="D17" s="19" t="s">
        <v>10</v>
      </c>
      <c r="E17" s="19"/>
      <c r="F17" s="92">
        <v>0.19900000000000001</v>
      </c>
      <c r="G17" s="148"/>
      <c r="H17" s="148"/>
      <c r="I17" s="146"/>
      <c r="J17" s="13"/>
      <c r="K17" s="148"/>
      <c r="L17" s="146"/>
      <c r="M17" s="13"/>
      <c r="N17" s="14"/>
    </row>
    <row r="18" spans="1:15" s="22" customFormat="1" ht="21" customHeight="1" x14ac:dyDescent="0.25">
      <c r="A18" s="36"/>
      <c r="B18" s="46"/>
      <c r="C18" s="47" t="s">
        <v>12</v>
      </c>
      <c r="D18" s="148" t="s">
        <v>13</v>
      </c>
      <c r="E18" s="146">
        <v>20</v>
      </c>
      <c r="F18" s="146">
        <f>ROUND(E18*F17,2)</f>
        <v>3.98</v>
      </c>
      <c r="G18" s="21"/>
      <c r="H18" s="21"/>
      <c r="I18" s="146"/>
      <c r="J18" s="146"/>
      <c r="K18" s="21"/>
      <c r="L18" s="146"/>
      <c r="M18" s="146"/>
    </row>
    <row r="19" spans="1:15" s="6" customFormat="1" ht="21" customHeight="1" x14ac:dyDescent="0.25">
      <c r="A19" s="36"/>
      <c r="B19" s="46"/>
      <c r="C19" s="47" t="s">
        <v>51</v>
      </c>
      <c r="D19" s="148" t="s">
        <v>8</v>
      </c>
      <c r="E19" s="146">
        <v>44.8</v>
      </c>
      <c r="F19" s="146">
        <f>ROUND(E19*F17,2)</f>
        <v>8.92</v>
      </c>
      <c r="G19" s="21"/>
      <c r="H19" s="21"/>
      <c r="I19" s="148"/>
      <c r="J19" s="13"/>
      <c r="K19" s="148"/>
      <c r="L19" s="146"/>
      <c r="M19" s="146"/>
      <c r="N19" s="4"/>
    </row>
    <row r="20" spans="1:15" s="1" customFormat="1" ht="21" customHeight="1" x14ac:dyDescent="0.25">
      <c r="A20" s="50"/>
      <c r="B20" s="48"/>
      <c r="C20" s="47" t="s">
        <v>6</v>
      </c>
      <c r="D20" s="148" t="s">
        <v>14</v>
      </c>
      <c r="E20" s="146">
        <v>2.1</v>
      </c>
      <c r="F20" s="146">
        <f>ROUND(E20*F17,2)</f>
        <v>0.42</v>
      </c>
      <c r="G20" s="146"/>
      <c r="H20" s="13"/>
      <c r="I20" s="146"/>
      <c r="J20" s="13"/>
      <c r="K20" s="146"/>
      <c r="L20" s="146"/>
      <c r="M20" s="146"/>
    </row>
    <row r="21" spans="1:15" s="4" customFormat="1" ht="21" customHeight="1" x14ac:dyDescent="0.25">
      <c r="A21" s="36"/>
      <c r="B21" s="48"/>
      <c r="C21" s="47" t="s">
        <v>15</v>
      </c>
      <c r="D21" s="19" t="s">
        <v>5</v>
      </c>
      <c r="E21" s="19">
        <v>0.05</v>
      </c>
      <c r="F21" s="7">
        <f>F17*E21</f>
        <v>9.9500000000000005E-3</v>
      </c>
      <c r="G21" s="148"/>
      <c r="H21" s="148"/>
      <c r="I21" s="146"/>
      <c r="J21" s="13"/>
      <c r="K21" s="148"/>
      <c r="L21" s="146"/>
      <c r="M21" s="146"/>
      <c r="N21" s="14"/>
    </row>
    <row r="22" spans="1:15" s="22" customFormat="1" ht="27.75" customHeight="1" x14ac:dyDescent="0.25">
      <c r="A22" s="36">
        <v>3</v>
      </c>
      <c r="B22" s="9" t="s">
        <v>49</v>
      </c>
      <c r="C22" s="49" t="s">
        <v>55</v>
      </c>
      <c r="D22" s="146" t="s">
        <v>4</v>
      </c>
      <c r="E22" s="7"/>
      <c r="F22" s="93">
        <v>388.05</v>
      </c>
      <c r="G22" s="146"/>
      <c r="H22" s="146"/>
      <c r="I22" s="146"/>
      <c r="J22" s="146"/>
      <c r="K22" s="146"/>
      <c r="L22" s="146"/>
      <c r="M22" s="146"/>
    </row>
    <row r="23" spans="1:15" s="4" customFormat="1" ht="21" customHeight="1" x14ac:dyDescent="0.25">
      <c r="A23" s="36">
        <v>4</v>
      </c>
      <c r="B23" s="38" t="s">
        <v>52</v>
      </c>
      <c r="C23" s="47" t="s">
        <v>18</v>
      </c>
      <c r="D23" s="19" t="s">
        <v>19</v>
      </c>
      <c r="E23" s="19"/>
      <c r="F23" s="92">
        <v>0.16800000000000001</v>
      </c>
      <c r="G23" s="148"/>
      <c r="H23" s="148"/>
      <c r="I23" s="146"/>
      <c r="J23" s="13"/>
      <c r="K23" s="148"/>
      <c r="L23" s="146"/>
      <c r="M23" s="146"/>
      <c r="N23" s="14"/>
    </row>
    <row r="24" spans="1:15" s="22" customFormat="1" ht="21" customHeight="1" x14ac:dyDescent="0.25">
      <c r="A24" s="36"/>
      <c r="B24" s="38"/>
      <c r="C24" s="47" t="s">
        <v>11</v>
      </c>
      <c r="D24" s="19" t="s">
        <v>13</v>
      </c>
      <c r="E24" s="19">
        <v>3.52</v>
      </c>
      <c r="F24" s="7">
        <f>ROUND(F23*E24,2)</f>
        <v>0.59</v>
      </c>
      <c r="G24" s="148"/>
      <c r="H24" s="148"/>
      <c r="I24" s="146"/>
      <c r="J24" s="146"/>
      <c r="K24" s="148"/>
      <c r="L24" s="146"/>
      <c r="M24" s="146"/>
    </row>
    <row r="25" spans="1:15" s="22" customFormat="1" ht="21" customHeight="1" x14ac:dyDescent="0.25">
      <c r="A25" s="36"/>
      <c r="B25" s="38"/>
      <c r="C25" s="47" t="s">
        <v>20</v>
      </c>
      <c r="D25" s="19" t="s">
        <v>8</v>
      </c>
      <c r="E25" s="19">
        <v>3.94</v>
      </c>
      <c r="F25" s="7">
        <f>ROUND(F23*E25,2)</f>
        <v>0.66</v>
      </c>
      <c r="G25" s="148"/>
      <c r="H25" s="148"/>
      <c r="I25" s="146"/>
      <c r="J25" s="13"/>
      <c r="K25" s="148"/>
      <c r="L25" s="146"/>
      <c r="M25" s="146"/>
    </row>
    <row r="26" spans="1:15" s="6" customFormat="1" ht="21" customHeight="1" x14ac:dyDescent="0.25">
      <c r="A26" s="36"/>
      <c r="B26" s="38"/>
      <c r="C26" s="47" t="s">
        <v>6</v>
      </c>
      <c r="D26" s="19" t="s">
        <v>7</v>
      </c>
      <c r="E26" s="19">
        <v>0.19</v>
      </c>
      <c r="F26" s="7">
        <f>ROUND(F23*E26,2)</f>
        <v>0.03</v>
      </c>
      <c r="G26" s="148"/>
      <c r="H26" s="148"/>
      <c r="I26" s="146"/>
      <c r="J26" s="13"/>
      <c r="K26" s="148"/>
      <c r="L26" s="146"/>
      <c r="M26" s="146"/>
      <c r="N26" s="4"/>
    </row>
    <row r="27" spans="1:15" s="1" customFormat="1" ht="21" customHeight="1" x14ac:dyDescent="0.25">
      <c r="A27" s="50"/>
      <c r="B27" s="38"/>
      <c r="C27" s="47" t="s">
        <v>15</v>
      </c>
      <c r="D27" s="19" t="s">
        <v>5</v>
      </c>
      <c r="E27" s="19">
        <v>0.08</v>
      </c>
      <c r="F27" s="7">
        <f>ROUND(F23*E27,2)</f>
        <v>0.01</v>
      </c>
      <c r="G27" s="148"/>
      <c r="H27" s="148"/>
      <c r="I27" s="146"/>
      <c r="J27" s="13"/>
      <c r="K27" s="148"/>
      <c r="L27" s="146"/>
      <c r="M27" s="146"/>
    </row>
    <row r="28" spans="1:15" ht="21" customHeight="1" x14ac:dyDescent="0.25">
      <c r="A28" s="23"/>
      <c r="B28" s="23"/>
      <c r="C28" s="100" t="s">
        <v>107</v>
      </c>
      <c r="D28" s="19" t="s">
        <v>7</v>
      </c>
      <c r="E28" s="23"/>
      <c r="F28" s="23"/>
      <c r="G28" s="23"/>
      <c r="H28" s="26"/>
      <c r="I28" s="26"/>
      <c r="J28" s="26"/>
      <c r="K28" s="26"/>
      <c r="L28" s="26"/>
      <c r="M28" s="102"/>
    </row>
    <row r="29" spans="1:15" ht="21" customHeight="1" x14ac:dyDescent="0.25">
      <c r="A29" s="94"/>
      <c r="B29" s="94"/>
      <c r="C29" s="113" t="s">
        <v>149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5" s="4" customFormat="1" ht="27.75" customHeight="1" x14ac:dyDescent="0.2">
      <c r="A30" s="36">
        <v>1</v>
      </c>
      <c r="B30" s="38" t="s">
        <v>46</v>
      </c>
      <c r="C30" s="45" t="s">
        <v>126</v>
      </c>
      <c r="D30" s="19" t="s">
        <v>10</v>
      </c>
      <c r="E30" s="19"/>
      <c r="F30" s="20">
        <v>0.10920000000000001</v>
      </c>
      <c r="G30" s="148"/>
      <c r="H30" s="148"/>
      <c r="I30" s="146"/>
      <c r="J30" s="13"/>
      <c r="K30" s="148"/>
      <c r="L30" s="146"/>
      <c r="M30" s="13"/>
      <c r="N30" s="14"/>
      <c r="O30" s="88"/>
    </row>
    <row r="31" spans="1:15" s="4" customFormat="1" ht="21" customHeight="1" x14ac:dyDescent="0.25">
      <c r="A31" s="36"/>
      <c r="B31" s="46"/>
      <c r="C31" s="47" t="s">
        <v>12</v>
      </c>
      <c r="D31" s="148" t="s">
        <v>13</v>
      </c>
      <c r="E31" s="146">
        <v>34</v>
      </c>
      <c r="F31" s="146">
        <f>ROUND(E31*F30,2)</f>
        <v>3.71</v>
      </c>
      <c r="G31" s="21"/>
      <c r="H31" s="21"/>
      <c r="I31" s="146"/>
      <c r="J31" s="146"/>
      <c r="K31" s="21"/>
      <c r="L31" s="146"/>
      <c r="M31" s="146"/>
      <c r="N31" s="14"/>
    </row>
    <row r="32" spans="1:15" s="4" customFormat="1" ht="21" customHeight="1" x14ac:dyDescent="0.25">
      <c r="A32" s="36"/>
      <c r="B32" s="46"/>
      <c r="C32" s="47" t="s">
        <v>47</v>
      </c>
      <c r="D32" s="148" t="s">
        <v>8</v>
      </c>
      <c r="E32" s="146">
        <v>80.3</v>
      </c>
      <c r="F32" s="146">
        <f>ROUND(E32*F30,2)</f>
        <v>8.77</v>
      </c>
      <c r="G32" s="21"/>
      <c r="H32" s="21"/>
      <c r="I32" s="148"/>
      <c r="J32" s="13"/>
      <c r="K32" s="148"/>
      <c r="L32" s="146"/>
      <c r="M32" s="146"/>
      <c r="N32" s="14"/>
    </row>
    <row r="33" spans="1:15" s="4" customFormat="1" ht="21" customHeight="1" x14ac:dyDescent="0.25">
      <c r="A33" s="36"/>
      <c r="B33" s="48"/>
      <c r="C33" s="47" t="s">
        <v>6</v>
      </c>
      <c r="D33" s="148" t="s">
        <v>14</v>
      </c>
      <c r="E33" s="146">
        <v>5.6</v>
      </c>
      <c r="F33" s="146">
        <f>ROUND(E33*F30,2)</f>
        <v>0.61</v>
      </c>
      <c r="G33" s="146"/>
      <c r="H33" s="13"/>
      <c r="I33" s="146"/>
      <c r="J33" s="13"/>
      <c r="K33" s="146"/>
      <c r="L33" s="146"/>
      <c r="M33" s="146"/>
      <c r="N33" s="14"/>
    </row>
    <row r="34" spans="1:15" s="4" customFormat="1" ht="29.25" customHeight="1" x14ac:dyDescent="0.25">
      <c r="A34" s="36">
        <v>2</v>
      </c>
      <c r="B34" s="9" t="s">
        <v>49</v>
      </c>
      <c r="C34" s="49" t="s">
        <v>48</v>
      </c>
      <c r="D34" s="146" t="s">
        <v>4</v>
      </c>
      <c r="E34" s="7"/>
      <c r="F34" s="8">
        <v>212.94</v>
      </c>
      <c r="G34" s="146"/>
      <c r="H34" s="146"/>
      <c r="I34" s="146"/>
      <c r="J34" s="146"/>
      <c r="K34" s="146"/>
      <c r="L34" s="146"/>
      <c r="M34" s="146"/>
      <c r="N34" s="14"/>
    </row>
    <row r="35" spans="1:15" s="4" customFormat="1" ht="21" customHeight="1" x14ac:dyDescent="0.25">
      <c r="A35" s="36">
        <v>3</v>
      </c>
      <c r="B35" s="38" t="s">
        <v>17</v>
      </c>
      <c r="C35" s="47" t="s">
        <v>18</v>
      </c>
      <c r="D35" s="19" t="s">
        <v>19</v>
      </c>
      <c r="E35" s="19"/>
      <c r="F35" s="20">
        <v>0.10920000000000001</v>
      </c>
      <c r="G35" s="148"/>
      <c r="H35" s="148"/>
      <c r="I35" s="146"/>
      <c r="J35" s="13"/>
      <c r="K35" s="148"/>
      <c r="L35" s="146"/>
      <c r="M35" s="146"/>
      <c r="N35" s="14"/>
    </row>
    <row r="36" spans="1:15" s="4" customFormat="1" ht="21" customHeight="1" x14ac:dyDescent="0.25">
      <c r="A36" s="36"/>
      <c r="B36" s="38"/>
      <c r="C36" s="47" t="s">
        <v>11</v>
      </c>
      <c r="D36" s="19" t="s">
        <v>13</v>
      </c>
      <c r="E36" s="19">
        <v>3.23</v>
      </c>
      <c r="F36" s="7">
        <f>ROUND(F35*E36,2)</f>
        <v>0.35</v>
      </c>
      <c r="G36" s="148"/>
      <c r="H36" s="148"/>
      <c r="I36" s="146"/>
      <c r="J36" s="146"/>
      <c r="K36" s="148"/>
      <c r="L36" s="146"/>
      <c r="M36" s="146"/>
      <c r="N36" s="14"/>
    </row>
    <row r="37" spans="1:15" s="4" customFormat="1" ht="21" customHeight="1" x14ac:dyDescent="0.25">
      <c r="A37" s="36"/>
      <c r="B37" s="38"/>
      <c r="C37" s="47" t="s">
        <v>20</v>
      </c>
      <c r="D37" s="19" t="s">
        <v>8</v>
      </c>
      <c r="E37" s="19">
        <v>3.62</v>
      </c>
      <c r="F37" s="7">
        <f>ROUND(F35*E37,2)</f>
        <v>0.4</v>
      </c>
      <c r="G37" s="148"/>
      <c r="H37" s="148"/>
      <c r="I37" s="146"/>
      <c r="J37" s="13"/>
      <c r="K37" s="148"/>
      <c r="L37" s="146"/>
      <c r="M37" s="146"/>
      <c r="N37" s="14"/>
    </row>
    <row r="38" spans="1:15" s="4" customFormat="1" ht="21" customHeight="1" x14ac:dyDescent="0.25">
      <c r="A38" s="36"/>
      <c r="B38" s="38"/>
      <c r="C38" s="47" t="s">
        <v>6</v>
      </c>
      <c r="D38" s="19" t="s">
        <v>7</v>
      </c>
      <c r="E38" s="19">
        <v>0.18</v>
      </c>
      <c r="F38" s="7">
        <f>ROUND(F35*E38,2)</f>
        <v>0.02</v>
      </c>
      <c r="G38" s="148"/>
      <c r="H38" s="148"/>
      <c r="I38" s="146"/>
      <c r="J38" s="13"/>
      <c r="K38" s="148"/>
      <c r="L38" s="146"/>
      <c r="M38" s="146"/>
      <c r="N38" s="14"/>
    </row>
    <row r="39" spans="1:15" s="4" customFormat="1" ht="21" customHeight="1" x14ac:dyDescent="0.25">
      <c r="A39" s="36"/>
      <c r="B39" s="38"/>
      <c r="C39" s="47" t="s">
        <v>15</v>
      </c>
      <c r="D39" s="19" t="s">
        <v>5</v>
      </c>
      <c r="E39" s="19">
        <v>0.04</v>
      </c>
      <c r="F39" s="7">
        <f>ROUND(F35*E39,2)</f>
        <v>0</v>
      </c>
      <c r="G39" s="148"/>
      <c r="H39" s="148"/>
      <c r="I39" s="146"/>
      <c r="J39" s="13"/>
      <c r="K39" s="148"/>
      <c r="L39" s="146"/>
      <c r="M39" s="146"/>
      <c r="N39" s="14"/>
    </row>
    <row r="40" spans="1:15" ht="21" customHeight="1" x14ac:dyDescent="0.25">
      <c r="A40" s="23"/>
      <c r="B40" s="23"/>
      <c r="C40" s="100" t="s">
        <v>108</v>
      </c>
      <c r="D40" s="23"/>
      <c r="E40" s="23"/>
      <c r="F40" s="23"/>
      <c r="G40" s="23"/>
      <c r="H40" s="26"/>
      <c r="I40" s="26"/>
      <c r="J40" s="26"/>
      <c r="K40" s="26"/>
      <c r="L40" s="26"/>
      <c r="M40" s="102"/>
    </row>
    <row r="41" spans="1:15" ht="36.75" customHeight="1" x14ac:dyDescent="0.25">
      <c r="A41" s="23"/>
      <c r="B41" s="23"/>
      <c r="C41" s="127" t="s">
        <v>185</v>
      </c>
      <c r="D41" s="7"/>
      <c r="E41" s="23"/>
      <c r="F41" s="23"/>
      <c r="G41" s="23"/>
      <c r="H41" s="26"/>
      <c r="I41" s="26"/>
      <c r="J41" s="26"/>
      <c r="K41" s="26"/>
      <c r="L41" s="26"/>
      <c r="M41" s="102"/>
    </row>
    <row r="42" spans="1:15" s="4" customFormat="1" ht="30" customHeight="1" x14ac:dyDescent="0.25">
      <c r="A42" s="36">
        <v>1</v>
      </c>
      <c r="B42" s="38" t="s">
        <v>46</v>
      </c>
      <c r="C42" s="45" t="s">
        <v>57</v>
      </c>
      <c r="D42" s="19" t="s">
        <v>10</v>
      </c>
      <c r="E42" s="19"/>
      <c r="F42" s="8">
        <v>0.13400000000000001</v>
      </c>
      <c r="G42" s="148"/>
      <c r="H42" s="148"/>
      <c r="I42" s="146"/>
      <c r="J42" s="13"/>
      <c r="K42" s="148"/>
      <c r="L42" s="146"/>
      <c r="M42" s="13"/>
      <c r="N42" s="14"/>
    </row>
    <row r="43" spans="1:15" s="22" customFormat="1" ht="21" customHeight="1" x14ac:dyDescent="0.2">
      <c r="A43" s="36"/>
      <c r="B43" s="46"/>
      <c r="C43" s="47" t="s">
        <v>12</v>
      </c>
      <c r="D43" s="148" t="s">
        <v>13</v>
      </c>
      <c r="E43" s="146">
        <v>34</v>
      </c>
      <c r="F43" s="146">
        <f>ROUND(E43*F42,2)</f>
        <v>4.5599999999999996</v>
      </c>
      <c r="G43" s="21"/>
      <c r="H43" s="21"/>
      <c r="I43" s="146"/>
      <c r="J43" s="146"/>
      <c r="K43" s="21"/>
      <c r="L43" s="146"/>
      <c r="M43" s="146"/>
      <c r="O43" s="88"/>
    </row>
    <row r="44" spans="1:15" s="22" customFormat="1" ht="21" customHeight="1" x14ac:dyDescent="0.25">
      <c r="A44" s="36"/>
      <c r="B44" s="46"/>
      <c r="C44" s="47" t="s">
        <v>47</v>
      </c>
      <c r="D44" s="148" t="s">
        <v>8</v>
      </c>
      <c r="E44" s="146">
        <v>80.3</v>
      </c>
      <c r="F44" s="146">
        <f>ROUND(E44*F42,2)</f>
        <v>10.76</v>
      </c>
      <c r="G44" s="21"/>
      <c r="H44" s="21"/>
      <c r="I44" s="148"/>
      <c r="J44" s="13"/>
      <c r="K44" s="148"/>
      <c r="L44" s="146"/>
      <c r="M44" s="146"/>
    </row>
    <row r="45" spans="1:15" s="6" customFormat="1" ht="21" customHeight="1" x14ac:dyDescent="0.25">
      <c r="A45" s="36"/>
      <c r="B45" s="48"/>
      <c r="C45" s="47" t="s">
        <v>6</v>
      </c>
      <c r="D45" s="148" t="s">
        <v>14</v>
      </c>
      <c r="E45" s="146">
        <v>5.6</v>
      </c>
      <c r="F45" s="146">
        <f>ROUND(E45*F42,2)</f>
        <v>0.75</v>
      </c>
      <c r="G45" s="146"/>
      <c r="H45" s="13"/>
      <c r="I45" s="146"/>
      <c r="J45" s="13"/>
      <c r="K45" s="146"/>
      <c r="L45" s="146"/>
      <c r="M45" s="146"/>
      <c r="N45" s="4"/>
    </row>
    <row r="46" spans="1:15" s="6" customFormat="1" ht="30.75" customHeight="1" x14ac:dyDescent="0.25">
      <c r="A46" s="36">
        <v>2</v>
      </c>
      <c r="B46" s="9" t="s">
        <v>49</v>
      </c>
      <c r="C46" s="49" t="s">
        <v>48</v>
      </c>
      <c r="D46" s="146" t="s">
        <v>4</v>
      </c>
      <c r="E46" s="7"/>
      <c r="F46" s="7">
        <v>261.3</v>
      </c>
      <c r="G46" s="146"/>
      <c r="H46" s="146"/>
      <c r="I46" s="146"/>
      <c r="J46" s="146"/>
      <c r="K46" s="146"/>
      <c r="L46" s="146"/>
      <c r="M46" s="146"/>
      <c r="N46" s="4"/>
    </row>
    <row r="47" spans="1:15" s="6" customFormat="1" ht="21" customHeight="1" x14ac:dyDescent="0.25">
      <c r="A47" s="36">
        <v>3</v>
      </c>
      <c r="B47" s="38" t="s">
        <v>17</v>
      </c>
      <c r="C47" s="47" t="s">
        <v>18</v>
      </c>
      <c r="D47" s="19" t="s">
        <v>19</v>
      </c>
      <c r="E47" s="19"/>
      <c r="F47" s="8">
        <v>0.13400000000000001</v>
      </c>
      <c r="G47" s="148"/>
      <c r="H47" s="148"/>
      <c r="I47" s="146"/>
      <c r="J47" s="13"/>
      <c r="K47" s="148"/>
      <c r="L47" s="146"/>
      <c r="M47" s="146"/>
    </row>
    <row r="48" spans="1:15" s="4" customFormat="1" ht="21" customHeight="1" x14ac:dyDescent="0.25">
      <c r="A48" s="36"/>
      <c r="B48" s="38"/>
      <c r="C48" s="47" t="s">
        <v>11</v>
      </c>
      <c r="D48" s="19" t="s">
        <v>13</v>
      </c>
      <c r="E48" s="19">
        <v>3.23</v>
      </c>
      <c r="F48" s="7">
        <f>ROUND(F47*E48,2)</f>
        <v>0.43</v>
      </c>
      <c r="G48" s="148"/>
      <c r="H48" s="148"/>
      <c r="I48" s="146"/>
      <c r="J48" s="146"/>
      <c r="K48" s="148"/>
      <c r="L48" s="146"/>
      <c r="M48" s="146"/>
      <c r="N48" s="14"/>
    </row>
    <row r="49" spans="1:15" s="4" customFormat="1" ht="21" customHeight="1" x14ac:dyDescent="0.25">
      <c r="A49" s="36"/>
      <c r="B49" s="38"/>
      <c r="C49" s="47" t="s">
        <v>20</v>
      </c>
      <c r="D49" s="19" t="s">
        <v>8</v>
      </c>
      <c r="E49" s="19">
        <v>3.62</v>
      </c>
      <c r="F49" s="7">
        <f>ROUND(F47*E49,2)</f>
        <v>0.49</v>
      </c>
      <c r="G49" s="148"/>
      <c r="H49" s="148"/>
      <c r="I49" s="146"/>
      <c r="J49" s="13"/>
      <c r="K49" s="148"/>
      <c r="L49" s="146"/>
      <c r="M49" s="146"/>
      <c r="N49" s="14"/>
    </row>
    <row r="50" spans="1:15" s="4" customFormat="1" ht="21" customHeight="1" x14ac:dyDescent="0.2">
      <c r="A50" s="36"/>
      <c r="B50" s="38"/>
      <c r="C50" s="47" t="s">
        <v>6</v>
      </c>
      <c r="D50" s="19" t="s">
        <v>7</v>
      </c>
      <c r="E50" s="19">
        <v>0.18</v>
      </c>
      <c r="F50" s="7">
        <f>ROUND(F47*E50,2)</f>
        <v>0.02</v>
      </c>
      <c r="G50" s="148"/>
      <c r="H50" s="148"/>
      <c r="I50" s="146"/>
      <c r="J50" s="13"/>
      <c r="K50" s="148"/>
      <c r="L50" s="146"/>
      <c r="M50" s="146"/>
      <c r="N50" s="14"/>
      <c r="O50" s="88"/>
    </row>
    <row r="51" spans="1:15" s="4" customFormat="1" ht="21" customHeight="1" x14ac:dyDescent="0.25">
      <c r="A51" s="36"/>
      <c r="B51" s="38"/>
      <c r="C51" s="47" t="s">
        <v>15</v>
      </c>
      <c r="D51" s="19" t="s">
        <v>5</v>
      </c>
      <c r="E51" s="19">
        <v>0.04</v>
      </c>
      <c r="F51" s="7">
        <f>ROUND(F47*E51,2)</f>
        <v>0.01</v>
      </c>
      <c r="G51" s="148"/>
      <c r="H51" s="148"/>
      <c r="I51" s="146"/>
      <c r="J51" s="13"/>
      <c r="K51" s="148"/>
      <c r="L51" s="146"/>
      <c r="M51" s="146"/>
      <c r="N51" s="14"/>
    </row>
    <row r="52" spans="1:15" s="4" customFormat="1" ht="21" customHeight="1" x14ac:dyDescent="0.25">
      <c r="A52" s="36">
        <v>4</v>
      </c>
      <c r="B52" s="38" t="s">
        <v>56</v>
      </c>
      <c r="C52" s="39" t="s">
        <v>79</v>
      </c>
      <c r="D52" s="7" t="s">
        <v>5</v>
      </c>
      <c r="E52" s="12"/>
      <c r="F52" s="35">
        <v>13</v>
      </c>
      <c r="G52" s="87"/>
      <c r="H52" s="87"/>
      <c r="I52" s="87"/>
      <c r="J52" s="87"/>
      <c r="K52" s="87"/>
      <c r="L52" s="87"/>
      <c r="M52" s="87"/>
      <c r="N52" s="14"/>
    </row>
    <row r="53" spans="1:15" s="4" customFormat="1" ht="21" customHeight="1" x14ac:dyDescent="0.25">
      <c r="A53" s="36"/>
      <c r="B53" s="38"/>
      <c r="C53" s="37" t="s">
        <v>2</v>
      </c>
      <c r="D53" s="7" t="s">
        <v>3</v>
      </c>
      <c r="E53" s="146">
        <v>2.06</v>
      </c>
      <c r="F53" s="87">
        <f>F52*E53</f>
        <v>26.78</v>
      </c>
      <c r="G53" s="87"/>
      <c r="H53" s="87"/>
      <c r="I53" s="146"/>
      <c r="J53" s="146"/>
      <c r="K53" s="87"/>
      <c r="L53" s="87"/>
      <c r="M53" s="87"/>
      <c r="N53" s="14"/>
    </row>
    <row r="54" spans="1:15" s="4" customFormat="1" ht="31.5" customHeight="1" x14ac:dyDescent="0.25">
      <c r="A54" s="36">
        <v>5</v>
      </c>
      <c r="B54" s="9" t="s">
        <v>49</v>
      </c>
      <c r="C54" s="49" t="s">
        <v>48</v>
      </c>
      <c r="D54" s="146" t="s">
        <v>4</v>
      </c>
      <c r="E54" s="7"/>
      <c r="F54" s="7">
        <f>F52*1.95</f>
        <v>25.349999999999998</v>
      </c>
      <c r="G54" s="146"/>
      <c r="H54" s="146"/>
      <c r="I54" s="146"/>
      <c r="J54" s="146"/>
      <c r="K54" s="146"/>
      <c r="L54" s="146"/>
      <c r="M54" s="146"/>
      <c r="N54" s="14"/>
    </row>
    <row r="55" spans="1:15" s="4" customFormat="1" ht="21" customHeight="1" x14ac:dyDescent="0.25">
      <c r="A55" s="36">
        <v>6</v>
      </c>
      <c r="B55" s="38" t="s">
        <v>17</v>
      </c>
      <c r="C55" s="47" t="s">
        <v>18</v>
      </c>
      <c r="D55" s="19" t="s">
        <v>19</v>
      </c>
      <c r="E55" s="19"/>
      <c r="F55" s="8">
        <v>1.2999999999999999E-2</v>
      </c>
      <c r="G55" s="148"/>
      <c r="H55" s="148"/>
      <c r="I55" s="146"/>
      <c r="J55" s="13"/>
      <c r="K55" s="148"/>
      <c r="L55" s="146"/>
      <c r="M55" s="146"/>
      <c r="N55" s="14"/>
    </row>
    <row r="56" spans="1:15" s="4" customFormat="1" ht="21" customHeight="1" x14ac:dyDescent="0.25">
      <c r="A56" s="36"/>
      <c r="B56" s="38"/>
      <c r="C56" s="47" t="s">
        <v>11</v>
      </c>
      <c r="D56" s="19" t="s">
        <v>13</v>
      </c>
      <c r="E56" s="19">
        <v>3.23</v>
      </c>
      <c r="F56" s="7">
        <f>ROUND(F55*E56,2)</f>
        <v>0.04</v>
      </c>
      <c r="G56" s="148"/>
      <c r="H56" s="148"/>
      <c r="I56" s="146"/>
      <c r="J56" s="146"/>
      <c r="K56" s="148"/>
      <c r="L56" s="146"/>
      <c r="M56" s="146"/>
      <c r="N56" s="14"/>
    </row>
    <row r="57" spans="1:15" s="4" customFormat="1" ht="21" customHeight="1" x14ac:dyDescent="0.25">
      <c r="A57" s="36"/>
      <c r="B57" s="38"/>
      <c r="C57" s="47" t="s">
        <v>20</v>
      </c>
      <c r="D57" s="19" t="s">
        <v>8</v>
      </c>
      <c r="E57" s="19">
        <v>3.62</v>
      </c>
      <c r="F57" s="7">
        <f>ROUND(F55*E57,2)</f>
        <v>0.05</v>
      </c>
      <c r="G57" s="148"/>
      <c r="H57" s="148"/>
      <c r="I57" s="146"/>
      <c r="J57" s="13"/>
      <c r="K57" s="148"/>
      <c r="L57" s="146"/>
      <c r="M57" s="146"/>
      <c r="N57" s="14"/>
    </row>
    <row r="58" spans="1:15" s="4" customFormat="1" ht="21" customHeight="1" x14ac:dyDescent="0.25">
      <c r="A58" s="36"/>
      <c r="B58" s="38"/>
      <c r="C58" s="47" t="s">
        <v>6</v>
      </c>
      <c r="D58" s="19" t="s">
        <v>7</v>
      </c>
      <c r="E58" s="19">
        <v>0.18</v>
      </c>
      <c r="F58" s="7">
        <f>ROUND(F55*E58,2)</f>
        <v>0</v>
      </c>
      <c r="G58" s="148"/>
      <c r="H58" s="148"/>
      <c r="I58" s="146"/>
      <c r="J58" s="13"/>
      <c r="K58" s="148"/>
      <c r="L58" s="146"/>
      <c r="M58" s="146"/>
      <c r="N58" s="14"/>
    </row>
    <row r="59" spans="1:15" s="4" customFormat="1" ht="21" customHeight="1" x14ac:dyDescent="0.25">
      <c r="A59" s="36"/>
      <c r="B59" s="38"/>
      <c r="C59" s="47" t="s">
        <v>15</v>
      </c>
      <c r="D59" s="19" t="s">
        <v>5</v>
      </c>
      <c r="E59" s="19">
        <v>0.04</v>
      </c>
      <c r="F59" s="7">
        <f>ROUND(F55*E59,2)</f>
        <v>0</v>
      </c>
      <c r="G59" s="148"/>
      <c r="H59" s="148"/>
      <c r="I59" s="146"/>
      <c r="J59" s="13"/>
      <c r="K59" s="148"/>
      <c r="L59" s="146"/>
      <c r="M59" s="146"/>
      <c r="N59" s="14"/>
    </row>
    <row r="60" spans="1:15" s="4" customFormat="1" ht="28.5" customHeight="1" x14ac:dyDescent="0.25">
      <c r="A60" s="36">
        <v>7</v>
      </c>
      <c r="B60" s="38" t="s">
        <v>96</v>
      </c>
      <c r="C60" s="47" t="s">
        <v>97</v>
      </c>
      <c r="D60" s="19" t="s">
        <v>98</v>
      </c>
      <c r="E60" s="19"/>
      <c r="F60" s="7">
        <v>14.917999999999999</v>
      </c>
      <c r="G60" s="148"/>
      <c r="H60" s="148"/>
      <c r="I60" s="146"/>
      <c r="J60" s="13"/>
      <c r="K60" s="148"/>
      <c r="L60" s="146"/>
      <c r="M60" s="146"/>
      <c r="N60" s="14"/>
    </row>
    <row r="61" spans="1:15" s="4" customFormat="1" ht="21" customHeight="1" x14ac:dyDescent="0.25">
      <c r="A61" s="36"/>
      <c r="B61" s="38"/>
      <c r="C61" s="47" t="s">
        <v>11</v>
      </c>
      <c r="D61" s="19" t="s">
        <v>13</v>
      </c>
      <c r="E61" s="19">
        <v>2.8</v>
      </c>
      <c r="F61" s="7">
        <f>ROUND(F60*E61,2)</f>
        <v>41.77</v>
      </c>
      <c r="G61" s="148"/>
      <c r="H61" s="148"/>
      <c r="I61" s="146"/>
      <c r="J61" s="146"/>
      <c r="K61" s="148"/>
      <c r="L61" s="146"/>
      <c r="M61" s="146"/>
      <c r="N61" s="14"/>
    </row>
    <row r="62" spans="1:15" s="4" customFormat="1" ht="21" customHeight="1" x14ac:dyDescent="0.25">
      <c r="A62" s="36"/>
      <c r="B62" s="38"/>
      <c r="C62" s="47" t="s">
        <v>6</v>
      </c>
      <c r="D62" s="19" t="s">
        <v>7</v>
      </c>
      <c r="E62" s="19">
        <v>0.14299999999999999</v>
      </c>
      <c r="F62" s="7">
        <f>ROUND(F60*E62,2)</f>
        <v>2.13</v>
      </c>
      <c r="G62" s="148"/>
      <c r="H62" s="148"/>
      <c r="I62" s="146"/>
      <c r="J62" s="13"/>
      <c r="K62" s="148"/>
      <c r="L62" s="146"/>
      <c r="M62" s="146"/>
      <c r="N62" s="14"/>
    </row>
    <row r="63" spans="1:15" s="4" customFormat="1" ht="21" customHeight="1" x14ac:dyDescent="0.25">
      <c r="A63" s="36"/>
      <c r="B63" s="38"/>
      <c r="C63" s="47" t="s">
        <v>27</v>
      </c>
      <c r="D63" s="19" t="s">
        <v>5</v>
      </c>
      <c r="E63" s="19">
        <v>1.22</v>
      </c>
      <c r="F63" s="7">
        <f>ROUND(F60*E63,2)</f>
        <v>18.2</v>
      </c>
      <c r="G63" s="148"/>
      <c r="H63" s="148"/>
      <c r="I63" s="146"/>
      <c r="J63" s="13"/>
      <c r="K63" s="148"/>
      <c r="L63" s="146"/>
      <c r="M63" s="146"/>
      <c r="N63" s="14"/>
    </row>
    <row r="64" spans="1:15" s="4" customFormat="1" ht="21" customHeight="1" x14ac:dyDescent="0.2">
      <c r="A64" s="36">
        <v>8</v>
      </c>
      <c r="B64" s="38" t="s">
        <v>42</v>
      </c>
      <c r="C64" s="39" t="s">
        <v>58</v>
      </c>
      <c r="D64" s="146" t="s">
        <v>5</v>
      </c>
      <c r="E64" s="12"/>
      <c r="F64" s="7">
        <v>31.62</v>
      </c>
      <c r="G64" s="146"/>
      <c r="H64" s="146"/>
      <c r="I64" s="146"/>
      <c r="J64" s="146"/>
      <c r="K64" s="146"/>
      <c r="L64" s="146"/>
      <c r="M64" s="146"/>
      <c r="N64" s="14"/>
      <c r="O64" s="88"/>
    </row>
    <row r="65" spans="1:19" s="4" customFormat="1" ht="21" customHeight="1" x14ac:dyDescent="0.25">
      <c r="A65" s="36"/>
      <c r="B65" s="38"/>
      <c r="C65" s="39" t="s">
        <v>11</v>
      </c>
      <c r="D65" s="146" t="s">
        <v>3</v>
      </c>
      <c r="E65" s="7">
        <v>4.74</v>
      </c>
      <c r="F65" s="146">
        <f>ROUND(F64*E65,2)</f>
        <v>149.88</v>
      </c>
      <c r="G65" s="146"/>
      <c r="H65" s="146"/>
      <c r="I65" s="146"/>
      <c r="J65" s="146"/>
      <c r="K65" s="146"/>
      <c r="L65" s="146"/>
      <c r="M65" s="146"/>
      <c r="N65" s="14"/>
    </row>
    <row r="66" spans="1:19" s="4" customFormat="1" ht="21" customHeight="1" x14ac:dyDescent="0.25">
      <c r="A66" s="36"/>
      <c r="B66" s="40"/>
      <c r="C66" s="39" t="s">
        <v>6</v>
      </c>
      <c r="D66" s="7" t="s">
        <v>7</v>
      </c>
      <c r="E66" s="7">
        <v>0.66</v>
      </c>
      <c r="F66" s="146">
        <f>ROUND(F64*E66,2)</f>
        <v>20.87</v>
      </c>
      <c r="G66" s="146"/>
      <c r="H66" s="146"/>
      <c r="I66" s="146"/>
      <c r="J66" s="146"/>
      <c r="K66" s="146"/>
      <c r="L66" s="146"/>
      <c r="M66" s="146"/>
      <c r="N66" s="14"/>
    </row>
    <row r="67" spans="1:19" s="4" customFormat="1" ht="21" customHeight="1" x14ac:dyDescent="0.25">
      <c r="A67" s="36"/>
      <c r="B67" s="40"/>
      <c r="C67" s="39" t="s">
        <v>45</v>
      </c>
      <c r="D67" s="7" t="s">
        <v>5</v>
      </c>
      <c r="E67" s="7">
        <v>1.02</v>
      </c>
      <c r="F67" s="146">
        <f>ROUND(F64*E67,2)</f>
        <v>32.25</v>
      </c>
      <c r="G67" s="146"/>
      <c r="H67" s="146"/>
      <c r="I67" s="146"/>
      <c r="J67" s="146"/>
      <c r="K67" s="146"/>
      <c r="L67" s="146"/>
      <c r="M67" s="146"/>
      <c r="N67" s="14"/>
    </row>
    <row r="68" spans="1:19" s="4" customFormat="1" ht="21" customHeight="1" x14ac:dyDescent="0.25">
      <c r="A68" s="36"/>
      <c r="B68" s="56"/>
      <c r="C68" s="39" t="s">
        <v>34</v>
      </c>
      <c r="D68" s="146" t="s">
        <v>33</v>
      </c>
      <c r="E68" s="7">
        <v>1.32</v>
      </c>
      <c r="F68" s="146">
        <f>ROUND(F64*E68,2)</f>
        <v>41.74</v>
      </c>
      <c r="G68" s="146"/>
      <c r="H68" s="146"/>
      <c r="I68" s="146"/>
      <c r="J68" s="146"/>
      <c r="K68" s="146"/>
      <c r="L68" s="146"/>
      <c r="M68" s="146"/>
      <c r="N68" s="14"/>
    </row>
    <row r="69" spans="1:19" s="4" customFormat="1" ht="21" customHeight="1" x14ac:dyDescent="0.25">
      <c r="A69" s="36"/>
      <c r="B69" s="56"/>
      <c r="C69" s="39" t="s">
        <v>59</v>
      </c>
      <c r="D69" s="146" t="s">
        <v>5</v>
      </c>
      <c r="E69" s="20">
        <v>2.3999999999999998E-3</v>
      </c>
      <c r="F69" s="146">
        <f>ROUND(F64*E69,2)</f>
        <v>0.08</v>
      </c>
      <c r="G69" s="146"/>
      <c r="H69" s="146"/>
      <c r="I69" s="146"/>
      <c r="J69" s="146"/>
      <c r="K69" s="146"/>
      <c r="L69" s="146"/>
      <c r="M69" s="146"/>
      <c r="N69" s="14"/>
    </row>
    <row r="70" spans="1:19" s="4" customFormat="1" ht="21" customHeight="1" x14ac:dyDescent="0.25">
      <c r="A70" s="36"/>
      <c r="B70" s="56"/>
      <c r="C70" s="39" t="s">
        <v>36</v>
      </c>
      <c r="D70" s="146" t="s">
        <v>5</v>
      </c>
      <c r="E70" s="20">
        <v>2.75E-2</v>
      </c>
      <c r="F70" s="146">
        <f>ROUND(F64*E70,2)</f>
        <v>0.87</v>
      </c>
      <c r="G70" s="146"/>
      <c r="H70" s="146"/>
      <c r="I70" s="146"/>
      <c r="J70" s="146"/>
      <c r="K70" s="146"/>
      <c r="L70" s="146"/>
      <c r="M70" s="146"/>
      <c r="N70" s="14"/>
    </row>
    <row r="71" spans="1:19" s="4" customFormat="1" ht="21" customHeight="1" x14ac:dyDescent="0.25">
      <c r="A71" s="36"/>
      <c r="B71" s="46"/>
      <c r="C71" s="57" t="s">
        <v>37</v>
      </c>
      <c r="D71" s="146" t="s">
        <v>4</v>
      </c>
      <c r="E71" s="20">
        <v>1.6000000000000001E-3</v>
      </c>
      <c r="F71" s="146">
        <f>ROUND(F64*E71,2)</f>
        <v>0.05</v>
      </c>
      <c r="G71" s="146"/>
      <c r="H71" s="146"/>
      <c r="I71" s="146"/>
      <c r="J71" s="146"/>
      <c r="K71" s="146"/>
      <c r="L71" s="146"/>
      <c r="M71" s="146"/>
      <c r="N71" s="14"/>
    </row>
    <row r="72" spans="1:19" s="4" customFormat="1" ht="21" customHeight="1" x14ac:dyDescent="0.25">
      <c r="A72" s="36"/>
      <c r="B72" s="56"/>
      <c r="C72" s="39" t="s">
        <v>31</v>
      </c>
      <c r="D72" s="7" t="s">
        <v>7</v>
      </c>
      <c r="E72" s="7">
        <v>1.67</v>
      </c>
      <c r="F72" s="146">
        <f>ROUND(F64*E72,2)</f>
        <v>52.81</v>
      </c>
      <c r="G72" s="146"/>
      <c r="H72" s="146"/>
      <c r="I72" s="146"/>
      <c r="J72" s="146"/>
      <c r="K72" s="146"/>
      <c r="L72" s="146"/>
      <c r="M72" s="146"/>
      <c r="N72" s="14"/>
    </row>
    <row r="73" spans="1:19" s="4" customFormat="1" ht="30" customHeight="1" x14ac:dyDescent="0.25">
      <c r="A73" s="36">
        <v>9</v>
      </c>
      <c r="B73" s="38" t="s">
        <v>61</v>
      </c>
      <c r="C73" s="39" t="s">
        <v>60</v>
      </c>
      <c r="D73" s="7" t="s">
        <v>5</v>
      </c>
      <c r="E73" s="12"/>
      <c r="F73" s="35">
        <v>65</v>
      </c>
      <c r="G73" s="87"/>
      <c r="H73" s="87"/>
      <c r="I73" s="87"/>
      <c r="J73" s="87"/>
      <c r="K73" s="87"/>
      <c r="L73" s="87"/>
      <c r="M73" s="87"/>
      <c r="N73" s="14"/>
    </row>
    <row r="74" spans="1:19" s="4" customFormat="1" ht="21" customHeight="1" x14ac:dyDescent="0.25">
      <c r="A74" s="36"/>
      <c r="B74" s="38"/>
      <c r="C74" s="37" t="s">
        <v>2</v>
      </c>
      <c r="D74" s="7" t="s">
        <v>3</v>
      </c>
      <c r="E74" s="146">
        <v>1.21</v>
      </c>
      <c r="F74" s="87">
        <f>F73*E74</f>
        <v>78.649999999999991</v>
      </c>
      <c r="G74" s="87"/>
      <c r="H74" s="87"/>
      <c r="I74" s="146"/>
      <c r="J74" s="146"/>
      <c r="K74" s="87"/>
      <c r="L74" s="87"/>
      <c r="M74" s="87"/>
      <c r="N74" s="14"/>
    </row>
    <row r="75" spans="1:19" ht="21" customHeight="1" x14ac:dyDescent="0.25">
      <c r="A75" s="23"/>
      <c r="B75" s="23"/>
      <c r="C75" s="100" t="s">
        <v>109</v>
      </c>
      <c r="D75" s="7" t="s">
        <v>7</v>
      </c>
      <c r="E75" s="23"/>
      <c r="F75" s="23"/>
      <c r="G75" s="23"/>
      <c r="H75" s="26"/>
      <c r="I75" s="26"/>
      <c r="J75" s="26"/>
      <c r="K75" s="26"/>
      <c r="L75" s="26"/>
      <c r="M75" s="102"/>
    </row>
    <row r="76" spans="1:19" ht="21" customHeight="1" x14ac:dyDescent="0.25">
      <c r="A76" s="94"/>
      <c r="B76" s="94"/>
      <c r="C76" s="105" t="s">
        <v>145</v>
      </c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9" s="4" customFormat="1" ht="28.5" customHeight="1" x14ac:dyDescent="0.2">
      <c r="A77" s="36">
        <v>1</v>
      </c>
      <c r="B77" s="38" t="s">
        <v>22</v>
      </c>
      <c r="C77" s="51" t="s">
        <v>62</v>
      </c>
      <c r="D77" s="19" t="s">
        <v>23</v>
      </c>
      <c r="E77" s="148"/>
      <c r="F77" s="11">
        <v>4.5671999999999997</v>
      </c>
      <c r="G77" s="148"/>
      <c r="H77" s="13"/>
      <c r="I77" s="148"/>
      <c r="J77" s="27"/>
      <c r="K77" s="148"/>
      <c r="L77" s="146"/>
      <c r="M77" s="146"/>
      <c r="O77" s="59"/>
    </row>
    <row r="78" spans="1:19" s="22" customFormat="1" ht="21" customHeight="1" x14ac:dyDescent="0.25">
      <c r="A78" s="36"/>
      <c r="B78" s="46"/>
      <c r="C78" s="47" t="s">
        <v>11</v>
      </c>
      <c r="D78" s="148" t="s">
        <v>13</v>
      </c>
      <c r="E78" s="146">
        <v>15</v>
      </c>
      <c r="F78" s="148">
        <f>ROUND(F77*E78,2)</f>
        <v>68.510000000000005</v>
      </c>
      <c r="G78" s="21"/>
      <c r="H78" s="21"/>
      <c r="I78" s="146"/>
      <c r="J78" s="146"/>
      <c r="K78" s="21"/>
      <c r="L78" s="21"/>
      <c r="M78" s="146"/>
      <c r="S78" s="28"/>
    </row>
    <row r="79" spans="1:19" s="30" customFormat="1" ht="21" customHeight="1" x14ac:dyDescent="0.25">
      <c r="A79" s="52"/>
      <c r="B79" s="53"/>
      <c r="C79" s="54" t="s">
        <v>24</v>
      </c>
      <c r="D79" s="148" t="s">
        <v>25</v>
      </c>
      <c r="E79" s="29">
        <v>2.16</v>
      </c>
      <c r="F79" s="146">
        <f>ROUND(E79*F77,2)</f>
        <v>9.8699999999999992</v>
      </c>
      <c r="G79" s="87"/>
      <c r="H79" s="146"/>
      <c r="I79" s="23"/>
      <c r="J79" s="2"/>
      <c r="K79" s="24"/>
      <c r="L79" s="146"/>
      <c r="M79" s="146"/>
    </row>
    <row r="80" spans="1:19" s="4" customFormat="1" ht="21" customHeight="1" x14ac:dyDescent="0.25">
      <c r="A80" s="36"/>
      <c r="B80" s="55"/>
      <c r="C80" s="54" t="s">
        <v>44</v>
      </c>
      <c r="D80" s="31" t="s">
        <v>25</v>
      </c>
      <c r="E80" s="32">
        <v>2.73</v>
      </c>
      <c r="F80" s="146">
        <f>ROUND(E80*F77,2)</f>
        <v>12.47</v>
      </c>
      <c r="G80" s="146"/>
      <c r="H80" s="146"/>
      <c r="I80" s="23"/>
      <c r="J80" s="33"/>
      <c r="K80" s="24"/>
      <c r="L80" s="146"/>
      <c r="M80" s="146"/>
    </row>
    <row r="81" spans="1:15" s="4" customFormat="1" ht="21" customHeight="1" x14ac:dyDescent="0.25">
      <c r="A81" s="36"/>
      <c r="B81" s="55"/>
      <c r="C81" s="47" t="s">
        <v>26</v>
      </c>
      <c r="D81" s="31" t="s">
        <v>25</v>
      </c>
      <c r="E81" s="146">
        <v>0.97</v>
      </c>
      <c r="F81" s="146">
        <f>ROUND(E81*F77,2)</f>
        <v>4.43</v>
      </c>
      <c r="G81" s="148"/>
      <c r="H81" s="148"/>
      <c r="I81" s="23"/>
      <c r="J81" s="33"/>
      <c r="K81" s="24"/>
      <c r="L81" s="34"/>
      <c r="M81" s="34"/>
    </row>
    <row r="82" spans="1:15" s="4" customFormat="1" ht="21" customHeight="1" x14ac:dyDescent="0.25">
      <c r="A82" s="36"/>
      <c r="B82" s="55"/>
      <c r="C82" s="47" t="s">
        <v>27</v>
      </c>
      <c r="D82" s="148" t="s">
        <v>16</v>
      </c>
      <c r="E82" s="146">
        <v>122</v>
      </c>
      <c r="F82" s="146">
        <f>ROUND(E82*F77,2)</f>
        <v>557.20000000000005</v>
      </c>
      <c r="G82" s="146"/>
      <c r="H82" s="146"/>
      <c r="I82" s="146"/>
      <c r="J82" s="13"/>
      <c r="K82" s="146"/>
      <c r="L82" s="146"/>
      <c r="M82" s="146"/>
    </row>
    <row r="83" spans="1:15" s="4" customFormat="1" ht="21" customHeight="1" x14ac:dyDescent="0.25">
      <c r="A83" s="36"/>
      <c r="B83" s="55"/>
      <c r="C83" s="47" t="s">
        <v>9</v>
      </c>
      <c r="D83" s="148" t="s">
        <v>16</v>
      </c>
      <c r="E83" s="146">
        <v>7</v>
      </c>
      <c r="F83" s="146">
        <f>ROUND(E83*F77,2)</f>
        <v>31.97</v>
      </c>
      <c r="G83" s="146"/>
      <c r="H83" s="146"/>
      <c r="I83" s="146"/>
      <c r="J83" s="13"/>
      <c r="K83" s="146"/>
      <c r="L83" s="146"/>
      <c r="M83" s="146"/>
    </row>
    <row r="84" spans="1:15" s="4" customFormat="1" ht="29.25" customHeight="1" x14ac:dyDescent="0.2">
      <c r="A84" s="36">
        <v>2</v>
      </c>
      <c r="B84" s="38" t="s">
        <v>63</v>
      </c>
      <c r="C84" s="51" t="s">
        <v>64</v>
      </c>
      <c r="D84" s="19" t="s">
        <v>23</v>
      </c>
      <c r="E84" s="148"/>
      <c r="F84" s="18">
        <v>0.88273000000000001</v>
      </c>
      <c r="G84" s="148"/>
      <c r="H84" s="13"/>
      <c r="I84" s="148"/>
      <c r="J84" s="27"/>
      <c r="K84" s="148"/>
      <c r="L84" s="146"/>
      <c r="M84" s="146"/>
      <c r="O84" s="59"/>
    </row>
    <row r="85" spans="1:15" s="22" customFormat="1" ht="21" customHeight="1" x14ac:dyDescent="0.25">
      <c r="A85" s="36"/>
      <c r="B85" s="46"/>
      <c r="C85" s="47" t="s">
        <v>11</v>
      </c>
      <c r="D85" s="148" t="s">
        <v>13</v>
      </c>
      <c r="E85" s="146">
        <v>14.9</v>
      </c>
      <c r="F85" s="148">
        <f>ROUND(F84*E85,2)</f>
        <v>13.15</v>
      </c>
      <c r="G85" s="21"/>
      <c r="H85" s="21"/>
      <c r="I85" s="146"/>
      <c r="J85" s="146"/>
      <c r="K85" s="21"/>
      <c r="L85" s="21"/>
      <c r="M85" s="146"/>
    </row>
    <row r="86" spans="1:15" s="22" customFormat="1" ht="21" customHeight="1" x14ac:dyDescent="0.25">
      <c r="A86" s="36"/>
      <c r="B86" s="53"/>
      <c r="C86" s="54" t="s">
        <v>24</v>
      </c>
      <c r="D86" s="148" t="s">
        <v>25</v>
      </c>
      <c r="E86" s="29">
        <v>2.16</v>
      </c>
      <c r="F86" s="146">
        <f>ROUND(E86*F84,2)</f>
        <v>1.91</v>
      </c>
      <c r="G86" s="87"/>
      <c r="H86" s="146"/>
      <c r="I86" s="23"/>
      <c r="J86" s="2"/>
      <c r="K86" s="24"/>
      <c r="L86" s="146"/>
      <c r="M86" s="146"/>
    </row>
    <row r="87" spans="1:15" s="6" customFormat="1" ht="21" customHeight="1" x14ac:dyDescent="0.25">
      <c r="A87" s="36"/>
      <c r="B87" s="55"/>
      <c r="C87" s="54" t="s">
        <v>44</v>
      </c>
      <c r="D87" s="31" t="s">
        <v>25</v>
      </c>
      <c r="E87" s="32">
        <v>0.41</v>
      </c>
      <c r="F87" s="146">
        <f>ROUND(E87*F84,2)</f>
        <v>0.36</v>
      </c>
      <c r="G87" s="146"/>
      <c r="H87" s="146"/>
      <c r="I87" s="23"/>
      <c r="J87" s="33"/>
      <c r="K87" s="24"/>
      <c r="L87" s="146"/>
      <c r="M87" s="146"/>
    </row>
    <row r="88" spans="1:15" s="6" customFormat="1" ht="21" customHeight="1" x14ac:dyDescent="0.25">
      <c r="A88" s="36"/>
      <c r="B88" s="55"/>
      <c r="C88" s="54" t="s">
        <v>65</v>
      </c>
      <c r="D88" s="31" t="s">
        <v>25</v>
      </c>
      <c r="E88" s="32">
        <v>1.82</v>
      </c>
      <c r="F88" s="146">
        <f>F84*E88</f>
        <v>1.6065686000000001</v>
      </c>
      <c r="G88" s="146"/>
      <c r="H88" s="146"/>
      <c r="I88" s="23"/>
      <c r="J88" s="33"/>
      <c r="K88" s="24"/>
      <c r="L88" s="146"/>
      <c r="M88" s="146"/>
    </row>
    <row r="89" spans="1:15" s="6" customFormat="1" ht="21" customHeight="1" x14ac:dyDescent="0.25">
      <c r="A89" s="36"/>
      <c r="B89" s="55"/>
      <c r="C89" s="54" t="s">
        <v>66</v>
      </c>
      <c r="D89" s="31" t="s">
        <v>25</v>
      </c>
      <c r="E89" s="32">
        <v>1.82</v>
      </c>
      <c r="F89" s="146">
        <f>F84*E89</f>
        <v>1.6065686000000001</v>
      </c>
      <c r="G89" s="146"/>
      <c r="H89" s="146"/>
      <c r="I89" s="23"/>
      <c r="J89" s="33"/>
      <c r="K89" s="24"/>
      <c r="L89" s="146"/>
      <c r="M89" s="146"/>
    </row>
    <row r="90" spans="1:15" s="4" customFormat="1" ht="21" customHeight="1" x14ac:dyDescent="0.25">
      <c r="A90" s="36"/>
      <c r="B90" s="55"/>
      <c r="C90" s="47" t="s">
        <v>26</v>
      </c>
      <c r="D90" s="31" t="s">
        <v>25</v>
      </c>
      <c r="E90" s="146">
        <v>0.69</v>
      </c>
      <c r="F90" s="146">
        <f>ROUND(E90*F84,2)</f>
        <v>0.61</v>
      </c>
      <c r="G90" s="148"/>
      <c r="H90" s="148"/>
      <c r="I90" s="23"/>
      <c r="J90" s="33"/>
      <c r="K90" s="24"/>
      <c r="L90" s="34"/>
      <c r="M90" s="34"/>
    </row>
    <row r="91" spans="1:15" s="4" customFormat="1" ht="21" customHeight="1" x14ac:dyDescent="0.25">
      <c r="A91" s="36"/>
      <c r="B91" s="55"/>
      <c r="C91" s="47" t="s">
        <v>67</v>
      </c>
      <c r="D91" s="148" t="s">
        <v>16</v>
      </c>
      <c r="E91" s="146">
        <v>110</v>
      </c>
      <c r="F91" s="146">
        <f>ROUND(E91*F84,2)</f>
        <v>97.1</v>
      </c>
      <c r="G91" s="146"/>
      <c r="H91" s="146"/>
      <c r="I91" s="146"/>
      <c r="J91" s="13"/>
      <c r="K91" s="146"/>
      <c r="L91" s="146"/>
      <c r="M91" s="146"/>
    </row>
    <row r="92" spans="1:15" s="4" customFormat="1" ht="21" customHeight="1" x14ac:dyDescent="0.25">
      <c r="A92" s="36"/>
      <c r="B92" s="55"/>
      <c r="C92" s="47" t="s">
        <v>9</v>
      </c>
      <c r="D92" s="148" t="s">
        <v>16</v>
      </c>
      <c r="E92" s="146">
        <v>5</v>
      </c>
      <c r="F92" s="146">
        <f>ROUND(E92*F84,2)</f>
        <v>4.41</v>
      </c>
      <c r="G92" s="146"/>
      <c r="H92" s="146"/>
      <c r="I92" s="146"/>
      <c r="J92" s="13"/>
      <c r="K92" s="146"/>
      <c r="L92" s="146"/>
      <c r="M92" s="146"/>
    </row>
    <row r="93" spans="1:15" s="22" customFormat="1" ht="29.25" customHeight="1" x14ac:dyDescent="0.2">
      <c r="A93" s="36">
        <v>3</v>
      </c>
      <c r="B93" s="40" t="s">
        <v>71</v>
      </c>
      <c r="C93" s="47" t="s">
        <v>127</v>
      </c>
      <c r="D93" s="19" t="s">
        <v>30</v>
      </c>
      <c r="E93" s="148"/>
      <c r="F93" s="148">
        <v>2.7404999999999999</v>
      </c>
      <c r="G93" s="21"/>
      <c r="H93" s="21"/>
      <c r="I93" s="148"/>
      <c r="J93" s="13"/>
      <c r="K93" s="21"/>
      <c r="L93" s="21"/>
      <c r="M93" s="15"/>
      <c r="O93" s="59"/>
    </row>
    <row r="94" spans="1:15" s="30" customFormat="1" ht="21" customHeight="1" x14ac:dyDescent="0.25">
      <c r="A94" s="52"/>
      <c r="B94" s="53"/>
      <c r="C94" s="47" t="s">
        <v>11</v>
      </c>
      <c r="D94" s="148" t="s">
        <v>13</v>
      </c>
      <c r="E94" s="13">
        <v>158</v>
      </c>
      <c r="F94" s="146">
        <f>ROUND(F93*E94,2)</f>
        <v>433</v>
      </c>
      <c r="G94" s="21"/>
      <c r="H94" s="21"/>
      <c r="I94" s="146"/>
      <c r="J94" s="146"/>
      <c r="K94" s="21"/>
      <c r="L94" s="21"/>
      <c r="M94" s="146"/>
    </row>
    <row r="95" spans="1:15" customFormat="1" ht="21" customHeight="1" x14ac:dyDescent="0.25">
      <c r="A95" s="50"/>
      <c r="B95" s="50"/>
      <c r="C95" s="47" t="s">
        <v>68</v>
      </c>
      <c r="D95" s="31" t="s">
        <v>25</v>
      </c>
      <c r="E95" s="146">
        <v>8.5</v>
      </c>
      <c r="F95" s="146">
        <f>ROUND(E95*F93,2)</f>
        <v>23.29</v>
      </c>
      <c r="G95" s="21"/>
      <c r="H95" s="21"/>
      <c r="I95" s="146"/>
      <c r="J95" s="13"/>
      <c r="K95" s="148"/>
      <c r="L95" s="146"/>
      <c r="M95" s="146"/>
    </row>
    <row r="96" spans="1:15" s="4" customFormat="1" ht="29.25" customHeight="1" x14ac:dyDescent="0.25">
      <c r="A96" s="36"/>
      <c r="B96" s="9"/>
      <c r="C96" s="54" t="s">
        <v>69</v>
      </c>
      <c r="D96" s="31" t="s">
        <v>25</v>
      </c>
      <c r="E96" s="146">
        <v>8.5</v>
      </c>
      <c r="F96" s="146">
        <f>ROUND(E96*F93,2)</f>
        <v>23.29</v>
      </c>
      <c r="G96" s="146"/>
      <c r="H96" s="146"/>
      <c r="I96" s="23"/>
      <c r="J96" s="33"/>
      <c r="K96" s="24"/>
      <c r="L96" s="146"/>
      <c r="M96" s="146"/>
    </row>
    <row r="97" spans="1:18" s="22" customFormat="1" ht="21" customHeight="1" x14ac:dyDescent="0.25">
      <c r="A97" s="36"/>
      <c r="B97" s="46"/>
      <c r="C97" s="54" t="s">
        <v>70</v>
      </c>
      <c r="D97" s="31" t="s">
        <v>25</v>
      </c>
      <c r="E97" s="146">
        <v>8.5</v>
      </c>
      <c r="F97" s="146">
        <f>ROUND(E97*F93,2)</f>
        <v>23.29</v>
      </c>
      <c r="G97" s="146"/>
      <c r="H97" s="146"/>
      <c r="I97" s="23"/>
      <c r="J97" s="33"/>
      <c r="K97" s="24"/>
      <c r="L97" s="146"/>
      <c r="M97" s="146"/>
      <c r="N97" s="28"/>
      <c r="R97" s="28"/>
    </row>
    <row r="98" spans="1:18" s="22" customFormat="1" ht="29.25" customHeight="1" x14ac:dyDescent="0.25">
      <c r="A98" s="36"/>
      <c r="B98" s="46"/>
      <c r="C98" s="47" t="s">
        <v>72</v>
      </c>
      <c r="D98" s="31" t="s">
        <v>25</v>
      </c>
      <c r="E98" s="146">
        <v>8.5</v>
      </c>
      <c r="F98" s="146">
        <f>E98*F93</f>
        <v>23.294249999999998</v>
      </c>
      <c r="G98" s="146"/>
      <c r="H98" s="146"/>
      <c r="I98" s="23"/>
      <c r="J98" s="33"/>
      <c r="K98" s="3"/>
      <c r="L98" s="146"/>
      <c r="M98" s="146"/>
      <c r="N98" s="28"/>
      <c r="R98" s="28"/>
    </row>
    <row r="99" spans="1:18" s="22" customFormat="1" ht="21" customHeight="1" x14ac:dyDescent="0.25">
      <c r="A99" s="36"/>
      <c r="B99" s="46"/>
      <c r="C99" s="54" t="s">
        <v>73</v>
      </c>
      <c r="D99" s="31" t="s">
        <v>25</v>
      </c>
      <c r="E99" s="146">
        <v>18.600000000000001</v>
      </c>
      <c r="F99" s="146">
        <f>F93*E99</f>
        <v>50.973300000000002</v>
      </c>
      <c r="G99" s="146"/>
      <c r="H99" s="146"/>
      <c r="I99" s="23"/>
      <c r="J99" s="33"/>
      <c r="K99" s="24"/>
      <c r="L99" s="146"/>
      <c r="M99" s="146"/>
      <c r="N99" s="28"/>
      <c r="R99" s="28"/>
    </row>
    <row r="100" spans="1:18" s="22" customFormat="1" ht="21" customHeight="1" x14ac:dyDescent="0.25">
      <c r="A100" s="36"/>
      <c r="B100" s="46"/>
      <c r="C100" s="54" t="s">
        <v>74</v>
      </c>
      <c r="D100" s="31" t="s">
        <v>25</v>
      </c>
      <c r="E100" s="13">
        <v>17</v>
      </c>
      <c r="F100" s="146">
        <f>F93*E100</f>
        <v>46.588499999999996</v>
      </c>
      <c r="G100" s="146"/>
      <c r="H100" s="146"/>
      <c r="I100" s="23"/>
      <c r="J100" s="33"/>
      <c r="K100" s="24"/>
      <c r="L100" s="146"/>
      <c r="M100" s="146"/>
      <c r="N100" s="28"/>
      <c r="R100" s="28"/>
    </row>
    <row r="101" spans="1:18" s="22" customFormat="1" ht="21" customHeight="1" x14ac:dyDescent="0.25">
      <c r="A101" s="36"/>
      <c r="B101" s="46"/>
      <c r="C101" s="47" t="s">
        <v>6</v>
      </c>
      <c r="D101" s="148" t="s">
        <v>14</v>
      </c>
      <c r="E101" s="146">
        <v>34.700000000000003</v>
      </c>
      <c r="F101" s="146">
        <f>ROUND(E101*F93,2)</f>
        <v>95.1</v>
      </c>
      <c r="G101" s="148"/>
      <c r="H101" s="148"/>
      <c r="I101" s="146"/>
      <c r="J101" s="13"/>
      <c r="K101" s="146"/>
      <c r="L101" s="146"/>
      <c r="M101" s="146"/>
    </row>
    <row r="102" spans="1:18" s="4" customFormat="1" ht="21" customHeight="1" x14ac:dyDescent="0.25">
      <c r="A102" s="36"/>
      <c r="B102" s="55"/>
      <c r="C102" s="47" t="s">
        <v>43</v>
      </c>
      <c r="D102" s="7" t="s">
        <v>5</v>
      </c>
      <c r="E102" s="7">
        <v>160</v>
      </c>
      <c r="F102" s="146">
        <f>F93*E102</f>
        <v>438.48</v>
      </c>
      <c r="G102" s="146"/>
      <c r="H102" s="146"/>
      <c r="I102" s="146"/>
      <c r="J102" s="146"/>
      <c r="K102" s="146"/>
      <c r="L102" s="146"/>
      <c r="M102" s="146"/>
    </row>
    <row r="103" spans="1:18" s="4" customFormat="1" ht="21" customHeight="1" x14ac:dyDescent="0.25">
      <c r="A103" s="36"/>
      <c r="B103" s="55"/>
      <c r="C103" s="47" t="s">
        <v>75</v>
      </c>
      <c r="D103" s="7" t="s">
        <v>4</v>
      </c>
      <c r="E103" s="7">
        <v>0.11</v>
      </c>
      <c r="F103" s="146">
        <f>F93*E103</f>
        <v>0.30145499999999997</v>
      </c>
      <c r="G103" s="146"/>
      <c r="H103" s="146"/>
      <c r="I103" s="146"/>
      <c r="J103" s="146"/>
      <c r="K103" s="146"/>
      <c r="L103" s="146"/>
      <c r="M103" s="146"/>
    </row>
    <row r="104" spans="1:18" s="4" customFormat="1" ht="21" customHeight="1" x14ac:dyDescent="0.25">
      <c r="A104" s="36"/>
      <c r="B104" s="55"/>
      <c r="C104" s="47" t="s">
        <v>76</v>
      </c>
      <c r="D104" s="7" t="s">
        <v>4</v>
      </c>
      <c r="E104" s="7">
        <v>0.5</v>
      </c>
      <c r="F104" s="146">
        <f>F93*E104</f>
        <v>1.37025</v>
      </c>
      <c r="G104" s="146"/>
      <c r="H104" s="146"/>
      <c r="I104" s="146"/>
      <c r="J104" s="146"/>
      <c r="K104" s="146"/>
      <c r="L104" s="146"/>
      <c r="M104" s="146"/>
    </row>
    <row r="105" spans="1:18" s="4" customFormat="1" ht="21" customHeight="1" x14ac:dyDescent="0.25">
      <c r="A105" s="36"/>
      <c r="B105" s="55"/>
      <c r="C105" s="47" t="s">
        <v>31</v>
      </c>
      <c r="D105" s="148" t="s">
        <v>14</v>
      </c>
      <c r="E105" s="18">
        <v>0.46</v>
      </c>
      <c r="F105" s="146">
        <f>ROUND(E105*F93,2)</f>
        <v>1.26</v>
      </c>
      <c r="G105" s="146"/>
      <c r="H105" s="146"/>
      <c r="I105" s="146"/>
      <c r="J105" s="13"/>
      <c r="K105" s="146"/>
      <c r="L105" s="146"/>
      <c r="M105" s="146"/>
    </row>
    <row r="106" spans="1:18" s="4" customFormat="1" ht="27.75" customHeight="1" x14ac:dyDescent="0.25">
      <c r="A106" s="36">
        <v>4</v>
      </c>
      <c r="B106" s="38" t="s">
        <v>22</v>
      </c>
      <c r="C106" s="51" t="s">
        <v>181</v>
      </c>
      <c r="D106" s="19" t="s">
        <v>23</v>
      </c>
      <c r="E106" s="148"/>
      <c r="F106" s="11">
        <v>3.4508000000000001</v>
      </c>
      <c r="G106" s="148"/>
      <c r="H106" s="13"/>
      <c r="I106" s="148"/>
      <c r="J106" s="27"/>
      <c r="K106" s="148"/>
      <c r="L106" s="146"/>
      <c r="M106" s="146"/>
    </row>
    <row r="107" spans="1:18" s="4" customFormat="1" ht="21" customHeight="1" x14ac:dyDescent="0.25">
      <c r="A107" s="36"/>
      <c r="B107" s="46"/>
      <c r="C107" s="47" t="s">
        <v>11</v>
      </c>
      <c r="D107" s="148" t="s">
        <v>13</v>
      </c>
      <c r="E107" s="146">
        <v>15</v>
      </c>
      <c r="F107" s="148">
        <f>ROUND(F106*E107,2)</f>
        <v>51.76</v>
      </c>
      <c r="G107" s="21"/>
      <c r="H107" s="21"/>
      <c r="I107" s="146"/>
      <c r="J107" s="146"/>
      <c r="K107" s="21"/>
      <c r="L107" s="21"/>
      <c r="M107" s="146"/>
    </row>
    <row r="108" spans="1:18" s="4" customFormat="1" ht="21" customHeight="1" x14ac:dyDescent="0.25">
      <c r="A108" s="36"/>
      <c r="B108" s="53"/>
      <c r="C108" s="54" t="s">
        <v>24</v>
      </c>
      <c r="D108" s="148" t="s">
        <v>25</v>
      </c>
      <c r="E108" s="29">
        <v>2.16</v>
      </c>
      <c r="F108" s="146">
        <f>ROUND(E108*F106,2)</f>
        <v>7.45</v>
      </c>
      <c r="G108" s="87"/>
      <c r="H108" s="146"/>
      <c r="I108" s="23"/>
      <c r="J108" s="2"/>
      <c r="K108" s="24"/>
      <c r="L108" s="146"/>
      <c r="M108" s="146"/>
    </row>
    <row r="109" spans="1:18" s="4" customFormat="1" ht="21" customHeight="1" x14ac:dyDescent="0.25">
      <c r="A109" s="36"/>
      <c r="B109" s="55"/>
      <c r="C109" s="54" t="s">
        <v>44</v>
      </c>
      <c r="D109" s="31" t="s">
        <v>25</v>
      </c>
      <c r="E109" s="32">
        <v>2.73</v>
      </c>
      <c r="F109" s="146">
        <f>ROUND(E109*F106,2)</f>
        <v>9.42</v>
      </c>
      <c r="G109" s="146"/>
      <c r="H109" s="146"/>
      <c r="I109" s="23"/>
      <c r="J109" s="33"/>
      <c r="K109" s="24"/>
      <c r="L109" s="146"/>
      <c r="M109" s="146"/>
    </row>
    <row r="110" spans="1:18" s="4" customFormat="1" ht="21" customHeight="1" x14ac:dyDescent="0.25">
      <c r="A110" s="36"/>
      <c r="B110" s="55"/>
      <c r="C110" s="47" t="s">
        <v>26</v>
      </c>
      <c r="D110" s="31" t="s">
        <v>25</v>
      </c>
      <c r="E110" s="146">
        <v>0.97</v>
      </c>
      <c r="F110" s="146">
        <f>ROUND(E110*F106,2)</f>
        <v>3.35</v>
      </c>
      <c r="G110" s="148"/>
      <c r="H110" s="148"/>
      <c r="I110" s="23"/>
      <c r="J110" s="33"/>
      <c r="K110" s="24"/>
      <c r="L110" s="34"/>
      <c r="M110" s="34"/>
    </row>
    <row r="111" spans="1:18" s="4" customFormat="1" ht="21" customHeight="1" x14ac:dyDescent="0.25">
      <c r="A111" s="36"/>
      <c r="B111" s="55"/>
      <c r="C111" s="47" t="s">
        <v>27</v>
      </c>
      <c r="D111" s="148" t="s">
        <v>16</v>
      </c>
      <c r="E111" s="146">
        <v>122</v>
      </c>
      <c r="F111" s="146">
        <f>ROUND(E111*F106,2)</f>
        <v>421</v>
      </c>
      <c r="G111" s="146"/>
      <c r="H111" s="146"/>
      <c r="I111" s="146"/>
      <c r="J111" s="13"/>
      <c r="K111" s="146"/>
      <c r="L111" s="146"/>
      <c r="M111" s="146"/>
    </row>
    <row r="112" spans="1:18" s="4" customFormat="1" ht="21" customHeight="1" x14ac:dyDescent="0.25">
      <c r="A112" s="36"/>
      <c r="B112" s="55"/>
      <c r="C112" s="47" t="s">
        <v>9</v>
      </c>
      <c r="D112" s="148" t="s">
        <v>16</v>
      </c>
      <c r="E112" s="146">
        <v>7</v>
      </c>
      <c r="F112" s="146">
        <f>ROUND(E112*F106,2)</f>
        <v>24.16</v>
      </c>
      <c r="G112" s="146"/>
      <c r="H112" s="146"/>
      <c r="I112" s="146"/>
      <c r="J112" s="13"/>
      <c r="K112" s="146"/>
      <c r="L112" s="146"/>
      <c r="M112" s="146"/>
    </row>
    <row r="113" spans="1:14" customFormat="1" ht="21" customHeight="1" x14ac:dyDescent="0.25">
      <c r="A113" s="50"/>
      <c r="B113" s="50"/>
      <c r="C113" s="100" t="s">
        <v>146</v>
      </c>
      <c r="D113" s="24" t="s">
        <v>7</v>
      </c>
      <c r="E113" s="23"/>
      <c r="F113" s="23"/>
      <c r="G113" s="23"/>
      <c r="H113" s="26"/>
      <c r="I113" s="26"/>
      <c r="J113" s="26"/>
      <c r="K113" s="26"/>
      <c r="L113" s="26"/>
      <c r="M113" s="102"/>
    </row>
    <row r="114" spans="1:14" ht="21" customHeight="1" x14ac:dyDescent="0.25">
      <c r="A114" s="94"/>
      <c r="B114" s="94"/>
      <c r="C114" s="104" t="s">
        <v>128</v>
      </c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1:14" ht="33" customHeight="1" x14ac:dyDescent="0.25">
      <c r="A115" s="94"/>
      <c r="B115" s="94"/>
      <c r="C115" s="155" t="s">
        <v>191</v>
      </c>
      <c r="D115" s="156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1:14" s="6" customFormat="1" ht="33.75" customHeight="1" x14ac:dyDescent="0.25">
      <c r="A116" s="36">
        <v>1</v>
      </c>
      <c r="B116" s="40" t="s">
        <v>169</v>
      </c>
      <c r="C116" s="39" t="s">
        <v>176</v>
      </c>
      <c r="D116" s="60" t="s">
        <v>10</v>
      </c>
      <c r="E116" s="60"/>
      <c r="F116" s="124">
        <v>1.2999999999999999E-2</v>
      </c>
      <c r="G116" s="60"/>
      <c r="H116" s="60"/>
      <c r="I116" s="60"/>
      <c r="J116" s="60"/>
      <c r="K116" s="60"/>
      <c r="L116" s="60"/>
      <c r="M116" s="60"/>
    </row>
    <row r="117" spans="1:14" s="6" customFormat="1" ht="15" customHeight="1" x14ac:dyDescent="0.25">
      <c r="A117" s="36"/>
      <c r="B117" s="56"/>
      <c r="C117" s="39" t="s">
        <v>11</v>
      </c>
      <c r="D117" s="60" t="s">
        <v>3</v>
      </c>
      <c r="E117" s="60">
        <v>9.9600000000000009</v>
      </c>
      <c r="F117" s="60">
        <f>ROUND(F116*E117,2)</f>
        <v>0.13</v>
      </c>
      <c r="G117" s="60"/>
      <c r="H117" s="60"/>
      <c r="I117" s="60"/>
      <c r="J117" s="60"/>
      <c r="K117" s="60"/>
      <c r="L117" s="60"/>
      <c r="M117" s="60"/>
    </row>
    <row r="118" spans="1:14" s="6" customFormat="1" ht="15" customHeight="1" x14ac:dyDescent="0.25">
      <c r="A118" s="36"/>
      <c r="B118" s="56"/>
      <c r="C118" s="39" t="s">
        <v>163</v>
      </c>
      <c r="D118" s="60" t="s">
        <v>8</v>
      </c>
      <c r="E118" s="60">
        <v>22.3</v>
      </c>
      <c r="F118" s="60">
        <f>ROUND(F116*E118,2)</f>
        <v>0.28999999999999998</v>
      </c>
      <c r="G118" s="60"/>
      <c r="H118" s="60"/>
      <c r="I118" s="60"/>
      <c r="J118" s="60"/>
      <c r="K118" s="60"/>
      <c r="L118" s="60"/>
      <c r="M118" s="60"/>
    </row>
    <row r="119" spans="1:14" s="4" customFormat="1" ht="15" customHeight="1" x14ac:dyDescent="0.25">
      <c r="A119" s="36">
        <v>2</v>
      </c>
      <c r="B119" s="9" t="s">
        <v>170</v>
      </c>
      <c r="C119" s="39" t="s">
        <v>171</v>
      </c>
      <c r="D119" s="60" t="s">
        <v>165</v>
      </c>
      <c r="E119" s="61"/>
      <c r="F119" s="114">
        <v>1.2999999999999999E-2</v>
      </c>
      <c r="G119" s="60"/>
      <c r="H119" s="60"/>
      <c r="I119" s="60"/>
      <c r="J119" s="60"/>
      <c r="K119" s="60"/>
      <c r="L119" s="60"/>
      <c r="M119" s="60"/>
    </row>
    <row r="120" spans="1:14" s="4" customFormat="1" ht="15" customHeight="1" x14ac:dyDescent="0.25">
      <c r="A120" s="36"/>
      <c r="B120" s="9"/>
      <c r="C120" s="39" t="s">
        <v>11</v>
      </c>
      <c r="D120" s="60" t="s">
        <v>3</v>
      </c>
      <c r="E120" s="61">
        <v>206</v>
      </c>
      <c r="F120" s="60">
        <f>ROUND(F119*E120,2)</f>
        <v>2.68</v>
      </c>
      <c r="G120" s="60"/>
      <c r="H120" s="60"/>
      <c r="I120" s="60"/>
      <c r="J120" s="60"/>
      <c r="K120" s="60"/>
      <c r="L120" s="60"/>
      <c r="M120" s="60"/>
    </row>
    <row r="121" spans="1:14" s="4" customFormat="1" ht="31.5" customHeight="1" x14ac:dyDescent="0.25">
      <c r="A121" s="110">
        <v>3</v>
      </c>
      <c r="B121" s="111" t="s">
        <v>172</v>
      </c>
      <c r="C121" s="133" t="s">
        <v>173</v>
      </c>
      <c r="D121" s="19" t="s">
        <v>10</v>
      </c>
      <c r="E121" s="19"/>
      <c r="F121" s="134">
        <v>1.43E-2</v>
      </c>
      <c r="G121" s="153"/>
      <c r="H121" s="153"/>
      <c r="I121" s="152"/>
      <c r="J121" s="13"/>
      <c r="K121" s="153"/>
      <c r="L121" s="152"/>
      <c r="M121" s="13"/>
      <c r="N121" s="14"/>
    </row>
    <row r="122" spans="1:14" s="22" customFormat="1" ht="15" customHeight="1" x14ac:dyDescent="0.25">
      <c r="A122" s="110"/>
      <c r="B122" s="135"/>
      <c r="C122" s="47" t="s">
        <v>12</v>
      </c>
      <c r="D122" s="153" t="s">
        <v>13</v>
      </c>
      <c r="E122" s="152">
        <v>13</v>
      </c>
      <c r="F122" s="152">
        <f>ROUND(E122*F121,2)</f>
        <v>0.19</v>
      </c>
      <c r="G122" s="21"/>
      <c r="H122" s="21"/>
      <c r="I122" s="152"/>
      <c r="J122" s="152"/>
      <c r="K122" s="21"/>
      <c r="L122" s="152"/>
      <c r="M122" s="152"/>
    </row>
    <row r="123" spans="1:14" s="22" customFormat="1" ht="15" customHeight="1" x14ac:dyDescent="0.25">
      <c r="A123" s="110"/>
      <c r="B123" s="135"/>
      <c r="C123" s="47" t="s">
        <v>174</v>
      </c>
      <c r="D123" s="153" t="s">
        <v>13</v>
      </c>
      <c r="E123" s="152">
        <v>29.1</v>
      </c>
      <c r="F123" s="152">
        <f>ROUND(E123*F121,2)</f>
        <v>0.42</v>
      </c>
      <c r="G123" s="21"/>
      <c r="H123" s="21"/>
      <c r="I123" s="153"/>
      <c r="J123" s="13"/>
      <c r="K123" s="153"/>
      <c r="L123" s="152"/>
      <c r="M123" s="152"/>
    </row>
    <row r="124" spans="1:14" s="6" customFormat="1" ht="15" customHeight="1" x14ac:dyDescent="0.25">
      <c r="A124" s="110"/>
      <c r="B124" s="136"/>
      <c r="C124" s="58" t="s">
        <v>6</v>
      </c>
      <c r="D124" s="153" t="s">
        <v>14</v>
      </c>
      <c r="E124" s="152">
        <v>1.82</v>
      </c>
      <c r="F124" s="152">
        <f>ROUND(E124*F121,2)</f>
        <v>0.03</v>
      </c>
      <c r="G124" s="152"/>
      <c r="H124" s="13"/>
      <c r="I124" s="152"/>
      <c r="J124" s="13"/>
      <c r="K124" s="152"/>
      <c r="L124" s="152"/>
      <c r="M124" s="152"/>
      <c r="N124" s="4"/>
    </row>
    <row r="125" spans="1:14" s="1" customFormat="1" ht="15" customHeight="1" x14ac:dyDescent="0.25">
      <c r="A125" s="137"/>
      <c r="B125" s="137"/>
      <c r="C125" s="50" t="s">
        <v>15</v>
      </c>
      <c r="D125" s="24" t="s">
        <v>16</v>
      </c>
      <c r="E125" s="3">
        <v>0.03</v>
      </c>
      <c r="F125" s="152">
        <f>ROUND(E125*F121,2)</f>
        <v>0</v>
      </c>
      <c r="G125" s="3"/>
      <c r="H125" s="25"/>
      <c r="I125" s="23"/>
      <c r="J125" s="13"/>
      <c r="K125" s="23"/>
      <c r="L125" s="152"/>
      <c r="M125" s="152"/>
    </row>
    <row r="126" spans="1:14" s="6" customFormat="1" ht="30" customHeight="1" x14ac:dyDescent="0.25">
      <c r="A126" s="110">
        <v>4</v>
      </c>
      <c r="B126" s="138" t="s">
        <v>177</v>
      </c>
      <c r="C126" s="37" t="s">
        <v>175</v>
      </c>
      <c r="D126" s="152" t="s">
        <v>4</v>
      </c>
      <c r="E126" s="7"/>
      <c r="F126" s="93">
        <v>27.885000000000002</v>
      </c>
      <c r="G126" s="152"/>
      <c r="H126" s="152"/>
      <c r="I126" s="152"/>
      <c r="J126" s="152"/>
      <c r="K126" s="152"/>
      <c r="L126" s="152"/>
      <c r="M126" s="152"/>
    </row>
    <row r="127" spans="1:14" s="4" customFormat="1" ht="15" customHeight="1" x14ac:dyDescent="0.25">
      <c r="A127" s="110">
        <v>5</v>
      </c>
      <c r="B127" s="111" t="s">
        <v>17</v>
      </c>
      <c r="C127" s="58" t="s">
        <v>18</v>
      </c>
      <c r="D127" s="19" t="s">
        <v>19</v>
      </c>
      <c r="E127" s="19"/>
      <c r="F127" s="134">
        <v>1.43E-2</v>
      </c>
      <c r="G127" s="153"/>
      <c r="H127" s="153"/>
      <c r="I127" s="152"/>
      <c r="J127" s="13"/>
      <c r="K127" s="153"/>
      <c r="L127" s="152"/>
      <c r="M127" s="152"/>
      <c r="N127" s="14"/>
    </row>
    <row r="128" spans="1:14" s="4" customFormat="1" ht="15" customHeight="1" x14ac:dyDescent="0.25">
      <c r="A128" s="110"/>
      <c r="B128" s="111"/>
      <c r="C128" s="58" t="s">
        <v>11</v>
      </c>
      <c r="D128" s="19" t="s">
        <v>13</v>
      </c>
      <c r="E128" s="19">
        <v>3.23</v>
      </c>
      <c r="F128" s="7">
        <f>ROUND(F127*E128,2)</f>
        <v>0.05</v>
      </c>
      <c r="G128" s="153"/>
      <c r="H128" s="153"/>
      <c r="I128" s="152"/>
      <c r="J128" s="152"/>
      <c r="K128" s="153"/>
      <c r="L128" s="152"/>
      <c r="M128" s="152"/>
      <c r="N128" s="14"/>
    </row>
    <row r="129" spans="1:17" s="4" customFormat="1" ht="15" customHeight="1" x14ac:dyDescent="0.25">
      <c r="A129" s="110"/>
      <c r="B129" s="111"/>
      <c r="C129" s="58" t="s">
        <v>122</v>
      </c>
      <c r="D129" s="19" t="s">
        <v>8</v>
      </c>
      <c r="E129" s="19">
        <v>3.62</v>
      </c>
      <c r="F129" s="7">
        <f>ROUND(F127*E129,2)</f>
        <v>0.05</v>
      </c>
      <c r="G129" s="153"/>
      <c r="H129" s="153"/>
      <c r="I129" s="152"/>
      <c r="J129" s="13"/>
      <c r="K129" s="153"/>
      <c r="L129" s="152"/>
      <c r="M129" s="152"/>
      <c r="N129" s="14"/>
    </row>
    <row r="130" spans="1:17" s="4" customFormat="1" ht="15" customHeight="1" x14ac:dyDescent="0.25">
      <c r="A130" s="110"/>
      <c r="B130" s="111"/>
      <c r="C130" s="58" t="s">
        <v>6</v>
      </c>
      <c r="D130" s="19" t="s">
        <v>7</v>
      </c>
      <c r="E130" s="19">
        <v>0.18</v>
      </c>
      <c r="F130" s="7">
        <f>ROUND(F127*E130,2)</f>
        <v>0</v>
      </c>
      <c r="G130" s="153"/>
      <c r="H130" s="153"/>
      <c r="I130" s="152"/>
      <c r="J130" s="13"/>
      <c r="K130" s="153"/>
      <c r="L130" s="152"/>
      <c r="M130" s="152"/>
      <c r="N130" s="14"/>
    </row>
    <row r="131" spans="1:17" s="4" customFormat="1" ht="15" customHeight="1" x14ac:dyDescent="0.25">
      <c r="A131" s="110"/>
      <c r="B131" s="111"/>
      <c r="C131" s="58" t="s">
        <v>15</v>
      </c>
      <c r="D131" s="19" t="s">
        <v>5</v>
      </c>
      <c r="E131" s="19">
        <v>0.04</v>
      </c>
      <c r="F131" s="7">
        <f>ROUND(F127*E131,2)</f>
        <v>0</v>
      </c>
      <c r="G131" s="153"/>
      <c r="H131" s="153"/>
      <c r="I131" s="152"/>
      <c r="J131" s="13"/>
      <c r="K131" s="153"/>
      <c r="L131" s="152"/>
      <c r="M131" s="152"/>
      <c r="N131" s="14"/>
    </row>
    <row r="132" spans="1:17" s="4" customFormat="1" ht="15.75" customHeight="1" x14ac:dyDescent="0.25">
      <c r="A132" s="36">
        <v>7</v>
      </c>
      <c r="B132" s="40" t="s">
        <v>133</v>
      </c>
      <c r="C132" s="39" t="s">
        <v>153</v>
      </c>
      <c r="D132" s="60" t="s">
        <v>154</v>
      </c>
      <c r="E132" s="115"/>
      <c r="F132" s="116">
        <v>0.38</v>
      </c>
      <c r="G132" s="60"/>
      <c r="H132" s="60"/>
      <c r="I132" s="60"/>
      <c r="J132" s="60"/>
      <c r="K132" s="60"/>
      <c r="L132" s="60"/>
      <c r="M132" s="60"/>
      <c r="O132" s="130"/>
    </row>
    <row r="133" spans="1:17" s="4" customFormat="1" ht="15" customHeight="1" x14ac:dyDescent="0.25">
      <c r="A133" s="36"/>
      <c r="B133" s="38"/>
      <c r="C133" s="39" t="s">
        <v>11</v>
      </c>
      <c r="D133" s="61" t="s">
        <v>3</v>
      </c>
      <c r="E133" s="61">
        <v>17.8</v>
      </c>
      <c r="F133" s="60">
        <f>ROUND(F132*E133,2)</f>
        <v>6.76</v>
      </c>
      <c r="G133" s="60"/>
      <c r="H133" s="60"/>
      <c r="I133" s="60"/>
      <c r="J133" s="60"/>
      <c r="K133" s="60"/>
      <c r="L133" s="60"/>
      <c r="M133" s="60"/>
    </row>
    <row r="134" spans="1:17" s="4" customFormat="1" ht="15" customHeight="1" x14ac:dyDescent="0.25">
      <c r="A134" s="36"/>
      <c r="B134" s="38"/>
      <c r="C134" s="39" t="s">
        <v>80</v>
      </c>
      <c r="D134" s="61" t="s">
        <v>5</v>
      </c>
      <c r="E134" s="61">
        <v>12.2</v>
      </c>
      <c r="F134" s="60">
        <f>SUM(F132*E134)</f>
        <v>4.6360000000000001</v>
      </c>
      <c r="G134" s="60"/>
      <c r="H134" s="60"/>
      <c r="I134" s="60"/>
      <c r="J134" s="60"/>
      <c r="K134" s="60"/>
      <c r="L134" s="60"/>
      <c r="M134" s="60"/>
    </row>
    <row r="135" spans="1:17" s="6" customFormat="1" ht="27.75" customHeight="1" x14ac:dyDescent="0.25">
      <c r="A135" s="36">
        <v>8</v>
      </c>
      <c r="B135" s="40" t="s">
        <v>155</v>
      </c>
      <c r="C135" s="39" t="s">
        <v>156</v>
      </c>
      <c r="D135" s="60" t="s">
        <v>102</v>
      </c>
      <c r="E135" s="60"/>
      <c r="F135" s="124">
        <v>4.0000000000000001E-3</v>
      </c>
      <c r="G135" s="60"/>
      <c r="H135" s="60"/>
      <c r="I135" s="60"/>
      <c r="J135" s="60"/>
      <c r="K135" s="60"/>
      <c r="L135" s="60"/>
      <c r="M135" s="60"/>
      <c r="Q135" s="90"/>
    </row>
    <row r="136" spans="1:17" s="6" customFormat="1" ht="15" customHeight="1" x14ac:dyDescent="0.25">
      <c r="A136" s="36"/>
      <c r="B136" s="56"/>
      <c r="C136" s="39" t="s">
        <v>11</v>
      </c>
      <c r="D136" s="60" t="s">
        <v>3</v>
      </c>
      <c r="E136" s="60">
        <v>1870</v>
      </c>
      <c r="F136" s="60">
        <f>ROUND(F135*E136,2)</f>
        <v>7.48</v>
      </c>
      <c r="G136" s="60"/>
      <c r="H136" s="60"/>
      <c r="I136" s="60"/>
      <c r="J136" s="60"/>
      <c r="K136" s="60"/>
      <c r="L136" s="60"/>
      <c r="M136" s="60"/>
    </row>
    <row r="137" spans="1:17" s="6" customFormat="1" ht="15" customHeight="1" x14ac:dyDescent="0.25">
      <c r="A137" s="36"/>
      <c r="B137" s="56"/>
      <c r="C137" s="39" t="s">
        <v>6</v>
      </c>
      <c r="D137" s="60" t="s">
        <v>7</v>
      </c>
      <c r="E137" s="60">
        <v>1350</v>
      </c>
      <c r="F137" s="60">
        <f>ROUND(F135*E137,2)</f>
        <v>5.4</v>
      </c>
      <c r="G137" s="60"/>
      <c r="H137" s="60"/>
      <c r="I137" s="60"/>
      <c r="J137" s="60"/>
      <c r="K137" s="60"/>
      <c r="L137" s="60"/>
      <c r="M137" s="60"/>
    </row>
    <row r="138" spans="1:17" s="4" customFormat="1" ht="15" customHeight="1" x14ac:dyDescent="0.25">
      <c r="A138" s="36"/>
      <c r="B138" s="38"/>
      <c r="C138" s="39" t="s">
        <v>157</v>
      </c>
      <c r="D138" s="61" t="s">
        <v>158</v>
      </c>
      <c r="E138" s="61">
        <v>1003</v>
      </c>
      <c r="F138" s="60">
        <f>ROUND(F135*E138,2)</f>
        <v>4.01</v>
      </c>
      <c r="G138" s="60"/>
      <c r="H138" s="60"/>
      <c r="I138" s="60"/>
      <c r="J138" s="60"/>
      <c r="K138" s="60"/>
      <c r="L138" s="60"/>
      <c r="M138" s="60"/>
    </row>
    <row r="139" spans="1:17" s="6" customFormat="1" ht="30" customHeight="1" x14ac:dyDescent="0.25">
      <c r="A139" s="36">
        <v>9</v>
      </c>
      <c r="B139" s="40" t="s">
        <v>85</v>
      </c>
      <c r="C139" s="39" t="s">
        <v>136</v>
      </c>
      <c r="D139" s="60" t="s">
        <v>32</v>
      </c>
      <c r="E139" s="60"/>
      <c r="F139" s="62">
        <v>0.157</v>
      </c>
      <c r="G139" s="60"/>
      <c r="H139" s="60"/>
      <c r="I139" s="60"/>
      <c r="J139" s="60"/>
      <c r="K139" s="60"/>
      <c r="L139" s="60"/>
      <c r="M139" s="60"/>
      <c r="Q139" s="90"/>
    </row>
    <row r="140" spans="1:17" s="6" customFormat="1" ht="15" customHeight="1" x14ac:dyDescent="0.25">
      <c r="A140" s="36"/>
      <c r="B140" s="56"/>
      <c r="C140" s="39" t="s">
        <v>11</v>
      </c>
      <c r="D140" s="60" t="s">
        <v>3</v>
      </c>
      <c r="E140" s="60">
        <v>56.4</v>
      </c>
      <c r="F140" s="60">
        <f>ROUND(F139*E140,2)</f>
        <v>8.85</v>
      </c>
      <c r="G140" s="60"/>
      <c r="H140" s="60"/>
      <c r="I140" s="60"/>
      <c r="J140" s="60"/>
      <c r="K140" s="60"/>
      <c r="L140" s="60"/>
      <c r="M140" s="60"/>
    </row>
    <row r="141" spans="1:17" s="6" customFormat="1" ht="15" customHeight="1" x14ac:dyDescent="0.25">
      <c r="A141" s="36"/>
      <c r="B141" s="56"/>
      <c r="C141" s="39" t="s">
        <v>6</v>
      </c>
      <c r="D141" s="60" t="s">
        <v>7</v>
      </c>
      <c r="E141" s="60">
        <v>4.09</v>
      </c>
      <c r="F141" s="60">
        <f>ROUND(F139*E141,2)</f>
        <v>0.64</v>
      </c>
      <c r="G141" s="60"/>
      <c r="H141" s="60"/>
      <c r="I141" s="60"/>
      <c r="J141" s="60"/>
      <c r="K141" s="60"/>
      <c r="L141" s="60"/>
      <c r="M141" s="60"/>
    </row>
    <row r="142" spans="1:17" s="4" customFormat="1" ht="15" customHeight="1" x14ac:dyDescent="0.25">
      <c r="A142" s="36"/>
      <c r="B142" s="38"/>
      <c r="C142" s="39" t="s">
        <v>105</v>
      </c>
      <c r="D142" s="61" t="s">
        <v>4</v>
      </c>
      <c r="E142" s="61">
        <v>0.16</v>
      </c>
      <c r="F142" s="60">
        <f>ROUND(F139*E142,2)</f>
        <v>0.03</v>
      </c>
      <c r="G142" s="60"/>
      <c r="H142" s="60"/>
      <c r="I142" s="60"/>
      <c r="J142" s="60"/>
      <c r="K142" s="60"/>
      <c r="L142" s="60"/>
      <c r="M142" s="60"/>
    </row>
    <row r="143" spans="1:17" s="4" customFormat="1" ht="15" customHeight="1" x14ac:dyDescent="0.25">
      <c r="A143" s="36"/>
      <c r="B143" s="38"/>
      <c r="C143" s="39" t="s">
        <v>29</v>
      </c>
      <c r="D143" s="61" t="s">
        <v>4</v>
      </c>
      <c r="E143" s="61">
        <v>0.45</v>
      </c>
      <c r="F143" s="60">
        <f>ROUND(F139*E143,2)</f>
        <v>7.0000000000000007E-2</v>
      </c>
      <c r="G143" s="60"/>
      <c r="H143" s="60"/>
      <c r="I143" s="60"/>
      <c r="J143" s="60"/>
      <c r="K143" s="60"/>
      <c r="L143" s="60"/>
      <c r="M143" s="60"/>
    </row>
    <row r="144" spans="1:17" s="4" customFormat="1" ht="15" customHeight="1" x14ac:dyDescent="0.25">
      <c r="A144" s="36"/>
      <c r="B144" s="38"/>
      <c r="C144" s="39" t="s">
        <v>84</v>
      </c>
      <c r="D144" s="61" t="s">
        <v>16</v>
      </c>
      <c r="E144" s="61">
        <v>0.75</v>
      </c>
      <c r="F144" s="60">
        <f>ROUND(F139*E144,2)</f>
        <v>0.12</v>
      </c>
      <c r="G144" s="60"/>
      <c r="H144" s="60"/>
      <c r="I144" s="60"/>
      <c r="J144" s="60"/>
      <c r="K144" s="60"/>
      <c r="L144" s="60"/>
      <c r="M144" s="60"/>
      <c r="O144" s="91"/>
    </row>
    <row r="145" spans="1:17" s="4" customFormat="1" ht="15" customHeight="1" x14ac:dyDescent="0.25">
      <c r="A145" s="36"/>
      <c r="B145" s="38"/>
      <c r="C145" s="39" t="s">
        <v>31</v>
      </c>
      <c r="D145" s="61" t="s">
        <v>7</v>
      </c>
      <c r="E145" s="61">
        <v>26.5</v>
      </c>
      <c r="F145" s="60">
        <f>ROUND(F139*E145,2)</f>
        <v>4.16</v>
      </c>
      <c r="G145" s="60"/>
      <c r="H145" s="60"/>
      <c r="I145" s="60"/>
      <c r="J145" s="60"/>
      <c r="K145" s="60"/>
      <c r="L145" s="60"/>
      <c r="M145" s="60"/>
    </row>
    <row r="146" spans="1:17" s="6" customFormat="1" ht="28.5" customHeight="1" x14ac:dyDescent="0.25">
      <c r="A146" s="36">
        <v>10</v>
      </c>
      <c r="B146" s="40" t="s">
        <v>86</v>
      </c>
      <c r="C146" s="131" t="s">
        <v>183</v>
      </c>
      <c r="D146" s="36" t="s">
        <v>28</v>
      </c>
      <c r="E146" s="36"/>
      <c r="F146" s="62">
        <v>9.8000000000000004E-2</v>
      </c>
      <c r="G146" s="60"/>
      <c r="H146" s="60"/>
      <c r="I146" s="60"/>
      <c r="J146" s="60"/>
      <c r="K146" s="36"/>
      <c r="L146" s="132"/>
      <c r="M146" s="60"/>
    </row>
    <row r="147" spans="1:17" s="6" customFormat="1" ht="15" customHeight="1" x14ac:dyDescent="0.25">
      <c r="A147" s="36"/>
      <c r="B147" s="48"/>
      <c r="C147" s="58" t="s">
        <v>11</v>
      </c>
      <c r="D147" s="36" t="s">
        <v>3</v>
      </c>
      <c r="E147" s="36">
        <v>660</v>
      </c>
      <c r="F147" s="60">
        <f>ROUND(F146*E147,2)</f>
        <v>64.680000000000007</v>
      </c>
      <c r="G147" s="60"/>
      <c r="H147" s="60"/>
      <c r="I147" s="60"/>
      <c r="J147" s="60"/>
      <c r="K147" s="36"/>
      <c r="L147" s="132"/>
      <c r="M147" s="60"/>
    </row>
    <row r="148" spans="1:17" s="6" customFormat="1" ht="15" customHeight="1" x14ac:dyDescent="0.25">
      <c r="A148" s="36"/>
      <c r="B148" s="48"/>
      <c r="C148" s="58" t="s">
        <v>159</v>
      </c>
      <c r="D148" s="36" t="s">
        <v>8</v>
      </c>
      <c r="E148" s="36">
        <v>9.6</v>
      </c>
      <c r="F148" s="60">
        <f>ROUND(F146*E148,2)</f>
        <v>0.94</v>
      </c>
      <c r="G148" s="60"/>
      <c r="H148" s="60"/>
      <c r="I148" s="60"/>
      <c r="J148" s="60"/>
      <c r="K148" s="36"/>
      <c r="L148" s="132"/>
      <c r="M148" s="60"/>
    </row>
    <row r="149" spans="1:17" s="6" customFormat="1" ht="15" customHeight="1" x14ac:dyDescent="0.25">
      <c r="A149" s="36"/>
      <c r="B149" s="48"/>
      <c r="C149" s="58" t="s">
        <v>6</v>
      </c>
      <c r="D149" s="36" t="s">
        <v>7</v>
      </c>
      <c r="E149" s="36">
        <v>39.9</v>
      </c>
      <c r="F149" s="60">
        <f>ROUND(F146*E149,2)</f>
        <v>3.91</v>
      </c>
      <c r="G149" s="60"/>
      <c r="H149" s="60"/>
      <c r="I149" s="60"/>
      <c r="J149" s="60"/>
      <c r="K149" s="36"/>
      <c r="L149" s="132"/>
      <c r="M149" s="60"/>
    </row>
    <row r="150" spans="1:17" s="6" customFormat="1" ht="15" customHeight="1" x14ac:dyDescent="0.25">
      <c r="A150" s="36"/>
      <c r="B150" s="48"/>
      <c r="C150" s="58" t="s">
        <v>43</v>
      </c>
      <c r="D150" s="36" t="s">
        <v>5</v>
      </c>
      <c r="E150" s="36">
        <v>101.5</v>
      </c>
      <c r="F150" s="60">
        <f>ROUND(F146*E150,2)</f>
        <v>9.9499999999999993</v>
      </c>
      <c r="G150" s="60"/>
      <c r="H150" s="60"/>
      <c r="I150" s="60"/>
      <c r="J150" s="60"/>
      <c r="K150" s="36"/>
      <c r="L150" s="132"/>
      <c r="M150" s="60"/>
    </row>
    <row r="151" spans="1:17" s="6" customFormat="1" ht="15" customHeight="1" x14ac:dyDescent="0.25">
      <c r="A151" s="36"/>
      <c r="B151" s="48"/>
      <c r="C151" s="58" t="s">
        <v>34</v>
      </c>
      <c r="D151" s="36" t="s">
        <v>33</v>
      </c>
      <c r="E151" s="36">
        <v>39</v>
      </c>
      <c r="F151" s="60">
        <f>ROUND(F146*E151,2)</f>
        <v>3.82</v>
      </c>
      <c r="G151" s="60"/>
      <c r="H151" s="60"/>
      <c r="I151" s="60"/>
      <c r="J151" s="60"/>
      <c r="K151" s="36"/>
      <c r="L151" s="132"/>
      <c r="M151" s="60"/>
    </row>
    <row r="152" spans="1:17" s="6" customFormat="1" ht="15" customHeight="1" x14ac:dyDescent="0.25">
      <c r="A152" s="36"/>
      <c r="B152" s="48"/>
      <c r="C152" s="58" t="s">
        <v>84</v>
      </c>
      <c r="D152" s="36" t="s">
        <v>5</v>
      </c>
      <c r="E152" s="36">
        <v>2.4700000000000002</v>
      </c>
      <c r="F152" s="60">
        <f>ROUND(F146*E152,2)</f>
        <v>0.24</v>
      </c>
      <c r="G152" s="60"/>
      <c r="H152" s="60"/>
      <c r="I152" s="60"/>
      <c r="J152" s="60"/>
      <c r="K152" s="36"/>
      <c r="L152" s="132"/>
      <c r="M152" s="60"/>
    </row>
    <row r="153" spans="1:17" s="6" customFormat="1" ht="15" customHeight="1" x14ac:dyDescent="0.25">
      <c r="A153" s="36"/>
      <c r="B153" s="48"/>
      <c r="C153" s="58" t="s">
        <v>160</v>
      </c>
      <c r="D153" s="36" t="s">
        <v>5</v>
      </c>
      <c r="E153" s="36">
        <v>4.68</v>
      </c>
      <c r="F153" s="60">
        <f>ROUND(F146*E153,2)</f>
        <v>0.46</v>
      </c>
      <c r="G153" s="60"/>
      <c r="H153" s="60"/>
      <c r="I153" s="60"/>
      <c r="J153" s="60"/>
      <c r="K153" s="36"/>
      <c r="L153" s="132"/>
      <c r="M153" s="60"/>
    </row>
    <row r="154" spans="1:17" s="6" customFormat="1" ht="15" customHeight="1" x14ac:dyDescent="0.25">
      <c r="A154" s="36"/>
      <c r="B154" s="48"/>
      <c r="C154" s="58" t="s">
        <v>161</v>
      </c>
      <c r="D154" s="36" t="s">
        <v>5</v>
      </c>
      <c r="E154" s="36">
        <v>7.93</v>
      </c>
      <c r="F154" s="60">
        <f>ROUND(F146*E154,2)</f>
        <v>0.78</v>
      </c>
      <c r="G154" s="60"/>
      <c r="H154" s="60"/>
      <c r="I154" s="60"/>
      <c r="J154" s="60"/>
      <c r="K154" s="36"/>
      <c r="L154" s="132"/>
      <c r="M154" s="60"/>
    </row>
    <row r="155" spans="1:17" s="6" customFormat="1" ht="15" customHeight="1" x14ac:dyDescent="0.25">
      <c r="A155" s="36"/>
      <c r="B155" s="48"/>
      <c r="C155" s="58" t="s">
        <v>91</v>
      </c>
      <c r="D155" s="36" t="s">
        <v>35</v>
      </c>
      <c r="E155" s="36">
        <v>1160</v>
      </c>
      <c r="F155" s="60">
        <f>ROUND(F146*E155,2)</f>
        <v>113.68</v>
      </c>
      <c r="G155" s="60"/>
      <c r="H155" s="60"/>
      <c r="I155" s="60"/>
      <c r="J155" s="60"/>
      <c r="K155" s="36"/>
      <c r="L155" s="132"/>
      <c r="M155" s="60"/>
    </row>
    <row r="156" spans="1:17" s="6" customFormat="1" ht="15" customHeight="1" x14ac:dyDescent="0.25">
      <c r="A156" s="36"/>
      <c r="B156" s="48"/>
      <c r="C156" s="58" t="s">
        <v>37</v>
      </c>
      <c r="D156" s="36" t="s">
        <v>35</v>
      </c>
      <c r="E156" s="36">
        <v>193</v>
      </c>
      <c r="F156" s="60">
        <f>ROUND(F146*E156,2)</f>
        <v>18.91</v>
      </c>
      <c r="G156" s="60"/>
      <c r="H156" s="60"/>
      <c r="I156" s="60"/>
      <c r="J156" s="60"/>
      <c r="K156" s="36"/>
      <c r="L156" s="132"/>
      <c r="M156" s="60"/>
    </row>
    <row r="157" spans="1:17" s="6" customFormat="1" ht="15" customHeight="1" x14ac:dyDescent="0.25">
      <c r="A157" s="36"/>
      <c r="B157" s="48"/>
      <c r="C157" s="58" t="s">
        <v>31</v>
      </c>
      <c r="D157" s="36" t="s">
        <v>7</v>
      </c>
      <c r="E157" s="36">
        <v>156</v>
      </c>
      <c r="F157" s="60">
        <f>ROUND(F146*E157,2)</f>
        <v>15.29</v>
      </c>
      <c r="G157" s="60"/>
      <c r="H157" s="60"/>
      <c r="I157" s="60"/>
      <c r="J157" s="60"/>
      <c r="K157" s="36"/>
      <c r="L157" s="132"/>
      <c r="M157" s="60"/>
    </row>
    <row r="158" spans="1:17" s="6" customFormat="1" ht="43.5" customHeight="1" x14ac:dyDescent="0.25">
      <c r="A158" s="36">
        <v>11</v>
      </c>
      <c r="B158" s="40" t="s">
        <v>85</v>
      </c>
      <c r="C158" s="39" t="s">
        <v>162</v>
      </c>
      <c r="D158" s="60" t="s">
        <v>32</v>
      </c>
      <c r="E158" s="60"/>
      <c r="F158" s="62">
        <v>0.16200000000000001</v>
      </c>
      <c r="G158" s="60"/>
      <c r="H158" s="60"/>
      <c r="I158" s="60"/>
      <c r="J158" s="60"/>
      <c r="K158" s="60"/>
      <c r="L158" s="60"/>
      <c r="M158" s="60"/>
      <c r="Q158" s="90"/>
    </row>
    <row r="159" spans="1:17" s="6" customFormat="1" ht="15" customHeight="1" x14ac:dyDescent="0.25">
      <c r="A159" s="36"/>
      <c r="B159" s="56"/>
      <c r="C159" s="39" t="s">
        <v>11</v>
      </c>
      <c r="D159" s="60" t="s">
        <v>3</v>
      </c>
      <c r="E159" s="60">
        <v>56.4</v>
      </c>
      <c r="F159" s="60">
        <f>ROUND(F158*E159,2)</f>
        <v>9.14</v>
      </c>
      <c r="G159" s="60"/>
      <c r="H159" s="60"/>
      <c r="I159" s="60"/>
      <c r="J159" s="60"/>
      <c r="K159" s="60"/>
      <c r="L159" s="60"/>
      <c r="M159" s="60"/>
    </row>
    <row r="160" spans="1:17" s="6" customFormat="1" ht="15" customHeight="1" x14ac:dyDescent="0.25">
      <c r="A160" s="36"/>
      <c r="B160" s="56"/>
      <c r="C160" s="39" t="s">
        <v>6</v>
      </c>
      <c r="D160" s="60" t="s">
        <v>7</v>
      </c>
      <c r="E160" s="60">
        <v>4.09</v>
      </c>
      <c r="F160" s="60">
        <f>ROUND(F158*E160,2)</f>
        <v>0.66</v>
      </c>
      <c r="G160" s="60"/>
      <c r="H160" s="60"/>
      <c r="I160" s="60"/>
      <c r="J160" s="60"/>
      <c r="K160" s="60"/>
      <c r="L160" s="60"/>
      <c r="M160" s="60"/>
    </row>
    <row r="161" spans="1:15" s="4" customFormat="1" ht="15" customHeight="1" x14ac:dyDescent="0.25">
      <c r="A161" s="36"/>
      <c r="B161" s="38"/>
      <c r="C161" s="39" t="s">
        <v>105</v>
      </c>
      <c r="D161" s="61" t="s">
        <v>4</v>
      </c>
      <c r="E161" s="61">
        <v>0.16</v>
      </c>
      <c r="F161" s="60">
        <f>ROUND(F158*E161,2)</f>
        <v>0.03</v>
      </c>
      <c r="G161" s="60"/>
      <c r="H161" s="60"/>
      <c r="I161" s="60"/>
      <c r="J161" s="60"/>
      <c r="K161" s="60"/>
      <c r="L161" s="60"/>
      <c r="M161" s="60"/>
    </row>
    <row r="162" spans="1:15" s="4" customFormat="1" ht="15" customHeight="1" x14ac:dyDescent="0.25">
      <c r="A162" s="36"/>
      <c r="B162" s="38"/>
      <c r="C162" s="39" t="s">
        <v>29</v>
      </c>
      <c r="D162" s="61" t="s">
        <v>4</v>
      </c>
      <c r="E162" s="61">
        <v>0.45</v>
      </c>
      <c r="F162" s="60">
        <f>ROUND(F158*E162,2)</f>
        <v>7.0000000000000007E-2</v>
      </c>
      <c r="G162" s="60"/>
      <c r="H162" s="60"/>
      <c r="I162" s="60"/>
      <c r="J162" s="60"/>
      <c r="K162" s="60"/>
      <c r="L162" s="60"/>
      <c r="M162" s="60"/>
    </row>
    <row r="163" spans="1:15" s="4" customFormat="1" ht="15" customHeight="1" x14ac:dyDescent="0.25">
      <c r="A163" s="36"/>
      <c r="B163" s="38"/>
      <c r="C163" s="39" t="s">
        <v>84</v>
      </c>
      <c r="D163" s="61" t="s">
        <v>16</v>
      </c>
      <c r="E163" s="61">
        <v>0.75</v>
      </c>
      <c r="F163" s="60">
        <f>ROUND(F158*E163,2)</f>
        <v>0.12</v>
      </c>
      <c r="G163" s="60"/>
      <c r="H163" s="60"/>
      <c r="I163" s="60"/>
      <c r="J163" s="60"/>
      <c r="K163" s="60"/>
      <c r="L163" s="60"/>
      <c r="M163" s="60"/>
      <c r="O163" s="91"/>
    </row>
    <row r="164" spans="1:15" s="4" customFormat="1" ht="15" customHeight="1" x14ac:dyDescent="0.25">
      <c r="A164" s="36"/>
      <c r="B164" s="38"/>
      <c r="C164" s="39" t="s">
        <v>31</v>
      </c>
      <c r="D164" s="61" t="s">
        <v>7</v>
      </c>
      <c r="E164" s="61">
        <v>26.5</v>
      </c>
      <c r="F164" s="60">
        <f>ROUND(F158*E164,2)</f>
        <v>4.29</v>
      </c>
      <c r="G164" s="60"/>
      <c r="H164" s="60"/>
      <c r="I164" s="60"/>
      <c r="J164" s="60"/>
      <c r="K164" s="60"/>
      <c r="L164" s="60"/>
      <c r="M164" s="60"/>
    </row>
    <row r="165" spans="1:15" s="4" customFormat="1" ht="15" customHeight="1" x14ac:dyDescent="0.25">
      <c r="A165" s="36">
        <v>12</v>
      </c>
      <c r="B165" s="9" t="s">
        <v>92</v>
      </c>
      <c r="C165" s="39" t="s">
        <v>164</v>
      </c>
      <c r="D165" s="60" t="s">
        <v>165</v>
      </c>
      <c r="E165" s="61"/>
      <c r="F165" s="114">
        <v>0.14000000000000001</v>
      </c>
      <c r="G165" s="60"/>
      <c r="H165" s="60"/>
      <c r="I165" s="60"/>
      <c r="J165" s="60"/>
      <c r="K165" s="60"/>
      <c r="L165" s="60"/>
      <c r="M165" s="60"/>
    </row>
    <row r="166" spans="1:15" s="4" customFormat="1" ht="15" customHeight="1" x14ac:dyDescent="0.25">
      <c r="A166" s="36"/>
      <c r="B166" s="9"/>
      <c r="C166" s="39" t="s">
        <v>11</v>
      </c>
      <c r="D166" s="60" t="s">
        <v>3</v>
      </c>
      <c r="E166" s="61">
        <v>121</v>
      </c>
      <c r="F166" s="60">
        <f>ROUND(F165*E166,2)</f>
        <v>16.940000000000001</v>
      </c>
      <c r="G166" s="60"/>
      <c r="H166" s="60"/>
      <c r="I166" s="60"/>
      <c r="J166" s="60"/>
      <c r="K166" s="60"/>
      <c r="L166" s="60"/>
      <c r="M166" s="60"/>
    </row>
    <row r="167" spans="1:15" s="4" customFormat="1" ht="29.25" customHeight="1" x14ac:dyDescent="0.25">
      <c r="A167" s="36">
        <v>13</v>
      </c>
      <c r="B167" s="9" t="s">
        <v>38</v>
      </c>
      <c r="C167" s="39" t="s">
        <v>166</v>
      </c>
      <c r="D167" s="60" t="s">
        <v>165</v>
      </c>
      <c r="E167" s="115"/>
      <c r="F167" s="116">
        <v>1.54E-2</v>
      </c>
      <c r="G167" s="60"/>
      <c r="H167" s="60"/>
      <c r="I167" s="60"/>
      <c r="J167" s="60"/>
      <c r="K167" s="60"/>
      <c r="L167" s="60"/>
      <c r="M167" s="60"/>
    </row>
    <row r="168" spans="1:15" s="4" customFormat="1" ht="15" customHeight="1" x14ac:dyDescent="0.25">
      <c r="A168" s="36"/>
      <c r="B168" s="9"/>
      <c r="C168" s="39" t="s">
        <v>11</v>
      </c>
      <c r="D168" s="60" t="s">
        <v>3</v>
      </c>
      <c r="E168" s="61">
        <v>223</v>
      </c>
      <c r="F168" s="60">
        <f>ROUND(F167*E168,2)</f>
        <v>3.43</v>
      </c>
      <c r="G168" s="60"/>
      <c r="H168" s="60"/>
      <c r="I168" s="60"/>
      <c r="J168" s="60"/>
      <c r="K168" s="60"/>
      <c r="L168" s="60"/>
      <c r="M168" s="60"/>
    </row>
    <row r="169" spans="1:15" s="4" customFormat="1" ht="15" customHeight="1" x14ac:dyDescent="0.25">
      <c r="A169" s="36"/>
      <c r="B169" s="9"/>
      <c r="C169" s="39" t="s">
        <v>167</v>
      </c>
      <c r="D169" s="60" t="s">
        <v>8</v>
      </c>
      <c r="E169" s="61">
        <v>59.4</v>
      </c>
      <c r="F169" s="60">
        <f>ROUND(F167*E169,2)</f>
        <v>0.91</v>
      </c>
      <c r="G169" s="60"/>
      <c r="H169" s="60"/>
      <c r="I169" s="60"/>
      <c r="J169" s="60"/>
      <c r="K169" s="60"/>
      <c r="L169" s="60"/>
      <c r="M169" s="60"/>
    </row>
    <row r="170" spans="1:15" s="4" customFormat="1" ht="13.5" x14ac:dyDescent="0.25">
      <c r="A170" s="36"/>
      <c r="B170" s="9"/>
      <c r="C170" s="39" t="s">
        <v>6</v>
      </c>
      <c r="D170" s="60" t="s">
        <v>7</v>
      </c>
      <c r="E170" s="61">
        <v>10.199999999999999</v>
      </c>
      <c r="F170" s="60">
        <f>ROUND(F167*E170,2)</f>
        <v>0.16</v>
      </c>
      <c r="G170" s="60"/>
      <c r="H170" s="60"/>
      <c r="I170" s="60"/>
      <c r="J170" s="60"/>
      <c r="K170" s="60"/>
      <c r="L170" s="60"/>
      <c r="M170" s="60"/>
    </row>
    <row r="171" spans="1:15" s="4" customFormat="1" ht="15" customHeight="1" x14ac:dyDescent="0.25">
      <c r="A171" s="36"/>
      <c r="B171" s="9"/>
      <c r="C171" s="39" t="s">
        <v>31</v>
      </c>
      <c r="D171" s="61" t="s">
        <v>7</v>
      </c>
      <c r="E171" s="61">
        <v>36.200000000000003</v>
      </c>
      <c r="F171" s="60">
        <f>ROUND(F167*E171,2)</f>
        <v>0.56000000000000005</v>
      </c>
      <c r="G171" s="60"/>
      <c r="H171" s="60"/>
      <c r="I171" s="60"/>
      <c r="J171" s="60"/>
      <c r="K171" s="60"/>
      <c r="L171" s="60"/>
      <c r="M171" s="60"/>
    </row>
    <row r="172" spans="1:15" s="4" customFormat="1" ht="17.25" customHeight="1" x14ac:dyDescent="0.25">
      <c r="A172" s="36"/>
      <c r="B172" s="9"/>
      <c r="C172" s="39" t="s">
        <v>168</v>
      </c>
      <c r="D172" s="61" t="s">
        <v>5</v>
      </c>
      <c r="E172" s="61">
        <v>100</v>
      </c>
      <c r="F172" s="60">
        <f>ROUND(F167*E172,2)</f>
        <v>1.54</v>
      </c>
      <c r="G172" s="60"/>
      <c r="H172" s="60"/>
      <c r="I172" s="60"/>
      <c r="J172" s="60"/>
      <c r="K172" s="60"/>
      <c r="L172" s="60"/>
      <c r="M172" s="60"/>
    </row>
    <row r="173" spans="1:15" s="121" customFormat="1" ht="15" customHeight="1" x14ac:dyDescent="0.25">
      <c r="A173" s="117">
        <v>14</v>
      </c>
      <c r="B173" s="118" t="s">
        <v>140</v>
      </c>
      <c r="C173" s="39" t="s">
        <v>141</v>
      </c>
      <c r="D173" s="60" t="s">
        <v>117</v>
      </c>
      <c r="E173" s="119"/>
      <c r="F173" s="120">
        <v>0.12</v>
      </c>
      <c r="G173" s="60"/>
      <c r="H173" s="60"/>
      <c r="I173" s="119"/>
      <c r="J173" s="119"/>
      <c r="K173" s="119"/>
      <c r="L173" s="119"/>
      <c r="M173" s="60"/>
    </row>
    <row r="174" spans="1:15" s="121" customFormat="1" ht="15" customHeight="1" x14ac:dyDescent="0.25">
      <c r="A174" s="117"/>
      <c r="B174" s="118"/>
      <c r="C174" s="39" t="s">
        <v>11</v>
      </c>
      <c r="D174" s="60" t="s">
        <v>3</v>
      </c>
      <c r="E174" s="119">
        <v>77</v>
      </c>
      <c r="F174" s="60">
        <f>ROUND(F173*E174,2)</f>
        <v>9.24</v>
      </c>
      <c r="G174" s="60"/>
      <c r="H174" s="60"/>
      <c r="I174" s="119"/>
      <c r="J174" s="60"/>
      <c r="K174" s="60"/>
      <c r="L174" s="60"/>
      <c r="M174" s="60"/>
    </row>
    <row r="175" spans="1:15" s="121" customFormat="1" ht="15" customHeight="1" x14ac:dyDescent="0.25">
      <c r="A175" s="117"/>
      <c r="B175" s="118"/>
      <c r="C175" s="39" t="s">
        <v>6</v>
      </c>
      <c r="D175" s="60" t="s">
        <v>7</v>
      </c>
      <c r="E175" s="119">
        <v>0.9</v>
      </c>
      <c r="F175" s="60">
        <f>ROUND(F173*E175,2)</f>
        <v>0.11</v>
      </c>
      <c r="G175" s="60"/>
      <c r="H175" s="60"/>
      <c r="I175" s="60"/>
      <c r="J175" s="60"/>
      <c r="K175" s="60"/>
      <c r="L175" s="60"/>
      <c r="M175" s="60"/>
    </row>
    <row r="176" spans="1:15" s="121" customFormat="1" x14ac:dyDescent="0.25">
      <c r="A176" s="117"/>
      <c r="B176" s="118"/>
      <c r="C176" s="39" t="s">
        <v>39</v>
      </c>
      <c r="D176" s="60" t="s">
        <v>35</v>
      </c>
      <c r="E176" s="119">
        <v>18.399999999999999</v>
      </c>
      <c r="F176" s="60">
        <f>ROUND(F173*E176,2)</f>
        <v>2.21</v>
      </c>
      <c r="G176" s="122"/>
      <c r="H176" s="122"/>
      <c r="I176" s="60"/>
      <c r="J176" s="60"/>
      <c r="K176" s="60"/>
      <c r="L176" s="60"/>
      <c r="M176" s="60"/>
    </row>
    <row r="177" spans="1:19" s="121" customFormat="1" x14ac:dyDescent="0.25">
      <c r="A177" s="117"/>
      <c r="B177" s="118"/>
      <c r="C177" s="39" t="s">
        <v>142</v>
      </c>
      <c r="D177" s="60" t="s">
        <v>35</v>
      </c>
      <c r="E177" s="119">
        <v>11.9</v>
      </c>
      <c r="F177" s="60">
        <f t="shared" ref="F177" si="0">ROUND(F173*E177,2)</f>
        <v>1.43</v>
      </c>
      <c r="G177" s="122"/>
      <c r="H177" s="122"/>
      <c r="I177" s="60"/>
      <c r="J177" s="60"/>
      <c r="K177" s="60"/>
      <c r="L177" s="60"/>
      <c r="M177" s="60"/>
    </row>
    <row r="178" spans="1:19" s="121" customFormat="1" x14ac:dyDescent="0.25">
      <c r="A178" s="117"/>
      <c r="B178" s="118"/>
      <c r="C178" s="39" t="s">
        <v>40</v>
      </c>
      <c r="D178" s="60" t="s">
        <v>35</v>
      </c>
      <c r="E178" s="119">
        <v>79</v>
      </c>
      <c r="F178" s="60">
        <f>ROUND(F173*E178,2)</f>
        <v>9.48</v>
      </c>
      <c r="G178" s="122"/>
      <c r="H178" s="122"/>
      <c r="I178" s="60"/>
      <c r="J178" s="60"/>
      <c r="K178" s="60"/>
      <c r="L178" s="60"/>
      <c r="M178" s="60"/>
    </row>
    <row r="179" spans="1:19" s="121" customFormat="1" ht="15" customHeight="1" x14ac:dyDescent="0.25">
      <c r="A179" s="117"/>
      <c r="B179" s="118"/>
      <c r="C179" s="39" t="s">
        <v>41</v>
      </c>
      <c r="D179" s="60" t="s">
        <v>35</v>
      </c>
      <c r="E179" s="119">
        <v>7.5</v>
      </c>
      <c r="F179" s="60">
        <f>ROUND(F173*E179,2)</f>
        <v>0.9</v>
      </c>
      <c r="G179" s="122"/>
      <c r="H179" s="122"/>
      <c r="I179" s="60"/>
      <c r="J179" s="60"/>
      <c r="K179" s="60"/>
      <c r="L179" s="60"/>
      <c r="M179" s="60"/>
    </row>
    <row r="180" spans="1:19" s="121" customFormat="1" ht="15" customHeight="1" x14ac:dyDescent="0.25">
      <c r="A180" s="117"/>
      <c r="B180" s="118"/>
      <c r="C180" s="39" t="s">
        <v>31</v>
      </c>
      <c r="D180" s="60" t="s">
        <v>7</v>
      </c>
      <c r="E180" s="119">
        <v>1.6</v>
      </c>
      <c r="F180" s="60">
        <f>ROUND(F173*E180,2)</f>
        <v>0.19</v>
      </c>
      <c r="G180" s="122"/>
      <c r="H180" s="122"/>
      <c r="I180" s="60"/>
      <c r="J180" s="60"/>
      <c r="K180" s="60"/>
      <c r="L180" s="60"/>
      <c r="M180" s="60"/>
    </row>
    <row r="181" spans="1:19" s="4" customFormat="1" ht="21.75" customHeight="1" x14ac:dyDescent="0.25">
      <c r="A181" s="36"/>
      <c r="B181" s="38"/>
      <c r="C181" s="100" t="s">
        <v>110</v>
      </c>
      <c r="D181" s="7" t="s">
        <v>7</v>
      </c>
      <c r="E181" s="152"/>
      <c r="F181" s="87"/>
      <c r="G181" s="87"/>
      <c r="H181" s="87"/>
      <c r="I181" s="152"/>
      <c r="J181" s="152"/>
      <c r="K181" s="87"/>
      <c r="L181" s="87"/>
      <c r="M181" s="125"/>
    </row>
    <row r="182" spans="1:19" ht="51.75" customHeight="1" x14ac:dyDescent="0.25">
      <c r="A182" s="94"/>
      <c r="B182" s="94"/>
      <c r="C182" s="101" t="s">
        <v>192</v>
      </c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1:19" s="4" customFormat="1" ht="40.5" customHeight="1" x14ac:dyDescent="0.2">
      <c r="A183" s="36">
        <v>1</v>
      </c>
      <c r="B183" s="38" t="s">
        <v>50</v>
      </c>
      <c r="C183" s="45" t="s">
        <v>111</v>
      </c>
      <c r="D183" s="19" t="s">
        <v>10</v>
      </c>
      <c r="E183" s="19"/>
      <c r="F183" s="8">
        <v>2.1999999999999999E-2</v>
      </c>
      <c r="G183" s="148"/>
      <c r="H183" s="148"/>
      <c r="I183" s="146"/>
      <c r="J183" s="13"/>
      <c r="K183" s="148"/>
      <c r="L183" s="146"/>
      <c r="M183" s="13"/>
      <c r="O183" s="88"/>
    </row>
    <row r="184" spans="1:19" s="4" customFormat="1" ht="21" customHeight="1" x14ac:dyDescent="0.2">
      <c r="A184" s="36"/>
      <c r="B184" s="46"/>
      <c r="C184" s="47" t="s">
        <v>12</v>
      </c>
      <c r="D184" s="148" t="s">
        <v>13</v>
      </c>
      <c r="E184" s="146">
        <v>27</v>
      </c>
      <c r="F184" s="146">
        <f>ROUND(E184*F183,2)</f>
        <v>0.59</v>
      </c>
      <c r="G184" s="21"/>
      <c r="H184" s="21"/>
      <c r="I184" s="146"/>
      <c r="J184" s="146"/>
      <c r="K184" s="21"/>
      <c r="L184" s="146"/>
      <c r="M184" s="146"/>
      <c r="O184" s="88"/>
    </row>
    <row r="185" spans="1:19" s="4" customFormat="1" ht="21" customHeight="1" x14ac:dyDescent="0.2">
      <c r="A185" s="36"/>
      <c r="B185" s="46"/>
      <c r="C185" s="47" t="s">
        <v>51</v>
      </c>
      <c r="D185" s="148" t="s">
        <v>8</v>
      </c>
      <c r="E185" s="146">
        <v>60.5</v>
      </c>
      <c r="F185" s="146">
        <f>ROUND(E185*F183,2)</f>
        <v>1.33</v>
      </c>
      <c r="G185" s="21"/>
      <c r="H185" s="21"/>
      <c r="I185" s="148"/>
      <c r="J185" s="13"/>
      <c r="K185" s="148"/>
      <c r="L185" s="146"/>
      <c r="M185" s="146"/>
      <c r="O185" s="88"/>
    </row>
    <row r="186" spans="1:19" s="4" customFormat="1" ht="21" customHeight="1" x14ac:dyDescent="0.2">
      <c r="A186" s="36"/>
      <c r="B186" s="48"/>
      <c r="C186" s="47" t="s">
        <v>6</v>
      </c>
      <c r="D186" s="148" t="s">
        <v>14</v>
      </c>
      <c r="E186" s="146">
        <v>2.21</v>
      </c>
      <c r="F186" s="146">
        <f>ROUND(E186*F183,2)</f>
        <v>0.05</v>
      </c>
      <c r="G186" s="146"/>
      <c r="H186" s="13"/>
      <c r="I186" s="146"/>
      <c r="J186" s="13"/>
      <c r="K186" s="146"/>
      <c r="L186" s="146"/>
      <c r="M186" s="146"/>
      <c r="O186" s="88"/>
    </row>
    <row r="187" spans="1:19" s="4" customFormat="1" ht="21" customHeight="1" x14ac:dyDescent="0.2">
      <c r="A187" s="36"/>
      <c r="B187" s="48"/>
      <c r="C187" s="47" t="s">
        <v>15</v>
      </c>
      <c r="D187" s="19" t="s">
        <v>5</v>
      </c>
      <c r="E187" s="19">
        <v>0.04</v>
      </c>
      <c r="F187" s="7">
        <f>F183*E187</f>
        <v>8.7999999999999992E-4</v>
      </c>
      <c r="G187" s="148"/>
      <c r="H187" s="148"/>
      <c r="I187" s="146"/>
      <c r="J187" s="13"/>
      <c r="K187" s="148"/>
      <c r="L187" s="146"/>
      <c r="M187" s="146"/>
      <c r="O187" s="88"/>
    </row>
    <row r="188" spans="1:19" s="4" customFormat="1" ht="21" customHeight="1" x14ac:dyDescent="0.2">
      <c r="A188" s="36">
        <v>2</v>
      </c>
      <c r="B188" s="9" t="s">
        <v>49</v>
      </c>
      <c r="C188" s="49" t="s">
        <v>55</v>
      </c>
      <c r="D188" s="146" t="s">
        <v>4</v>
      </c>
      <c r="E188" s="7"/>
      <c r="F188" s="7">
        <v>42.9</v>
      </c>
      <c r="G188" s="146"/>
      <c r="H188" s="146"/>
      <c r="I188" s="146"/>
      <c r="J188" s="146"/>
      <c r="K188" s="146"/>
      <c r="L188" s="146"/>
      <c r="M188" s="146"/>
      <c r="O188" s="88"/>
    </row>
    <row r="189" spans="1:19" s="4" customFormat="1" ht="21" customHeight="1" x14ac:dyDescent="0.2">
      <c r="A189" s="36">
        <v>3</v>
      </c>
      <c r="B189" s="38" t="s">
        <v>52</v>
      </c>
      <c r="C189" s="47" t="s">
        <v>18</v>
      </c>
      <c r="D189" s="19" t="s">
        <v>19</v>
      </c>
      <c r="E189" s="19"/>
      <c r="F189" s="8">
        <v>2.1999999999999999E-2</v>
      </c>
      <c r="G189" s="148"/>
      <c r="H189" s="148"/>
      <c r="I189" s="146"/>
      <c r="J189" s="13"/>
      <c r="K189" s="148"/>
      <c r="L189" s="146"/>
      <c r="M189" s="146"/>
      <c r="O189" s="88"/>
    </row>
    <row r="190" spans="1:19" s="22" customFormat="1" ht="21" customHeight="1" x14ac:dyDescent="0.25">
      <c r="A190" s="36"/>
      <c r="B190" s="38"/>
      <c r="C190" s="47" t="s">
        <v>11</v>
      </c>
      <c r="D190" s="19" t="s">
        <v>13</v>
      </c>
      <c r="E190" s="19">
        <v>3.52</v>
      </c>
      <c r="F190" s="7">
        <f>ROUND(F189*E190,2)</f>
        <v>0.08</v>
      </c>
      <c r="G190" s="148"/>
      <c r="H190" s="148"/>
      <c r="I190" s="146"/>
      <c r="J190" s="146"/>
      <c r="K190" s="148"/>
      <c r="L190" s="146"/>
      <c r="M190" s="146"/>
      <c r="S190" s="28"/>
    </row>
    <row r="191" spans="1:19" s="30" customFormat="1" ht="13.5" x14ac:dyDescent="0.25">
      <c r="A191" s="52"/>
      <c r="B191" s="38"/>
      <c r="C191" s="47" t="s">
        <v>20</v>
      </c>
      <c r="D191" s="19" t="s">
        <v>8</v>
      </c>
      <c r="E191" s="19">
        <v>3.94</v>
      </c>
      <c r="F191" s="7">
        <f>ROUND(F189*E191,2)</f>
        <v>0.09</v>
      </c>
      <c r="G191" s="148"/>
      <c r="H191" s="148"/>
      <c r="I191" s="146"/>
      <c r="J191" s="13"/>
      <c r="K191" s="148"/>
      <c r="L191" s="146"/>
      <c r="M191" s="146"/>
    </row>
    <row r="192" spans="1:19" s="4" customFormat="1" ht="13.5" x14ac:dyDescent="0.25">
      <c r="A192" s="36"/>
      <c r="B192" s="38"/>
      <c r="C192" s="47" t="s">
        <v>6</v>
      </c>
      <c r="D192" s="19" t="s">
        <v>7</v>
      </c>
      <c r="E192" s="19">
        <v>0.19</v>
      </c>
      <c r="F192" s="7">
        <f>ROUND(F189*E192,2)</f>
        <v>0</v>
      </c>
      <c r="G192" s="148"/>
      <c r="H192" s="148"/>
      <c r="I192" s="146"/>
      <c r="J192" s="13"/>
      <c r="K192" s="148"/>
      <c r="L192" s="146"/>
      <c r="M192" s="146"/>
    </row>
    <row r="193" spans="1:22" s="4" customFormat="1" ht="13.5" x14ac:dyDescent="0.25">
      <c r="A193" s="36"/>
      <c r="B193" s="38"/>
      <c r="C193" s="47" t="s">
        <v>15</v>
      </c>
      <c r="D193" s="19" t="s">
        <v>5</v>
      </c>
      <c r="E193" s="19">
        <v>0.08</v>
      </c>
      <c r="F193" s="7">
        <f>ROUND(F189*E193,2)</f>
        <v>0</v>
      </c>
      <c r="G193" s="148"/>
      <c r="H193" s="148"/>
      <c r="I193" s="146"/>
      <c r="J193" s="13"/>
      <c r="K193" s="148"/>
      <c r="L193" s="146"/>
      <c r="M193" s="146"/>
    </row>
    <row r="194" spans="1:22" s="4" customFormat="1" ht="13.5" x14ac:dyDescent="0.25">
      <c r="A194" s="36">
        <v>4</v>
      </c>
      <c r="B194" s="38" t="s">
        <v>56</v>
      </c>
      <c r="C194" s="39" t="s">
        <v>79</v>
      </c>
      <c r="D194" s="7" t="s">
        <v>5</v>
      </c>
      <c r="E194" s="12"/>
      <c r="F194" s="35">
        <v>2.2000000000000002</v>
      </c>
      <c r="G194" s="87"/>
      <c r="H194" s="87"/>
      <c r="I194" s="87"/>
      <c r="J194" s="87"/>
      <c r="K194" s="87"/>
      <c r="L194" s="87"/>
      <c r="M194" s="87"/>
      <c r="N194" s="14"/>
    </row>
    <row r="195" spans="1:22" s="4" customFormat="1" ht="13.5" x14ac:dyDescent="0.25">
      <c r="A195" s="36"/>
      <c r="B195" s="38"/>
      <c r="C195" s="37" t="s">
        <v>2</v>
      </c>
      <c r="D195" s="7" t="s">
        <v>3</v>
      </c>
      <c r="E195" s="146">
        <v>2.06</v>
      </c>
      <c r="F195" s="87">
        <f>F194*E195</f>
        <v>4.5320000000000009</v>
      </c>
      <c r="G195" s="87"/>
      <c r="H195" s="87"/>
      <c r="I195" s="146"/>
      <c r="J195" s="146"/>
      <c r="K195" s="87"/>
      <c r="L195" s="87"/>
      <c r="M195" s="87"/>
      <c r="N195" s="14"/>
    </row>
    <row r="196" spans="1:22" s="4" customFormat="1" ht="27" x14ac:dyDescent="0.25">
      <c r="A196" s="36">
        <v>5</v>
      </c>
      <c r="B196" s="9" t="s">
        <v>49</v>
      </c>
      <c r="C196" s="49" t="s">
        <v>48</v>
      </c>
      <c r="D196" s="146" t="s">
        <v>4</v>
      </c>
      <c r="E196" s="7"/>
      <c r="F196" s="7">
        <v>4.29</v>
      </c>
      <c r="G196" s="146"/>
      <c r="H196" s="146"/>
      <c r="I196" s="146"/>
      <c r="J196" s="146"/>
      <c r="K196" s="146"/>
      <c r="L196" s="146"/>
      <c r="M196" s="146"/>
      <c r="N196" s="14"/>
    </row>
    <row r="197" spans="1:22" s="4" customFormat="1" ht="13.5" x14ac:dyDescent="0.25">
      <c r="A197" s="36">
        <v>6</v>
      </c>
      <c r="B197" s="38" t="s">
        <v>17</v>
      </c>
      <c r="C197" s="47" t="s">
        <v>18</v>
      </c>
      <c r="D197" s="19" t="s">
        <v>19</v>
      </c>
      <c r="E197" s="19"/>
      <c r="F197" s="20">
        <v>2.2000000000000001E-3</v>
      </c>
      <c r="G197" s="148"/>
      <c r="H197" s="148"/>
      <c r="I197" s="146"/>
      <c r="J197" s="13"/>
      <c r="K197" s="148"/>
      <c r="L197" s="146"/>
      <c r="M197" s="146"/>
      <c r="N197" s="14"/>
    </row>
    <row r="198" spans="1:22" s="4" customFormat="1" ht="13.5" x14ac:dyDescent="0.25">
      <c r="A198" s="36"/>
      <c r="B198" s="38"/>
      <c r="C198" s="47" t="s">
        <v>11</v>
      </c>
      <c r="D198" s="19" t="s">
        <v>13</v>
      </c>
      <c r="E198" s="19">
        <v>3.23</v>
      </c>
      <c r="F198" s="7">
        <f>ROUND(F197*E198,2)</f>
        <v>0.01</v>
      </c>
      <c r="G198" s="148"/>
      <c r="H198" s="148"/>
      <c r="I198" s="146"/>
      <c r="J198" s="146"/>
      <c r="K198" s="148"/>
      <c r="L198" s="146"/>
      <c r="M198" s="146"/>
      <c r="N198" s="14"/>
    </row>
    <row r="199" spans="1:22" s="4" customFormat="1" ht="13.5" x14ac:dyDescent="0.25">
      <c r="A199" s="36"/>
      <c r="B199" s="38"/>
      <c r="C199" s="47" t="s">
        <v>20</v>
      </c>
      <c r="D199" s="19" t="s">
        <v>8</v>
      </c>
      <c r="E199" s="19">
        <v>3.62</v>
      </c>
      <c r="F199" s="7">
        <f>ROUND(F197*E199,2)</f>
        <v>0.01</v>
      </c>
      <c r="G199" s="148"/>
      <c r="H199" s="148"/>
      <c r="I199" s="146"/>
      <c r="J199" s="13"/>
      <c r="K199" s="148"/>
      <c r="L199" s="146"/>
      <c r="M199" s="146"/>
      <c r="N199" s="14"/>
    </row>
    <row r="200" spans="1:22" s="4" customFormat="1" ht="13.5" x14ac:dyDescent="0.25">
      <c r="A200" s="36"/>
      <c r="B200" s="38"/>
      <c r="C200" s="47" t="s">
        <v>6</v>
      </c>
      <c r="D200" s="19" t="s">
        <v>7</v>
      </c>
      <c r="E200" s="19">
        <v>0.18</v>
      </c>
      <c r="F200" s="7">
        <f>ROUND(F197*E200,2)</f>
        <v>0</v>
      </c>
      <c r="G200" s="148"/>
      <c r="H200" s="148"/>
      <c r="I200" s="146"/>
      <c r="J200" s="13"/>
      <c r="K200" s="148"/>
      <c r="L200" s="146"/>
      <c r="M200" s="146"/>
      <c r="N200" s="14"/>
    </row>
    <row r="201" spans="1:22" s="4" customFormat="1" ht="13.5" x14ac:dyDescent="0.25">
      <c r="A201" s="36"/>
      <c r="B201" s="38"/>
      <c r="C201" s="47" t="s">
        <v>15</v>
      </c>
      <c r="D201" s="19" t="s">
        <v>5</v>
      </c>
      <c r="E201" s="19">
        <v>0.04</v>
      </c>
      <c r="F201" s="7">
        <f>ROUND(F197*E201,2)</f>
        <v>0</v>
      </c>
      <c r="G201" s="148"/>
      <c r="H201" s="148"/>
      <c r="I201" s="146"/>
      <c r="J201" s="13"/>
      <c r="K201" s="148"/>
      <c r="L201" s="146"/>
      <c r="M201" s="146"/>
      <c r="N201" s="14"/>
    </row>
    <row r="202" spans="1:22" s="67" customFormat="1" ht="15.75" x14ac:dyDescent="0.3">
      <c r="A202" s="69">
        <v>7</v>
      </c>
      <c r="B202" s="68" t="s">
        <v>82</v>
      </c>
      <c r="C202" s="70" t="s">
        <v>99</v>
      </c>
      <c r="D202" s="71" t="s">
        <v>23</v>
      </c>
      <c r="E202" s="71"/>
      <c r="F202" s="74">
        <v>1.7999999999999999E-2</v>
      </c>
      <c r="G202" s="72"/>
      <c r="H202" s="72"/>
      <c r="I202" s="72"/>
      <c r="J202" s="72"/>
      <c r="K202" s="72"/>
      <c r="L202" s="72"/>
      <c r="M202" s="73"/>
      <c r="N202" s="66"/>
      <c r="O202" s="66"/>
      <c r="P202" s="66"/>
      <c r="Q202" s="66"/>
      <c r="R202" s="66"/>
      <c r="S202" s="66"/>
      <c r="T202" s="66"/>
      <c r="U202" s="66"/>
      <c r="V202" s="66"/>
    </row>
    <row r="203" spans="1:22" s="67" customFormat="1" ht="15.75" x14ac:dyDescent="0.3">
      <c r="A203" s="69"/>
      <c r="B203" s="68"/>
      <c r="C203" s="70" t="s">
        <v>11</v>
      </c>
      <c r="D203" s="71" t="s">
        <v>3</v>
      </c>
      <c r="E203" s="79">
        <v>212</v>
      </c>
      <c r="F203" s="71"/>
      <c r="G203" s="72"/>
      <c r="H203" s="72"/>
      <c r="I203" s="80"/>
      <c r="J203" s="72"/>
      <c r="K203" s="72"/>
      <c r="L203" s="72"/>
      <c r="M203" s="76"/>
      <c r="N203" s="66"/>
      <c r="O203" s="66"/>
      <c r="P203" s="66"/>
      <c r="Q203" s="66"/>
      <c r="R203" s="66"/>
      <c r="S203" s="66"/>
      <c r="T203" s="66"/>
      <c r="U203" s="66"/>
      <c r="V203" s="66"/>
    </row>
    <row r="204" spans="1:22" s="67" customFormat="1" ht="15.75" x14ac:dyDescent="0.3">
      <c r="A204" s="69"/>
      <c r="B204" s="68"/>
      <c r="C204" s="70" t="s">
        <v>6</v>
      </c>
      <c r="D204" s="71" t="s">
        <v>7</v>
      </c>
      <c r="E204" s="79">
        <v>10.1</v>
      </c>
      <c r="F204" s="71">
        <f>SUM(E204*F202)</f>
        <v>0.18179999999999999</v>
      </c>
      <c r="G204" s="72"/>
      <c r="H204" s="72"/>
      <c r="I204" s="72"/>
      <c r="J204" s="72"/>
      <c r="K204" s="72"/>
      <c r="L204" s="78"/>
      <c r="M204" s="76"/>
      <c r="N204" s="66"/>
      <c r="O204" s="66"/>
      <c r="P204" s="66"/>
      <c r="Q204" s="66"/>
      <c r="R204" s="66"/>
      <c r="S204" s="66"/>
      <c r="T204" s="66"/>
      <c r="U204" s="66"/>
      <c r="V204" s="66"/>
    </row>
    <row r="205" spans="1:22" s="67" customFormat="1" ht="15.75" x14ac:dyDescent="0.3">
      <c r="A205" s="69"/>
      <c r="B205" s="68"/>
      <c r="C205" s="70" t="s">
        <v>80</v>
      </c>
      <c r="D205" s="71" t="s">
        <v>16</v>
      </c>
      <c r="E205" s="79">
        <v>110</v>
      </c>
      <c r="F205" s="71">
        <f>SUM(E205*F202)</f>
        <v>1.9799999999999998</v>
      </c>
      <c r="G205" s="72"/>
      <c r="H205" s="78"/>
      <c r="I205" s="72"/>
      <c r="J205" s="72"/>
      <c r="K205" s="72"/>
      <c r="L205" s="72"/>
      <c r="M205" s="76"/>
      <c r="N205" s="66"/>
      <c r="O205" s="66"/>
      <c r="P205" s="66"/>
      <c r="Q205" s="66"/>
      <c r="R205" s="66"/>
      <c r="S205" s="66"/>
      <c r="T205" s="66"/>
      <c r="U205" s="66"/>
      <c r="V205" s="66"/>
    </row>
    <row r="206" spans="1:22" s="4" customFormat="1" ht="27" customHeight="1" x14ac:dyDescent="0.25">
      <c r="A206" s="36">
        <v>8</v>
      </c>
      <c r="B206" s="38" t="s">
        <v>100</v>
      </c>
      <c r="C206" s="89" t="s">
        <v>101</v>
      </c>
      <c r="D206" s="146" t="s">
        <v>102</v>
      </c>
      <c r="E206" s="7"/>
      <c r="F206" s="8">
        <v>8.9999999999999993E-3</v>
      </c>
      <c r="G206" s="146"/>
      <c r="H206" s="146"/>
      <c r="I206" s="146"/>
      <c r="J206" s="146"/>
      <c r="K206" s="146"/>
      <c r="L206" s="146"/>
      <c r="M206" s="146"/>
    </row>
    <row r="207" spans="1:22" s="4" customFormat="1" ht="13.5" x14ac:dyDescent="0.25">
      <c r="A207" s="36"/>
      <c r="B207" s="38"/>
      <c r="C207" s="89" t="s">
        <v>11</v>
      </c>
      <c r="D207" s="146" t="s">
        <v>3</v>
      </c>
      <c r="E207" s="7">
        <v>973</v>
      </c>
      <c r="F207" s="146">
        <f>ROUND(F206*E207,2)</f>
        <v>8.76</v>
      </c>
      <c r="G207" s="146"/>
      <c r="H207" s="146"/>
      <c r="I207" s="146"/>
      <c r="J207" s="146"/>
      <c r="K207" s="146"/>
      <c r="L207" s="146"/>
      <c r="M207" s="146"/>
    </row>
    <row r="208" spans="1:22" s="22" customFormat="1" ht="13.5" x14ac:dyDescent="0.25">
      <c r="A208" s="36"/>
      <c r="B208" s="40"/>
      <c r="C208" s="89" t="s">
        <v>6</v>
      </c>
      <c r="D208" s="7" t="s">
        <v>7</v>
      </c>
      <c r="E208" s="146">
        <v>483</v>
      </c>
      <c r="F208" s="146">
        <f>ROUND(F206*E208,2)</f>
        <v>4.3499999999999996</v>
      </c>
      <c r="G208" s="146"/>
      <c r="H208" s="146"/>
      <c r="I208" s="146"/>
      <c r="J208" s="146"/>
      <c r="K208" s="146"/>
      <c r="L208" s="146"/>
      <c r="M208" s="146"/>
    </row>
    <row r="209" spans="1:22" s="22" customFormat="1" ht="13.5" x14ac:dyDescent="0.25">
      <c r="A209" s="36"/>
      <c r="B209" s="40"/>
      <c r="C209" s="89" t="s">
        <v>103</v>
      </c>
      <c r="D209" s="7" t="s">
        <v>4</v>
      </c>
      <c r="E209" s="11">
        <v>77.113</v>
      </c>
      <c r="F209" s="146">
        <f>ROUND(F206*E209,2)</f>
        <v>0.69</v>
      </c>
      <c r="G209" s="146"/>
      <c r="H209" s="146"/>
      <c r="I209" s="146"/>
      <c r="J209" s="146"/>
      <c r="K209" s="146"/>
      <c r="L209" s="146"/>
      <c r="M209" s="146"/>
    </row>
    <row r="210" spans="1:22" s="22" customFormat="1" ht="13.5" x14ac:dyDescent="0.25">
      <c r="A210" s="36"/>
      <c r="B210" s="40"/>
      <c r="C210" s="89" t="s">
        <v>31</v>
      </c>
      <c r="D210" s="7" t="s">
        <v>7</v>
      </c>
      <c r="E210" s="146">
        <v>220</v>
      </c>
      <c r="F210" s="146">
        <f>ROUND(F206*E210,2)</f>
        <v>1.98</v>
      </c>
      <c r="G210" s="146"/>
      <c r="H210" s="146"/>
      <c r="I210" s="146"/>
      <c r="J210" s="146"/>
      <c r="K210" s="146"/>
      <c r="L210" s="146"/>
      <c r="M210" s="146"/>
    </row>
    <row r="211" spans="1:22" s="6" customFormat="1" ht="27.75" customHeight="1" x14ac:dyDescent="0.25">
      <c r="A211" s="36">
        <v>9</v>
      </c>
      <c r="B211" s="40" t="s">
        <v>85</v>
      </c>
      <c r="C211" s="89" t="s">
        <v>104</v>
      </c>
      <c r="D211" s="146" t="s">
        <v>32</v>
      </c>
      <c r="E211" s="146"/>
      <c r="F211" s="11">
        <v>0.14899999999999999</v>
      </c>
      <c r="G211" s="146"/>
      <c r="H211" s="146"/>
      <c r="I211" s="146"/>
      <c r="J211" s="146"/>
      <c r="K211" s="146"/>
      <c r="L211" s="146"/>
      <c r="M211" s="146"/>
      <c r="Q211" s="90"/>
    </row>
    <row r="212" spans="1:22" s="6" customFormat="1" ht="13.5" x14ac:dyDescent="0.25">
      <c r="A212" s="36"/>
      <c r="B212" s="56"/>
      <c r="C212" s="89" t="s">
        <v>11</v>
      </c>
      <c r="D212" s="146" t="s">
        <v>3</v>
      </c>
      <c r="E212" s="146">
        <v>56.4</v>
      </c>
      <c r="F212" s="146">
        <f>ROUND(F211*E212,2)</f>
        <v>8.4</v>
      </c>
      <c r="G212" s="146"/>
      <c r="H212" s="146"/>
      <c r="I212" s="146"/>
      <c r="J212" s="146"/>
      <c r="K212" s="146"/>
      <c r="L212" s="146"/>
      <c r="M212" s="146"/>
    </row>
    <row r="213" spans="1:22" s="6" customFormat="1" ht="13.5" x14ac:dyDescent="0.25">
      <c r="A213" s="36"/>
      <c r="B213" s="56"/>
      <c r="C213" s="89" t="s">
        <v>6</v>
      </c>
      <c r="D213" s="146" t="s">
        <v>7</v>
      </c>
      <c r="E213" s="146">
        <v>4.09</v>
      </c>
      <c r="F213" s="146">
        <f>ROUND(F211*E213,2)</f>
        <v>0.61</v>
      </c>
      <c r="G213" s="146"/>
      <c r="H213" s="146"/>
      <c r="I213" s="146"/>
      <c r="J213" s="146"/>
      <c r="K213" s="146"/>
      <c r="L213" s="146"/>
      <c r="M213" s="146"/>
    </row>
    <row r="214" spans="1:22" s="4" customFormat="1" ht="13.5" x14ac:dyDescent="0.25">
      <c r="A214" s="36"/>
      <c r="B214" s="38"/>
      <c r="C214" s="89" t="s">
        <v>105</v>
      </c>
      <c r="D214" s="7" t="s">
        <v>4</v>
      </c>
      <c r="E214" s="7">
        <v>0.16</v>
      </c>
      <c r="F214" s="146">
        <f>ROUND(F211*E214,2)</f>
        <v>0.02</v>
      </c>
      <c r="G214" s="146"/>
      <c r="H214" s="146"/>
      <c r="I214" s="146"/>
      <c r="J214" s="146"/>
      <c r="K214" s="146"/>
      <c r="L214" s="146"/>
      <c r="M214" s="146"/>
    </row>
    <row r="215" spans="1:22" s="4" customFormat="1" ht="13.5" x14ac:dyDescent="0.25">
      <c r="A215" s="36"/>
      <c r="B215" s="38"/>
      <c r="C215" s="89" t="s">
        <v>29</v>
      </c>
      <c r="D215" s="7" t="s">
        <v>4</v>
      </c>
      <c r="E215" s="7">
        <v>0.45</v>
      </c>
      <c r="F215" s="146">
        <f>ROUND(F211*E215,2)</f>
        <v>7.0000000000000007E-2</v>
      </c>
      <c r="G215" s="146"/>
      <c r="H215" s="146"/>
      <c r="I215" s="146"/>
      <c r="J215" s="146"/>
      <c r="K215" s="146"/>
      <c r="L215" s="146"/>
      <c r="M215" s="146"/>
    </row>
    <row r="216" spans="1:22" s="4" customFormat="1" ht="15.75" x14ac:dyDescent="0.25">
      <c r="A216" s="36"/>
      <c r="B216" s="38"/>
      <c r="C216" s="89" t="s">
        <v>84</v>
      </c>
      <c r="D216" s="7" t="s">
        <v>16</v>
      </c>
      <c r="E216" s="7">
        <v>0.75</v>
      </c>
      <c r="F216" s="146">
        <f>ROUND(F211*E216,2)</f>
        <v>0.11</v>
      </c>
      <c r="G216" s="146"/>
      <c r="H216" s="146"/>
      <c r="I216" s="146"/>
      <c r="J216" s="146"/>
      <c r="K216" s="146"/>
      <c r="L216" s="146"/>
      <c r="M216" s="146"/>
      <c r="O216" s="91"/>
    </row>
    <row r="217" spans="1:22" s="4" customFormat="1" ht="13.5" x14ac:dyDescent="0.25">
      <c r="A217" s="36"/>
      <c r="B217" s="38"/>
      <c r="C217" s="89" t="s">
        <v>31</v>
      </c>
      <c r="D217" s="7" t="s">
        <v>7</v>
      </c>
      <c r="E217" s="7">
        <v>26.5</v>
      </c>
      <c r="F217" s="146">
        <f>ROUND(F211*E217,2)</f>
        <v>3.95</v>
      </c>
      <c r="G217" s="146"/>
      <c r="H217" s="146"/>
      <c r="I217" s="146"/>
      <c r="J217" s="146"/>
      <c r="K217" s="146"/>
      <c r="L217" s="146"/>
      <c r="M217" s="146"/>
    </row>
    <row r="218" spans="1:22" s="67" customFormat="1" ht="30" customHeight="1" x14ac:dyDescent="0.3">
      <c r="A218" s="69">
        <v>10</v>
      </c>
      <c r="B218" s="68" t="s">
        <v>86</v>
      </c>
      <c r="C218" s="70" t="s">
        <v>184</v>
      </c>
      <c r="D218" s="71" t="s">
        <v>23</v>
      </c>
      <c r="E218" s="77"/>
      <c r="F218" s="81">
        <v>0.112</v>
      </c>
      <c r="G218" s="72"/>
      <c r="H218" s="72"/>
      <c r="I218" s="72"/>
      <c r="J218" s="72"/>
      <c r="K218" s="75"/>
      <c r="L218" s="72"/>
      <c r="M218" s="73"/>
      <c r="N218" s="66"/>
      <c r="O218" s="66"/>
      <c r="P218" s="66"/>
      <c r="Q218" s="66"/>
      <c r="R218" s="66"/>
      <c r="S218" s="66"/>
      <c r="T218" s="66"/>
      <c r="U218" s="66"/>
      <c r="V218" s="66"/>
    </row>
    <row r="219" spans="1:22" s="67" customFormat="1" ht="15.75" x14ac:dyDescent="0.3">
      <c r="A219" s="69"/>
      <c r="B219" s="68"/>
      <c r="C219" s="70" t="s">
        <v>11</v>
      </c>
      <c r="D219" s="71" t="s">
        <v>3</v>
      </c>
      <c r="E219" s="79">
        <v>660</v>
      </c>
      <c r="F219" s="71">
        <f>SUM(E219*F218)</f>
        <v>73.92</v>
      </c>
      <c r="G219" s="72"/>
      <c r="H219" s="72"/>
      <c r="I219" s="75"/>
      <c r="J219" s="72"/>
      <c r="K219" s="75"/>
      <c r="L219" s="72"/>
      <c r="M219" s="76"/>
      <c r="N219" s="66"/>
      <c r="O219" s="66"/>
      <c r="P219" s="66"/>
      <c r="Q219" s="66"/>
      <c r="R219" s="66"/>
      <c r="S219" s="66"/>
      <c r="T219" s="66"/>
      <c r="U219" s="66"/>
      <c r="V219" s="66"/>
    </row>
    <row r="220" spans="1:22" s="67" customFormat="1" ht="15.75" x14ac:dyDescent="0.3">
      <c r="A220" s="69"/>
      <c r="B220" s="68"/>
      <c r="C220" s="70" t="s">
        <v>81</v>
      </c>
      <c r="D220" s="71" t="s">
        <v>8</v>
      </c>
      <c r="E220" s="77">
        <v>9.6</v>
      </c>
      <c r="F220" s="71">
        <f>SUM(E220*F218)</f>
        <v>1.0751999999999999</v>
      </c>
      <c r="G220" s="72"/>
      <c r="H220" s="72"/>
      <c r="I220" s="72"/>
      <c r="J220" s="72"/>
      <c r="K220" s="75"/>
      <c r="L220" s="78"/>
      <c r="M220" s="76"/>
      <c r="N220" s="66"/>
      <c r="O220" s="66"/>
      <c r="P220" s="66"/>
      <c r="Q220" s="66"/>
      <c r="R220" s="66"/>
      <c r="S220" s="66"/>
      <c r="T220" s="66"/>
      <c r="U220" s="66"/>
      <c r="V220" s="66"/>
    </row>
    <row r="221" spans="1:22" s="67" customFormat="1" ht="15.75" x14ac:dyDescent="0.3">
      <c r="A221" s="69"/>
      <c r="B221" s="68"/>
      <c r="C221" s="70" t="s">
        <v>6</v>
      </c>
      <c r="D221" s="71" t="s">
        <v>7</v>
      </c>
      <c r="E221" s="77">
        <v>39.9</v>
      </c>
      <c r="F221" s="71">
        <f>SUM(E221*F218)</f>
        <v>4.4687999999999999</v>
      </c>
      <c r="G221" s="72"/>
      <c r="H221" s="72"/>
      <c r="I221" s="72"/>
      <c r="J221" s="72"/>
      <c r="K221" s="75"/>
      <c r="L221" s="78"/>
      <c r="M221" s="76"/>
      <c r="N221" s="66"/>
      <c r="O221" s="66"/>
      <c r="P221" s="66"/>
      <c r="Q221" s="66"/>
      <c r="R221" s="66"/>
      <c r="S221" s="66"/>
      <c r="T221" s="66"/>
      <c r="U221" s="66"/>
      <c r="V221" s="66"/>
    </row>
    <row r="222" spans="1:22" s="67" customFormat="1" ht="15.75" x14ac:dyDescent="0.3">
      <c r="A222" s="69"/>
      <c r="B222" s="68"/>
      <c r="C222" s="70" t="s">
        <v>129</v>
      </c>
      <c r="D222" s="71" t="s">
        <v>16</v>
      </c>
      <c r="E222" s="77">
        <v>101.5</v>
      </c>
      <c r="F222" s="71">
        <f>SUM(E222*F218)</f>
        <v>11.368</v>
      </c>
      <c r="G222" s="72"/>
      <c r="H222" s="78"/>
      <c r="I222" s="72"/>
      <c r="J222" s="72"/>
      <c r="K222" s="75"/>
      <c r="L222" s="72"/>
      <c r="M222" s="76"/>
      <c r="N222" s="66"/>
      <c r="O222" s="66"/>
      <c r="P222" s="66"/>
      <c r="Q222" s="66"/>
      <c r="R222" s="66"/>
      <c r="S222" s="66"/>
      <c r="T222" s="66"/>
      <c r="U222" s="66"/>
      <c r="V222" s="66"/>
    </row>
    <row r="223" spans="1:22" s="67" customFormat="1" ht="15.75" x14ac:dyDescent="0.3">
      <c r="A223" s="69"/>
      <c r="B223" s="68"/>
      <c r="C223" s="70" t="s">
        <v>84</v>
      </c>
      <c r="D223" s="71" t="s">
        <v>16</v>
      </c>
      <c r="E223" s="71">
        <v>2.4700000000000002</v>
      </c>
      <c r="F223" s="71">
        <f>SUM(E223*F218)</f>
        <v>0.27664000000000005</v>
      </c>
      <c r="G223" s="75"/>
      <c r="H223" s="78"/>
      <c r="I223" s="72"/>
      <c r="J223" s="72"/>
      <c r="K223" s="75"/>
      <c r="L223" s="72"/>
      <c r="M223" s="76"/>
      <c r="N223" s="66"/>
      <c r="O223" s="66"/>
      <c r="P223" s="66"/>
      <c r="Q223" s="66"/>
      <c r="R223" s="66"/>
      <c r="S223" s="66"/>
      <c r="T223" s="66"/>
      <c r="U223" s="66"/>
      <c r="V223" s="66"/>
    </row>
    <row r="224" spans="1:22" s="67" customFormat="1" ht="15.75" x14ac:dyDescent="0.3">
      <c r="A224" s="69"/>
      <c r="B224" s="68"/>
      <c r="C224" s="70" t="s">
        <v>87</v>
      </c>
      <c r="D224" s="71" t="s">
        <v>95</v>
      </c>
      <c r="E224" s="77">
        <v>39</v>
      </c>
      <c r="F224" s="71">
        <f>SUM(E224*F218)</f>
        <v>4.3680000000000003</v>
      </c>
      <c r="G224" s="75"/>
      <c r="H224" s="78"/>
      <c r="I224" s="72"/>
      <c r="J224" s="72"/>
      <c r="K224" s="75"/>
      <c r="L224" s="72"/>
      <c r="M224" s="76"/>
      <c r="N224" s="66"/>
      <c r="O224" s="66"/>
      <c r="P224" s="66"/>
      <c r="Q224" s="66"/>
      <c r="R224" s="66"/>
      <c r="S224" s="66"/>
      <c r="T224" s="66"/>
      <c r="U224" s="66"/>
      <c r="V224" s="66"/>
    </row>
    <row r="225" spans="1:22" s="67" customFormat="1" ht="15.75" x14ac:dyDescent="0.3">
      <c r="A225" s="69"/>
      <c r="B225" s="68"/>
      <c r="C225" s="70" t="s">
        <v>88</v>
      </c>
      <c r="D225" s="71" t="s">
        <v>16</v>
      </c>
      <c r="E225" s="71">
        <v>4.68</v>
      </c>
      <c r="F225" s="71">
        <f>SUM(E225*F218)</f>
        <v>0.52415999999999996</v>
      </c>
      <c r="G225" s="75"/>
      <c r="H225" s="78"/>
      <c r="I225" s="72"/>
      <c r="J225" s="72"/>
      <c r="K225" s="75"/>
      <c r="L225" s="72"/>
      <c r="M225" s="76"/>
      <c r="N225" s="66"/>
      <c r="O225" s="66"/>
      <c r="P225" s="66"/>
      <c r="Q225" s="66"/>
      <c r="R225" s="66"/>
      <c r="S225" s="66"/>
      <c r="T225" s="66"/>
      <c r="U225" s="66"/>
      <c r="V225" s="66"/>
    </row>
    <row r="226" spans="1:22" s="67" customFormat="1" ht="15.75" x14ac:dyDescent="0.3">
      <c r="A226" s="69"/>
      <c r="B226" s="68"/>
      <c r="C226" s="70" t="s">
        <v>89</v>
      </c>
      <c r="D226" s="71" t="s">
        <v>16</v>
      </c>
      <c r="E226" s="77">
        <v>7.4</v>
      </c>
      <c r="F226" s="71">
        <f>SUM(E226*F218)</f>
        <v>0.82880000000000009</v>
      </c>
      <c r="G226" s="75"/>
      <c r="H226" s="78"/>
      <c r="I226" s="72"/>
      <c r="J226" s="72"/>
      <c r="K226" s="72"/>
      <c r="L226" s="72"/>
      <c r="M226" s="76"/>
      <c r="N226" s="66"/>
      <c r="O226" s="66"/>
      <c r="P226" s="66"/>
      <c r="Q226" s="66"/>
      <c r="R226" s="66"/>
      <c r="S226" s="66"/>
      <c r="T226" s="66"/>
      <c r="U226" s="66"/>
      <c r="V226" s="66"/>
    </row>
    <row r="227" spans="1:22" s="67" customFormat="1" ht="15.75" x14ac:dyDescent="0.3">
      <c r="A227" s="69"/>
      <c r="B227" s="68"/>
      <c r="C227" s="70" t="s">
        <v>90</v>
      </c>
      <c r="D227" s="71" t="s">
        <v>16</v>
      </c>
      <c r="E227" s="71">
        <v>0.53</v>
      </c>
      <c r="F227" s="71">
        <f>SUM(E227*F218)</f>
        <v>5.9360000000000003E-2</v>
      </c>
      <c r="G227" s="75"/>
      <c r="H227" s="78"/>
      <c r="I227" s="72"/>
      <c r="J227" s="72"/>
      <c r="K227" s="72"/>
      <c r="L227" s="72"/>
      <c r="M227" s="76"/>
      <c r="N227" s="66"/>
      <c r="O227" s="66"/>
      <c r="P227" s="66"/>
      <c r="Q227" s="66"/>
      <c r="R227" s="66"/>
      <c r="S227" s="66"/>
      <c r="T227" s="66"/>
      <c r="U227" s="66"/>
      <c r="V227" s="66"/>
    </row>
    <row r="228" spans="1:22" s="67" customFormat="1" ht="15.75" x14ac:dyDescent="0.3">
      <c r="A228" s="69"/>
      <c r="B228" s="68"/>
      <c r="C228" s="70" t="s">
        <v>83</v>
      </c>
      <c r="D228" s="71" t="s">
        <v>35</v>
      </c>
      <c r="E228" s="79">
        <v>193</v>
      </c>
      <c r="F228" s="71">
        <f>SUM(E228*F218)</f>
        <v>21.616</v>
      </c>
      <c r="G228" s="75"/>
      <c r="H228" s="78"/>
      <c r="I228" s="72"/>
      <c r="J228" s="72"/>
      <c r="K228" s="72"/>
      <c r="L228" s="72"/>
      <c r="M228" s="76"/>
      <c r="N228" s="66"/>
      <c r="O228" s="66"/>
      <c r="P228" s="66"/>
      <c r="Q228" s="66"/>
      <c r="R228" s="66"/>
      <c r="S228" s="66"/>
      <c r="T228" s="66"/>
      <c r="U228" s="66"/>
      <c r="V228" s="66"/>
    </row>
    <row r="229" spans="1:22" s="67" customFormat="1" ht="15.75" x14ac:dyDescent="0.3">
      <c r="A229" s="69"/>
      <c r="B229" s="68"/>
      <c r="C229" s="70" t="s">
        <v>91</v>
      </c>
      <c r="D229" s="71" t="s">
        <v>35</v>
      </c>
      <c r="E229" s="79">
        <v>1160</v>
      </c>
      <c r="F229" s="71">
        <f>SUM(E229*F218)</f>
        <v>129.92000000000002</v>
      </c>
      <c r="G229" s="75"/>
      <c r="H229" s="78"/>
      <c r="I229" s="72"/>
      <c r="J229" s="72"/>
      <c r="K229" s="72"/>
      <c r="L229" s="72"/>
      <c r="M229" s="76"/>
      <c r="N229" s="66"/>
      <c r="O229" s="66"/>
      <c r="P229" s="66"/>
      <c r="Q229" s="66"/>
      <c r="R229" s="66"/>
      <c r="S229" s="66"/>
      <c r="T229" s="66"/>
      <c r="U229" s="66"/>
      <c r="V229" s="66"/>
    </row>
    <row r="230" spans="1:22" s="67" customFormat="1" ht="15.75" x14ac:dyDescent="0.3">
      <c r="A230" s="69"/>
      <c r="B230" s="68"/>
      <c r="C230" s="70" t="s">
        <v>31</v>
      </c>
      <c r="D230" s="71" t="s">
        <v>7</v>
      </c>
      <c r="E230" s="79">
        <v>156</v>
      </c>
      <c r="F230" s="71">
        <f>SUM(E230*F218)</f>
        <v>17.472000000000001</v>
      </c>
      <c r="G230" s="75"/>
      <c r="H230" s="78"/>
      <c r="I230" s="72"/>
      <c r="J230" s="72"/>
      <c r="K230" s="72"/>
      <c r="L230" s="72"/>
      <c r="M230" s="76"/>
      <c r="N230" s="66"/>
      <c r="O230" s="66"/>
      <c r="P230" s="66"/>
      <c r="Q230" s="66"/>
      <c r="R230" s="66"/>
      <c r="S230" s="66"/>
      <c r="T230" s="66"/>
      <c r="U230" s="66"/>
      <c r="V230" s="66"/>
    </row>
    <row r="231" spans="1:22" s="67" customFormat="1" ht="28.5" customHeight="1" x14ac:dyDescent="0.3">
      <c r="A231" s="84">
        <v>11</v>
      </c>
      <c r="B231" s="68" t="s">
        <v>92</v>
      </c>
      <c r="C231" s="82" t="s">
        <v>93</v>
      </c>
      <c r="D231" s="71" t="s">
        <v>77</v>
      </c>
      <c r="E231" s="71"/>
      <c r="F231" s="145">
        <v>0.14000000000000001</v>
      </c>
      <c r="G231" s="76"/>
      <c r="H231" s="76"/>
      <c r="I231" s="85"/>
      <c r="J231" s="76"/>
      <c r="K231" s="76"/>
      <c r="L231" s="76"/>
      <c r="M231" s="83"/>
    </row>
    <row r="232" spans="1:22" s="67" customFormat="1" ht="15.75" x14ac:dyDescent="0.3">
      <c r="A232" s="84"/>
      <c r="B232" s="68"/>
      <c r="C232" s="70" t="s">
        <v>11</v>
      </c>
      <c r="D232" s="71" t="s">
        <v>3</v>
      </c>
      <c r="E232" s="86">
        <v>121</v>
      </c>
      <c r="F232" s="71">
        <f>SUM(E232*F231)</f>
        <v>16.940000000000001</v>
      </c>
      <c r="G232" s="76"/>
      <c r="H232" s="76"/>
      <c r="I232" s="85"/>
      <c r="J232" s="72"/>
      <c r="K232" s="76"/>
      <c r="L232" s="76"/>
      <c r="M232" s="76"/>
    </row>
    <row r="233" spans="1:22" customFormat="1" ht="20.25" customHeight="1" x14ac:dyDescent="0.25">
      <c r="A233" s="50"/>
      <c r="B233" s="50"/>
      <c r="C233" s="100" t="s">
        <v>112</v>
      </c>
      <c r="D233" s="146" t="s">
        <v>7</v>
      </c>
      <c r="E233" s="23"/>
      <c r="F233" s="23"/>
      <c r="G233" s="23"/>
      <c r="H233" s="26"/>
      <c r="I233" s="26"/>
      <c r="J233" s="26"/>
      <c r="K233" s="26"/>
      <c r="L233" s="26"/>
      <c r="M233" s="102"/>
    </row>
    <row r="234" spans="1:22" ht="34.5" customHeight="1" x14ac:dyDescent="0.25">
      <c r="A234" s="94"/>
      <c r="B234" s="94"/>
      <c r="C234" s="96" t="s">
        <v>187</v>
      </c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1:22" s="4" customFormat="1" ht="24.75" customHeight="1" x14ac:dyDescent="0.25">
      <c r="A235" s="36">
        <v>1</v>
      </c>
      <c r="B235" s="38" t="s">
        <v>22</v>
      </c>
      <c r="C235" s="51" t="s">
        <v>62</v>
      </c>
      <c r="D235" s="19" t="s">
        <v>23</v>
      </c>
      <c r="E235" s="148"/>
      <c r="F235" s="11">
        <v>0.26967000000000002</v>
      </c>
      <c r="G235" s="148"/>
      <c r="H235" s="13"/>
      <c r="I235" s="148"/>
      <c r="J235" s="27"/>
      <c r="K235" s="148"/>
      <c r="L235" s="146"/>
      <c r="M235" s="146"/>
    </row>
    <row r="236" spans="1:22" s="4" customFormat="1" ht="21" customHeight="1" x14ac:dyDescent="0.25">
      <c r="A236" s="36"/>
      <c r="B236" s="46"/>
      <c r="C236" s="47" t="s">
        <v>11</v>
      </c>
      <c r="D236" s="148" t="s">
        <v>13</v>
      </c>
      <c r="E236" s="146">
        <v>15</v>
      </c>
      <c r="F236" s="148">
        <f>ROUND(F235*E236,2)</f>
        <v>4.05</v>
      </c>
      <c r="G236" s="21"/>
      <c r="H236" s="21"/>
      <c r="I236" s="146"/>
      <c r="J236" s="146"/>
      <c r="K236" s="21"/>
      <c r="L236" s="21"/>
      <c r="M236" s="146"/>
    </row>
    <row r="237" spans="1:22" s="4" customFormat="1" ht="21" customHeight="1" x14ac:dyDescent="0.25">
      <c r="A237" s="36"/>
      <c r="B237" s="53"/>
      <c r="C237" s="54" t="s">
        <v>24</v>
      </c>
      <c r="D237" s="148" t="s">
        <v>25</v>
      </c>
      <c r="E237" s="29">
        <v>2.16</v>
      </c>
      <c r="F237" s="146">
        <f>ROUND(E237*F235,2)</f>
        <v>0.57999999999999996</v>
      </c>
      <c r="G237" s="87"/>
      <c r="H237" s="146"/>
      <c r="I237" s="23"/>
      <c r="J237" s="2"/>
      <c r="K237" s="24"/>
      <c r="L237" s="146"/>
      <c r="M237" s="146"/>
    </row>
    <row r="238" spans="1:22" s="4" customFormat="1" ht="21" customHeight="1" x14ac:dyDescent="0.25">
      <c r="A238" s="36"/>
      <c r="B238" s="55"/>
      <c r="C238" s="54" t="s">
        <v>44</v>
      </c>
      <c r="D238" s="31" t="s">
        <v>25</v>
      </c>
      <c r="E238" s="32">
        <v>2.73</v>
      </c>
      <c r="F238" s="146">
        <f>ROUND(E238*F235,2)</f>
        <v>0.74</v>
      </c>
      <c r="G238" s="146"/>
      <c r="H238" s="146"/>
      <c r="I238" s="23"/>
      <c r="J238" s="33"/>
      <c r="K238" s="24"/>
      <c r="L238" s="146"/>
      <c r="M238" s="146"/>
    </row>
    <row r="239" spans="1:22" s="4" customFormat="1" ht="21" customHeight="1" x14ac:dyDescent="0.25">
      <c r="A239" s="36"/>
      <c r="B239" s="55"/>
      <c r="C239" s="47" t="s">
        <v>26</v>
      </c>
      <c r="D239" s="31" t="s">
        <v>25</v>
      </c>
      <c r="E239" s="146">
        <v>0.97</v>
      </c>
      <c r="F239" s="146">
        <f>ROUND(E239*F235,2)</f>
        <v>0.26</v>
      </c>
      <c r="G239" s="148"/>
      <c r="H239" s="148"/>
      <c r="I239" s="23"/>
      <c r="J239" s="33"/>
      <c r="K239" s="24"/>
      <c r="L239" s="34"/>
      <c r="M239" s="34"/>
    </row>
    <row r="240" spans="1:22" s="4" customFormat="1" ht="21" customHeight="1" x14ac:dyDescent="0.25">
      <c r="A240" s="36"/>
      <c r="B240" s="55"/>
      <c r="C240" s="47" t="s">
        <v>27</v>
      </c>
      <c r="D240" s="148" t="s">
        <v>16</v>
      </c>
      <c r="E240" s="146">
        <v>122</v>
      </c>
      <c r="F240" s="146">
        <f>ROUND(E240*F235,2)</f>
        <v>32.9</v>
      </c>
      <c r="G240" s="146"/>
      <c r="H240" s="146"/>
      <c r="I240" s="146"/>
      <c r="J240" s="13"/>
      <c r="K240" s="146"/>
      <c r="L240" s="146"/>
      <c r="M240" s="146"/>
    </row>
    <row r="241" spans="1:18" s="4" customFormat="1" ht="21" customHeight="1" x14ac:dyDescent="0.25">
      <c r="A241" s="36"/>
      <c r="B241" s="55"/>
      <c r="C241" s="47" t="s">
        <v>9</v>
      </c>
      <c r="D241" s="148" t="s">
        <v>16</v>
      </c>
      <c r="E241" s="146">
        <v>7</v>
      </c>
      <c r="F241" s="146">
        <f>ROUND(E241*F235,2)</f>
        <v>1.89</v>
      </c>
      <c r="G241" s="146"/>
      <c r="H241" s="146"/>
      <c r="I241" s="146"/>
      <c r="J241" s="13"/>
      <c r="K241" s="146"/>
      <c r="L241" s="146"/>
      <c r="M241" s="146"/>
    </row>
    <row r="242" spans="1:18" s="4" customFormat="1" ht="36" customHeight="1" x14ac:dyDescent="0.2">
      <c r="A242" s="36">
        <v>2</v>
      </c>
      <c r="B242" s="38" t="s">
        <v>63</v>
      </c>
      <c r="C242" s="51" t="s">
        <v>78</v>
      </c>
      <c r="D242" s="19" t="s">
        <v>23</v>
      </c>
      <c r="E242" s="148"/>
      <c r="F242" s="18">
        <v>5.2179999999999997E-2</v>
      </c>
      <c r="G242" s="148"/>
      <c r="H242" s="13"/>
      <c r="I242" s="148"/>
      <c r="J242" s="27"/>
      <c r="K242" s="148"/>
      <c r="L242" s="146"/>
      <c r="M242" s="146"/>
      <c r="O242" s="59"/>
    </row>
    <row r="243" spans="1:18" s="22" customFormat="1" ht="21" customHeight="1" x14ac:dyDescent="0.25">
      <c r="A243" s="36"/>
      <c r="B243" s="46"/>
      <c r="C243" s="47" t="s">
        <v>11</v>
      </c>
      <c r="D243" s="148" t="s">
        <v>13</v>
      </c>
      <c r="E243" s="146">
        <v>14.9</v>
      </c>
      <c r="F243" s="148">
        <f>ROUND(F242*E243,2)</f>
        <v>0.78</v>
      </c>
      <c r="G243" s="21"/>
      <c r="H243" s="21"/>
      <c r="I243" s="146"/>
      <c r="J243" s="146"/>
      <c r="K243" s="21"/>
      <c r="L243" s="21"/>
      <c r="M243" s="146"/>
    </row>
    <row r="244" spans="1:18" s="22" customFormat="1" ht="21" customHeight="1" x14ac:dyDescent="0.25">
      <c r="A244" s="36"/>
      <c r="B244" s="53"/>
      <c r="C244" s="54" t="s">
        <v>24</v>
      </c>
      <c r="D244" s="148" t="s">
        <v>25</v>
      </c>
      <c r="E244" s="29">
        <v>2.16</v>
      </c>
      <c r="F244" s="146">
        <f>ROUND(E244*F242,2)</f>
        <v>0.11</v>
      </c>
      <c r="G244" s="87"/>
      <c r="H244" s="146"/>
      <c r="I244" s="23"/>
      <c r="J244" s="2"/>
      <c r="K244" s="24"/>
      <c r="L244" s="146"/>
      <c r="M244" s="146"/>
    </row>
    <row r="245" spans="1:18" s="6" customFormat="1" ht="21" customHeight="1" x14ac:dyDescent="0.25">
      <c r="A245" s="36"/>
      <c r="B245" s="55"/>
      <c r="C245" s="54" t="s">
        <v>44</v>
      </c>
      <c r="D245" s="31" t="s">
        <v>25</v>
      </c>
      <c r="E245" s="32">
        <v>0.41</v>
      </c>
      <c r="F245" s="146">
        <f>ROUND(E245*F242,2)</f>
        <v>0.02</v>
      </c>
      <c r="G245" s="146"/>
      <c r="H245" s="146"/>
      <c r="I245" s="23"/>
      <c r="J245" s="33"/>
      <c r="K245" s="24"/>
      <c r="L245" s="146"/>
      <c r="M245" s="146"/>
    </row>
    <row r="246" spans="1:18" s="6" customFormat="1" ht="21" customHeight="1" x14ac:dyDescent="0.25">
      <c r="A246" s="36"/>
      <c r="B246" s="55"/>
      <c r="C246" s="54" t="s">
        <v>65</v>
      </c>
      <c r="D246" s="31" t="s">
        <v>25</v>
      </c>
      <c r="E246" s="32">
        <v>1.82</v>
      </c>
      <c r="F246" s="146">
        <f>F242*E246</f>
        <v>9.4967599999999999E-2</v>
      </c>
      <c r="G246" s="146"/>
      <c r="H246" s="146"/>
      <c r="I246" s="23"/>
      <c r="J246" s="33"/>
      <c r="K246" s="24"/>
      <c r="L246" s="146"/>
      <c r="M246" s="146"/>
    </row>
    <row r="247" spans="1:18" s="6" customFormat="1" ht="21" customHeight="1" x14ac:dyDescent="0.25">
      <c r="A247" s="36"/>
      <c r="B247" s="55"/>
      <c r="C247" s="54" t="s">
        <v>66</v>
      </c>
      <c r="D247" s="31" t="s">
        <v>25</v>
      </c>
      <c r="E247" s="32">
        <v>1.82</v>
      </c>
      <c r="F247" s="146">
        <f>F242*E247</f>
        <v>9.4967599999999999E-2</v>
      </c>
      <c r="G247" s="146"/>
      <c r="H247" s="146"/>
      <c r="I247" s="23"/>
      <c r="J247" s="33"/>
      <c r="K247" s="24"/>
      <c r="L247" s="146"/>
      <c r="M247" s="146"/>
    </row>
    <row r="248" spans="1:18" s="4" customFormat="1" ht="21" customHeight="1" x14ac:dyDescent="0.25">
      <c r="A248" s="36"/>
      <c r="B248" s="55"/>
      <c r="C248" s="47" t="s">
        <v>26</v>
      </c>
      <c r="D248" s="31" t="s">
        <v>25</v>
      </c>
      <c r="E248" s="146">
        <v>0.69</v>
      </c>
      <c r="F248" s="146">
        <f>ROUND(E248*F242,2)</f>
        <v>0.04</v>
      </c>
      <c r="G248" s="148"/>
      <c r="H248" s="148"/>
      <c r="I248" s="23"/>
      <c r="J248" s="33"/>
      <c r="K248" s="24"/>
      <c r="L248" s="34"/>
      <c r="M248" s="34"/>
    </row>
    <row r="249" spans="1:18" s="4" customFormat="1" ht="21" customHeight="1" x14ac:dyDescent="0.25">
      <c r="A249" s="36"/>
      <c r="B249" s="55"/>
      <c r="C249" s="47" t="s">
        <v>67</v>
      </c>
      <c r="D249" s="148" t="s">
        <v>16</v>
      </c>
      <c r="E249" s="146">
        <v>110</v>
      </c>
      <c r="F249" s="146">
        <f>ROUND(E249*F242,2)</f>
        <v>5.74</v>
      </c>
      <c r="G249" s="146"/>
      <c r="H249" s="146"/>
      <c r="I249" s="146"/>
      <c r="J249" s="13"/>
      <c r="K249" s="146"/>
      <c r="L249" s="146"/>
      <c r="M249" s="146"/>
    </row>
    <row r="250" spans="1:18" s="4" customFormat="1" ht="21" customHeight="1" x14ac:dyDescent="0.25">
      <c r="A250" s="36"/>
      <c r="B250" s="55"/>
      <c r="C250" s="47" t="s">
        <v>9</v>
      </c>
      <c r="D250" s="148" t="s">
        <v>16</v>
      </c>
      <c r="E250" s="146">
        <v>5</v>
      </c>
      <c r="F250" s="146">
        <f>ROUND(E250*F242,2)</f>
        <v>0.26</v>
      </c>
      <c r="G250" s="146"/>
      <c r="H250" s="146"/>
      <c r="I250" s="146"/>
      <c r="J250" s="13"/>
      <c r="K250" s="146"/>
      <c r="L250" s="146"/>
      <c r="M250" s="146"/>
    </row>
    <row r="251" spans="1:18" s="22" customFormat="1" ht="38.25" customHeight="1" x14ac:dyDescent="0.2">
      <c r="A251" s="36">
        <v>3</v>
      </c>
      <c r="B251" s="40" t="s">
        <v>71</v>
      </c>
      <c r="C251" s="47" t="s">
        <v>127</v>
      </c>
      <c r="D251" s="19" t="s">
        <v>30</v>
      </c>
      <c r="E251" s="148"/>
      <c r="F251" s="148">
        <v>0.16200000000000001</v>
      </c>
      <c r="G251" s="21"/>
      <c r="H251" s="21"/>
      <c r="I251" s="148"/>
      <c r="J251" s="13"/>
      <c r="K251" s="21"/>
      <c r="L251" s="21"/>
      <c r="M251" s="15"/>
      <c r="O251" s="59"/>
    </row>
    <row r="252" spans="1:18" s="30" customFormat="1" ht="21" customHeight="1" x14ac:dyDescent="0.25">
      <c r="A252" s="52"/>
      <c r="B252" s="53"/>
      <c r="C252" s="47" t="s">
        <v>11</v>
      </c>
      <c r="D252" s="148" t="s">
        <v>13</v>
      </c>
      <c r="E252" s="13">
        <v>158</v>
      </c>
      <c r="F252" s="146">
        <f>ROUND(F251*E252,2)</f>
        <v>25.6</v>
      </c>
      <c r="G252" s="21"/>
      <c r="H252" s="21"/>
      <c r="I252" s="146"/>
      <c r="J252" s="146"/>
      <c r="K252" s="21"/>
      <c r="L252" s="21"/>
      <c r="M252" s="146"/>
    </row>
    <row r="253" spans="1:18" customFormat="1" ht="21" customHeight="1" x14ac:dyDescent="0.25">
      <c r="A253" s="50"/>
      <c r="B253" s="50"/>
      <c r="C253" s="47" t="s">
        <v>68</v>
      </c>
      <c r="D253" s="31" t="s">
        <v>25</v>
      </c>
      <c r="E253" s="146">
        <v>8.5</v>
      </c>
      <c r="F253" s="146">
        <f>ROUND(E253*F251,2)</f>
        <v>1.38</v>
      </c>
      <c r="G253" s="21"/>
      <c r="H253" s="21"/>
      <c r="I253" s="146"/>
      <c r="J253" s="13"/>
      <c r="K253" s="148"/>
      <c r="L253" s="146"/>
      <c r="M253" s="146"/>
    </row>
    <row r="254" spans="1:18" s="4" customFormat="1" ht="21" customHeight="1" x14ac:dyDescent="0.25">
      <c r="A254" s="36"/>
      <c r="B254" s="9"/>
      <c r="C254" s="54" t="s">
        <v>69</v>
      </c>
      <c r="D254" s="31" t="s">
        <v>25</v>
      </c>
      <c r="E254" s="146">
        <v>8.5</v>
      </c>
      <c r="F254" s="146">
        <f>ROUND(E254*F251,2)</f>
        <v>1.38</v>
      </c>
      <c r="G254" s="146"/>
      <c r="H254" s="146"/>
      <c r="I254" s="23"/>
      <c r="J254" s="33"/>
      <c r="K254" s="24"/>
      <c r="L254" s="146"/>
      <c r="M254" s="146"/>
    </row>
    <row r="255" spans="1:18" s="22" customFormat="1" ht="21" customHeight="1" x14ac:dyDescent="0.25">
      <c r="A255" s="36"/>
      <c r="B255" s="46"/>
      <c r="C255" s="54" t="s">
        <v>70</v>
      </c>
      <c r="D255" s="31" t="s">
        <v>25</v>
      </c>
      <c r="E255" s="146">
        <v>8.5</v>
      </c>
      <c r="F255" s="146">
        <f>ROUND(E255*F251,2)</f>
        <v>1.38</v>
      </c>
      <c r="G255" s="146"/>
      <c r="H255" s="146"/>
      <c r="I255" s="23"/>
      <c r="J255" s="33"/>
      <c r="K255" s="24"/>
      <c r="L255" s="146"/>
      <c r="M255" s="146"/>
      <c r="N255" s="28"/>
      <c r="R255" s="28"/>
    </row>
    <row r="256" spans="1:18" s="22" customFormat="1" ht="21" customHeight="1" x14ac:dyDescent="0.25">
      <c r="A256" s="36"/>
      <c r="B256" s="46"/>
      <c r="C256" s="47" t="s">
        <v>72</v>
      </c>
      <c r="D256" s="31" t="s">
        <v>25</v>
      </c>
      <c r="E256" s="146">
        <v>8.5</v>
      </c>
      <c r="F256" s="146">
        <f>E256*F251</f>
        <v>1.377</v>
      </c>
      <c r="G256" s="146"/>
      <c r="H256" s="146"/>
      <c r="I256" s="23"/>
      <c r="J256" s="33"/>
      <c r="K256" s="3"/>
      <c r="L256" s="146"/>
      <c r="M256" s="146"/>
      <c r="N256" s="28"/>
      <c r="R256" s="28"/>
    </row>
    <row r="257" spans="1:18" s="22" customFormat="1" ht="21" customHeight="1" x14ac:dyDescent="0.25">
      <c r="A257" s="36"/>
      <c r="B257" s="46"/>
      <c r="C257" s="54" t="s">
        <v>73</v>
      </c>
      <c r="D257" s="31" t="s">
        <v>25</v>
      </c>
      <c r="E257" s="146">
        <v>18.600000000000001</v>
      </c>
      <c r="F257" s="146">
        <f>F251*E257</f>
        <v>3.0132000000000003</v>
      </c>
      <c r="G257" s="146"/>
      <c r="H257" s="146"/>
      <c r="I257" s="23"/>
      <c r="J257" s="33"/>
      <c r="K257" s="24"/>
      <c r="L257" s="146"/>
      <c r="M257" s="146"/>
      <c r="N257" s="28"/>
      <c r="R257" s="28"/>
    </row>
    <row r="258" spans="1:18" s="22" customFormat="1" ht="21" customHeight="1" x14ac:dyDescent="0.25">
      <c r="A258" s="36"/>
      <c r="B258" s="46"/>
      <c r="C258" s="54" t="s">
        <v>74</v>
      </c>
      <c r="D258" s="31" t="s">
        <v>25</v>
      </c>
      <c r="E258" s="13">
        <v>17</v>
      </c>
      <c r="F258" s="146">
        <f>F251*E258</f>
        <v>2.754</v>
      </c>
      <c r="G258" s="146"/>
      <c r="H258" s="146"/>
      <c r="I258" s="23"/>
      <c r="J258" s="33"/>
      <c r="K258" s="24"/>
      <c r="L258" s="146"/>
      <c r="M258" s="146"/>
      <c r="N258" s="28"/>
      <c r="R258" s="28"/>
    </row>
    <row r="259" spans="1:18" s="22" customFormat="1" ht="21" customHeight="1" x14ac:dyDescent="0.25">
      <c r="A259" s="36"/>
      <c r="B259" s="46"/>
      <c r="C259" s="47" t="s">
        <v>6</v>
      </c>
      <c r="D259" s="148" t="s">
        <v>14</v>
      </c>
      <c r="E259" s="146">
        <v>34.700000000000003</v>
      </c>
      <c r="F259" s="146">
        <f>ROUND(E259*F251,2)</f>
        <v>5.62</v>
      </c>
      <c r="G259" s="148"/>
      <c r="H259" s="148"/>
      <c r="I259" s="146"/>
      <c r="J259" s="13"/>
      <c r="K259" s="146"/>
      <c r="L259" s="146"/>
      <c r="M259" s="146"/>
    </row>
    <row r="260" spans="1:18" s="4" customFormat="1" ht="21" customHeight="1" x14ac:dyDescent="0.25">
      <c r="A260" s="36"/>
      <c r="B260" s="55"/>
      <c r="C260" s="47" t="s">
        <v>43</v>
      </c>
      <c r="D260" s="7" t="s">
        <v>5</v>
      </c>
      <c r="E260" s="7">
        <v>160</v>
      </c>
      <c r="F260" s="146">
        <f>F251*E260</f>
        <v>25.92</v>
      </c>
      <c r="G260" s="146"/>
      <c r="H260" s="146"/>
      <c r="I260" s="146"/>
      <c r="J260" s="146"/>
      <c r="K260" s="146"/>
      <c r="L260" s="146"/>
      <c r="M260" s="146"/>
    </row>
    <row r="261" spans="1:18" s="4" customFormat="1" ht="21" customHeight="1" x14ac:dyDescent="0.25">
      <c r="A261" s="36"/>
      <c r="B261" s="55"/>
      <c r="C261" s="47" t="s">
        <v>75</v>
      </c>
      <c r="D261" s="7" t="s">
        <v>4</v>
      </c>
      <c r="E261" s="7">
        <v>0.11</v>
      </c>
      <c r="F261" s="146">
        <f>F251*E261</f>
        <v>1.7819999999999999E-2</v>
      </c>
      <c r="G261" s="146"/>
      <c r="H261" s="146"/>
      <c r="I261" s="146"/>
      <c r="J261" s="146"/>
      <c r="K261" s="146"/>
      <c r="L261" s="146"/>
      <c r="M261" s="146"/>
    </row>
    <row r="262" spans="1:18" s="4" customFormat="1" ht="21" customHeight="1" x14ac:dyDescent="0.25">
      <c r="A262" s="36"/>
      <c r="B262" s="55"/>
      <c r="C262" s="47" t="s">
        <v>76</v>
      </c>
      <c r="D262" s="7" t="s">
        <v>4</v>
      </c>
      <c r="E262" s="7">
        <v>0.5</v>
      </c>
      <c r="F262" s="146">
        <f>F251*E262</f>
        <v>8.1000000000000003E-2</v>
      </c>
      <c r="G262" s="146"/>
      <c r="H262" s="146"/>
      <c r="I262" s="146"/>
      <c r="J262" s="146"/>
      <c r="K262" s="146"/>
      <c r="L262" s="146"/>
      <c r="M262" s="146"/>
    </row>
    <row r="263" spans="1:18" s="4" customFormat="1" ht="21" customHeight="1" x14ac:dyDescent="0.25">
      <c r="A263" s="36"/>
      <c r="B263" s="55"/>
      <c r="C263" s="47" t="s">
        <v>31</v>
      </c>
      <c r="D263" s="148" t="s">
        <v>14</v>
      </c>
      <c r="E263" s="18">
        <v>0.46</v>
      </c>
      <c r="F263" s="146">
        <f>ROUND(E263*F251,2)</f>
        <v>7.0000000000000007E-2</v>
      </c>
      <c r="G263" s="146"/>
      <c r="H263" s="146"/>
      <c r="I263" s="146"/>
      <c r="J263" s="13"/>
      <c r="K263" s="146"/>
      <c r="L263" s="146"/>
      <c r="M263" s="146"/>
    </row>
    <row r="264" spans="1:18" customFormat="1" ht="21" customHeight="1" x14ac:dyDescent="0.25">
      <c r="A264" s="50"/>
      <c r="B264" s="50"/>
      <c r="C264" s="100" t="s">
        <v>113</v>
      </c>
      <c r="D264" s="24" t="s">
        <v>7</v>
      </c>
      <c r="E264" s="24"/>
      <c r="F264" s="24"/>
      <c r="G264" s="24"/>
      <c r="H264" s="3"/>
      <c r="I264" s="3"/>
      <c r="J264" s="3"/>
      <c r="K264" s="3"/>
      <c r="L264" s="3"/>
      <c r="M264" s="102"/>
    </row>
    <row r="265" spans="1:18" customFormat="1" ht="35.25" customHeight="1" x14ac:dyDescent="0.25">
      <c r="A265" s="50"/>
      <c r="B265" s="50"/>
      <c r="C265" s="157" t="s">
        <v>193</v>
      </c>
      <c r="D265" s="158"/>
      <c r="E265" s="24"/>
      <c r="F265" s="24"/>
      <c r="G265" s="24"/>
      <c r="H265" s="3"/>
      <c r="I265" s="3"/>
      <c r="J265" s="3"/>
      <c r="K265" s="3"/>
      <c r="L265" s="3"/>
      <c r="M265" s="102"/>
    </row>
    <row r="266" spans="1:18" s="4" customFormat="1" ht="15.75" x14ac:dyDescent="0.25">
      <c r="A266" s="36">
        <v>1</v>
      </c>
      <c r="B266" s="9" t="s">
        <v>131</v>
      </c>
      <c r="C266" s="39" t="s">
        <v>132</v>
      </c>
      <c r="D266" s="60" t="s">
        <v>23</v>
      </c>
      <c r="E266" s="61"/>
      <c r="F266" s="114">
        <v>4.7E-2</v>
      </c>
      <c r="G266" s="60"/>
      <c r="H266" s="60"/>
      <c r="I266" s="60"/>
      <c r="J266" s="60"/>
      <c r="K266" s="60"/>
      <c r="L266" s="60"/>
      <c r="M266" s="60"/>
    </row>
    <row r="267" spans="1:18" s="4" customFormat="1" ht="13.5" x14ac:dyDescent="0.25">
      <c r="A267" s="36"/>
      <c r="B267" s="9"/>
      <c r="C267" s="39" t="s">
        <v>11</v>
      </c>
      <c r="D267" s="60" t="s">
        <v>3</v>
      </c>
      <c r="E267" s="61">
        <v>326</v>
      </c>
      <c r="F267" s="60">
        <f>ROUND(F266*E267,2)</f>
        <v>15.32</v>
      </c>
      <c r="G267" s="60"/>
      <c r="H267" s="60"/>
      <c r="I267" s="60"/>
      <c r="J267" s="60"/>
      <c r="K267" s="60"/>
      <c r="L267" s="60"/>
      <c r="M267" s="60"/>
    </row>
    <row r="268" spans="1:18" s="6" customFormat="1" ht="15.75" x14ac:dyDescent="0.25">
      <c r="A268" s="36">
        <v>2</v>
      </c>
      <c r="B268" s="9" t="s">
        <v>133</v>
      </c>
      <c r="C268" s="39" t="s">
        <v>134</v>
      </c>
      <c r="D268" s="60" t="s">
        <v>135</v>
      </c>
      <c r="E268" s="60"/>
      <c r="F268" s="60">
        <v>7.0000000000000007E-2</v>
      </c>
      <c r="G268" s="60"/>
      <c r="H268" s="60"/>
      <c r="I268" s="60"/>
      <c r="J268" s="60"/>
      <c r="K268" s="60"/>
      <c r="L268" s="60"/>
      <c r="M268" s="60"/>
      <c r="O268" s="90"/>
    </row>
    <row r="269" spans="1:18" s="6" customFormat="1" ht="13.5" x14ac:dyDescent="0.25">
      <c r="A269" s="36"/>
      <c r="B269" s="9"/>
      <c r="C269" s="39" t="s">
        <v>11</v>
      </c>
      <c r="D269" s="60" t="s">
        <v>3</v>
      </c>
      <c r="E269" s="60">
        <v>17.8</v>
      </c>
      <c r="F269" s="60">
        <f>ROUND(F268*E269,2)</f>
        <v>1.25</v>
      </c>
      <c r="G269" s="60"/>
      <c r="H269" s="60"/>
      <c r="I269" s="60"/>
      <c r="J269" s="60"/>
      <c r="K269" s="60"/>
      <c r="L269" s="60"/>
      <c r="M269" s="60"/>
    </row>
    <row r="270" spans="1:18" s="6" customFormat="1" ht="15.75" x14ac:dyDescent="0.25">
      <c r="A270" s="36"/>
      <c r="B270" s="9"/>
      <c r="C270" s="39" t="s">
        <v>80</v>
      </c>
      <c r="D270" s="61" t="s">
        <v>16</v>
      </c>
      <c r="E270" s="60">
        <v>11</v>
      </c>
      <c r="F270" s="60">
        <f>ROUND(F268*E270,2)</f>
        <v>0.77</v>
      </c>
      <c r="G270" s="60"/>
      <c r="H270" s="60"/>
      <c r="I270" s="60"/>
      <c r="J270" s="60"/>
      <c r="K270" s="60"/>
      <c r="L270" s="60"/>
      <c r="M270" s="60"/>
      <c r="O270" s="90"/>
    </row>
    <row r="271" spans="1:18" s="4" customFormat="1" ht="13.5" x14ac:dyDescent="0.25">
      <c r="A271" s="36">
        <v>3</v>
      </c>
      <c r="B271" s="38" t="s">
        <v>100</v>
      </c>
      <c r="C271" s="89" t="s">
        <v>101</v>
      </c>
      <c r="D271" s="152" t="s">
        <v>102</v>
      </c>
      <c r="E271" s="7"/>
      <c r="F271" s="8">
        <v>4.0000000000000001E-3</v>
      </c>
      <c r="G271" s="152"/>
      <c r="H271" s="152"/>
      <c r="I271" s="152"/>
      <c r="J271" s="152"/>
      <c r="K271" s="152"/>
      <c r="L271" s="152"/>
      <c r="M271" s="152"/>
    </row>
    <row r="272" spans="1:18" s="4" customFormat="1" ht="13.5" x14ac:dyDescent="0.25">
      <c r="A272" s="36"/>
      <c r="B272" s="38"/>
      <c r="C272" s="89" t="s">
        <v>11</v>
      </c>
      <c r="D272" s="152" t="s">
        <v>3</v>
      </c>
      <c r="E272" s="7">
        <v>973</v>
      </c>
      <c r="F272" s="152">
        <f>ROUND(F271*E272,2)</f>
        <v>3.89</v>
      </c>
      <c r="G272" s="152"/>
      <c r="H272" s="152"/>
      <c r="I272" s="152"/>
      <c r="J272" s="152"/>
      <c r="K272" s="152"/>
      <c r="L272" s="152"/>
      <c r="M272" s="152"/>
    </row>
    <row r="273" spans="1:18" s="22" customFormat="1" ht="13.5" x14ac:dyDescent="0.25">
      <c r="A273" s="36"/>
      <c r="B273" s="40"/>
      <c r="C273" s="89" t="s">
        <v>6</v>
      </c>
      <c r="D273" s="7" t="s">
        <v>7</v>
      </c>
      <c r="E273" s="152">
        <v>483</v>
      </c>
      <c r="F273" s="152">
        <f>ROUND(F271*E273,2)</f>
        <v>1.93</v>
      </c>
      <c r="G273" s="152"/>
      <c r="H273" s="152"/>
      <c r="I273" s="152"/>
      <c r="J273" s="152"/>
      <c r="K273" s="152"/>
      <c r="L273" s="152"/>
      <c r="M273" s="152"/>
    </row>
    <row r="274" spans="1:18" s="22" customFormat="1" ht="13.5" x14ac:dyDescent="0.25">
      <c r="A274" s="36"/>
      <c r="B274" s="40"/>
      <c r="C274" s="89" t="s">
        <v>103</v>
      </c>
      <c r="D274" s="7" t="s">
        <v>4</v>
      </c>
      <c r="E274" s="11">
        <v>77.113</v>
      </c>
      <c r="F274" s="152">
        <f>ROUND(F271*E274,2)</f>
        <v>0.31</v>
      </c>
      <c r="G274" s="152"/>
      <c r="H274" s="152"/>
      <c r="I274" s="152"/>
      <c r="J274" s="152"/>
      <c r="K274" s="152"/>
      <c r="L274" s="152"/>
      <c r="M274" s="152"/>
    </row>
    <row r="275" spans="1:18" s="22" customFormat="1" ht="13.5" x14ac:dyDescent="0.25">
      <c r="A275" s="36"/>
      <c r="B275" s="40"/>
      <c r="C275" s="89" t="s">
        <v>31</v>
      </c>
      <c r="D275" s="7" t="s">
        <v>7</v>
      </c>
      <c r="E275" s="152">
        <v>220</v>
      </c>
      <c r="F275" s="152">
        <f>ROUND(F271*E275,2)</f>
        <v>0.88</v>
      </c>
      <c r="G275" s="152"/>
      <c r="H275" s="152"/>
      <c r="I275" s="152"/>
      <c r="J275" s="152"/>
      <c r="K275" s="152"/>
      <c r="L275" s="152"/>
      <c r="M275" s="152"/>
    </row>
    <row r="276" spans="1:18" s="6" customFormat="1" ht="15.75" x14ac:dyDescent="0.25">
      <c r="A276" s="36">
        <v>4</v>
      </c>
      <c r="B276" s="40" t="s">
        <v>85</v>
      </c>
      <c r="C276" s="39" t="s">
        <v>136</v>
      </c>
      <c r="D276" s="60" t="s">
        <v>94</v>
      </c>
      <c r="E276" s="60"/>
      <c r="F276" s="62">
        <v>7.3999999999999996E-2</v>
      </c>
      <c r="G276" s="60"/>
      <c r="H276" s="60"/>
      <c r="I276" s="60"/>
      <c r="J276" s="60"/>
      <c r="K276" s="60"/>
      <c r="L276" s="60"/>
      <c r="M276" s="60"/>
      <c r="Q276" s="90"/>
    </row>
    <row r="277" spans="1:18" s="6" customFormat="1" ht="13.5" x14ac:dyDescent="0.25">
      <c r="A277" s="36"/>
      <c r="B277" s="56"/>
      <c r="C277" s="39" t="s">
        <v>11</v>
      </c>
      <c r="D277" s="60" t="s">
        <v>3</v>
      </c>
      <c r="E277" s="60">
        <v>56.4</v>
      </c>
      <c r="F277" s="60">
        <f>ROUND(F276*E277,2)</f>
        <v>4.17</v>
      </c>
      <c r="G277" s="60"/>
      <c r="H277" s="60"/>
      <c r="I277" s="60"/>
      <c r="J277" s="60"/>
      <c r="K277" s="60"/>
      <c r="L277" s="60"/>
      <c r="M277" s="60"/>
    </row>
    <row r="278" spans="1:18" s="6" customFormat="1" ht="13.5" x14ac:dyDescent="0.25">
      <c r="A278" s="36"/>
      <c r="B278" s="56"/>
      <c r="C278" s="39" t="s">
        <v>6</v>
      </c>
      <c r="D278" s="60" t="s">
        <v>7</v>
      </c>
      <c r="E278" s="60">
        <v>4.09</v>
      </c>
      <c r="F278" s="60">
        <f>ROUND(F276*E278,2)</f>
        <v>0.3</v>
      </c>
      <c r="G278" s="60"/>
      <c r="H278" s="60"/>
      <c r="I278" s="60"/>
      <c r="J278" s="60"/>
      <c r="K278" s="60"/>
      <c r="L278" s="60"/>
      <c r="M278" s="60"/>
    </row>
    <row r="279" spans="1:18" s="4" customFormat="1" ht="13.5" x14ac:dyDescent="0.25">
      <c r="A279" s="36"/>
      <c r="B279" s="38"/>
      <c r="C279" s="39" t="s">
        <v>105</v>
      </c>
      <c r="D279" s="61" t="s">
        <v>4</v>
      </c>
      <c r="E279" s="61">
        <v>0.16</v>
      </c>
      <c r="F279" s="60">
        <f>ROUND(F276*E279,2)</f>
        <v>0.01</v>
      </c>
      <c r="G279" s="60"/>
      <c r="H279" s="60"/>
      <c r="I279" s="60"/>
      <c r="J279" s="60"/>
      <c r="K279" s="60"/>
      <c r="L279" s="60"/>
      <c r="M279" s="60"/>
    </row>
    <row r="280" spans="1:18" s="4" customFormat="1" ht="13.5" x14ac:dyDescent="0.25">
      <c r="A280" s="36"/>
      <c r="B280" s="38"/>
      <c r="C280" s="39" t="s">
        <v>29</v>
      </c>
      <c r="D280" s="61" t="s">
        <v>4</v>
      </c>
      <c r="E280" s="61">
        <v>0.45</v>
      </c>
      <c r="F280" s="60">
        <f>ROUND(F276*E280,2)</f>
        <v>0.03</v>
      </c>
      <c r="G280" s="60"/>
      <c r="H280" s="60"/>
      <c r="I280" s="60"/>
      <c r="J280" s="60"/>
      <c r="K280" s="60"/>
      <c r="L280" s="60"/>
      <c r="M280" s="60"/>
    </row>
    <row r="281" spans="1:18" s="4" customFormat="1" ht="15.75" x14ac:dyDescent="0.25">
      <c r="A281" s="36"/>
      <c r="B281" s="38"/>
      <c r="C281" s="39" t="s">
        <v>84</v>
      </c>
      <c r="D281" s="61" t="s">
        <v>16</v>
      </c>
      <c r="E281" s="61">
        <v>0.75</v>
      </c>
      <c r="F281" s="60">
        <f>ROUND(F276*E281,2)</f>
        <v>0.06</v>
      </c>
      <c r="G281" s="60"/>
      <c r="H281" s="60"/>
      <c r="I281" s="60"/>
      <c r="J281" s="60"/>
      <c r="K281" s="60"/>
      <c r="L281" s="60"/>
      <c r="M281" s="60"/>
      <c r="O281" s="91"/>
    </row>
    <row r="282" spans="1:18" s="4" customFormat="1" ht="13.5" x14ac:dyDescent="0.25">
      <c r="A282" s="36"/>
      <c r="B282" s="38"/>
      <c r="C282" s="39" t="s">
        <v>31</v>
      </c>
      <c r="D282" s="61" t="s">
        <v>7</v>
      </c>
      <c r="E282" s="61">
        <v>26.5</v>
      </c>
      <c r="F282" s="60">
        <f>ROUND(F276*E282,2)</f>
        <v>1.96</v>
      </c>
      <c r="G282" s="60"/>
      <c r="H282" s="60"/>
      <c r="I282" s="60"/>
      <c r="J282" s="60"/>
      <c r="K282" s="60"/>
      <c r="L282" s="60"/>
      <c r="M282" s="60"/>
    </row>
    <row r="283" spans="1:18" s="4" customFormat="1" ht="13.5" x14ac:dyDescent="0.25">
      <c r="A283" s="36">
        <v>5</v>
      </c>
      <c r="B283" s="38" t="s">
        <v>42</v>
      </c>
      <c r="C283" s="39" t="s">
        <v>137</v>
      </c>
      <c r="D283" s="60" t="s">
        <v>5</v>
      </c>
      <c r="E283" s="115"/>
      <c r="F283" s="114">
        <v>1.7</v>
      </c>
      <c r="G283" s="60"/>
      <c r="H283" s="60"/>
      <c r="I283" s="60"/>
      <c r="J283" s="60"/>
      <c r="K283" s="60"/>
      <c r="L283" s="60"/>
      <c r="M283" s="60"/>
    </row>
    <row r="284" spans="1:18" s="4" customFormat="1" ht="13.5" x14ac:dyDescent="0.25">
      <c r="A284" s="36"/>
      <c r="B284" s="38"/>
      <c r="C284" s="39" t="s">
        <v>11</v>
      </c>
      <c r="D284" s="60" t="s">
        <v>3</v>
      </c>
      <c r="E284" s="61">
        <v>4.74</v>
      </c>
      <c r="F284" s="60">
        <f>ROUND(F283*E284,2)</f>
        <v>8.06</v>
      </c>
      <c r="G284" s="60"/>
      <c r="H284" s="60"/>
      <c r="I284" s="60"/>
      <c r="J284" s="60"/>
      <c r="K284" s="60"/>
      <c r="L284" s="60"/>
      <c r="M284" s="60"/>
    </row>
    <row r="285" spans="1:18" s="4" customFormat="1" ht="13.5" x14ac:dyDescent="0.25">
      <c r="A285" s="36"/>
      <c r="B285" s="40"/>
      <c r="C285" s="39" t="s">
        <v>6</v>
      </c>
      <c r="D285" s="61" t="s">
        <v>7</v>
      </c>
      <c r="E285" s="61">
        <v>0.66</v>
      </c>
      <c r="F285" s="60">
        <f>ROUND(F283*E285,2)</f>
        <v>1.1200000000000001</v>
      </c>
      <c r="G285" s="60"/>
      <c r="H285" s="60"/>
      <c r="I285" s="60"/>
      <c r="J285" s="60"/>
      <c r="K285" s="60"/>
      <c r="L285" s="60"/>
      <c r="M285" s="60"/>
      <c r="R285" s="91"/>
    </row>
    <row r="286" spans="1:18" s="4" customFormat="1" ht="13.5" x14ac:dyDescent="0.25">
      <c r="A286" s="36"/>
      <c r="B286" s="40"/>
      <c r="C286" s="39" t="s">
        <v>138</v>
      </c>
      <c r="D286" s="61" t="s">
        <v>5</v>
      </c>
      <c r="E286" s="61">
        <v>1.02</v>
      </c>
      <c r="F286" s="60">
        <f>ROUND(F283*E286,2)</f>
        <v>1.73</v>
      </c>
      <c r="G286" s="60"/>
      <c r="H286" s="60"/>
      <c r="I286" s="60"/>
      <c r="J286" s="60"/>
      <c r="K286" s="60"/>
      <c r="L286" s="60"/>
      <c r="M286" s="60"/>
    </row>
    <row r="287" spans="1:18" s="4" customFormat="1" ht="13.5" x14ac:dyDescent="0.25">
      <c r="A287" s="36"/>
      <c r="B287" s="56"/>
      <c r="C287" s="39" t="s">
        <v>34</v>
      </c>
      <c r="D287" s="60" t="s">
        <v>33</v>
      </c>
      <c r="E287" s="61">
        <v>1.32</v>
      </c>
      <c r="F287" s="60">
        <f>ROUND(F283*E287,2)</f>
        <v>2.2400000000000002</v>
      </c>
      <c r="G287" s="60"/>
      <c r="H287" s="60"/>
      <c r="I287" s="60"/>
      <c r="J287" s="60"/>
      <c r="K287" s="60"/>
      <c r="L287" s="60"/>
      <c r="M287" s="60"/>
    </row>
    <row r="288" spans="1:18" s="4" customFormat="1" ht="13.5" x14ac:dyDescent="0.25">
      <c r="A288" s="36"/>
      <c r="B288" s="56"/>
      <c r="C288" s="39" t="s">
        <v>139</v>
      </c>
      <c r="D288" s="60" t="s">
        <v>5</v>
      </c>
      <c r="E288" s="116">
        <v>2.3999999999999998E-3</v>
      </c>
      <c r="F288" s="60">
        <f>ROUND(F283*E288,2)</f>
        <v>0</v>
      </c>
      <c r="G288" s="60"/>
      <c r="H288" s="60"/>
      <c r="I288" s="60"/>
      <c r="J288" s="60"/>
      <c r="K288" s="60"/>
      <c r="L288" s="60"/>
      <c r="M288" s="60"/>
    </row>
    <row r="289" spans="1:15" s="4" customFormat="1" ht="13.5" x14ac:dyDescent="0.25">
      <c r="A289" s="36"/>
      <c r="B289" s="56"/>
      <c r="C289" s="39" t="s">
        <v>36</v>
      </c>
      <c r="D289" s="60" t="s">
        <v>5</v>
      </c>
      <c r="E289" s="114">
        <v>2.8000000000000001E-2</v>
      </c>
      <c r="F289" s="60">
        <f>ROUND(F283*E289,2)</f>
        <v>0.05</v>
      </c>
      <c r="G289" s="60"/>
      <c r="H289" s="60"/>
      <c r="I289" s="60"/>
      <c r="J289" s="60"/>
      <c r="K289" s="60"/>
      <c r="L289" s="60"/>
      <c r="M289" s="60"/>
      <c r="O289" s="91"/>
    </row>
    <row r="290" spans="1:15" s="4" customFormat="1" ht="13.5" x14ac:dyDescent="0.25">
      <c r="A290" s="36"/>
      <c r="B290" s="46"/>
      <c r="C290" s="57" t="s">
        <v>37</v>
      </c>
      <c r="D290" s="60" t="s">
        <v>35</v>
      </c>
      <c r="E290" s="61">
        <v>1.6</v>
      </c>
      <c r="F290" s="60">
        <f>ROUND(F283*E290,2)</f>
        <v>2.72</v>
      </c>
      <c r="G290" s="60"/>
      <c r="H290" s="60"/>
      <c r="I290" s="60"/>
      <c r="J290" s="60"/>
      <c r="K290" s="60"/>
      <c r="L290" s="60"/>
      <c r="M290" s="60"/>
    </row>
    <row r="291" spans="1:15" s="4" customFormat="1" ht="13.5" x14ac:dyDescent="0.25">
      <c r="A291" s="36"/>
      <c r="B291" s="56"/>
      <c r="C291" s="39" t="s">
        <v>31</v>
      </c>
      <c r="D291" s="61" t="s">
        <v>7</v>
      </c>
      <c r="E291" s="61">
        <v>0.24</v>
      </c>
      <c r="F291" s="60">
        <f>ROUND(F283*E291,2)</f>
        <v>0.41</v>
      </c>
      <c r="G291" s="60"/>
      <c r="H291" s="60"/>
      <c r="I291" s="60"/>
      <c r="J291" s="60"/>
      <c r="K291" s="60"/>
      <c r="L291" s="60"/>
      <c r="M291" s="60"/>
    </row>
    <row r="292" spans="1:15" s="121" customFormat="1" x14ac:dyDescent="0.25">
      <c r="A292" s="117">
        <v>6</v>
      </c>
      <c r="B292" s="118" t="s">
        <v>140</v>
      </c>
      <c r="C292" s="39" t="s">
        <v>141</v>
      </c>
      <c r="D292" s="60" t="s">
        <v>117</v>
      </c>
      <c r="E292" s="119"/>
      <c r="F292" s="120">
        <v>6.0999999999999999E-2</v>
      </c>
      <c r="G292" s="60"/>
      <c r="H292" s="60"/>
      <c r="I292" s="119"/>
      <c r="J292" s="119"/>
      <c r="K292" s="119"/>
      <c r="L292" s="119"/>
      <c r="M292" s="60"/>
    </row>
    <row r="293" spans="1:15" s="121" customFormat="1" x14ac:dyDescent="0.25">
      <c r="A293" s="117"/>
      <c r="B293" s="118"/>
      <c r="C293" s="39" t="s">
        <v>11</v>
      </c>
      <c r="D293" s="60" t="s">
        <v>3</v>
      </c>
      <c r="E293" s="119">
        <v>77</v>
      </c>
      <c r="F293" s="60">
        <f>ROUND(F292*E293,2)</f>
        <v>4.7</v>
      </c>
      <c r="G293" s="60"/>
      <c r="H293" s="60"/>
      <c r="I293" s="119"/>
      <c r="J293" s="60"/>
      <c r="K293" s="60"/>
      <c r="L293" s="60"/>
      <c r="M293" s="60"/>
    </row>
    <row r="294" spans="1:15" s="121" customFormat="1" x14ac:dyDescent="0.25">
      <c r="A294" s="117"/>
      <c r="B294" s="118"/>
      <c r="C294" s="39" t="s">
        <v>6</v>
      </c>
      <c r="D294" s="60" t="s">
        <v>7</v>
      </c>
      <c r="E294" s="119">
        <v>0.9</v>
      </c>
      <c r="F294" s="60">
        <f>ROUND(F292*E294,2)</f>
        <v>0.05</v>
      </c>
      <c r="G294" s="60"/>
      <c r="H294" s="60"/>
      <c r="I294" s="60"/>
      <c r="J294" s="60"/>
      <c r="K294" s="60"/>
      <c r="L294" s="60"/>
      <c r="M294" s="60"/>
    </row>
    <row r="295" spans="1:15" s="121" customFormat="1" x14ac:dyDescent="0.25">
      <c r="A295" s="117"/>
      <c r="B295" s="118"/>
      <c r="C295" s="39" t="s">
        <v>39</v>
      </c>
      <c r="D295" s="60" t="s">
        <v>35</v>
      </c>
      <c r="E295" s="119">
        <v>18.399999999999999</v>
      </c>
      <c r="F295" s="60">
        <f>ROUND(F292*E295,2)</f>
        <v>1.1200000000000001</v>
      </c>
      <c r="G295" s="122"/>
      <c r="H295" s="122"/>
      <c r="I295" s="60"/>
      <c r="J295" s="60"/>
      <c r="K295" s="60"/>
      <c r="L295" s="60"/>
      <c r="M295" s="60"/>
    </row>
    <row r="296" spans="1:15" s="121" customFormat="1" x14ac:dyDescent="0.25">
      <c r="A296" s="117"/>
      <c r="B296" s="118"/>
      <c r="C296" s="39" t="s">
        <v>142</v>
      </c>
      <c r="D296" s="60" t="s">
        <v>35</v>
      </c>
      <c r="E296" s="119">
        <v>11.9</v>
      </c>
      <c r="F296" s="60">
        <f t="shared" ref="F296" si="1">ROUND(F292*E296,2)</f>
        <v>0.73</v>
      </c>
      <c r="G296" s="122"/>
      <c r="H296" s="122"/>
      <c r="I296" s="60"/>
      <c r="J296" s="60"/>
      <c r="K296" s="60"/>
      <c r="L296" s="60"/>
      <c r="M296" s="60"/>
    </row>
    <row r="297" spans="1:15" s="121" customFormat="1" x14ac:dyDescent="0.25">
      <c r="A297" s="117"/>
      <c r="B297" s="118"/>
      <c r="C297" s="39" t="s">
        <v>40</v>
      </c>
      <c r="D297" s="60" t="s">
        <v>35</v>
      </c>
      <c r="E297" s="119">
        <v>79</v>
      </c>
      <c r="F297" s="60">
        <f>ROUND(F292*E297,2)</f>
        <v>4.82</v>
      </c>
      <c r="G297" s="122"/>
      <c r="H297" s="122"/>
      <c r="I297" s="60"/>
      <c r="J297" s="60"/>
      <c r="K297" s="60"/>
      <c r="L297" s="60"/>
      <c r="M297" s="60"/>
    </row>
    <row r="298" spans="1:15" s="121" customFormat="1" x14ac:dyDescent="0.25">
      <c r="A298" s="117"/>
      <c r="B298" s="118"/>
      <c r="C298" s="39" t="s">
        <v>41</v>
      </c>
      <c r="D298" s="60" t="s">
        <v>35</v>
      </c>
      <c r="E298" s="119">
        <v>7.5</v>
      </c>
      <c r="F298" s="60">
        <f>ROUND(F292*E298,2)</f>
        <v>0.46</v>
      </c>
      <c r="G298" s="122"/>
      <c r="H298" s="122"/>
      <c r="I298" s="60"/>
      <c r="J298" s="60"/>
      <c r="K298" s="60"/>
      <c r="L298" s="60"/>
      <c r="M298" s="60"/>
    </row>
    <row r="299" spans="1:15" s="121" customFormat="1" x14ac:dyDescent="0.25">
      <c r="A299" s="117"/>
      <c r="B299" s="118"/>
      <c r="C299" s="39" t="s">
        <v>31</v>
      </c>
      <c r="D299" s="60" t="s">
        <v>7</v>
      </c>
      <c r="E299" s="119">
        <v>1.6</v>
      </c>
      <c r="F299" s="60">
        <f>ROUND(F292*E299,2)</f>
        <v>0.1</v>
      </c>
      <c r="G299" s="122"/>
      <c r="H299" s="122"/>
      <c r="I299" s="60"/>
      <c r="J299" s="60"/>
      <c r="K299" s="60"/>
      <c r="L299" s="60"/>
      <c r="M299" s="60"/>
    </row>
    <row r="300" spans="1:15" s="4" customFormat="1" ht="15.75" x14ac:dyDescent="0.25">
      <c r="A300" s="36">
        <v>7</v>
      </c>
      <c r="B300" s="9" t="s">
        <v>92</v>
      </c>
      <c r="C300" s="39" t="s">
        <v>143</v>
      </c>
      <c r="D300" s="60" t="s">
        <v>23</v>
      </c>
      <c r="E300" s="61"/>
      <c r="F300" s="114">
        <v>1.4999999999999999E-2</v>
      </c>
      <c r="G300" s="60"/>
      <c r="H300" s="60"/>
      <c r="I300" s="60"/>
      <c r="J300" s="60"/>
      <c r="K300" s="60"/>
      <c r="L300" s="60"/>
      <c r="M300" s="60"/>
    </row>
    <row r="301" spans="1:15" s="4" customFormat="1" ht="13.5" x14ac:dyDescent="0.25">
      <c r="A301" s="36"/>
      <c r="B301" s="9"/>
      <c r="C301" s="39" t="s">
        <v>11</v>
      </c>
      <c r="D301" s="60" t="s">
        <v>3</v>
      </c>
      <c r="E301" s="61">
        <v>121</v>
      </c>
      <c r="F301" s="60">
        <f>ROUND(F300*E301,2)</f>
        <v>1.82</v>
      </c>
      <c r="G301" s="60"/>
      <c r="H301" s="60"/>
      <c r="I301" s="60"/>
      <c r="J301" s="60"/>
      <c r="K301" s="60"/>
      <c r="L301" s="60"/>
      <c r="M301" s="60"/>
    </row>
    <row r="302" spans="1:15" s="4" customFormat="1" ht="25.5" x14ac:dyDescent="0.25">
      <c r="A302" s="36">
        <v>8</v>
      </c>
      <c r="B302" s="123" t="s">
        <v>147</v>
      </c>
      <c r="C302" s="39" t="s">
        <v>144</v>
      </c>
      <c r="D302" s="60" t="s">
        <v>5</v>
      </c>
      <c r="E302" s="61"/>
      <c r="F302" s="114">
        <v>4.5</v>
      </c>
      <c r="G302" s="60"/>
      <c r="H302" s="60"/>
      <c r="I302" s="60"/>
      <c r="J302" s="60"/>
      <c r="K302" s="60"/>
      <c r="L302" s="60"/>
      <c r="M302" s="60"/>
    </row>
    <row r="303" spans="1:15" s="4" customFormat="1" ht="13.5" x14ac:dyDescent="0.25">
      <c r="A303" s="36"/>
      <c r="B303" s="9"/>
      <c r="C303" s="39" t="s">
        <v>11</v>
      </c>
      <c r="D303" s="60" t="s">
        <v>3</v>
      </c>
      <c r="E303" s="61">
        <v>0.96</v>
      </c>
      <c r="F303" s="60">
        <f>ROUND(F302*E303,2)</f>
        <v>4.32</v>
      </c>
      <c r="G303" s="60"/>
      <c r="H303" s="60"/>
      <c r="I303" s="60"/>
      <c r="J303" s="60"/>
      <c r="K303" s="60"/>
      <c r="L303" s="60"/>
      <c r="M303" s="60"/>
    </row>
    <row r="304" spans="1:15" s="4" customFormat="1" ht="24" customHeight="1" x14ac:dyDescent="0.25">
      <c r="A304" s="36"/>
      <c r="B304" s="9"/>
      <c r="C304" s="100" t="s">
        <v>114</v>
      </c>
      <c r="D304" s="24" t="s">
        <v>7</v>
      </c>
      <c r="E304" s="61"/>
      <c r="F304" s="60"/>
      <c r="G304" s="60"/>
      <c r="H304" s="60"/>
      <c r="I304" s="60"/>
      <c r="J304" s="60"/>
      <c r="K304" s="60"/>
      <c r="L304" s="60"/>
      <c r="M304" s="128"/>
    </row>
    <row r="305" spans="1:15" ht="31.5" x14ac:dyDescent="0.25">
      <c r="A305" s="94"/>
      <c r="B305" s="94"/>
      <c r="C305" s="96" t="s">
        <v>194</v>
      </c>
      <c r="D305" s="94"/>
      <c r="E305" s="94"/>
      <c r="F305" s="94"/>
      <c r="G305" s="94"/>
      <c r="H305" s="94"/>
      <c r="I305" s="94"/>
      <c r="J305" s="94"/>
      <c r="K305" s="94"/>
      <c r="L305" s="94"/>
      <c r="M305" s="94"/>
    </row>
    <row r="306" spans="1:15" s="4" customFormat="1" ht="15.75" x14ac:dyDescent="0.25">
      <c r="A306" s="36">
        <v>1</v>
      </c>
      <c r="B306" s="38" t="s">
        <v>22</v>
      </c>
      <c r="C306" s="51" t="s">
        <v>178</v>
      </c>
      <c r="D306" s="19" t="s">
        <v>23</v>
      </c>
      <c r="E306" s="153"/>
      <c r="F306" s="18">
        <v>0.15164</v>
      </c>
      <c r="G306" s="153"/>
      <c r="H306" s="13"/>
      <c r="I306" s="153"/>
      <c r="J306" s="27"/>
      <c r="K306" s="153"/>
      <c r="L306" s="152"/>
      <c r="M306" s="152"/>
    </row>
    <row r="307" spans="1:15" s="4" customFormat="1" ht="13.5" x14ac:dyDescent="0.25">
      <c r="A307" s="36"/>
      <c r="B307" s="46"/>
      <c r="C307" s="47" t="s">
        <v>11</v>
      </c>
      <c r="D307" s="153" t="s">
        <v>13</v>
      </c>
      <c r="E307" s="152">
        <v>15</v>
      </c>
      <c r="F307" s="153">
        <f>ROUND(F306*E307,2)</f>
        <v>2.27</v>
      </c>
      <c r="G307" s="21"/>
      <c r="H307" s="21"/>
      <c r="I307" s="152"/>
      <c r="J307" s="152"/>
      <c r="K307" s="21"/>
      <c r="L307" s="21"/>
      <c r="M307" s="152"/>
    </row>
    <row r="308" spans="1:15" s="4" customFormat="1" ht="13.5" x14ac:dyDescent="0.25">
      <c r="A308" s="36"/>
      <c r="B308" s="53"/>
      <c r="C308" s="54" t="s">
        <v>24</v>
      </c>
      <c r="D308" s="153" t="s">
        <v>25</v>
      </c>
      <c r="E308" s="29">
        <v>2.16</v>
      </c>
      <c r="F308" s="152">
        <f>ROUND(E308*F306,2)</f>
        <v>0.33</v>
      </c>
      <c r="G308" s="87"/>
      <c r="H308" s="152"/>
      <c r="I308" s="23"/>
      <c r="J308" s="2"/>
      <c r="K308" s="24"/>
      <c r="L308" s="152"/>
      <c r="M308" s="152"/>
    </row>
    <row r="309" spans="1:15" s="4" customFormat="1" ht="13.5" x14ac:dyDescent="0.25">
      <c r="A309" s="36"/>
      <c r="B309" s="55"/>
      <c r="C309" s="54" t="s">
        <v>44</v>
      </c>
      <c r="D309" s="31" t="s">
        <v>25</v>
      </c>
      <c r="E309" s="32">
        <v>2.73</v>
      </c>
      <c r="F309" s="152">
        <f>ROUND(E309*F306,2)</f>
        <v>0.41</v>
      </c>
      <c r="G309" s="152"/>
      <c r="H309" s="152"/>
      <c r="I309" s="23"/>
      <c r="J309" s="33"/>
      <c r="K309" s="24"/>
      <c r="L309" s="152"/>
      <c r="M309" s="152"/>
    </row>
    <row r="310" spans="1:15" s="4" customFormat="1" ht="13.5" x14ac:dyDescent="0.25">
      <c r="A310" s="36"/>
      <c r="B310" s="55"/>
      <c r="C310" s="47" t="s">
        <v>26</v>
      </c>
      <c r="D310" s="31" t="s">
        <v>25</v>
      </c>
      <c r="E310" s="152">
        <v>0.97</v>
      </c>
      <c r="F310" s="152">
        <f>ROUND(E310*F306,2)</f>
        <v>0.15</v>
      </c>
      <c r="G310" s="153"/>
      <c r="H310" s="153"/>
      <c r="I310" s="23"/>
      <c r="J310" s="33"/>
      <c r="K310" s="24"/>
      <c r="L310" s="34"/>
      <c r="M310" s="34"/>
    </row>
    <row r="311" spans="1:15" s="4" customFormat="1" ht="15.75" x14ac:dyDescent="0.25">
      <c r="A311" s="36"/>
      <c r="B311" s="55"/>
      <c r="C311" s="47" t="s">
        <v>27</v>
      </c>
      <c r="D311" s="153" t="s">
        <v>16</v>
      </c>
      <c r="E311" s="152">
        <v>122</v>
      </c>
      <c r="F311" s="152">
        <f>ROUND(E311*F306,2)</f>
        <v>18.5</v>
      </c>
      <c r="G311" s="152"/>
      <c r="H311" s="152"/>
      <c r="I311" s="152"/>
      <c r="J311" s="13"/>
      <c r="K311" s="152"/>
      <c r="L311" s="152"/>
      <c r="M311" s="152"/>
    </row>
    <row r="312" spans="1:15" s="4" customFormat="1" ht="15.75" x14ac:dyDescent="0.25">
      <c r="A312" s="36"/>
      <c r="B312" s="55"/>
      <c r="C312" s="47" t="s">
        <v>9</v>
      </c>
      <c r="D312" s="153" t="s">
        <v>16</v>
      </c>
      <c r="E312" s="152">
        <v>7</v>
      </c>
      <c r="F312" s="152">
        <f>ROUND(E312*F306,2)</f>
        <v>1.06</v>
      </c>
      <c r="G312" s="152"/>
      <c r="H312" s="152"/>
      <c r="I312" s="152"/>
      <c r="J312" s="13"/>
      <c r="K312" s="152"/>
      <c r="L312" s="152"/>
      <c r="M312" s="152"/>
    </row>
    <row r="313" spans="1:15" s="4" customFormat="1" ht="27" x14ac:dyDescent="0.2">
      <c r="A313" s="36">
        <v>2</v>
      </c>
      <c r="B313" s="38" t="s">
        <v>63</v>
      </c>
      <c r="C313" s="51" t="s">
        <v>78</v>
      </c>
      <c r="D313" s="19" t="s">
        <v>23</v>
      </c>
      <c r="E313" s="153"/>
      <c r="F313" s="11">
        <v>3.8179999999999999E-2</v>
      </c>
      <c r="G313" s="153"/>
      <c r="H313" s="13"/>
      <c r="I313" s="153"/>
      <c r="J313" s="27"/>
      <c r="K313" s="153"/>
      <c r="L313" s="152"/>
      <c r="M313" s="152"/>
      <c r="O313" s="59"/>
    </row>
    <row r="314" spans="1:15" s="22" customFormat="1" ht="13.5" x14ac:dyDescent="0.25">
      <c r="A314" s="36"/>
      <c r="B314" s="46"/>
      <c r="C314" s="47" t="s">
        <v>11</v>
      </c>
      <c r="D314" s="153" t="s">
        <v>13</v>
      </c>
      <c r="E314" s="152">
        <v>14.9</v>
      </c>
      <c r="F314" s="153">
        <f>ROUND(F313*E314,2)</f>
        <v>0.56999999999999995</v>
      </c>
      <c r="G314" s="21"/>
      <c r="H314" s="21"/>
      <c r="I314" s="152"/>
      <c r="J314" s="152"/>
      <c r="K314" s="21"/>
      <c r="L314" s="21"/>
      <c r="M314" s="152"/>
    </row>
    <row r="315" spans="1:15" s="22" customFormat="1" ht="13.5" x14ac:dyDescent="0.25">
      <c r="A315" s="36"/>
      <c r="B315" s="53"/>
      <c r="C315" s="54" t="s">
        <v>24</v>
      </c>
      <c r="D315" s="153" t="s">
        <v>25</v>
      </c>
      <c r="E315" s="29">
        <v>2.16</v>
      </c>
      <c r="F315" s="152">
        <f>ROUND(E315*F313,2)</f>
        <v>0.08</v>
      </c>
      <c r="G315" s="87"/>
      <c r="H315" s="152"/>
      <c r="I315" s="23"/>
      <c r="J315" s="2"/>
      <c r="K315" s="24"/>
      <c r="L315" s="152"/>
      <c r="M315" s="152"/>
    </row>
    <row r="316" spans="1:15" s="6" customFormat="1" ht="13.5" x14ac:dyDescent="0.25">
      <c r="A316" s="36"/>
      <c r="B316" s="55"/>
      <c r="C316" s="54" t="s">
        <v>44</v>
      </c>
      <c r="D316" s="31" t="s">
        <v>25</v>
      </c>
      <c r="E316" s="32">
        <v>0.41</v>
      </c>
      <c r="F316" s="152">
        <f>ROUND(E316*F313,2)</f>
        <v>0.02</v>
      </c>
      <c r="G316" s="152"/>
      <c r="H316" s="152"/>
      <c r="I316" s="23"/>
      <c r="J316" s="33"/>
      <c r="K316" s="24"/>
      <c r="L316" s="152"/>
      <c r="M316" s="152"/>
    </row>
    <row r="317" spans="1:15" s="6" customFormat="1" ht="13.5" x14ac:dyDescent="0.25">
      <c r="A317" s="36"/>
      <c r="B317" s="55"/>
      <c r="C317" s="54" t="s">
        <v>65</v>
      </c>
      <c r="D317" s="31" t="s">
        <v>25</v>
      </c>
      <c r="E317" s="32">
        <v>1.82</v>
      </c>
      <c r="F317" s="152">
        <f>F313*E317</f>
        <v>6.9487599999999997E-2</v>
      </c>
      <c r="G317" s="152"/>
      <c r="H317" s="152"/>
      <c r="I317" s="23"/>
      <c r="J317" s="33"/>
      <c r="K317" s="24"/>
      <c r="L317" s="152"/>
      <c r="M317" s="152"/>
    </row>
    <row r="318" spans="1:15" s="6" customFormat="1" ht="13.5" x14ac:dyDescent="0.25">
      <c r="A318" s="36"/>
      <c r="B318" s="55"/>
      <c r="C318" s="54" t="s">
        <v>66</v>
      </c>
      <c r="D318" s="31" t="s">
        <v>25</v>
      </c>
      <c r="E318" s="32">
        <v>1.82</v>
      </c>
      <c r="F318" s="152">
        <f>F313*E318</f>
        <v>6.9487599999999997E-2</v>
      </c>
      <c r="G318" s="152"/>
      <c r="H318" s="152"/>
      <c r="I318" s="23"/>
      <c r="J318" s="33"/>
      <c r="K318" s="24"/>
      <c r="L318" s="152"/>
      <c r="M318" s="152"/>
    </row>
    <row r="319" spans="1:15" s="4" customFormat="1" ht="13.5" x14ac:dyDescent="0.25">
      <c r="A319" s="36"/>
      <c r="B319" s="55"/>
      <c r="C319" s="47" t="s">
        <v>26</v>
      </c>
      <c r="D319" s="31" t="s">
        <v>25</v>
      </c>
      <c r="E319" s="152">
        <v>0.69</v>
      </c>
      <c r="F319" s="152">
        <f>ROUND(E319*F313,2)</f>
        <v>0.03</v>
      </c>
      <c r="G319" s="153"/>
      <c r="H319" s="153"/>
      <c r="I319" s="23"/>
      <c r="J319" s="33"/>
      <c r="K319" s="24"/>
      <c r="L319" s="34"/>
      <c r="M319" s="34"/>
    </row>
    <row r="320" spans="1:15" s="4" customFormat="1" ht="15.75" x14ac:dyDescent="0.25">
      <c r="A320" s="36"/>
      <c r="B320" s="55"/>
      <c r="C320" s="47" t="s">
        <v>67</v>
      </c>
      <c r="D320" s="153" t="s">
        <v>16</v>
      </c>
      <c r="E320" s="152">
        <v>110</v>
      </c>
      <c r="F320" s="152">
        <f>ROUND(E320*F313,2)</f>
        <v>4.2</v>
      </c>
      <c r="G320" s="152"/>
      <c r="H320" s="152"/>
      <c r="I320" s="152"/>
      <c r="J320" s="13"/>
      <c r="K320" s="152"/>
      <c r="L320" s="152"/>
      <c r="M320" s="152"/>
    </row>
    <row r="321" spans="1:18" s="4" customFormat="1" ht="15.75" x14ac:dyDescent="0.25">
      <c r="A321" s="36"/>
      <c r="B321" s="55"/>
      <c r="C321" s="47" t="s">
        <v>9</v>
      </c>
      <c r="D321" s="153" t="s">
        <v>16</v>
      </c>
      <c r="E321" s="152">
        <v>5</v>
      </c>
      <c r="F321" s="152">
        <f>ROUND(E321*F313,2)</f>
        <v>0.19</v>
      </c>
      <c r="G321" s="152"/>
      <c r="H321" s="152"/>
      <c r="I321" s="152"/>
      <c r="J321" s="13"/>
      <c r="K321" s="152"/>
      <c r="L321" s="152"/>
      <c r="M321" s="152"/>
    </row>
    <row r="322" spans="1:18" s="22" customFormat="1" ht="27" x14ac:dyDescent="0.2">
      <c r="A322" s="36">
        <v>3</v>
      </c>
      <c r="B322" s="40" t="s">
        <v>71</v>
      </c>
      <c r="C322" s="47" t="s">
        <v>130</v>
      </c>
      <c r="D322" s="19" t="s">
        <v>30</v>
      </c>
      <c r="E322" s="153"/>
      <c r="F322" s="18">
        <v>0.126</v>
      </c>
      <c r="G322" s="21"/>
      <c r="H322" s="21"/>
      <c r="I322" s="153"/>
      <c r="J322" s="13"/>
      <c r="K322" s="21"/>
      <c r="L322" s="21"/>
      <c r="M322" s="15"/>
      <c r="O322" s="59"/>
    </row>
    <row r="323" spans="1:18" s="30" customFormat="1" ht="13.5" x14ac:dyDescent="0.25">
      <c r="A323" s="52"/>
      <c r="B323" s="53"/>
      <c r="C323" s="47" t="s">
        <v>11</v>
      </c>
      <c r="D323" s="153" t="s">
        <v>13</v>
      </c>
      <c r="E323" s="13">
        <v>158</v>
      </c>
      <c r="F323" s="152">
        <f>ROUND(F322*E323,2)</f>
        <v>19.91</v>
      </c>
      <c r="G323" s="21"/>
      <c r="H323" s="21"/>
      <c r="I323" s="152"/>
      <c r="J323" s="152"/>
      <c r="K323" s="21"/>
      <c r="L323" s="21"/>
      <c r="M323" s="152"/>
    </row>
    <row r="324" spans="1:18" customFormat="1" x14ac:dyDescent="0.25">
      <c r="A324" s="50"/>
      <c r="B324" s="50"/>
      <c r="C324" s="47" t="s">
        <v>68</v>
      </c>
      <c r="D324" s="31" t="s">
        <v>25</v>
      </c>
      <c r="E324" s="152">
        <v>8.5</v>
      </c>
      <c r="F324" s="152">
        <f>ROUND(E324*F322,2)</f>
        <v>1.07</v>
      </c>
      <c r="G324" s="21"/>
      <c r="H324" s="21"/>
      <c r="I324" s="152"/>
      <c r="J324" s="13"/>
      <c r="K324" s="153"/>
      <c r="L324" s="152"/>
      <c r="M324" s="152"/>
    </row>
    <row r="325" spans="1:18" s="4" customFormat="1" ht="13.5" x14ac:dyDescent="0.25">
      <c r="A325" s="36"/>
      <c r="B325" s="9"/>
      <c r="C325" s="54" t="s">
        <v>69</v>
      </c>
      <c r="D325" s="31" t="s">
        <v>25</v>
      </c>
      <c r="E325" s="152">
        <v>8.5</v>
      </c>
      <c r="F325" s="152">
        <f>ROUND(E325*F322,2)</f>
        <v>1.07</v>
      </c>
      <c r="G325" s="152"/>
      <c r="H325" s="152"/>
      <c r="I325" s="23"/>
      <c r="J325" s="33"/>
      <c r="K325" s="24"/>
      <c r="L325" s="152"/>
      <c r="M325" s="152"/>
    </row>
    <row r="326" spans="1:18" s="22" customFormat="1" ht="13.5" x14ac:dyDescent="0.25">
      <c r="A326" s="36"/>
      <c r="B326" s="46"/>
      <c r="C326" s="54" t="s">
        <v>70</v>
      </c>
      <c r="D326" s="31" t="s">
        <v>25</v>
      </c>
      <c r="E326" s="152">
        <v>8.5</v>
      </c>
      <c r="F326" s="152">
        <f>ROUND(E326*F322,2)</f>
        <v>1.07</v>
      </c>
      <c r="G326" s="152"/>
      <c r="H326" s="152"/>
      <c r="I326" s="23"/>
      <c r="J326" s="33"/>
      <c r="K326" s="24"/>
      <c r="L326" s="152"/>
      <c r="M326" s="152"/>
      <c r="N326" s="28"/>
      <c r="R326" s="28"/>
    </row>
    <row r="327" spans="1:18" s="22" customFormat="1" ht="13.5" x14ac:dyDescent="0.25">
      <c r="A327" s="36"/>
      <c r="B327" s="46"/>
      <c r="C327" s="47" t="s">
        <v>72</v>
      </c>
      <c r="D327" s="31" t="s">
        <v>25</v>
      </c>
      <c r="E327" s="152">
        <v>8.5</v>
      </c>
      <c r="F327" s="152">
        <f>E327*F322</f>
        <v>1.071</v>
      </c>
      <c r="G327" s="152"/>
      <c r="H327" s="152"/>
      <c r="I327" s="23"/>
      <c r="J327" s="33"/>
      <c r="K327" s="3"/>
      <c r="L327" s="152"/>
      <c r="M327" s="152"/>
      <c r="N327" s="28"/>
      <c r="R327" s="28"/>
    </row>
    <row r="328" spans="1:18" s="22" customFormat="1" ht="13.5" x14ac:dyDescent="0.25">
      <c r="A328" s="36"/>
      <c r="B328" s="46"/>
      <c r="C328" s="54" t="s">
        <v>73</v>
      </c>
      <c r="D328" s="31" t="s">
        <v>25</v>
      </c>
      <c r="E328" s="152">
        <v>18.600000000000001</v>
      </c>
      <c r="F328" s="152">
        <f>F322*E328</f>
        <v>2.3436000000000003</v>
      </c>
      <c r="G328" s="152"/>
      <c r="H328" s="152"/>
      <c r="I328" s="23"/>
      <c r="J328" s="33"/>
      <c r="K328" s="24"/>
      <c r="L328" s="152"/>
      <c r="M328" s="152"/>
      <c r="N328" s="28"/>
      <c r="R328" s="28"/>
    </row>
    <row r="329" spans="1:18" s="22" customFormat="1" ht="13.5" x14ac:dyDescent="0.25">
      <c r="A329" s="36"/>
      <c r="B329" s="46"/>
      <c r="C329" s="54" t="s">
        <v>74</v>
      </c>
      <c r="D329" s="31" t="s">
        <v>25</v>
      </c>
      <c r="E329" s="13">
        <v>17</v>
      </c>
      <c r="F329" s="152">
        <f>F322*E329</f>
        <v>2.1419999999999999</v>
      </c>
      <c r="G329" s="152"/>
      <c r="H329" s="152"/>
      <c r="I329" s="23"/>
      <c r="J329" s="33"/>
      <c r="K329" s="24"/>
      <c r="L329" s="152"/>
      <c r="M329" s="152"/>
      <c r="N329" s="28"/>
      <c r="R329" s="28"/>
    </row>
    <row r="330" spans="1:18" s="22" customFormat="1" ht="13.5" x14ac:dyDescent="0.25">
      <c r="A330" s="36"/>
      <c r="B330" s="46"/>
      <c r="C330" s="47" t="s">
        <v>6</v>
      </c>
      <c r="D330" s="153" t="s">
        <v>14</v>
      </c>
      <c r="E330" s="152">
        <v>34.700000000000003</v>
      </c>
      <c r="F330" s="152">
        <f>ROUND(E330*F322,2)</f>
        <v>4.37</v>
      </c>
      <c r="G330" s="153"/>
      <c r="H330" s="153"/>
      <c r="I330" s="152"/>
      <c r="J330" s="13"/>
      <c r="K330" s="152"/>
      <c r="L330" s="152"/>
      <c r="M330" s="152"/>
    </row>
    <row r="331" spans="1:18" s="4" customFormat="1" ht="13.5" x14ac:dyDescent="0.25">
      <c r="A331" s="36"/>
      <c r="B331" s="55"/>
      <c r="C331" s="47" t="s">
        <v>43</v>
      </c>
      <c r="D331" s="7" t="s">
        <v>5</v>
      </c>
      <c r="E331" s="7">
        <v>120</v>
      </c>
      <c r="F331" s="152">
        <f>F322*E331</f>
        <v>15.120000000000001</v>
      </c>
      <c r="G331" s="152"/>
      <c r="H331" s="152"/>
      <c r="I331" s="152"/>
      <c r="J331" s="152"/>
      <c r="K331" s="152"/>
      <c r="L331" s="152"/>
      <c r="M331" s="152"/>
    </row>
    <row r="332" spans="1:18" s="4" customFormat="1" ht="13.5" x14ac:dyDescent="0.25">
      <c r="A332" s="36"/>
      <c r="B332" s="55"/>
      <c r="C332" s="47" t="s">
        <v>76</v>
      </c>
      <c r="D332" s="7" t="s">
        <v>4</v>
      </c>
      <c r="E332" s="7">
        <v>0.5</v>
      </c>
      <c r="F332" s="152">
        <f>F322*E332</f>
        <v>6.3E-2</v>
      </c>
      <c r="G332" s="152"/>
      <c r="H332" s="152"/>
      <c r="I332" s="152"/>
      <c r="J332" s="152"/>
      <c r="K332" s="152"/>
      <c r="L332" s="152"/>
      <c r="M332" s="152"/>
    </row>
    <row r="333" spans="1:18" s="4" customFormat="1" ht="13.5" x14ac:dyDescent="0.25">
      <c r="A333" s="36"/>
      <c r="B333" s="55"/>
      <c r="C333" s="47" t="s">
        <v>31</v>
      </c>
      <c r="D333" s="153" t="s">
        <v>14</v>
      </c>
      <c r="E333" s="18">
        <v>0.46</v>
      </c>
      <c r="F333" s="152">
        <f>ROUND(E333*F322,2)</f>
        <v>0.06</v>
      </c>
      <c r="G333" s="152"/>
      <c r="H333" s="152"/>
      <c r="I333" s="152"/>
      <c r="J333" s="13"/>
      <c r="K333" s="152"/>
      <c r="L333" s="152"/>
      <c r="M333" s="152"/>
    </row>
    <row r="334" spans="1:18" customFormat="1" ht="15.75" x14ac:dyDescent="0.25">
      <c r="A334" s="50"/>
      <c r="B334" s="50"/>
      <c r="C334" s="100" t="s">
        <v>148</v>
      </c>
      <c r="D334" s="24" t="s">
        <v>7</v>
      </c>
      <c r="E334" s="24"/>
      <c r="F334" s="24"/>
      <c r="G334" s="24"/>
      <c r="H334" s="3"/>
      <c r="I334" s="3"/>
      <c r="J334" s="3"/>
      <c r="K334" s="3"/>
      <c r="L334" s="3"/>
      <c r="M334" s="102"/>
    </row>
    <row r="335" spans="1:18" customFormat="1" ht="31.5" x14ac:dyDescent="0.25">
      <c r="A335" s="50"/>
      <c r="B335" s="50"/>
      <c r="C335" s="96" t="s">
        <v>195</v>
      </c>
      <c r="D335" s="24"/>
      <c r="E335" s="24"/>
      <c r="F335" s="24"/>
      <c r="G335" s="24"/>
      <c r="H335" s="3"/>
      <c r="I335" s="3"/>
      <c r="J335" s="3"/>
      <c r="K335" s="3"/>
      <c r="L335" s="3"/>
      <c r="M335" s="108"/>
    </row>
    <row r="336" spans="1:18" s="4" customFormat="1" ht="15.75" x14ac:dyDescent="0.25">
      <c r="A336" s="36">
        <v>1</v>
      </c>
      <c r="B336" s="9" t="s">
        <v>131</v>
      </c>
      <c r="C336" s="39" t="s">
        <v>132</v>
      </c>
      <c r="D336" s="60" t="s">
        <v>23</v>
      </c>
      <c r="E336" s="61"/>
      <c r="F336" s="114">
        <v>0.112</v>
      </c>
      <c r="G336" s="60"/>
      <c r="H336" s="60"/>
      <c r="I336" s="60"/>
      <c r="J336" s="60"/>
      <c r="K336" s="60"/>
      <c r="L336" s="60"/>
      <c r="M336" s="60"/>
    </row>
    <row r="337" spans="1:17" s="4" customFormat="1" ht="13.5" x14ac:dyDescent="0.25">
      <c r="A337" s="36"/>
      <c r="B337" s="9"/>
      <c r="C337" s="39" t="s">
        <v>11</v>
      </c>
      <c r="D337" s="60" t="s">
        <v>3</v>
      </c>
      <c r="E337" s="61">
        <v>326</v>
      </c>
      <c r="F337" s="60">
        <f>ROUND(F336*E337,2)</f>
        <v>36.51</v>
      </c>
      <c r="G337" s="60"/>
      <c r="H337" s="60"/>
      <c r="I337" s="60"/>
      <c r="J337" s="60"/>
      <c r="K337" s="60"/>
      <c r="L337" s="60"/>
      <c r="M337" s="60"/>
    </row>
    <row r="338" spans="1:17" s="6" customFormat="1" ht="15.75" x14ac:dyDescent="0.25">
      <c r="A338" s="36">
        <v>2</v>
      </c>
      <c r="B338" s="9" t="s">
        <v>133</v>
      </c>
      <c r="C338" s="39" t="s">
        <v>134</v>
      </c>
      <c r="D338" s="60" t="s">
        <v>135</v>
      </c>
      <c r="E338" s="60"/>
      <c r="F338" s="60">
        <v>1.6E-2</v>
      </c>
      <c r="G338" s="60"/>
      <c r="H338" s="60"/>
      <c r="I338" s="60"/>
      <c r="J338" s="60"/>
      <c r="K338" s="60"/>
      <c r="L338" s="60"/>
      <c r="M338" s="60"/>
      <c r="O338" s="90"/>
    </row>
    <row r="339" spans="1:17" s="6" customFormat="1" ht="13.5" x14ac:dyDescent="0.25">
      <c r="A339" s="36"/>
      <c r="B339" s="9"/>
      <c r="C339" s="39" t="s">
        <v>11</v>
      </c>
      <c r="D339" s="60" t="s">
        <v>3</v>
      </c>
      <c r="E339" s="60">
        <v>17.8</v>
      </c>
      <c r="F339" s="60">
        <f>ROUND(F338*E339,2)</f>
        <v>0.28000000000000003</v>
      </c>
      <c r="G339" s="60"/>
      <c r="H339" s="60"/>
      <c r="I339" s="60"/>
      <c r="J339" s="60"/>
      <c r="K339" s="60"/>
      <c r="L339" s="60"/>
      <c r="M339" s="60"/>
    </row>
    <row r="340" spans="1:17" s="6" customFormat="1" ht="15.75" x14ac:dyDescent="0.25">
      <c r="A340" s="36"/>
      <c r="B340" s="9"/>
      <c r="C340" s="39" t="s">
        <v>80</v>
      </c>
      <c r="D340" s="61" t="s">
        <v>16</v>
      </c>
      <c r="E340" s="60">
        <v>11</v>
      </c>
      <c r="F340" s="60">
        <f>ROUND(F338*E340,2)</f>
        <v>0.18</v>
      </c>
      <c r="G340" s="60"/>
      <c r="H340" s="60"/>
      <c r="I340" s="60"/>
      <c r="J340" s="60"/>
      <c r="K340" s="60"/>
      <c r="L340" s="60"/>
      <c r="M340" s="60"/>
      <c r="O340" s="90"/>
    </row>
    <row r="341" spans="1:17" s="4" customFormat="1" ht="29.25" customHeight="1" x14ac:dyDescent="0.25">
      <c r="A341" s="36">
        <v>3</v>
      </c>
      <c r="B341" s="38" t="s">
        <v>100</v>
      </c>
      <c r="C341" s="89" t="s">
        <v>101</v>
      </c>
      <c r="D341" s="152" t="s">
        <v>102</v>
      </c>
      <c r="E341" s="7"/>
      <c r="F341" s="8">
        <v>8.0000000000000002E-3</v>
      </c>
      <c r="G341" s="152"/>
      <c r="H341" s="152"/>
      <c r="I341" s="152"/>
      <c r="J341" s="152"/>
      <c r="K341" s="152"/>
      <c r="L341" s="152"/>
      <c r="M341" s="152"/>
    </row>
    <row r="342" spans="1:17" s="4" customFormat="1" ht="13.5" x14ac:dyDescent="0.25">
      <c r="A342" s="36"/>
      <c r="B342" s="38"/>
      <c r="C342" s="89" t="s">
        <v>11</v>
      </c>
      <c r="D342" s="152" t="s">
        <v>3</v>
      </c>
      <c r="E342" s="7">
        <v>973</v>
      </c>
      <c r="F342" s="152">
        <f>ROUND(F341*E342,2)</f>
        <v>7.78</v>
      </c>
      <c r="G342" s="152"/>
      <c r="H342" s="152"/>
      <c r="I342" s="152"/>
      <c r="J342" s="152"/>
      <c r="K342" s="152"/>
      <c r="L342" s="152"/>
      <c r="M342" s="152"/>
    </row>
    <row r="343" spans="1:17" s="22" customFormat="1" ht="13.5" x14ac:dyDescent="0.25">
      <c r="A343" s="36"/>
      <c r="B343" s="40"/>
      <c r="C343" s="89" t="s">
        <v>6</v>
      </c>
      <c r="D343" s="7" t="s">
        <v>7</v>
      </c>
      <c r="E343" s="152">
        <v>483</v>
      </c>
      <c r="F343" s="152">
        <f>ROUND(F341*E343,2)</f>
        <v>3.86</v>
      </c>
      <c r="G343" s="152"/>
      <c r="H343" s="152"/>
      <c r="I343" s="152"/>
      <c r="J343" s="152"/>
      <c r="K343" s="152"/>
      <c r="L343" s="152"/>
      <c r="M343" s="152"/>
    </row>
    <row r="344" spans="1:17" s="22" customFormat="1" ht="13.5" x14ac:dyDescent="0.25">
      <c r="A344" s="36"/>
      <c r="B344" s="40"/>
      <c r="C344" s="89" t="s">
        <v>103</v>
      </c>
      <c r="D344" s="7" t="s">
        <v>4</v>
      </c>
      <c r="E344" s="11">
        <v>77.113</v>
      </c>
      <c r="F344" s="152">
        <f>ROUND(F341*E344,2)</f>
        <v>0.62</v>
      </c>
      <c r="G344" s="152"/>
      <c r="H344" s="152"/>
      <c r="I344" s="152"/>
      <c r="J344" s="152"/>
      <c r="K344" s="152"/>
      <c r="L344" s="152"/>
      <c r="M344" s="152"/>
    </row>
    <row r="345" spans="1:17" s="22" customFormat="1" ht="13.5" x14ac:dyDescent="0.25">
      <c r="A345" s="36"/>
      <c r="B345" s="40"/>
      <c r="C345" s="89" t="s">
        <v>31</v>
      </c>
      <c r="D345" s="7" t="s">
        <v>7</v>
      </c>
      <c r="E345" s="152">
        <v>220</v>
      </c>
      <c r="F345" s="152">
        <f>ROUND(F341*E345,2)</f>
        <v>1.76</v>
      </c>
      <c r="G345" s="152"/>
      <c r="H345" s="152"/>
      <c r="I345" s="152"/>
      <c r="J345" s="152"/>
      <c r="K345" s="152"/>
      <c r="L345" s="152"/>
      <c r="M345" s="152"/>
    </row>
    <row r="346" spans="1:17" s="6" customFormat="1" ht="15.75" x14ac:dyDescent="0.25">
      <c r="A346" s="36">
        <v>4</v>
      </c>
      <c r="B346" s="40" t="s">
        <v>85</v>
      </c>
      <c r="C346" s="39" t="s">
        <v>136</v>
      </c>
      <c r="D346" s="60" t="s">
        <v>94</v>
      </c>
      <c r="E346" s="60"/>
      <c r="F346" s="124">
        <v>0.13400000000000001</v>
      </c>
      <c r="G346" s="60"/>
      <c r="H346" s="60"/>
      <c r="I346" s="60"/>
      <c r="J346" s="60"/>
      <c r="K346" s="60"/>
      <c r="L346" s="60"/>
      <c r="M346" s="60"/>
      <c r="Q346" s="90"/>
    </row>
    <row r="347" spans="1:17" s="6" customFormat="1" ht="13.5" x14ac:dyDescent="0.25">
      <c r="A347" s="36"/>
      <c r="B347" s="56"/>
      <c r="C347" s="39" t="s">
        <v>11</v>
      </c>
      <c r="D347" s="60" t="s">
        <v>3</v>
      </c>
      <c r="E347" s="60">
        <v>56.4</v>
      </c>
      <c r="F347" s="60">
        <f>ROUND(F346*E347,2)</f>
        <v>7.56</v>
      </c>
      <c r="G347" s="60"/>
      <c r="H347" s="60"/>
      <c r="I347" s="60"/>
      <c r="J347" s="60"/>
      <c r="K347" s="60"/>
      <c r="L347" s="60"/>
      <c r="M347" s="60"/>
    </row>
    <row r="348" spans="1:17" s="6" customFormat="1" ht="13.5" x14ac:dyDescent="0.25">
      <c r="A348" s="36"/>
      <c r="B348" s="56"/>
      <c r="C348" s="39" t="s">
        <v>6</v>
      </c>
      <c r="D348" s="60" t="s">
        <v>7</v>
      </c>
      <c r="E348" s="60">
        <v>4.09</v>
      </c>
      <c r="F348" s="60">
        <f>ROUND(F346*E348,2)</f>
        <v>0.55000000000000004</v>
      </c>
      <c r="G348" s="60"/>
      <c r="H348" s="60"/>
      <c r="I348" s="60"/>
      <c r="J348" s="60"/>
      <c r="K348" s="60"/>
      <c r="L348" s="60"/>
      <c r="M348" s="60"/>
    </row>
    <row r="349" spans="1:17" s="4" customFormat="1" ht="13.5" x14ac:dyDescent="0.25">
      <c r="A349" s="36"/>
      <c r="B349" s="38"/>
      <c r="C349" s="39" t="s">
        <v>105</v>
      </c>
      <c r="D349" s="61" t="s">
        <v>4</v>
      </c>
      <c r="E349" s="61">
        <v>0.16</v>
      </c>
      <c r="F349" s="60">
        <f>ROUND(F346*E349,2)</f>
        <v>0.02</v>
      </c>
      <c r="G349" s="60"/>
      <c r="H349" s="60"/>
      <c r="I349" s="60"/>
      <c r="J349" s="60"/>
      <c r="K349" s="60"/>
      <c r="L349" s="60"/>
      <c r="M349" s="60"/>
    </row>
    <row r="350" spans="1:17" s="4" customFormat="1" ht="13.5" x14ac:dyDescent="0.25">
      <c r="A350" s="36"/>
      <c r="B350" s="38"/>
      <c r="C350" s="39" t="s">
        <v>29</v>
      </c>
      <c r="D350" s="61" t="s">
        <v>4</v>
      </c>
      <c r="E350" s="61">
        <v>0.45</v>
      </c>
      <c r="F350" s="60">
        <f>ROUND(F346*E350,2)</f>
        <v>0.06</v>
      </c>
      <c r="G350" s="60"/>
      <c r="H350" s="60"/>
      <c r="I350" s="60"/>
      <c r="J350" s="60"/>
      <c r="K350" s="60"/>
      <c r="L350" s="60"/>
      <c r="M350" s="60"/>
    </row>
    <row r="351" spans="1:17" s="4" customFormat="1" ht="15.75" x14ac:dyDescent="0.25">
      <c r="A351" s="36"/>
      <c r="B351" s="38"/>
      <c r="C351" s="39" t="s">
        <v>84</v>
      </c>
      <c r="D351" s="61" t="s">
        <v>16</v>
      </c>
      <c r="E351" s="61">
        <v>0.75</v>
      </c>
      <c r="F351" s="60">
        <f>ROUND(F346*E351,2)</f>
        <v>0.1</v>
      </c>
      <c r="G351" s="60"/>
      <c r="H351" s="60"/>
      <c r="I351" s="60"/>
      <c r="J351" s="60"/>
      <c r="K351" s="60"/>
      <c r="L351" s="60"/>
      <c r="M351" s="60"/>
      <c r="O351" s="91"/>
    </row>
    <row r="352" spans="1:17" s="4" customFormat="1" ht="13.5" x14ac:dyDescent="0.25">
      <c r="A352" s="36"/>
      <c r="B352" s="38"/>
      <c r="C352" s="39" t="s">
        <v>31</v>
      </c>
      <c r="D352" s="61" t="s">
        <v>7</v>
      </c>
      <c r="E352" s="61">
        <v>26.5</v>
      </c>
      <c r="F352" s="60">
        <f>ROUND(F346*E352,2)</f>
        <v>3.55</v>
      </c>
      <c r="G352" s="60"/>
      <c r="H352" s="60"/>
      <c r="I352" s="60"/>
      <c r="J352" s="60"/>
      <c r="K352" s="60"/>
      <c r="L352" s="60"/>
      <c r="M352" s="60"/>
    </row>
    <row r="353" spans="1:18" s="4" customFormat="1" ht="13.5" x14ac:dyDescent="0.25">
      <c r="A353" s="36">
        <v>5</v>
      </c>
      <c r="B353" s="38" t="s">
        <v>42</v>
      </c>
      <c r="C353" s="39" t="s">
        <v>137</v>
      </c>
      <c r="D353" s="60" t="s">
        <v>5</v>
      </c>
      <c r="E353" s="115"/>
      <c r="F353" s="114">
        <v>3.4</v>
      </c>
      <c r="G353" s="60"/>
      <c r="H353" s="60"/>
      <c r="I353" s="60"/>
      <c r="J353" s="60"/>
      <c r="K353" s="60"/>
      <c r="L353" s="60"/>
      <c r="M353" s="60"/>
    </row>
    <row r="354" spans="1:18" s="4" customFormat="1" ht="13.5" x14ac:dyDescent="0.25">
      <c r="A354" s="36"/>
      <c r="B354" s="38"/>
      <c r="C354" s="39" t="s">
        <v>11</v>
      </c>
      <c r="D354" s="60" t="s">
        <v>3</v>
      </c>
      <c r="E354" s="61">
        <v>4.74</v>
      </c>
      <c r="F354" s="60">
        <f>ROUND(F353*E354,2)</f>
        <v>16.12</v>
      </c>
      <c r="G354" s="60"/>
      <c r="H354" s="60"/>
      <c r="I354" s="60"/>
      <c r="J354" s="60"/>
      <c r="K354" s="60"/>
      <c r="L354" s="60"/>
      <c r="M354" s="60"/>
    </row>
    <row r="355" spans="1:18" s="4" customFormat="1" ht="13.5" x14ac:dyDescent="0.25">
      <c r="A355" s="36"/>
      <c r="B355" s="40"/>
      <c r="C355" s="39" t="s">
        <v>6</v>
      </c>
      <c r="D355" s="61" t="s">
        <v>7</v>
      </c>
      <c r="E355" s="61">
        <v>0.66</v>
      </c>
      <c r="F355" s="60">
        <f>ROUND(F353*E355,2)</f>
        <v>2.2400000000000002</v>
      </c>
      <c r="G355" s="60"/>
      <c r="H355" s="60"/>
      <c r="I355" s="60"/>
      <c r="J355" s="60"/>
      <c r="K355" s="60"/>
      <c r="L355" s="60"/>
      <c r="M355" s="60"/>
      <c r="R355" s="91"/>
    </row>
    <row r="356" spans="1:18" s="4" customFormat="1" ht="13.5" x14ac:dyDescent="0.25">
      <c r="A356" s="36"/>
      <c r="B356" s="40"/>
      <c r="C356" s="39" t="s">
        <v>138</v>
      </c>
      <c r="D356" s="61" t="s">
        <v>5</v>
      </c>
      <c r="E356" s="61">
        <v>1.02</v>
      </c>
      <c r="F356" s="60">
        <f>ROUND(F353*E356,2)</f>
        <v>3.47</v>
      </c>
      <c r="G356" s="60"/>
      <c r="H356" s="60"/>
      <c r="I356" s="60"/>
      <c r="J356" s="60"/>
      <c r="K356" s="60"/>
      <c r="L356" s="60"/>
      <c r="M356" s="60"/>
    </row>
    <row r="357" spans="1:18" s="4" customFormat="1" ht="13.5" x14ac:dyDescent="0.25">
      <c r="A357" s="36"/>
      <c r="B357" s="56"/>
      <c r="C357" s="39" t="s">
        <v>34</v>
      </c>
      <c r="D357" s="60" t="s">
        <v>33</v>
      </c>
      <c r="E357" s="61">
        <v>1.32</v>
      </c>
      <c r="F357" s="60">
        <f>ROUND(F353*E357,2)</f>
        <v>4.49</v>
      </c>
      <c r="G357" s="60"/>
      <c r="H357" s="60"/>
      <c r="I357" s="60"/>
      <c r="J357" s="60"/>
      <c r="K357" s="60"/>
      <c r="L357" s="60"/>
      <c r="M357" s="60"/>
    </row>
    <row r="358" spans="1:18" s="4" customFormat="1" ht="13.5" x14ac:dyDescent="0.25">
      <c r="A358" s="36"/>
      <c r="B358" s="56"/>
      <c r="C358" s="39" t="s">
        <v>139</v>
      </c>
      <c r="D358" s="60" t="s">
        <v>5</v>
      </c>
      <c r="E358" s="116">
        <v>2.3999999999999998E-3</v>
      </c>
      <c r="F358" s="60">
        <f>ROUND(F353*E358,2)</f>
        <v>0.01</v>
      </c>
      <c r="G358" s="60"/>
      <c r="H358" s="60"/>
      <c r="I358" s="60"/>
      <c r="J358" s="60"/>
      <c r="K358" s="60"/>
      <c r="L358" s="60"/>
      <c r="M358" s="60"/>
    </row>
    <row r="359" spans="1:18" s="4" customFormat="1" ht="13.5" x14ac:dyDescent="0.25">
      <c r="A359" s="36"/>
      <c r="B359" s="56"/>
      <c r="C359" s="39" t="s">
        <v>36</v>
      </c>
      <c r="D359" s="60" t="s">
        <v>5</v>
      </c>
      <c r="E359" s="114">
        <v>2.8000000000000001E-2</v>
      </c>
      <c r="F359" s="60">
        <f>ROUND(F353*E359,2)</f>
        <v>0.1</v>
      </c>
      <c r="G359" s="60"/>
      <c r="H359" s="60"/>
      <c r="I359" s="60"/>
      <c r="J359" s="60"/>
      <c r="K359" s="60"/>
      <c r="L359" s="60"/>
      <c r="M359" s="60"/>
      <c r="O359" s="91"/>
    </row>
    <row r="360" spans="1:18" s="4" customFormat="1" ht="13.5" x14ac:dyDescent="0.25">
      <c r="A360" s="36"/>
      <c r="B360" s="46"/>
      <c r="C360" s="57" t="s">
        <v>37</v>
      </c>
      <c r="D360" s="60" t="s">
        <v>35</v>
      </c>
      <c r="E360" s="61">
        <v>1.6</v>
      </c>
      <c r="F360" s="60">
        <f>ROUND(F353*E360,2)</f>
        <v>5.44</v>
      </c>
      <c r="G360" s="60"/>
      <c r="H360" s="60"/>
      <c r="I360" s="60"/>
      <c r="J360" s="60"/>
      <c r="K360" s="60"/>
      <c r="L360" s="60"/>
      <c r="M360" s="60"/>
    </row>
    <row r="361" spans="1:18" s="4" customFormat="1" ht="13.5" x14ac:dyDescent="0.25">
      <c r="A361" s="36"/>
      <c r="B361" s="56"/>
      <c r="C361" s="39" t="s">
        <v>31</v>
      </c>
      <c r="D361" s="61" t="s">
        <v>7</v>
      </c>
      <c r="E361" s="61">
        <v>0.24</v>
      </c>
      <c r="F361" s="60">
        <f>ROUND(F353*E361,2)</f>
        <v>0.82</v>
      </c>
      <c r="G361" s="60"/>
      <c r="H361" s="60"/>
      <c r="I361" s="60"/>
      <c r="J361" s="60"/>
      <c r="K361" s="60"/>
      <c r="L361" s="60"/>
      <c r="M361" s="60"/>
    </row>
    <row r="362" spans="1:18" s="121" customFormat="1" x14ac:dyDescent="0.25">
      <c r="A362" s="117">
        <v>6</v>
      </c>
      <c r="B362" s="118" t="s">
        <v>140</v>
      </c>
      <c r="C362" s="39" t="s">
        <v>141</v>
      </c>
      <c r="D362" s="60" t="s">
        <v>117</v>
      </c>
      <c r="E362" s="119"/>
      <c r="F362" s="120">
        <v>0.121</v>
      </c>
      <c r="G362" s="60"/>
      <c r="H362" s="60"/>
      <c r="I362" s="119"/>
      <c r="J362" s="119"/>
      <c r="K362" s="119"/>
      <c r="L362" s="119"/>
      <c r="M362" s="60"/>
    </row>
    <row r="363" spans="1:18" s="121" customFormat="1" x14ac:dyDescent="0.25">
      <c r="A363" s="117"/>
      <c r="B363" s="118"/>
      <c r="C363" s="39" t="s">
        <v>11</v>
      </c>
      <c r="D363" s="60" t="s">
        <v>3</v>
      </c>
      <c r="E363" s="119">
        <v>77</v>
      </c>
      <c r="F363" s="60">
        <f>ROUND(F362*E363,2)</f>
        <v>9.32</v>
      </c>
      <c r="G363" s="60"/>
      <c r="H363" s="60"/>
      <c r="I363" s="119"/>
      <c r="J363" s="60"/>
      <c r="K363" s="60"/>
      <c r="L363" s="60"/>
      <c r="M363" s="60"/>
    </row>
    <row r="364" spans="1:18" s="121" customFormat="1" x14ac:dyDescent="0.25">
      <c r="A364" s="117"/>
      <c r="B364" s="118"/>
      <c r="C364" s="39" t="s">
        <v>6</v>
      </c>
      <c r="D364" s="60" t="s">
        <v>7</v>
      </c>
      <c r="E364" s="119">
        <v>0.9</v>
      </c>
      <c r="F364" s="60">
        <f>ROUND(F362*E364,2)</f>
        <v>0.11</v>
      </c>
      <c r="G364" s="60"/>
      <c r="H364" s="60"/>
      <c r="I364" s="60"/>
      <c r="J364" s="60"/>
      <c r="K364" s="60"/>
      <c r="L364" s="60"/>
      <c r="M364" s="60"/>
    </row>
    <row r="365" spans="1:18" s="121" customFormat="1" x14ac:dyDescent="0.25">
      <c r="A365" s="117"/>
      <c r="B365" s="118"/>
      <c r="C365" s="39" t="s">
        <v>39</v>
      </c>
      <c r="D365" s="60" t="s">
        <v>35</v>
      </c>
      <c r="E365" s="119">
        <v>18.399999999999999</v>
      </c>
      <c r="F365" s="60">
        <f>ROUND(F362*E365,2)</f>
        <v>2.23</v>
      </c>
      <c r="G365" s="122"/>
      <c r="H365" s="122"/>
      <c r="I365" s="60"/>
      <c r="J365" s="60"/>
      <c r="K365" s="60"/>
      <c r="L365" s="60"/>
      <c r="M365" s="60"/>
    </row>
    <row r="366" spans="1:18" s="121" customFormat="1" x14ac:dyDescent="0.25">
      <c r="A366" s="117"/>
      <c r="B366" s="118"/>
      <c r="C366" s="39" t="s">
        <v>142</v>
      </c>
      <c r="D366" s="60" t="s">
        <v>35</v>
      </c>
      <c r="E366" s="119">
        <v>11.9</v>
      </c>
      <c r="F366" s="60">
        <f t="shared" ref="F366" si="2">ROUND(F362*E366,2)</f>
        <v>1.44</v>
      </c>
      <c r="G366" s="122"/>
      <c r="H366" s="122"/>
      <c r="I366" s="60"/>
      <c r="J366" s="60"/>
      <c r="K366" s="60"/>
      <c r="L366" s="60"/>
      <c r="M366" s="60"/>
    </row>
    <row r="367" spans="1:18" s="121" customFormat="1" x14ac:dyDescent="0.25">
      <c r="A367" s="117"/>
      <c r="B367" s="118"/>
      <c r="C367" s="39" t="s">
        <v>40</v>
      </c>
      <c r="D367" s="60" t="s">
        <v>35</v>
      </c>
      <c r="E367" s="119">
        <v>79</v>
      </c>
      <c r="F367" s="60">
        <f>ROUND(F362*E367,2)</f>
        <v>9.56</v>
      </c>
      <c r="G367" s="122"/>
      <c r="H367" s="122"/>
      <c r="I367" s="60"/>
      <c r="J367" s="60"/>
      <c r="K367" s="60"/>
      <c r="L367" s="60"/>
      <c r="M367" s="60"/>
    </row>
    <row r="368" spans="1:18" s="121" customFormat="1" x14ac:dyDescent="0.25">
      <c r="A368" s="117"/>
      <c r="B368" s="118"/>
      <c r="C368" s="39" t="s">
        <v>41</v>
      </c>
      <c r="D368" s="60" t="s">
        <v>35</v>
      </c>
      <c r="E368" s="119">
        <v>7.5</v>
      </c>
      <c r="F368" s="60">
        <f>ROUND(F362*E368,2)</f>
        <v>0.91</v>
      </c>
      <c r="G368" s="122"/>
      <c r="H368" s="122"/>
      <c r="I368" s="60"/>
      <c r="J368" s="60"/>
      <c r="K368" s="60"/>
      <c r="L368" s="60"/>
      <c r="M368" s="60"/>
    </row>
    <row r="369" spans="1:16" s="121" customFormat="1" x14ac:dyDescent="0.25">
      <c r="A369" s="117"/>
      <c r="B369" s="118"/>
      <c r="C369" s="39" t="s">
        <v>31</v>
      </c>
      <c r="D369" s="60" t="s">
        <v>7</v>
      </c>
      <c r="E369" s="119">
        <v>1.6</v>
      </c>
      <c r="F369" s="60">
        <f>ROUND(F362*E369,2)</f>
        <v>0.19</v>
      </c>
      <c r="G369" s="122"/>
      <c r="H369" s="122"/>
      <c r="I369" s="60"/>
      <c r="J369" s="60"/>
      <c r="K369" s="60"/>
      <c r="L369" s="60"/>
      <c r="M369" s="60"/>
    </row>
    <row r="370" spans="1:16" s="4" customFormat="1" ht="15.75" x14ac:dyDescent="0.25">
      <c r="A370" s="36">
        <v>7</v>
      </c>
      <c r="B370" s="9" t="s">
        <v>92</v>
      </c>
      <c r="C370" s="39" t="s">
        <v>143</v>
      </c>
      <c r="D370" s="60" t="s">
        <v>23</v>
      </c>
      <c r="E370" s="61"/>
      <c r="F370" s="114">
        <v>3.2000000000000001E-2</v>
      </c>
      <c r="G370" s="60"/>
      <c r="H370" s="60"/>
      <c r="I370" s="60"/>
      <c r="J370" s="60"/>
      <c r="K370" s="60"/>
      <c r="L370" s="60"/>
      <c r="M370" s="60"/>
    </row>
    <row r="371" spans="1:16" s="4" customFormat="1" ht="13.5" x14ac:dyDescent="0.25">
      <c r="A371" s="36"/>
      <c r="B371" s="9"/>
      <c r="C371" s="39" t="s">
        <v>11</v>
      </c>
      <c r="D371" s="60" t="s">
        <v>3</v>
      </c>
      <c r="E371" s="61">
        <v>121</v>
      </c>
      <c r="F371" s="60">
        <f>ROUND(F370*E371,2)</f>
        <v>3.87</v>
      </c>
      <c r="G371" s="60"/>
      <c r="H371" s="60"/>
      <c r="I371" s="60"/>
      <c r="J371" s="60"/>
      <c r="K371" s="60"/>
      <c r="L371" s="60"/>
      <c r="M371" s="60"/>
    </row>
    <row r="372" spans="1:16" s="4" customFormat="1" ht="25.5" x14ac:dyDescent="0.25">
      <c r="A372" s="36">
        <v>8</v>
      </c>
      <c r="B372" s="123" t="s">
        <v>147</v>
      </c>
      <c r="C372" s="39" t="s">
        <v>144</v>
      </c>
      <c r="D372" s="60" t="s">
        <v>5</v>
      </c>
      <c r="E372" s="61"/>
      <c r="F372" s="114">
        <v>8</v>
      </c>
      <c r="G372" s="60"/>
      <c r="H372" s="60"/>
      <c r="I372" s="60"/>
      <c r="J372" s="60"/>
      <c r="K372" s="60"/>
      <c r="L372" s="60"/>
      <c r="M372" s="60"/>
    </row>
    <row r="373" spans="1:16" s="4" customFormat="1" ht="13.5" x14ac:dyDescent="0.25">
      <c r="A373" s="36"/>
      <c r="B373" s="9"/>
      <c r="C373" s="39" t="s">
        <v>11</v>
      </c>
      <c r="D373" s="60" t="s">
        <v>3</v>
      </c>
      <c r="E373" s="61">
        <v>0.96</v>
      </c>
      <c r="F373" s="60">
        <f>ROUND(F372*E373,2)</f>
        <v>7.68</v>
      </c>
      <c r="G373" s="60"/>
      <c r="H373" s="60"/>
      <c r="I373" s="60"/>
      <c r="J373" s="60"/>
      <c r="K373" s="60"/>
      <c r="L373" s="60"/>
      <c r="M373" s="60"/>
    </row>
    <row r="374" spans="1:16" ht="26.25" customHeight="1" x14ac:dyDescent="0.25">
      <c r="A374" s="94"/>
      <c r="B374" s="94"/>
      <c r="C374" s="100" t="s">
        <v>152</v>
      </c>
      <c r="D374" s="24" t="s">
        <v>7</v>
      </c>
      <c r="E374" s="94"/>
      <c r="F374" s="94"/>
      <c r="G374" s="94"/>
      <c r="H374" s="94"/>
      <c r="I374" s="94"/>
      <c r="J374" s="94"/>
      <c r="K374" s="94"/>
      <c r="L374" s="94"/>
      <c r="M374" s="141"/>
    </row>
    <row r="375" spans="1:16" customFormat="1" ht="28.5" customHeight="1" x14ac:dyDescent="0.25">
      <c r="A375" s="50"/>
      <c r="B375" s="50"/>
      <c r="C375" s="106" t="s">
        <v>182</v>
      </c>
      <c r="D375" s="23"/>
      <c r="E375" s="23"/>
      <c r="F375" s="23"/>
      <c r="G375" s="23"/>
      <c r="H375" s="26"/>
      <c r="I375" s="26"/>
      <c r="J375" s="26"/>
      <c r="K375" s="26"/>
      <c r="L375" s="26"/>
      <c r="M375" s="142"/>
      <c r="P375" s="129"/>
    </row>
    <row r="376" spans="1:16" customFormat="1" ht="21" customHeight="1" x14ac:dyDescent="0.25">
      <c r="A376" s="50"/>
      <c r="B376" s="50"/>
      <c r="C376" s="47" t="s">
        <v>200</v>
      </c>
      <c r="D376" s="24" t="s">
        <v>199</v>
      </c>
      <c r="E376" s="23"/>
      <c r="F376" s="23"/>
      <c r="G376" s="23"/>
      <c r="H376" s="23"/>
      <c r="I376" s="23"/>
      <c r="J376" s="23"/>
      <c r="K376" s="23"/>
      <c r="L376" s="23"/>
      <c r="M376" s="144"/>
    </row>
    <row r="377" spans="1:16" customFormat="1" ht="21" customHeight="1" x14ac:dyDescent="0.25">
      <c r="A377" s="50"/>
      <c r="B377" s="50"/>
      <c r="C377" s="47" t="s">
        <v>21</v>
      </c>
      <c r="D377" s="24"/>
      <c r="E377" s="23"/>
      <c r="F377" s="23"/>
      <c r="G377" s="23"/>
      <c r="H377" s="23"/>
      <c r="I377" s="23"/>
      <c r="J377" s="23"/>
      <c r="K377" s="23"/>
      <c r="L377" s="23"/>
      <c r="M377" s="126"/>
    </row>
    <row r="378" spans="1:16" customFormat="1" ht="21" customHeight="1" x14ac:dyDescent="0.25">
      <c r="A378" s="50"/>
      <c r="B378" s="50"/>
      <c r="C378" s="47" t="s">
        <v>201</v>
      </c>
      <c r="D378" s="24" t="s">
        <v>199</v>
      </c>
      <c r="E378" s="23"/>
      <c r="F378" s="23"/>
      <c r="G378" s="23"/>
      <c r="H378" s="23"/>
      <c r="I378" s="23"/>
      <c r="J378" s="23"/>
      <c r="K378" s="23"/>
      <c r="L378" s="23"/>
      <c r="M378" s="144"/>
    </row>
    <row r="379" spans="1:16" customFormat="1" ht="21" customHeight="1" x14ac:dyDescent="0.25">
      <c r="A379" s="50"/>
      <c r="B379" s="50"/>
      <c r="C379" s="143" t="s">
        <v>186</v>
      </c>
      <c r="D379" s="23"/>
      <c r="E379" s="23"/>
      <c r="F379" s="23"/>
      <c r="G379" s="23"/>
      <c r="H379" s="23"/>
      <c r="I379" s="23"/>
      <c r="J379" s="23"/>
      <c r="K379" s="23"/>
      <c r="L379" s="23"/>
      <c r="M379" s="102"/>
    </row>
    <row r="380" spans="1:16" ht="31.5" x14ac:dyDescent="0.25">
      <c r="A380" s="94"/>
      <c r="B380" s="94"/>
      <c r="C380" s="149" t="s">
        <v>202</v>
      </c>
      <c r="D380" s="154">
        <v>0.03</v>
      </c>
      <c r="E380" s="94"/>
      <c r="F380" s="94"/>
      <c r="G380" s="94"/>
      <c r="H380" s="94"/>
      <c r="I380" s="94"/>
      <c r="J380" s="94"/>
      <c r="K380" s="94"/>
      <c r="L380" s="94"/>
      <c r="M380" s="144"/>
    </row>
    <row r="381" spans="1:16" ht="22.5" customHeight="1" x14ac:dyDescent="0.25">
      <c r="A381" s="94"/>
      <c r="B381" s="94"/>
      <c r="C381" s="150" t="s">
        <v>0</v>
      </c>
      <c r="D381" s="94"/>
      <c r="E381" s="94"/>
      <c r="F381" s="94"/>
      <c r="G381" s="94"/>
      <c r="H381" s="94"/>
      <c r="I381" s="94"/>
      <c r="J381" s="94"/>
      <c r="K381" s="94"/>
      <c r="L381" s="94"/>
      <c r="M381" s="144"/>
    </row>
    <row r="382" spans="1:16" ht="26.25" customHeight="1" x14ac:dyDescent="0.25">
      <c r="A382" s="94"/>
      <c r="B382" s="94"/>
      <c r="C382" s="151" t="s">
        <v>203</v>
      </c>
      <c r="D382" s="154">
        <v>0.18</v>
      </c>
      <c r="E382" s="94"/>
      <c r="F382" s="94"/>
      <c r="G382" s="94"/>
      <c r="H382" s="94"/>
      <c r="I382" s="94"/>
      <c r="J382" s="94"/>
      <c r="K382" s="94"/>
      <c r="L382" s="94"/>
      <c r="M382" s="126"/>
    </row>
    <row r="383" spans="1:16" ht="15.75" x14ac:dyDescent="0.25">
      <c r="A383" s="94"/>
      <c r="B383" s="94"/>
      <c r="C383" s="139" t="s">
        <v>196</v>
      </c>
      <c r="D383" s="94"/>
      <c r="E383" s="94"/>
      <c r="F383" s="94"/>
      <c r="G383" s="94"/>
      <c r="H383" s="94"/>
      <c r="I383" s="94"/>
      <c r="J383" s="94"/>
      <c r="K383" s="94"/>
      <c r="L383" s="94"/>
      <c r="M383" s="126"/>
    </row>
  </sheetData>
  <mergeCells count="9">
    <mergeCell ref="C115:D115"/>
    <mergeCell ref="C265:D265"/>
    <mergeCell ref="I6:K6"/>
    <mergeCell ref="K4:M4"/>
    <mergeCell ref="A1:M1"/>
    <mergeCell ref="B2:M2"/>
    <mergeCell ref="B4:D4"/>
    <mergeCell ref="B6:C6"/>
    <mergeCell ref="C7:D7"/>
  </mergeCells>
  <conditionalFormatting sqref="A235:IP241 HN251:IQ253 A242:HM263 C264:C304 N183:IP189 N190:HM193 D194:IR204 A183:B204 N233:IP233 D227:IP227 N228:HM232 A206:B217 D206:IR217 A227:B233 D228:M233 A84:HM92 A82:IP83 A78:HM81 A77:IP77 N93:IQ95 N96:HM112 A93:M112 IR45:IU46 IR44 IP42:IQ42 IP43:IR43 IP44:IQ46 IP48:IR74 A42:B74 C113:C233 C40 C41:D75 IR26:IU26 IR25 N25:IQ27 IP19:IU19 IP20:IR22 IP23:IQ23 N24:IR24 D28:IA28 IP17:IR18 N17:IO23 A14:IR16 A12:C13 A17:C28 D11:IA13 D17:M27 B9:C9 J9 M9 A10:IA10 A30:IR39 E42:IO74 IQ127:IR131 IR124:IU124 IR123 IQ121 IQ122:IR122 IQ123:IQ125 IP121:IP131 A116:IO180 D183:M193 A181:IA181 IP173:IU180 IP141:IU159 A271:IR275 IP283:IU299 A265:IO270 A276:IO304 A313:HM321 N322:IQ324 N325:HM333 A306:IP312 A322:M333 A341:IR345 A336:IO340 A346:IO373 IP353:IU369 C334:C374">
    <cfRule type="cellIs" dxfId="0" priority="21" stopIfTrue="1" operator="equal">
      <formula>8223.307275</formula>
    </cfRule>
  </conditionalFormatting>
  <pageMargins left="0.2" right="0.28000000000000003" top="0.52" bottom="0.19" header="0.3" footer="0.1400000000000000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Zura Ichkitidze</cp:lastModifiedBy>
  <cp:revision/>
  <cp:lastPrinted>2017-10-19T13:13:25Z</cp:lastPrinted>
  <dcterms:created xsi:type="dcterms:W3CDTF">2013-04-21T20:24:51Z</dcterms:created>
  <dcterms:modified xsi:type="dcterms:W3CDTF">2019-01-10T09:19:27Z</dcterms:modified>
</cp:coreProperties>
</file>