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65" windowWidth="15135" windowHeight="6690" activeTab="0"/>
  </bookViews>
  <sheets>
    <sheet name="10" sheetId="1" r:id="rId1"/>
  </sheets>
  <definedNames>
    <definedName name="_xlnm._FilterDatabase" localSheetId="0" hidden="1">'10'!$A$4:$H$4</definedName>
    <definedName name="_xlnm.Print_Titles" localSheetId="0">'10'!$4:$4</definedName>
    <definedName name="_xlnm.Print_Area" localSheetId="0">'10'!$A$1:$H$64</definedName>
  </definedNames>
  <calcPr fullCalcOnLoad="1" fullPrecision="0"/>
</workbook>
</file>

<file path=xl/sharedStrings.xml><?xml version="1.0" encoding="utf-8"?>
<sst xmlns="http://schemas.openxmlformats.org/spreadsheetml/2006/main" count="124" uniqueCount="86">
  <si>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</si>
  <si>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</si>
  <si>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</si>
  <si>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</si>
  <si>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</si>
  <si>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</si>
  <si>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</si>
  <si>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</si>
  <si>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</si>
  <si>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</si>
  <si>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</si>
  <si>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</si>
  <si>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</si>
  <si>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</si>
  <si>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</si>
  <si>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</si>
  <si>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</si>
  <si>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</si>
  <si>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</si>
  <si>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</si>
  <si>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</si>
  <si>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</si>
  <si>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</si>
  <si>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</si>
  <si>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</si>
  <si>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</si>
  <si>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</si>
  <si>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</si>
  <si>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</si>
  <si>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</si>
  <si>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</si>
  <si>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</si>
  <si>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</si>
  <si>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</si>
  <si>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</si>
  <si>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</si>
  <si>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</si>
  <si>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</si>
  <si>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</si>
  <si>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</si>
  <si>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</si>
  <si>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</si>
  <si>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</si>
  <si>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</si>
  <si>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</si>
  <si>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</si>
  <si>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</si>
  <si>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</si>
  <si>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</si>
  <si>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</si>
  <si>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</si>
  <si>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</si>
  <si>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</si>
  <si>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</si>
  <si>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</si>
  <si>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</si>
  <si>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</si>
  <si>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</si>
  <si>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</si>
  <si>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</si>
  <si>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</si>
  <si>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</si>
  <si>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</si>
  <si>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</si>
  <si>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</si>
  <si>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</si>
  <si>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</si>
  <si>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</si>
  <si>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</si>
  <si>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</si>
  <si>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</si>
  <si>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</si>
  <si>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</si>
  <si>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</si>
  <si>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</si>
  <si>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</si>
  <si>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</si>
  <si>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6-1-2</t>
  </si>
  <si>
    <t>2X16</t>
  </si>
  <si>
    <t>q. baTumi, 26 maisis # 68a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</si>
  <si>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</si>
  <si>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</si>
  <si>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</si>
  <si>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</si>
  <si>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</si>
  <si>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3368,81 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</si>
</sst>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8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sz val="8"/>
      <name val="Segoe UI"/>
      <family val="2"/>
    </font>
    <font>
      <sz val="11"/>
      <color indexed="26"/>
      <name val="AcadNusx"/>
      <family val="0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11"/>
      <color indexed="9"/>
      <name val="AcadNusx"/>
      <family val="0"/>
    </font>
    <font>
      <b/>
      <sz val="12"/>
      <name val="AcadNusx"/>
      <family val="0"/>
    </font>
    <font>
      <b/>
      <sz val="9"/>
      <color indexed="12"/>
      <name val="AcadNusx"/>
      <family val="0"/>
    </font>
    <font>
      <b/>
      <sz val="9"/>
      <name val="AcadNusx"/>
      <family val="0"/>
    </font>
    <font>
      <b/>
      <sz val="9"/>
      <color indexed="9"/>
      <name val="AcadNusx"/>
      <family val="0"/>
    </font>
    <font>
      <b/>
      <sz val="9"/>
      <color indexed="8"/>
      <name val="AcadNusx"/>
      <family val="0"/>
    </font>
    <font>
      <b/>
      <sz val="12"/>
      <color indexed="12"/>
      <name val="AcadNusx"/>
      <family val="0"/>
    </font>
    <font>
      <b/>
      <sz val="8"/>
      <color indexed="12"/>
      <name val="AcadNusx"/>
      <family val="0"/>
    </font>
    <font>
      <b/>
      <sz val="11"/>
      <color indexed="12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b/>
      <sz val="11"/>
      <color theme="1"/>
      <name val="AcadNusx"/>
      <family val="0"/>
    </font>
    <font>
      <sz val="8"/>
      <color theme="1"/>
      <name val="Calibri"/>
      <family val="2"/>
    </font>
    <font>
      <sz val="11"/>
      <color theme="1"/>
      <name val="AcadNusx"/>
      <family val="0"/>
    </font>
    <font>
      <sz val="11"/>
      <color theme="2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b/>
      <sz val="11"/>
      <color theme="0"/>
      <name val="AcadNusx"/>
      <family val="0"/>
    </font>
    <font>
      <b/>
      <sz val="9"/>
      <color rgb="FF0000CC"/>
      <name val="AcadNusx"/>
      <family val="0"/>
    </font>
    <font>
      <b/>
      <sz val="9"/>
      <color theme="0"/>
      <name val="AcadNusx"/>
      <family val="0"/>
    </font>
    <font>
      <b/>
      <sz val="12"/>
      <color rgb="FF0000CC"/>
      <name val="AcadNusx"/>
      <family val="0"/>
    </font>
    <font>
      <b/>
      <sz val="8"/>
      <color rgb="FF0000CC"/>
      <name val="AcadNusx"/>
      <family val="0"/>
    </font>
    <font>
      <b/>
      <sz val="11"/>
      <color rgb="FF0000CC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2" borderId="0" applyNumberFormat="0" applyBorder="0" applyAlignment="0" applyProtection="0"/>
    <xf numFmtId="171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</cellStyleXfs>
  <cellXfs count="21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3" fillId="7" borderId="10" xfId="0" applyNumberFormat="1" applyFont="1" applyFill="1" applyBorder="1" applyAlignment="1">
      <alignment horizontal="center" vertical="center" wrapText="1"/>
    </xf>
    <xf numFmtId="2" fontId="74" fillId="7" borderId="10" xfId="0" applyNumberFormat="1" applyFont="1" applyFill="1" applyBorder="1" applyAlignment="1">
      <alignment horizontal="center" vertical="center" wrapText="1"/>
    </xf>
    <xf numFmtId="4" fontId="74" fillId="7" borderId="11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4" fontId="75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right" vertical="center"/>
    </xf>
    <xf numFmtId="0" fontId="76" fillId="0" borderId="16" xfId="0" applyFont="1" applyBorder="1" applyAlignment="1">
      <alignment horizontal="center" vertical="center"/>
    </xf>
    <xf numFmtId="4" fontId="76" fillId="0" borderId="16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center"/>
    </xf>
    <xf numFmtId="195" fontId="11" fillId="0" borderId="16" xfId="0" applyNumberFormat="1" applyFont="1" applyBorder="1" applyAlignment="1">
      <alignment horizontal="right" vertical="center"/>
    </xf>
    <xf numFmtId="0" fontId="76" fillId="0" borderId="16" xfId="0" applyFont="1" applyFill="1" applyBorder="1" applyAlignment="1" quotePrefix="1">
      <alignment horizontal="center" vertical="center"/>
    </xf>
    <xf numFmtId="0" fontId="76" fillId="0" borderId="16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76" fillId="0" borderId="19" xfId="0" applyNumberFormat="1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4" fontId="75" fillId="0" borderId="15" xfId="0" applyNumberFormat="1" applyFont="1" applyFill="1" applyBorder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0" fontId="77" fillId="0" borderId="21" xfId="0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vertical="center"/>
    </xf>
    <xf numFmtId="4" fontId="75" fillId="0" borderId="22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5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49" fontId="76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center" vertical="center"/>
    </xf>
    <xf numFmtId="4" fontId="76" fillId="0" borderId="24" xfId="0" applyNumberFormat="1" applyFont="1" applyFill="1" applyBorder="1" applyAlignment="1">
      <alignment vertical="center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76" fillId="0" borderId="16" xfId="0" applyFont="1" applyBorder="1" applyAlignment="1">
      <alignment horizontal="right" vertical="center"/>
    </xf>
    <xf numFmtId="194" fontId="76" fillId="0" borderId="16" xfId="0" applyNumberFormat="1" applyFont="1" applyBorder="1" applyAlignment="1">
      <alignment horizontal="right" vertical="center"/>
    </xf>
    <xf numFmtId="2" fontId="76" fillId="0" borderId="16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right" vertical="center"/>
    </xf>
    <xf numFmtId="2" fontId="75" fillId="0" borderId="12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right" vertical="center"/>
    </xf>
    <xf numFmtId="2" fontId="75" fillId="0" borderId="13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wrapText="1"/>
    </xf>
    <xf numFmtId="201" fontId="76" fillId="0" borderId="24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4" fontId="75" fillId="0" borderId="25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4" fontId="3" fillId="7" borderId="27" xfId="0" applyNumberFormat="1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4" fontId="7" fillId="7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6" fillId="0" borderId="29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76" fillId="0" borderId="20" xfId="0" applyFont="1" applyBorder="1" applyAlignment="1">
      <alignment wrapText="1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>
      <alignment horizontal="right" vertical="center"/>
    </xf>
    <xf numFmtId="195" fontId="76" fillId="0" borderId="20" xfId="0" applyNumberFormat="1" applyFont="1" applyBorder="1" applyAlignment="1">
      <alignment horizontal="right" vertical="center"/>
    </xf>
    <xf numFmtId="2" fontId="76" fillId="0" borderId="20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/>
    </xf>
    <xf numFmtId="0" fontId="75" fillId="0" borderId="30" xfId="0" applyFont="1" applyBorder="1" applyAlignment="1">
      <alignment vertical="center" wrapText="1"/>
    </xf>
    <xf numFmtId="0" fontId="75" fillId="0" borderId="21" xfId="0" applyFont="1" applyBorder="1" applyAlignment="1">
      <alignment wrapText="1"/>
    </xf>
    <xf numFmtId="0" fontId="75" fillId="0" borderId="31" xfId="0" applyFont="1" applyBorder="1" applyAlignment="1">
      <alignment horizontal="center" vertical="center"/>
    </xf>
    <xf numFmtId="2" fontId="75" fillId="0" borderId="31" xfId="0" applyNumberFormat="1" applyFont="1" applyBorder="1" applyAlignment="1">
      <alignment horizontal="right" vertical="center"/>
    </xf>
    <xf numFmtId="2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9" fontId="7" fillId="7" borderId="17" xfId="0" applyNumberFormat="1" applyFont="1" applyFill="1" applyBorder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" fontId="78" fillId="0" borderId="33" xfId="0" applyNumberFormat="1" applyFont="1" applyBorder="1" applyAlignment="1">
      <alignment horizontal="right" vertical="center"/>
    </xf>
    <xf numFmtId="0" fontId="75" fillId="0" borderId="21" xfId="0" applyFont="1" applyBorder="1" applyAlignment="1">
      <alignment/>
    </xf>
    <xf numFmtId="2" fontId="3" fillId="0" borderId="34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194" fontId="75" fillId="0" borderId="0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2" fontId="75" fillId="0" borderId="26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horizontal="right" vertical="center" wrapText="1"/>
    </xf>
    <xf numFmtId="194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wrapText="1"/>
    </xf>
    <xf numFmtId="49" fontId="11" fillId="0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/>
    </xf>
    <xf numFmtId="0" fontId="75" fillId="0" borderId="30" xfId="0" applyFont="1" applyBorder="1" applyAlignment="1">
      <alignment vertical="center"/>
    </xf>
    <xf numFmtId="0" fontId="75" fillId="0" borderId="30" xfId="0" applyFont="1" applyBorder="1" applyAlignment="1">
      <alignment/>
    </xf>
    <xf numFmtId="2" fontId="75" fillId="0" borderId="38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 wrapText="1"/>
    </xf>
    <xf numFmtId="0" fontId="18" fillId="7" borderId="17" xfId="0" applyFont="1" applyFill="1" applyBorder="1" applyAlignment="1">
      <alignment horizontal="center" vertical="center"/>
    </xf>
    <xf numFmtId="49" fontId="76" fillId="0" borderId="2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74" fillId="7" borderId="39" xfId="0" applyNumberFormat="1" applyFont="1" applyFill="1" applyBorder="1" applyAlignment="1">
      <alignment horizontal="center" vertical="center" wrapText="1"/>
    </xf>
    <xf numFmtId="2" fontId="74" fillId="7" borderId="40" xfId="0" applyNumberFormat="1" applyFont="1" applyFill="1" applyBorder="1" applyAlignment="1">
      <alignment horizontal="center" vertical="center" wrapText="1"/>
    </xf>
    <xf numFmtId="0" fontId="73" fillId="7" borderId="41" xfId="0" applyFont="1" applyFill="1" applyBorder="1" applyAlignment="1">
      <alignment horizontal="center" vertical="center"/>
    </xf>
    <xf numFmtId="0" fontId="73" fillId="7" borderId="42" xfId="0" applyFont="1" applyFill="1" applyBorder="1" applyAlignment="1">
      <alignment horizontal="center" vertical="center"/>
    </xf>
    <xf numFmtId="0" fontId="73" fillId="7" borderId="20" xfId="0" applyFont="1" applyFill="1" applyBorder="1" applyAlignment="1">
      <alignment horizontal="center" vertical="center"/>
    </xf>
    <xf numFmtId="0" fontId="79" fillId="7" borderId="13" xfId="0" applyFont="1" applyFill="1" applyBorder="1" applyAlignment="1">
      <alignment/>
    </xf>
    <xf numFmtId="0" fontId="73" fillId="7" borderId="13" xfId="0" applyFont="1" applyFill="1" applyBorder="1" applyAlignment="1">
      <alignment horizontal="center" vertical="center"/>
    </xf>
    <xf numFmtId="0" fontId="73" fillId="7" borderId="16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/>
    </xf>
    <xf numFmtId="4" fontId="73" fillId="7" borderId="16" xfId="0" applyNumberFormat="1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2" fontId="81" fillId="0" borderId="0" xfId="0" applyNumberFormat="1" applyFont="1" applyFill="1" applyAlignment="1">
      <alignment horizontal="center" vertical="center"/>
    </xf>
    <xf numFmtId="4" fontId="81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horizontal="center" vertical="center"/>
    </xf>
    <xf numFmtId="2" fontId="82" fillId="0" borderId="0" xfId="0" applyNumberFormat="1" applyFont="1" applyFill="1" applyAlignment="1">
      <alignment horizontal="center" vertical="center"/>
    </xf>
    <xf numFmtId="4" fontId="82" fillId="0" borderId="0" xfId="0" applyNumberFormat="1" applyFont="1" applyFill="1" applyAlignment="1">
      <alignment/>
    </xf>
    <xf numFmtId="2" fontId="82" fillId="0" borderId="0" xfId="0" applyNumberFormat="1" applyFont="1" applyFill="1" applyAlignment="1">
      <alignment/>
    </xf>
    <xf numFmtId="0" fontId="82" fillId="0" borderId="0" xfId="0" applyFont="1" applyFill="1" applyAlignment="1">
      <alignment horizontal="center" vertical="center"/>
    </xf>
    <xf numFmtId="4" fontId="82" fillId="0" borderId="0" xfId="0" applyNumberFormat="1" applyFont="1" applyFill="1" applyAlignment="1">
      <alignment horizontal="center"/>
    </xf>
    <xf numFmtId="0" fontId="84" fillId="0" borderId="0" xfId="0" applyFont="1" applyFill="1" applyAlignment="1">
      <alignment horizontal="center" vertical="center" wrapText="1"/>
    </xf>
    <xf numFmtId="4" fontId="82" fillId="0" borderId="0" xfId="0" applyNumberFormat="1" applyFont="1" applyFill="1" applyAlignment="1">
      <alignment horizontal="center" vertical="center"/>
    </xf>
    <xf numFmtId="0" fontId="82" fillId="0" borderId="0" xfId="0" applyFont="1" applyFill="1" applyBorder="1" applyAlignment="1">
      <alignment/>
    </xf>
    <xf numFmtId="0" fontId="82" fillId="0" borderId="0" xfId="0" applyFont="1" applyFill="1" applyAlignment="1">
      <alignment horizontal="center"/>
    </xf>
    <xf numFmtId="2" fontId="82" fillId="0" borderId="0" xfId="0" applyNumberFormat="1" applyFont="1" applyFill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4" fontId="7" fillId="0" borderId="46" xfId="0" applyNumberFormat="1" applyFont="1" applyFill="1" applyBorder="1" applyAlignment="1">
      <alignment horizontal="center" vertical="center"/>
    </xf>
    <xf numFmtId="0" fontId="44" fillId="0" borderId="46" xfId="54" applyFont="1" applyFill="1" applyBorder="1" applyAlignment="1">
      <alignment horizontal="center" vertical="center" wrapText="1"/>
      <protection/>
    </xf>
    <xf numFmtId="0" fontId="45" fillId="0" borderId="46" xfId="54" applyFont="1" applyFill="1" applyBorder="1" applyAlignment="1">
      <alignment horizontal="center" vertical="center" wrapText="1"/>
      <protection/>
    </xf>
    <xf numFmtId="9" fontId="44" fillId="0" borderId="46" xfId="54" applyNumberFormat="1" applyFont="1" applyFill="1" applyBorder="1" applyAlignment="1">
      <alignment horizontal="center" vertical="center" wrapText="1"/>
      <protection/>
    </xf>
    <xf numFmtId="2" fontId="44" fillId="0" borderId="46" xfId="54" applyNumberFormat="1" applyFont="1" applyFill="1" applyBorder="1" applyAlignment="1">
      <alignment horizontal="center" vertical="center" wrapText="1"/>
      <protection/>
    </xf>
    <xf numFmtId="1" fontId="44" fillId="0" borderId="46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7" fillId="0" borderId="0" xfId="54" applyFont="1" applyFill="1" applyBorder="1" applyAlignment="1">
      <alignment horizontal="center" vertical="center" wrapText="1"/>
      <protection/>
    </xf>
    <xf numFmtId="0" fontId="45" fillId="0" borderId="0" xfId="54" applyFont="1" applyFill="1" applyBorder="1" applyAlignment="1">
      <alignment horizontal="center" vertical="center" wrapText="1"/>
      <protection/>
    </xf>
    <xf numFmtId="1" fontId="47" fillId="0" borderId="0" xfId="54" applyNumberFormat="1" applyFont="1" applyFill="1" applyBorder="1" applyAlignment="1">
      <alignment horizontal="center" vertical="center" wrapText="1"/>
      <protection/>
    </xf>
    <xf numFmtId="0" fontId="48" fillId="0" borderId="0" xfId="54" applyFont="1" applyFill="1" applyAlignment="1">
      <alignment horizontal="left" vertical="center" wrapText="1" indent="1"/>
      <protection/>
    </xf>
    <xf numFmtId="0" fontId="86" fillId="0" borderId="0" xfId="54" applyFont="1" applyFill="1" applyAlignment="1">
      <alignment horizontal="left" vertical="center" wrapText="1" indent="1"/>
      <protection/>
    </xf>
    <xf numFmtId="0" fontId="49" fillId="0" borderId="0" xfId="54" applyFont="1" applyFill="1">
      <alignment/>
      <protection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88" fillId="0" borderId="0" xfId="54" applyFont="1" applyFill="1" applyBorder="1" applyAlignment="1">
      <alignment horizontal="center" vertical="center" wrapText="1"/>
      <protection/>
    </xf>
    <xf numFmtId="0" fontId="89" fillId="0" borderId="0" xfId="54" applyFont="1" applyFill="1" applyBorder="1" applyAlignment="1">
      <alignment horizontal="center" vertical="center" wrapText="1"/>
      <protection/>
    </xf>
    <xf numFmtId="1" fontId="88" fillId="0" borderId="0" xfId="54" applyNumberFormat="1" applyFont="1" applyFill="1" applyBorder="1" applyAlignment="1">
      <alignment horizontal="center" vertical="center" wrapText="1"/>
      <protection/>
    </xf>
    <xf numFmtId="0" fontId="90" fillId="0" borderId="0" xfId="54" applyFont="1" applyFill="1" applyBorder="1" applyAlignment="1">
      <alignment horizontal="left" vertical="center" wrapText="1" inden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showZeros="0" tabSelected="1" zoomScale="115" zoomScaleNormal="115" workbookViewId="0" topLeftCell="A60">
      <selection activeCell="B76" sqref="B76"/>
    </sheetView>
  </sheetViews>
  <sheetFormatPr defaultColWidth="9.140625" defaultRowHeight="15"/>
  <cols>
    <col min="1" max="1" width="3.421875" style="6" customWidth="1"/>
    <col min="2" max="2" width="12.421875" style="5" bestFit="1" customWidth="1"/>
    <col min="3" max="3" width="41.8515625" style="2" customWidth="1"/>
    <col min="4" max="4" width="8.00390625" style="6" customWidth="1"/>
    <col min="5" max="5" width="8.8515625" style="4" customWidth="1"/>
    <col min="6" max="6" width="10.7109375" style="3" customWidth="1"/>
    <col min="7" max="7" width="9.00390625" style="4" customWidth="1"/>
    <col min="8" max="8" width="14.57421875" style="3" customWidth="1"/>
    <col min="9" max="9" width="14.57421875" style="4" customWidth="1"/>
    <col min="10" max="10" width="14.28125" style="177" customWidth="1"/>
    <col min="11" max="11" width="14.7109375" style="177" customWidth="1"/>
    <col min="12" max="12" width="12.00390625" style="177" customWidth="1"/>
    <col min="13" max="15" width="11.28125" style="177" customWidth="1"/>
    <col min="16" max="16" width="10.140625" style="178" bestFit="1" customWidth="1"/>
    <col min="17" max="18" width="9.140625" style="177" customWidth="1"/>
    <col min="19" max="16384" width="9.140625" style="1" customWidth="1"/>
  </cols>
  <sheetData>
    <row r="1" spans="1:9" ht="25.5" customHeight="1" thickBot="1">
      <c r="A1" s="144" t="s">
        <v>79</v>
      </c>
      <c r="B1" s="145"/>
      <c r="C1" s="145"/>
      <c r="D1" s="145"/>
      <c r="E1" s="145"/>
      <c r="F1" s="145"/>
      <c r="G1" s="145"/>
      <c r="H1" s="145"/>
      <c r="I1" s="82"/>
    </row>
    <row r="2" spans="1:18" s="33" customFormat="1" ht="22.5" customHeight="1" thickTop="1">
      <c r="A2" s="148" t="s">
        <v>5</v>
      </c>
      <c r="B2" s="150" t="s">
        <v>9</v>
      </c>
      <c r="C2" s="150" t="s">
        <v>0</v>
      </c>
      <c r="D2" s="153" t="s">
        <v>14</v>
      </c>
      <c r="E2" s="155" t="s">
        <v>4</v>
      </c>
      <c r="F2" s="155"/>
      <c r="G2" s="146" t="s">
        <v>2</v>
      </c>
      <c r="H2" s="147"/>
      <c r="I2" s="83"/>
      <c r="J2" s="179"/>
      <c r="K2" s="179"/>
      <c r="L2" s="179"/>
      <c r="M2" s="179"/>
      <c r="N2" s="179"/>
      <c r="O2" s="179"/>
      <c r="P2" s="180"/>
      <c r="Q2" s="179"/>
      <c r="R2" s="179"/>
    </row>
    <row r="3" spans="1:18" s="33" customFormat="1" ht="45.75" thickBot="1">
      <c r="A3" s="149"/>
      <c r="B3" s="151"/>
      <c r="C3" s="152"/>
      <c r="D3" s="154"/>
      <c r="E3" s="7" t="s">
        <v>21</v>
      </c>
      <c r="F3" s="8" t="s">
        <v>10</v>
      </c>
      <c r="G3" s="8" t="s">
        <v>11</v>
      </c>
      <c r="H3" s="9" t="s">
        <v>12</v>
      </c>
      <c r="I3" s="84"/>
      <c r="J3" s="179"/>
      <c r="K3" s="181" t="e">
        <f>#REF!</f>
        <v>#REF!</v>
      </c>
      <c r="L3" s="181" t="e">
        <f>#REF!</f>
        <v>#REF!</v>
      </c>
      <c r="M3" s="181" t="e">
        <f>#REF!</f>
        <v>#REF!</v>
      </c>
      <c r="N3" s="179"/>
      <c r="O3" s="179"/>
      <c r="P3" s="180"/>
      <c r="Q3" s="179"/>
      <c r="R3" s="179"/>
    </row>
    <row r="4" spans="1:10" ht="12" customHeight="1" thickBot="1" thickTop="1">
      <c r="A4" s="52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  <c r="I4" s="85"/>
      <c r="J4" s="179"/>
    </row>
    <row r="5" spans="1:18" s="40" customFormat="1" ht="21.75" customHeight="1" thickBot="1" thickTop="1">
      <c r="A5" s="165" t="s">
        <v>74</v>
      </c>
      <c r="B5" s="166"/>
      <c r="C5" s="167"/>
      <c r="D5" s="44"/>
      <c r="E5" s="44"/>
      <c r="F5" s="45"/>
      <c r="G5" s="45"/>
      <c r="H5" s="89"/>
      <c r="I5" s="65"/>
      <c r="J5" s="177"/>
      <c r="K5" s="182"/>
      <c r="L5" s="182"/>
      <c r="M5" s="182"/>
      <c r="N5" s="182"/>
      <c r="O5" s="182"/>
      <c r="P5" s="183"/>
      <c r="Q5" s="177"/>
      <c r="R5" s="177"/>
    </row>
    <row r="6" spans="1:16" ht="21.75" customHeight="1" thickBot="1" thickTop="1">
      <c r="A6" s="168" t="s">
        <v>40</v>
      </c>
      <c r="B6" s="169"/>
      <c r="C6" s="170"/>
      <c r="D6" s="90"/>
      <c r="E6" s="90"/>
      <c r="F6" s="90"/>
      <c r="G6" s="91"/>
      <c r="H6" s="92"/>
      <c r="I6" s="40"/>
      <c r="K6" s="178"/>
      <c r="P6" s="177"/>
    </row>
    <row r="7" spans="1:18" s="40" customFormat="1" ht="18.75" customHeight="1" thickBot="1" thickTop="1">
      <c r="A7" s="171" t="s">
        <v>41</v>
      </c>
      <c r="B7" s="172"/>
      <c r="C7" s="173"/>
      <c r="D7" s="93"/>
      <c r="E7" s="93"/>
      <c r="F7" s="94"/>
      <c r="G7" s="95"/>
      <c r="H7" s="96"/>
      <c r="J7" s="177"/>
      <c r="K7" s="178"/>
      <c r="L7" s="178" t="s">
        <v>30</v>
      </c>
      <c r="M7" s="184" t="s">
        <v>78</v>
      </c>
      <c r="N7" s="184"/>
      <c r="O7" s="179"/>
      <c r="P7" s="179"/>
      <c r="Q7" s="177"/>
      <c r="R7" s="177"/>
    </row>
    <row r="8" spans="1:16" ht="33.75" customHeight="1" thickTop="1">
      <c r="A8" s="163">
        <v>1</v>
      </c>
      <c r="B8" s="57" t="s">
        <v>25</v>
      </c>
      <c r="C8" s="58" t="s">
        <v>42</v>
      </c>
      <c r="D8" s="59" t="s">
        <v>38</v>
      </c>
      <c r="E8" s="60"/>
      <c r="F8" s="76">
        <f>K8/100</f>
        <v>0.0063</v>
      </c>
      <c r="G8" s="60"/>
      <c r="H8" s="97"/>
      <c r="I8" s="77"/>
      <c r="J8" s="181"/>
      <c r="K8" s="181">
        <f>L8*L9</f>
        <v>0.63</v>
      </c>
      <c r="L8" s="181">
        <v>3</v>
      </c>
      <c r="M8" s="181">
        <v>90</v>
      </c>
      <c r="N8" s="181">
        <v>30</v>
      </c>
      <c r="O8" s="178"/>
      <c r="P8" s="177"/>
    </row>
    <row r="9" spans="1:16" ht="18" customHeight="1" thickBot="1">
      <c r="A9" s="163"/>
      <c r="B9" s="42"/>
      <c r="C9" s="78" t="s">
        <v>15</v>
      </c>
      <c r="D9" s="42" t="s">
        <v>22</v>
      </c>
      <c r="E9" s="79">
        <v>397</v>
      </c>
      <c r="F9" s="43">
        <f>F8*E9</f>
        <v>2.5</v>
      </c>
      <c r="G9" s="79"/>
      <c r="H9" s="98"/>
      <c r="I9" s="77"/>
      <c r="J9" s="181"/>
      <c r="K9" s="178"/>
      <c r="L9" s="181">
        <v>0.21</v>
      </c>
      <c r="M9" s="181">
        <f>SUM(M8:N8)</f>
        <v>120</v>
      </c>
      <c r="O9" s="178"/>
      <c r="P9" s="177"/>
    </row>
    <row r="10" spans="1:16" ht="41.25" thickTop="1">
      <c r="A10" s="159">
        <v>2</v>
      </c>
      <c r="B10" s="36" t="s">
        <v>29</v>
      </c>
      <c r="C10" s="37" t="s">
        <v>27</v>
      </c>
      <c r="D10" s="26" t="s">
        <v>26</v>
      </c>
      <c r="E10" s="24"/>
      <c r="F10" s="35">
        <f>K10/100</f>
        <v>0.0063</v>
      </c>
      <c r="G10" s="24"/>
      <c r="H10" s="41"/>
      <c r="I10" s="77"/>
      <c r="J10" s="181"/>
      <c r="K10" s="181">
        <f>K8</f>
        <v>0.63</v>
      </c>
      <c r="P10" s="177"/>
    </row>
    <row r="11" spans="1:16" ht="15.75">
      <c r="A11" s="160"/>
      <c r="B11" s="47"/>
      <c r="C11" s="48" t="s">
        <v>15</v>
      </c>
      <c r="D11" s="49" t="s">
        <v>22</v>
      </c>
      <c r="E11" s="50">
        <v>143</v>
      </c>
      <c r="F11" s="50">
        <f>F10*E11</f>
        <v>0.9</v>
      </c>
      <c r="G11" s="50"/>
      <c r="H11" s="51"/>
      <c r="I11" s="77"/>
      <c r="P11" s="177"/>
    </row>
    <row r="12" spans="1:16" ht="16.5" thickBot="1">
      <c r="A12" s="161"/>
      <c r="B12" s="39"/>
      <c r="C12" s="38" t="s">
        <v>23</v>
      </c>
      <c r="D12" s="39" t="s">
        <v>24</v>
      </c>
      <c r="E12" s="12">
        <v>150</v>
      </c>
      <c r="F12" s="12">
        <f>F10*E12</f>
        <v>0.95</v>
      </c>
      <c r="G12" s="34"/>
      <c r="H12" s="46"/>
      <c r="I12" s="77"/>
      <c r="P12" s="177"/>
    </row>
    <row r="13" spans="1:16" ht="28.5" thickTop="1">
      <c r="A13" s="162">
        <v>3</v>
      </c>
      <c r="B13" s="143" t="s">
        <v>77</v>
      </c>
      <c r="C13" s="100" t="s">
        <v>43</v>
      </c>
      <c r="D13" s="101" t="s">
        <v>32</v>
      </c>
      <c r="E13" s="102"/>
      <c r="F13" s="103">
        <f>K13/100</f>
        <v>0.0069</v>
      </c>
      <c r="G13" s="104"/>
      <c r="H13" s="105"/>
      <c r="I13" s="77"/>
      <c r="K13" s="181">
        <f>L13*M13</f>
        <v>0.69</v>
      </c>
      <c r="L13" s="181">
        <f>L8</f>
        <v>3</v>
      </c>
      <c r="M13" s="181">
        <v>0.23</v>
      </c>
      <c r="P13" s="177"/>
    </row>
    <row r="14" spans="1:16" ht="15.75">
      <c r="A14" s="163"/>
      <c r="B14" s="106"/>
      <c r="C14" s="107" t="s">
        <v>28</v>
      </c>
      <c r="D14" s="108" t="s">
        <v>34</v>
      </c>
      <c r="E14" s="110">
        <v>450</v>
      </c>
      <c r="F14" s="109">
        <f>F13*E14</f>
        <v>3.11</v>
      </c>
      <c r="G14" s="110"/>
      <c r="H14" s="99"/>
      <c r="I14" s="77"/>
      <c r="K14" s="178"/>
      <c r="P14" s="177"/>
    </row>
    <row r="15" spans="1:16" ht="16.5" thickBot="1">
      <c r="A15" s="164"/>
      <c r="B15" s="111"/>
      <c r="C15" s="72" t="s">
        <v>20</v>
      </c>
      <c r="D15" s="11" t="s">
        <v>31</v>
      </c>
      <c r="E15" s="74">
        <v>102</v>
      </c>
      <c r="F15" s="74">
        <f>F13*E15</f>
        <v>0.7</v>
      </c>
      <c r="G15" s="74"/>
      <c r="H15" s="112"/>
      <c r="I15" s="77"/>
      <c r="K15" s="178"/>
      <c r="L15" s="178" t="s">
        <v>44</v>
      </c>
      <c r="M15" s="178"/>
      <c r="P15" s="177"/>
    </row>
    <row r="16" spans="1:17" ht="17.25" thickBot="1" thickTop="1">
      <c r="A16" s="113"/>
      <c r="B16" s="19"/>
      <c r="C16" s="20" t="s">
        <v>45</v>
      </c>
      <c r="D16" s="21" t="s">
        <v>1</v>
      </c>
      <c r="E16" s="56"/>
      <c r="F16" s="22"/>
      <c r="G16" s="22"/>
      <c r="H16" s="86"/>
      <c r="I16" s="40"/>
      <c r="K16" s="185">
        <f>L16*5%</f>
        <v>0</v>
      </c>
      <c r="L16" s="181">
        <f>H15</f>
        <v>0</v>
      </c>
      <c r="N16" s="178"/>
      <c r="P16" s="186"/>
      <c r="Q16" s="186"/>
    </row>
    <row r="17" spans="1:16" ht="17.25" thickBot="1" thickTop="1">
      <c r="A17" s="114"/>
      <c r="B17" s="115"/>
      <c r="C17" s="90" t="s">
        <v>7</v>
      </c>
      <c r="D17" s="90"/>
      <c r="E17" s="90"/>
      <c r="F17" s="90"/>
      <c r="G17" s="90"/>
      <c r="H17" s="92"/>
      <c r="I17" s="40"/>
      <c r="K17" s="185">
        <f>L17/2+H16</f>
        <v>0</v>
      </c>
      <c r="L17" s="181">
        <f>SUM(H8:H15)</f>
        <v>0</v>
      </c>
      <c r="M17" s="178"/>
      <c r="P17" s="177"/>
    </row>
    <row r="18" spans="1:16" ht="17.25" thickBot="1" thickTop="1">
      <c r="A18" s="114"/>
      <c r="B18" s="115"/>
      <c r="C18" s="90" t="s">
        <v>13</v>
      </c>
      <c r="D18" s="116">
        <v>0.1</v>
      </c>
      <c r="E18" s="90"/>
      <c r="F18" s="90"/>
      <c r="G18" s="90"/>
      <c r="H18" s="92"/>
      <c r="I18" s="40"/>
      <c r="K18" s="185"/>
      <c r="M18" s="178"/>
      <c r="P18" s="177"/>
    </row>
    <row r="19" spans="1:16" ht="17.25" thickBot="1" thickTop="1">
      <c r="A19" s="114"/>
      <c r="B19" s="115"/>
      <c r="C19" s="90" t="s">
        <v>46</v>
      </c>
      <c r="D19" s="116"/>
      <c r="E19" s="90"/>
      <c r="F19" s="90"/>
      <c r="G19" s="90"/>
      <c r="H19" s="92"/>
      <c r="I19" s="40"/>
      <c r="K19" s="185">
        <f>K17*1.1</f>
        <v>0</v>
      </c>
      <c r="L19" s="181">
        <f>K19-H19</f>
        <v>0</v>
      </c>
      <c r="M19" s="178"/>
      <c r="P19" s="177"/>
    </row>
    <row r="20" spans="1:16" ht="17.25" thickBot="1" thickTop="1">
      <c r="A20" s="117"/>
      <c r="B20" s="118"/>
      <c r="C20" s="119" t="s">
        <v>47</v>
      </c>
      <c r="D20" s="118"/>
      <c r="E20" s="118"/>
      <c r="F20" s="118"/>
      <c r="G20" s="118"/>
      <c r="H20" s="120"/>
      <c r="I20" s="40"/>
      <c r="J20" s="187"/>
      <c r="L20" s="188"/>
      <c r="M20" s="178"/>
      <c r="P20" s="177"/>
    </row>
    <row r="21" spans="1:16" ht="27.75" thickTop="1">
      <c r="A21" s="156">
        <v>1</v>
      </c>
      <c r="B21" s="19" t="s">
        <v>48</v>
      </c>
      <c r="C21" s="20" t="s">
        <v>49</v>
      </c>
      <c r="D21" s="23" t="s">
        <v>30</v>
      </c>
      <c r="E21" s="66"/>
      <c r="F21" s="68">
        <f>K21</f>
        <v>3</v>
      </c>
      <c r="G21" s="68"/>
      <c r="H21" s="61"/>
      <c r="I21" s="77"/>
      <c r="K21" s="181">
        <f>L8</f>
        <v>3</v>
      </c>
      <c r="L21" s="182"/>
      <c r="N21" s="178"/>
      <c r="P21" s="177"/>
    </row>
    <row r="22" spans="1:16" ht="15.75">
      <c r="A22" s="157"/>
      <c r="B22" s="10"/>
      <c r="C22" s="121" t="s">
        <v>28</v>
      </c>
      <c r="D22" s="87" t="s">
        <v>34</v>
      </c>
      <c r="E22" s="110">
        <v>4.05</v>
      </c>
      <c r="F22" s="27">
        <f>F21*E22</f>
        <v>12.15</v>
      </c>
      <c r="G22" s="110"/>
      <c r="H22" s="122"/>
      <c r="I22" s="77"/>
      <c r="L22" s="182"/>
      <c r="N22" s="178"/>
      <c r="P22" s="177"/>
    </row>
    <row r="23" spans="1:16" ht="15.75">
      <c r="A23" s="157"/>
      <c r="B23" s="10"/>
      <c r="C23" s="69" t="s">
        <v>33</v>
      </c>
      <c r="D23" s="123" t="s">
        <v>16</v>
      </c>
      <c r="E23" s="124">
        <v>0.356</v>
      </c>
      <c r="F23" s="27">
        <f>F21*E23</f>
        <v>1.07</v>
      </c>
      <c r="G23" s="71"/>
      <c r="H23" s="125"/>
      <c r="I23" s="77"/>
      <c r="L23" s="182"/>
      <c r="N23" s="178"/>
      <c r="P23" s="177"/>
    </row>
    <row r="24" spans="1:16" ht="15.75">
      <c r="A24" s="157"/>
      <c r="B24" s="10"/>
      <c r="C24" s="69" t="s">
        <v>50</v>
      </c>
      <c r="D24" s="87" t="s">
        <v>19</v>
      </c>
      <c r="E24" s="71" t="s">
        <v>18</v>
      </c>
      <c r="F24" s="27">
        <f aca="true" t="shared" si="0" ref="F24:F30">K24</f>
        <v>0.45</v>
      </c>
      <c r="G24" s="71"/>
      <c r="H24" s="125"/>
      <c r="I24" s="77"/>
      <c r="K24" s="181">
        <f>K21*L24</f>
        <v>0.45</v>
      </c>
      <c r="L24" s="178">
        <v>0.15</v>
      </c>
      <c r="N24" s="178"/>
      <c r="P24" s="177"/>
    </row>
    <row r="25" spans="1:16" ht="15.75">
      <c r="A25" s="157"/>
      <c r="B25" s="10"/>
      <c r="C25" s="69" t="s">
        <v>51</v>
      </c>
      <c r="D25" s="87" t="s">
        <v>19</v>
      </c>
      <c r="E25" s="71" t="s">
        <v>18</v>
      </c>
      <c r="F25" s="27">
        <f t="shared" si="0"/>
        <v>7.5</v>
      </c>
      <c r="G25" s="71"/>
      <c r="H25" s="125"/>
      <c r="I25" s="77"/>
      <c r="K25" s="181">
        <f>K21*L25</f>
        <v>7.5</v>
      </c>
      <c r="L25" s="181">
        <v>2.5</v>
      </c>
      <c r="N25" s="178"/>
      <c r="P25" s="177"/>
    </row>
    <row r="26" spans="1:16" ht="15.75">
      <c r="A26" s="157"/>
      <c r="B26" s="10"/>
      <c r="C26" s="69" t="s">
        <v>52</v>
      </c>
      <c r="D26" s="87" t="s">
        <v>19</v>
      </c>
      <c r="E26" s="71" t="s">
        <v>18</v>
      </c>
      <c r="F26" s="27">
        <f t="shared" si="0"/>
        <v>18</v>
      </c>
      <c r="G26" s="71"/>
      <c r="H26" s="125"/>
      <c r="I26" s="77"/>
      <c r="K26" s="181">
        <f>K21*L26</f>
        <v>18</v>
      </c>
      <c r="L26" s="181">
        <v>6</v>
      </c>
      <c r="N26" s="178"/>
      <c r="P26" s="177"/>
    </row>
    <row r="27" spans="1:16" ht="15.75">
      <c r="A27" s="157"/>
      <c r="B27" s="10"/>
      <c r="C27" s="75" t="s">
        <v>53</v>
      </c>
      <c r="D27" s="87" t="s">
        <v>54</v>
      </c>
      <c r="E27" s="71" t="s">
        <v>18</v>
      </c>
      <c r="F27" s="27">
        <f t="shared" si="0"/>
        <v>0.04</v>
      </c>
      <c r="G27" s="71"/>
      <c r="H27" s="125"/>
      <c r="I27" s="77"/>
      <c r="K27" s="181">
        <f>K21*L27</f>
        <v>0.04</v>
      </c>
      <c r="L27" s="189">
        <v>0.012</v>
      </c>
      <c r="N27" s="178"/>
      <c r="P27" s="177"/>
    </row>
    <row r="28" spans="1:16" ht="27.75">
      <c r="A28" s="157"/>
      <c r="B28" s="10"/>
      <c r="C28" s="75" t="s">
        <v>55</v>
      </c>
      <c r="D28" s="87" t="s">
        <v>30</v>
      </c>
      <c r="E28" s="71" t="s">
        <v>18</v>
      </c>
      <c r="F28" s="27">
        <f t="shared" si="0"/>
        <v>3</v>
      </c>
      <c r="G28" s="71"/>
      <c r="H28" s="125"/>
      <c r="I28" s="77"/>
      <c r="K28" s="181">
        <f>K21*L28</f>
        <v>3</v>
      </c>
      <c r="L28" s="181">
        <v>1</v>
      </c>
      <c r="N28" s="178"/>
      <c r="P28" s="177"/>
    </row>
    <row r="29" spans="1:16" ht="15.75">
      <c r="A29" s="157"/>
      <c r="B29" s="10"/>
      <c r="C29" s="75" t="s">
        <v>35</v>
      </c>
      <c r="D29" s="87" t="s">
        <v>36</v>
      </c>
      <c r="E29" s="71" t="s">
        <v>18</v>
      </c>
      <c r="F29" s="27">
        <f t="shared" si="0"/>
        <v>0.9</v>
      </c>
      <c r="G29" s="71"/>
      <c r="H29" s="125"/>
      <c r="I29" s="77"/>
      <c r="K29" s="181">
        <f>K21*L29</f>
        <v>0.9</v>
      </c>
      <c r="L29" s="181">
        <v>0.3</v>
      </c>
      <c r="N29" s="178"/>
      <c r="P29" s="177"/>
    </row>
    <row r="30" spans="1:16" ht="15.75">
      <c r="A30" s="157"/>
      <c r="B30" s="10"/>
      <c r="C30" s="75" t="s">
        <v>56</v>
      </c>
      <c r="D30" s="87" t="s">
        <v>30</v>
      </c>
      <c r="E30" s="71" t="s">
        <v>18</v>
      </c>
      <c r="F30" s="27">
        <f t="shared" si="0"/>
        <v>6</v>
      </c>
      <c r="G30" s="71"/>
      <c r="H30" s="125"/>
      <c r="I30" s="77"/>
      <c r="K30" s="181">
        <f>K21*L30</f>
        <v>6</v>
      </c>
      <c r="L30" s="178">
        <v>2</v>
      </c>
      <c r="N30" s="178"/>
      <c r="P30" s="177"/>
    </row>
    <row r="31" spans="1:16" ht="28.5" thickBot="1">
      <c r="A31" s="158"/>
      <c r="B31" s="11"/>
      <c r="C31" s="75" t="s">
        <v>57</v>
      </c>
      <c r="D31" s="87" t="s">
        <v>30</v>
      </c>
      <c r="E31" s="71">
        <v>1</v>
      </c>
      <c r="F31" s="27">
        <f>F21*E31</f>
        <v>3</v>
      </c>
      <c r="G31" s="71"/>
      <c r="H31" s="125"/>
      <c r="I31" s="77"/>
      <c r="N31" s="178"/>
      <c r="P31" s="177"/>
    </row>
    <row r="32" spans="1:16" ht="16.5" thickTop="1">
      <c r="A32" s="156">
        <v>2</v>
      </c>
      <c r="B32" s="126" t="s">
        <v>58</v>
      </c>
      <c r="C32" s="20" t="s">
        <v>59</v>
      </c>
      <c r="D32" s="23" t="s">
        <v>60</v>
      </c>
      <c r="E32" s="66"/>
      <c r="F32" s="67">
        <f>K32/100</f>
        <v>0.126</v>
      </c>
      <c r="G32" s="68"/>
      <c r="H32" s="61"/>
      <c r="I32" s="77"/>
      <c r="K32" s="181">
        <f>K21*M32</f>
        <v>12.6</v>
      </c>
      <c r="M32" s="190">
        <v>4.2</v>
      </c>
      <c r="N32" s="178"/>
      <c r="P32" s="177"/>
    </row>
    <row r="33" spans="1:16" ht="15.75">
      <c r="A33" s="157"/>
      <c r="B33" s="127"/>
      <c r="C33" s="121" t="s">
        <v>28</v>
      </c>
      <c r="D33" s="87" t="s">
        <v>34</v>
      </c>
      <c r="E33" s="110">
        <v>68</v>
      </c>
      <c r="F33" s="27">
        <f>F32*E33</f>
        <v>8.57</v>
      </c>
      <c r="G33" s="110"/>
      <c r="H33" s="122"/>
      <c r="I33" s="77"/>
      <c r="N33" s="178"/>
      <c r="P33" s="177"/>
    </row>
    <row r="34" spans="1:16" ht="16.5" thickBot="1">
      <c r="A34" s="158"/>
      <c r="B34" s="128"/>
      <c r="C34" s="72" t="s">
        <v>37</v>
      </c>
      <c r="D34" s="88" t="s">
        <v>36</v>
      </c>
      <c r="E34" s="74">
        <v>24.4</v>
      </c>
      <c r="F34" s="129">
        <f>F32*E34</f>
        <v>3.07</v>
      </c>
      <c r="G34" s="74"/>
      <c r="H34" s="130"/>
      <c r="I34" s="77"/>
      <c r="N34" s="178"/>
      <c r="P34" s="177"/>
    </row>
    <row r="35" spans="1:16" ht="36" customHeight="1" thickTop="1">
      <c r="A35" s="156">
        <v>3</v>
      </c>
      <c r="B35" s="126" t="s">
        <v>61</v>
      </c>
      <c r="C35" s="55" t="s">
        <v>75</v>
      </c>
      <c r="D35" s="23" t="s">
        <v>19</v>
      </c>
      <c r="E35" s="66"/>
      <c r="F35" s="68">
        <f>K35</f>
        <v>120</v>
      </c>
      <c r="G35" s="68"/>
      <c r="H35" s="61"/>
      <c r="I35" s="77"/>
      <c r="K35" s="181">
        <f>M9</f>
        <v>120</v>
      </c>
      <c r="N35" s="178"/>
      <c r="P35" s="177"/>
    </row>
    <row r="36" spans="1:16" ht="15.75">
      <c r="A36" s="157"/>
      <c r="B36" s="127"/>
      <c r="C36" s="121" t="s">
        <v>28</v>
      </c>
      <c r="D36" s="87" t="s">
        <v>34</v>
      </c>
      <c r="E36" s="131">
        <v>0.586</v>
      </c>
      <c r="F36" s="27">
        <f>F35*E36</f>
        <v>70.32</v>
      </c>
      <c r="G36" s="110"/>
      <c r="H36" s="122"/>
      <c r="I36" s="77"/>
      <c r="N36" s="178"/>
      <c r="P36" s="177"/>
    </row>
    <row r="37" spans="1:16" ht="16.5" thickBot="1">
      <c r="A37" s="158"/>
      <c r="B37" s="128"/>
      <c r="C37" s="132" t="s">
        <v>76</v>
      </c>
      <c r="D37" s="88" t="s">
        <v>19</v>
      </c>
      <c r="E37" s="74">
        <v>1.05</v>
      </c>
      <c r="F37" s="129">
        <f>F35*E37</f>
        <v>126</v>
      </c>
      <c r="G37" s="74"/>
      <c r="H37" s="130"/>
      <c r="I37" s="77"/>
      <c r="N37" s="178"/>
      <c r="P37" s="177"/>
    </row>
    <row r="38" spans="1:16" ht="21.75" customHeight="1" thickTop="1">
      <c r="A38" s="156">
        <v>4</v>
      </c>
      <c r="B38" s="133" t="s">
        <v>62</v>
      </c>
      <c r="C38" s="25" t="s">
        <v>63</v>
      </c>
      <c r="D38" s="26" t="s">
        <v>30</v>
      </c>
      <c r="E38" s="80"/>
      <c r="F38" s="62">
        <f>K38</f>
        <v>1</v>
      </c>
      <c r="G38" s="62"/>
      <c r="H38" s="61"/>
      <c r="I38" s="77"/>
      <c r="K38" s="181">
        <v>1</v>
      </c>
      <c r="N38" s="178"/>
      <c r="P38" s="177"/>
    </row>
    <row r="39" spans="1:16" ht="18" customHeight="1">
      <c r="A39" s="157"/>
      <c r="B39" s="81"/>
      <c r="C39" s="14" t="s">
        <v>8</v>
      </c>
      <c r="D39" s="13" t="s">
        <v>3</v>
      </c>
      <c r="E39" s="18">
        <v>7.24</v>
      </c>
      <c r="F39" s="15">
        <f>F38*E39</f>
        <v>7.24</v>
      </c>
      <c r="G39" s="15"/>
      <c r="H39" s="16"/>
      <c r="I39" s="77"/>
      <c r="N39" s="178"/>
      <c r="P39" s="177"/>
    </row>
    <row r="40" spans="1:16" ht="16.5" thickBot="1">
      <c r="A40" s="157"/>
      <c r="B40" s="136"/>
      <c r="C40" s="14" t="s">
        <v>6</v>
      </c>
      <c r="D40" s="13" t="s">
        <v>30</v>
      </c>
      <c r="E40" s="18">
        <v>3.84</v>
      </c>
      <c r="F40" s="15">
        <f>F38*E40</f>
        <v>3.84</v>
      </c>
      <c r="G40" s="15"/>
      <c r="H40" s="16"/>
      <c r="I40" s="77"/>
      <c r="N40" s="178"/>
      <c r="P40" s="177"/>
    </row>
    <row r="41" spans="1:16" ht="16.5" thickTop="1">
      <c r="A41" s="156">
        <v>5</v>
      </c>
      <c r="B41" s="126" t="s">
        <v>61</v>
      </c>
      <c r="C41" s="20" t="s">
        <v>64</v>
      </c>
      <c r="D41" s="23" t="s">
        <v>19</v>
      </c>
      <c r="E41" s="66"/>
      <c r="F41" s="68">
        <f>K41</f>
        <v>10.5</v>
      </c>
      <c r="G41" s="68"/>
      <c r="H41" s="61"/>
      <c r="I41" s="77"/>
      <c r="K41" s="181">
        <f>L41*K21</f>
        <v>10.5</v>
      </c>
      <c r="L41" s="190">
        <v>3.5</v>
      </c>
      <c r="N41" s="178"/>
      <c r="P41" s="177"/>
    </row>
    <row r="42" spans="1:16" ht="15.75">
      <c r="A42" s="157"/>
      <c r="B42" s="127"/>
      <c r="C42" s="121" t="s">
        <v>28</v>
      </c>
      <c r="D42" s="87" t="s">
        <v>34</v>
      </c>
      <c r="E42" s="131">
        <v>0.586</v>
      </c>
      <c r="F42" s="27">
        <f>F41*E42</f>
        <v>6.15</v>
      </c>
      <c r="G42" s="110"/>
      <c r="H42" s="122"/>
      <c r="I42" s="77"/>
      <c r="N42" s="178"/>
      <c r="P42" s="177"/>
    </row>
    <row r="43" spans="1:16" ht="16.5" thickBot="1">
      <c r="A43" s="158"/>
      <c r="B43" s="128"/>
      <c r="C43" s="72" t="s">
        <v>65</v>
      </c>
      <c r="D43" s="88" t="s">
        <v>19</v>
      </c>
      <c r="E43" s="74">
        <v>1.05</v>
      </c>
      <c r="F43" s="129">
        <f>F41*E43</f>
        <v>11.03</v>
      </c>
      <c r="G43" s="74"/>
      <c r="H43" s="130"/>
      <c r="I43" s="77"/>
      <c r="N43" s="178"/>
      <c r="P43" s="177"/>
    </row>
    <row r="44" spans="1:16" ht="16.5" thickTop="1">
      <c r="A44" s="156">
        <v>6</v>
      </c>
      <c r="B44" s="126" t="s">
        <v>66</v>
      </c>
      <c r="C44" s="20" t="s">
        <v>67</v>
      </c>
      <c r="D44" s="23" t="s">
        <v>30</v>
      </c>
      <c r="E44" s="66"/>
      <c r="F44" s="68">
        <f>K44</f>
        <v>3</v>
      </c>
      <c r="G44" s="68"/>
      <c r="H44" s="61"/>
      <c r="I44" s="77"/>
      <c r="K44" s="181">
        <f>K21</f>
        <v>3</v>
      </c>
      <c r="N44" s="178"/>
      <c r="P44" s="177"/>
    </row>
    <row r="45" spans="1:16" ht="15.75">
      <c r="A45" s="157"/>
      <c r="B45" s="127"/>
      <c r="C45" s="121" t="s">
        <v>28</v>
      </c>
      <c r="D45" s="87" t="s">
        <v>34</v>
      </c>
      <c r="E45" s="110">
        <v>1.76</v>
      </c>
      <c r="F45" s="27">
        <f>F44*E45</f>
        <v>5.28</v>
      </c>
      <c r="G45" s="110"/>
      <c r="H45" s="122"/>
      <c r="I45" s="77"/>
      <c r="N45" s="178"/>
      <c r="P45" s="177"/>
    </row>
    <row r="46" spans="1:16" ht="15.75">
      <c r="A46" s="157"/>
      <c r="B46" s="127"/>
      <c r="C46" s="69" t="s">
        <v>39</v>
      </c>
      <c r="D46" s="87" t="s">
        <v>19</v>
      </c>
      <c r="E46" s="71">
        <v>1</v>
      </c>
      <c r="F46" s="27">
        <f>F44*E46</f>
        <v>3</v>
      </c>
      <c r="G46" s="71"/>
      <c r="H46" s="125"/>
      <c r="I46" s="77"/>
      <c r="N46" s="178"/>
      <c r="P46" s="177"/>
    </row>
    <row r="47" spans="1:16" ht="15.75">
      <c r="A47" s="157"/>
      <c r="B47" s="127"/>
      <c r="C47" s="69" t="s">
        <v>68</v>
      </c>
      <c r="D47" s="87" t="s">
        <v>19</v>
      </c>
      <c r="E47" s="71">
        <v>2</v>
      </c>
      <c r="F47" s="27">
        <f>F44*E47</f>
        <v>6</v>
      </c>
      <c r="G47" s="71"/>
      <c r="H47" s="125"/>
      <c r="I47" s="77"/>
      <c r="N47" s="178"/>
      <c r="P47" s="177"/>
    </row>
    <row r="48" spans="1:16" ht="15.75">
      <c r="A48" s="157"/>
      <c r="B48" s="127"/>
      <c r="C48" s="75" t="s">
        <v>6</v>
      </c>
      <c r="D48" s="87" t="s">
        <v>1</v>
      </c>
      <c r="E48" s="71">
        <v>0.04</v>
      </c>
      <c r="F48" s="27">
        <f>F44*E48</f>
        <v>0.12</v>
      </c>
      <c r="G48" s="71"/>
      <c r="H48" s="125"/>
      <c r="I48" s="77"/>
      <c r="N48" s="178"/>
      <c r="P48" s="177"/>
    </row>
    <row r="49" spans="1:16" ht="16.5" thickBot="1">
      <c r="A49" s="158"/>
      <c r="B49" s="11"/>
      <c r="C49" s="72" t="s">
        <v>17</v>
      </c>
      <c r="D49" s="11" t="s">
        <v>1</v>
      </c>
      <c r="E49" s="74">
        <v>0.16</v>
      </c>
      <c r="F49" s="74">
        <f>F44*E49</f>
        <v>0.48</v>
      </c>
      <c r="G49" s="74"/>
      <c r="H49" s="17"/>
      <c r="I49" s="77"/>
      <c r="N49" s="178"/>
      <c r="P49" s="177"/>
    </row>
    <row r="50" spans="1:16" ht="16.5" hidden="1" thickTop="1">
      <c r="A50" s="156"/>
      <c r="B50" s="133"/>
      <c r="C50" s="25"/>
      <c r="D50" s="26"/>
      <c r="E50" s="80"/>
      <c r="F50" s="62"/>
      <c r="G50" s="62"/>
      <c r="H50" s="105"/>
      <c r="I50" s="77"/>
      <c r="K50" s="181"/>
      <c r="M50" s="178"/>
      <c r="P50" s="177"/>
    </row>
    <row r="51" spans="1:16" ht="15.75" hidden="1">
      <c r="A51" s="157"/>
      <c r="B51" s="81"/>
      <c r="C51" s="14"/>
      <c r="D51" s="13"/>
      <c r="E51" s="18"/>
      <c r="F51" s="15"/>
      <c r="G51" s="15"/>
      <c r="H51" s="99"/>
      <c r="I51" s="77"/>
      <c r="M51" s="178"/>
      <c r="P51" s="177"/>
    </row>
    <row r="52" spans="1:16" ht="15.75" hidden="1">
      <c r="A52" s="157"/>
      <c r="B52" s="81"/>
      <c r="C52" s="14"/>
      <c r="D52" s="13"/>
      <c r="E52" s="18"/>
      <c r="F52" s="15"/>
      <c r="G52" s="15"/>
      <c r="H52" s="99"/>
      <c r="I52" s="77"/>
      <c r="M52" s="178"/>
      <c r="P52" s="177"/>
    </row>
    <row r="53" spans="1:16" ht="15.75" hidden="1">
      <c r="A53" s="157"/>
      <c r="B53" s="134"/>
      <c r="C53" s="14"/>
      <c r="D53" s="13"/>
      <c r="E53" s="18"/>
      <c r="F53" s="15"/>
      <c r="G53" s="135"/>
      <c r="H53" s="99"/>
      <c r="I53" s="77"/>
      <c r="K53" s="181"/>
      <c r="M53" s="178"/>
      <c r="P53" s="177"/>
    </row>
    <row r="54" spans="1:16" ht="16.5" hidden="1" thickBot="1">
      <c r="A54" s="158"/>
      <c r="B54" s="136"/>
      <c r="C54" s="29"/>
      <c r="D54" s="28"/>
      <c r="E54" s="63"/>
      <c r="F54" s="64"/>
      <c r="G54" s="64"/>
      <c r="H54" s="112"/>
      <c r="I54" s="77"/>
      <c r="M54" s="178"/>
      <c r="P54" s="177"/>
    </row>
    <row r="55" spans="1:16" ht="16.5" hidden="1" thickTop="1">
      <c r="A55" s="156"/>
      <c r="B55" s="23"/>
      <c r="C55" s="137"/>
      <c r="D55" s="23"/>
      <c r="E55" s="66"/>
      <c r="F55" s="68"/>
      <c r="G55" s="68"/>
      <c r="H55" s="105"/>
      <c r="I55" s="77"/>
      <c r="K55" s="181"/>
      <c r="M55" s="178"/>
      <c r="P55" s="177"/>
    </row>
    <row r="56" spans="1:16" ht="15.75" hidden="1">
      <c r="A56" s="157"/>
      <c r="B56" s="54"/>
      <c r="C56" s="69"/>
      <c r="D56" s="10"/>
      <c r="E56" s="70"/>
      <c r="F56" s="71"/>
      <c r="G56" s="71"/>
      <c r="H56" s="99"/>
      <c r="I56" s="77"/>
      <c r="M56" s="178"/>
      <c r="P56" s="177"/>
    </row>
    <row r="57" spans="1:16" ht="15.75" hidden="1">
      <c r="A57" s="157"/>
      <c r="B57" s="138"/>
      <c r="C57" s="139"/>
      <c r="D57" s="10"/>
      <c r="E57" s="27"/>
      <c r="F57" s="71"/>
      <c r="G57" s="140"/>
      <c r="H57" s="141"/>
      <c r="I57" s="77"/>
      <c r="M57" s="178"/>
      <c r="P57" s="177"/>
    </row>
    <row r="58" spans="1:16" ht="15.75" hidden="1">
      <c r="A58" s="157"/>
      <c r="B58" s="138"/>
      <c r="C58" s="139"/>
      <c r="D58" s="10"/>
      <c r="E58" s="27"/>
      <c r="F58" s="71"/>
      <c r="G58" s="140"/>
      <c r="H58" s="141"/>
      <c r="I58" s="77"/>
      <c r="M58" s="178"/>
      <c r="P58" s="177"/>
    </row>
    <row r="59" spans="1:16" ht="16.5" hidden="1" thickBot="1">
      <c r="A59" s="158"/>
      <c r="B59" s="111"/>
      <c r="C59" s="72"/>
      <c r="D59" s="11"/>
      <c r="E59" s="73"/>
      <c r="F59" s="74"/>
      <c r="G59" s="74"/>
      <c r="H59" s="112"/>
      <c r="I59" s="77"/>
      <c r="M59" s="178"/>
      <c r="P59" s="177"/>
    </row>
    <row r="60" spans="1:16" ht="17.25" thickBot="1" thickTop="1">
      <c r="A60" s="115"/>
      <c r="B60" s="142"/>
      <c r="C60" s="90" t="s">
        <v>69</v>
      </c>
      <c r="D60" s="90"/>
      <c r="E60" s="90"/>
      <c r="F60" s="90"/>
      <c r="G60" s="90"/>
      <c r="H60" s="92"/>
      <c r="I60" s="40"/>
      <c r="K60" s="187" t="e">
        <f>L60/2+#REF!</f>
        <v>#REF!</v>
      </c>
      <c r="L60" s="181">
        <f>SUM(H21:H59)</f>
        <v>0</v>
      </c>
      <c r="P60" s="177"/>
    </row>
    <row r="61" spans="1:16" ht="17.25" thickBot="1" thickTop="1">
      <c r="A61" s="115"/>
      <c r="B61" s="142"/>
      <c r="C61" s="90" t="s">
        <v>70</v>
      </c>
      <c r="D61" s="116">
        <v>0.75</v>
      </c>
      <c r="E61" s="90"/>
      <c r="F61" s="90"/>
      <c r="G61" s="90"/>
      <c r="H61" s="92"/>
      <c r="I61" s="40"/>
      <c r="K61" s="187">
        <f>(H56+H51+H45+H42+H39+H36+H33+H22)*0.75</f>
        <v>0</v>
      </c>
      <c r="M61" s="181"/>
      <c r="P61" s="177"/>
    </row>
    <row r="62" spans="1:16" ht="17.25" thickBot="1" thickTop="1">
      <c r="A62" s="115"/>
      <c r="B62" s="142"/>
      <c r="C62" s="90" t="s">
        <v>71</v>
      </c>
      <c r="D62" s="116"/>
      <c r="E62" s="90"/>
      <c r="F62" s="90"/>
      <c r="G62" s="90"/>
      <c r="H62" s="92"/>
      <c r="I62" s="40"/>
      <c r="K62" s="187" t="e">
        <f>SUM(K60:K61)</f>
        <v>#REF!</v>
      </c>
      <c r="M62" s="181"/>
      <c r="P62" s="177"/>
    </row>
    <row r="63" spans="1:16" ht="17.25" thickBot="1" thickTop="1">
      <c r="A63" s="115"/>
      <c r="B63" s="142"/>
      <c r="C63" s="90" t="s">
        <v>72</v>
      </c>
      <c r="D63" s="116"/>
      <c r="E63" s="90"/>
      <c r="F63" s="90"/>
      <c r="G63" s="90"/>
      <c r="H63" s="92"/>
      <c r="I63" s="40"/>
      <c r="K63" s="187" t="e">
        <f>K62+K19</f>
        <v>#REF!</v>
      </c>
      <c r="M63" s="181"/>
      <c r="P63" s="177"/>
    </row>
    <row r="64" spans="1:16" ht="17.25" thickBot="1" thickTop="1">
      <c r="A64" s="115"/>
      <c r="B64" s="142"/>
      <c r="C64" s="90" t="s">
        <v>73</v>
      </c>
      <c r="D64" s="116">
        <v>0.08</v>
      </c>
      <c r="E64" s="90"/>
      <c r="F64" s="90"/>
      <c r="G64" s="90"/>
      <c r="H64" s="92"/>
      <c r="I64" s="40"/>
      <c r="K64" s="187"/>
      <c r="M64" s="181"/>
      <c r="P64" s="177"/>
    </row>
    <row r="65" spans="1:256" s="53" customFormat="1" ht="16.5" thickTop="1">
      <c r="A65" s="191"/>
      <c r="B65" s="192"/>
      <c r="C65" s="191" t="s">
        <v>80</v>
      </c>
      <c r="D65" s="193"/>
      <c r="E65" s="191"/>
      <c r="F65" s="191"/>
      <c r="G65" s="191"/>
      <c r="H65" s="194"/>
      <c r="I65" s="40"/>
      <c r="J65" s="174"/>
      <c r="K65" s="176"/>
      <c r="L65" s="174"/>
      <c r="M65" s="175"/>
      <c r="N65" s="174"/>
      <c r="O65" s="174"/>
      <c r="P65" s="174"/>
      <c r="Q65" s="174"/>
      <c r="R65" s="174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s="53" customFormat="1" ht="15.75">
      <c r="A66" s="195"/>
      <c r="B66" s="196"/>
      <c r="C66" s="195" t="s">
        <v>81</v>
      </c>
      <c r="D66" s="197">
        <v>0.18</v>
      </c>
      <c r="E66" s="195"/>
      <c r="F66" s="198"/>
      <c r="G66" s="198"/>
      <c r="H66" s="199"/>
      <c r="I66" s="200"/>
      <c r="J66" s="201"/>
      <c r="K66" s="201"/>
      <c r="L66" s="201"/>
      <c r="M66" s="201"/>
      <c r="N66" s="201"/>
      <c r="O66" s="201"/>
      <c r="P66" s="202"/>
      <c r="Q66" s="201"/>
      <c r="R66" s="201"/>
      <c r="S66" s="201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3"/>
      <c r="FH66" s="203"/>
      <c r="FI66" s="203"/>
      <c r="FJ66" s="203"/>
      <c r="FK66" s="203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3"/>
      <c r="GD66" s="203"/>
      <c r="GE66" s="203"/>
      <c r="GF66" s="203"/>
      <c r="GG66" s="203"/>
      <c r="GH66" s="203"/>
      <c r="GI66" s="203"/>
      <c r="GJ66" s="203"/>
      <c r="GK66" s="203"/>
      <c r="GL66" s="203"/>
      <c r="GM66" s="203"/>
      <c r="GN66" s="203"/>
      <c r="GO66" s="203"/>
      <c r="GP66" s="203"/>
      <c r="GQ66" s="203"/>
      <c r="GR66" s="203"/>
      <c r="GS66" s="203"/>
      <c r="GT66" s="203"/>
      <c r="GU66" s="203"/>
      <c r="GV66" s="203"/>
      <c r="GW66" s="203"/>
      <c r="GX66" s="203"/>
      <c r="GY66" s="203"/>
      <c r="GZ66" s="203"/>
      <c r="HA66" s="203"/>
      <c r="HB66" s="203"/>
      <c r="HC66" s="203"/>
      <c r="HD66" s="203"/>
      <c r="HE66" s="203"/>
      <c r="HF66" s="203"/>
      <c r="HG66" s="203"/>
      <c r="HH66" s="203"/>
      <c r="HI66" s="203"/>
      <c r="HJ66" s="203"/>
      <c r="HK66" s="203"/>
      <c r="HL66" s="203"/>
      <c r="HM66" s="203"/>
      <c r="HN66" s="203"/>
      <c r="HO66" s="203"/>
      <c r="HP66" s="203"/>
      <c r="HQ66" s="203"/>
      <c r="HR66" s="203"/>
      <c r="HS66" s="203"/>
      <c r="HT66" s="203"/>
      <c r="HU66" s="203"/>
      <c r="HV66" s="203"/>
      <c r="HW66" s="203"/>
      <c r="HX66" s="203"/>
      <c r="HY66" s="203"/>
      <c r="HZ66" s="203"/>
      <c r="IA66" s="203"/>
      <c r="IB66" s="203"/>
      <c r="IC66" s="203"/>
      <c r="ID66" s="203"/>
      <c r="IE66" s="203"/>
      <c r="IF66" s="203"/>
      <c r="IG66" s="203"/>
      <c r="IH66" s="203"/>
      <c r="II66" s="203"/>
      <c r="IJ66" s="203"/>
      <c r="IK66" s="203"/>
      <c r="IL66" s="203"/>
      <c r="IM66" s="203"/>
      <c r="IN66" s="203"/>
      <c r="IO66" s="203"/>
      <c r="IP66" s="203"/>
      <c r="IQ66" s="203"/>
      <c r="IR66" s="203"/>
      <c r="IS66" s="203"/>
      <c r="IT66" s="203"/>
      <c r="IU66" s="203"/>
      <c r="IV66" s="203"/>
    </row>
    <row r="67" spans="1:256" s="53" customFormat="1" ht="15.75">
      <c r="A67" s="195"/>
      <c r="B67" s="196"/>
      <c r="C67" s="195" t="s">
        <v>82</v>
      </c>
      <c r="D67" s="195" t="s">
        <v>83</v>
      </c>
      <c r="E67" s="195"/>
      <c r="F67" s="195"/>
      <c r="G67" s="195"/>
      <c r="H67" s="199"/>
      <c r="I67" s="200"/>
      <c r="J67" s="201"/>
      <c r="K67" s="201"/>
      <c r="L67" s="201"/>
      <c r="M67" s="201"/>
      <c r="N67" s="201"/>
      <c r="O67" s="201"/>
      <c r="P67" s="202"/>
      <c r="Q67" s="201"/>
      <c r="R67" s="201"/>
      <c r="S67" s="201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  <c r="FD67" s="203"/>
      <c r="FE67" s="203"/>
      <c r="FF67" s="203"/>
      <c r="FG67" s="203"/>
      <c r="FH67" s="203"/>
      <c r="FI67" s="203"/>
      <c r="FJ67" s="203"/>
      <c r="FK67" s="203"/>
      <c r="FL67" s="203"/>
      <c r="FM67" s="203"/>
      <c r="FN67" s="203"/>
      <c r="FO67" s="203"/>
      <c r="FP67" s="203"/>
      <c r="FQ67" s="203"/>
      <c r="FR67" s="203"/>
      <c r="FS67" s="203"/>
      <c r="FT67" s="203"/>
      <c r="FU67" s="203"/>
      <c r="FV67" s="203"/>
      <c r="FW67" s="203"/>
      <c r="FX67" s="203"/>
      <c r="FY67" s="203"/>
      <c r="FZ67" s="203"/>
      <c r="GA67" s="203"/>
      <c r="GB67" s="203"/>
      <c r="GC67" s="203"/>
      <c r="GD67" s="203"/>
      <c r="GE67" s="203"/>
      <c r="GF67" s="203"/>
      <c r="GG67" s="203"/>
      <c r="GH67" s="203"/>
      <c r="GI67" s="203"/>
      <c r="GJ67" s="203"/>
      <c r="GK67" s="203"/>
      <c r="GL67" s="203"/>
      <c r="GM67" s="203"/>
      <c r="GN67" s="203"/>
      <c r="GO67" s="203"/>
      <c r="GP67" s="203"/>
      <c r="GQ67" s="203"/>
      <c r="GR67" s="203"/>
      <c r="GS67" s="203"/>
      <c r="GT67" s="203"/>
      <c r="GU67" s="203"/>
      <c r="GV67" s="203"/>
      <c r="GW67" s="203"/>
      <c r="GX67" s="203"/>
      <c r="GY67" s="203"/>
      <c r="GZ67" s="203"/>
      <c r="HA67" s="203"/>
      <c r="HB67" s="203"/>
      <c r="HC67" s="203"/>
      <c r="HD67" s="203"/>
      <c r="HE67" s="203"/>
      <c r="HF67" s="203"/>
      <c r="HG67" s="203"/>
      <c r="HH67" s="203"/>
      <c r="HI67" s="203"/>
      <c r="HJ67" s="203"/>
      <c r="HK67" s="203"/>
      <c r="HL67" s="203"/>
      <c r="HM67" s="203"/>
      <c r="HN67" s="203"/>
      <c r="HO67" s="203"/>
      <c r="HP67" s="203"/>
      <c r="HQ67" s="203"/>
      <c r="HR67" s="203"/>
      <c r="HS67" s="203"/>
      <c r="HT67" s="203"/>
      <c r="HU67" s="203"/>
      <c r="HV67" s="203"/>
      <c r="HW67" s="203"/>
      <c r="HX67" s="203"/>
      <c r="HY67" s="203"/>
      <c r="HZ67" s="203"/>
      <c r="IA67" s="203"/>
      <c r="IB67" s="203"/>
      <c r="IC67" s="203"/>
      <c r="ID67" s="203"/>
      <c r="IE67" s="203"/>
      <c r="IF67" s="203"/>
      <c r="IG67" s="203"/>
      <c r="IH67" s="203"/>
      <c r="II67" s="203"/>
      <c r="IJ67" s="203"/>
      <c r="IK67" s="203"/>
      <c r="IL67" s="203"/>
      <c r="IM67" s="203"/>
      <c r="IN67" s="203"/>
      <c r="IO67" s="203"/>
      <c r="IP67" s="203"/>
      <c r="IQ67" s="203"/>
      <c r="IR67" s="203"/>
      <c r="IS67" s="203"/>
      <c r="IT67" s="203"/>
      <c r="IU67" s="203"/>
      <c r="IV67" s="203"/>
    </row>
    <row r="68" spans="1:256" s="40" customFormat="1" ht="16.5">
      <c r="A68" s="204"/>
      <c r="B68" s="205"/>
      <c r="C68" s="204"/>
      <c r="D68" s="204"/>
      <c r="E68" s="204"/>
      <c r="F68" s="204"/>
      <c r="G68" s="204"/>
      <c r="H68" s="206"/>
      <c r="I68" s="200"/>
      <c r="J68" s="201"/>
      <c r="K68" s="201"/>
      <c r="L68" s="201"/>
      <c r="M68" s="201"/>
      <c r="N68" s="201"/>
      <c r="O68" s="201"/>
      <c r="P68" s="202"/>
      <c r="Q68" s="201"/>
      <c r="R68" s="201"/>
      <c r="S68" s="201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3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3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3"/>
      <c r="GD68" s="203"/>
      <c r="GE68" s="203"/>
      <c r="GF68" s="203"/>
      <c r="GG68" s="203"/>
      <c r="GH68" s="203"/>
      <c r="GI68" s="203"/>
      <c r="GJ68" s="203"/>
      <c r="GK68" s="203"/>
      <c r="GL68" s="203"/>
      <c r="GM68" s="203"/>
      <c r="GN68" s="203"/>
      <c r="GO68" s="203"/>
      <c r="GP68" s="203"/>
      <c r="GQ68" s="203"/>
      <c r="GR68" s="203"/>
      <c r="GS68" s="203"/>
      <c r="GT68" s="203"/>
      <c r="GU68" s="203"/>
      <c r="GV68" s="203"/>
      <c r="GW68" s="203"/>
      <c r="GX68" s="203"/>
      <c r="GY68" s="203"/>
      <c r="GZ68" s="203"/>
      <c r="HA68" s="203"/>
      <c r="HB68" s="203"/>
      <c r="HC68" s="203"/>
      <c r="HD68" s="203"/>
      <c r="HE68" s="203"/>
      <c r="HF68" s="203"/>
      <c r="HG68" s="203"/>
      <c r="HH68" s="203"/>
      <c r="HI68" s="203"/>
      <c r="HJ68" s="203"/>
      <c r="HK68" s="203"/>
      <c r="HL68" s="203"/>
      <c r="HM68" s="203"/>
      <c r="HN68" s="203"/>
      <c r="HO68" s="203"/>
      <c r="HP68" s="203"/>
      <c r="HQ68" s="203"/>
      <c r="HR68" s="203"/>
      <c r="HS68" s="203"/>
      <c r="HT68" s="203"/>
      <c r="HU68" s="203"/>
      <c r="HV68" s="203"/>
      <c r="HW68" s="203"/>
      <c r="HX68" s="203"/>
      <c r="HY68" s="203"/>
      <c r="HZ68" s="203"/>
      <c r="IA68" s="203"/>
      <c r="IB68" s="203"/>
      <c r="IC68" s="203"/>
      <c r="ID68" s="203"/>
      <c r="IE68" s="203"/>
      <c r="IF68" s="203"/>
      <c r="IG68" s="203"/>
      <c r="IH68" s="203"/>
      <c r="II68" s="203"/>
      <c r="IJ68" s="203"/>
      <c r="IK68" s="203"/>
      <c r="IL68" s="203"/>
      <c r="IM68" s="203"/>
      <c r="IN68" s="203"/>
      <c r="IO68" s="203"/>
      <c r="IP68" s="203"/>
      <c r="IQ68" s="203"/>
      <c r="IR68" s="203"/>
      <c r="IS68" s="203"/>
      <c r="IT68" s="203"/>
      <c r="IU68" s="203"/>
      <c r="IV68" s="203"/>
    </row>
    <row r="69" spans="1:256" s="40" customFormat="1" ht="16.5">
      <c r="A69" s="204"/>
      <c r="B69" s="205"/>
      <c r="C69" s="204"/>
      <c r="D69" s="204"/>
      <c r="E69" s="204"/>
      <c r="F69" s="204"/>
      <c r="G69" s="204"/>
      <c r="H69" s="206"/>
      <c r="I69" s="200"/>
      <c r="J69" s="201"/>
      <c r="K69" s="201"/>
      <c r="L69" s="201"/>
      <c r="M69" s="201"/>
      <c r="N69" s="201"/>
      <c r="O69" s="201"/>
      <c r="P69" s="202"/>
      <c r="Q69" s="201"/>
      <c r="R69" s="201"/>
      <c r="S69" s="201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3"/>
      <c r="GD69" s="203"/>
      <c r="GE69" s="203"/>
      <c r="GF69" s="203"/>
      <c r="GG69" s="203"/>
      <c r="GH69" s="203"/>
      <c r="GI69" s="203"/>
      <c r="GJ69" s="203"/>
      <c r="GK69" s="203"/>
      <c r="GL69" s="203"/>
      <c r="GM69" s="203"/>
      <c r="GN69" s="203"/>
      <c r="GO69" s="203"/>
      <c r="GP69" s="203"/>
      <c r="GQ69" s="203"/>
      <c r="GR69" s="203"/>
      <c r="GS69" s="203"/>
      <c r="GT69" s="203"/>
      <c r="GU69" s="203"/>
      <c r="GV69" s="203"/>
      <c r="GW69" s="203"/>
      <c r="GX69" s="203"/>
      <c r="GY69" s="203"/>
      <c r="GZ69" s="203"/>
      <c r="HA69" s="203"/>
      <c r="HB69" s="203"/>
      <c r="HC69" s="203"/>
      <c r="HD69" s="203"/>
      <c r="HE69" s="203"/>
      <c r="HF69" s="203"/>
      <c r="HG69" s="203"/>
      <c r="HH69" s="203"/>
      <c r="HI69" s="203"/>
      <c r="HJ69" s="203"/>
      <c r="HK69" s="203"/>
      <c r="HL69" s="203"/>
      <c r="HM69" s="203"/>
      <c r="HN69" s="203"/>
      <c r="HO69" s="203"/>
      <c r="HP69" s="203"/>
      <c r="HQ69" s="203"/>
      <c r="HR69" s="203"/>
      <c r="HS69" s="203"/>
      <c r="HT69" s="203"/>
      <c r="HU69" s="203"/>
      <c r="HV69" s="203"/>
      <c r="HW69" s="203"/>
      <c r="HX69" s="203"/>
      <c r="HY69" s="203"/>
      <c r="HZ69" s="203"/>
      <c r="IA69" s="203"/>
      <c r="IB69" s="203"/>
      <c r="IC69" s="203"/>
      <c r="ID69" s="203"/>
      <c r="IE69" s="203"/>
      <c r="IF69" s="203"/>
      <c r="IG69" s="203"/>
      <c r="IH69" s="203"/>
      <c r="II69" s="203"/>
      <c r="IJ69" s="203"/>
      <c r="IK69" s="203"/>
      <c r="IL69" s="203"/>
      <c r="IM69" s="203"/>
      <c r="IN69" s="203"/>
      <c r="IO69" s="203"/>
      <c r="IP69" s="203"/>
      <c r="IQ69" s="203"/>
      <c r="IR69" s="203"/>
      <c r="IS69" s="203"/>
      <c r="IT69" s="203"/>
      <c r="IU69" s="203"/>
      <c r="IV69" s="203"/>
    </row>
    <row r="70" spans="1:256" s="40" customFormat="1" ht="113.25" customHeight="1">
      <c r="A70" s="207" t="s">
        <v>84</v>
      </c>
      <c r="B70" s="208"/>
      <c r="C70" s="208"/>
      <c r="D70" s="208"/>
      <c r="E70" s="208"/>
      <c r="F70" s="208"/>
      <c r="G70" s="208"/>
      <c r="H70" s="208"/>
      <c r="I70" s="209"/>
      <c r="J70" s="210"/>
      <c r="K70" s="210"/>
      <c r="L70" s="210"/>
      <c r="M70" s="210"/>
      <c r="N70" s="210"/>
      <c r="O70" s="210"/>
      <c r="P70" s="211"/>
      <c r="Q70" s="210"/>
      <c r="R70" s="210"/>
      <c r="S70" s="210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  <c r="IQ70" s="212"/>
      <c r="IR70" s="212"/>
      <c r="IS70" s="212"/>
      <c r="IT70" s="212"/>
      <c r="IU70" s="212"/>
      <c r="IV70" s="212"/>
    </row>
    <row r="71" spans="1:256" s="40" customFormat="1" ht="16.5">
      <c r="A71" s="213"/>
      <c r="B71" s="214"/>
      <c r="C71" s="213"/>
      <c r="D71" s="213"/>
      <c r="E71" s="213"/>
      <c r="F71" s="213"/>
      <c r="G71" s="213"/>
      <c r="H71" s="215"/>
      <c r="I71" s="200"/>
      <c r="J71" s="201"/>
      <c r="K71" s="201"/>
      <c r="L71" s="201"/>
      <c r="M71" s="201"/>
      <c r="N71" s="201"/>
      <c r="O71" s="201"/>
      <c r="P71" s="202"/>
      <c r="Q71" s="201"/>
      <c r="R71" s="201"/>
      <c r="S71" s="201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  <c r="EX71" s="203"/>
      <c r="EY71" s="203"/>
      <c r="EZ71" s="203"/>
      <c r="FA71" s="203"/>
      <c r="FB71" s="203"/>
      <c r="FC71" s="203"/>
      <c r="FD71" s="203"/>
      <c r="FE71" s="203"/>
      <c r="FF71" s="203"/>
      <c r="FG71" s="203"/>
      <c r="FH71" s="203"/>
      <c r="FI71" s="203"/>
      <c r="FJ71" s="203"/>
      <c r="FK71" s="203"/>
      <c r="FL71" s="203"/>
      <c r="FM71" s="203"/>
      <c r="FN71" s="203"/>
      <c r="FO71" s="203"/>
      <c r="FP71" s="203"/>
      <c r="FQ71" s="203"/>
      <c r="FR71" s="203"/>
      <c r="FS71" s="203"/>
      <c r="FT71" s="203"/>
      <c r="FU71" s="203"/>
      <c r="FV71" s="203"/>
      <c r="FW71" s="203"/>
      <c r="FX71" s="203"/>
      <c r="FY71" s="203"/>
      <c r="FZ71" s="203"/>
      <c r="GA71" s="203"/>
      <c r="GB71" s="203"/>
      <c r="GC71" s="203"/>
      <c r="GD71" s="203"/>
      <c r="GE71" s="203"/>
      <c r="GF71" s="203"/>
      <c r="GG71" s="203"/>
      <c r="GH71" s="203"/>
      <c r="GI71" s="203"/>
      <c r="GJ71" s="203"/>
      <c r="GK71" s="203"/>
      <c r="GL71" s="203"/>
      <c r="GM71" s="203"/>
      <c r="GN71" s="203"/>
      <c r="GO71" s="203"/>
      <c r="GP71" s="203"/>
      <c r="GQ71" s="203"/>
      <c r="GR71" s="203"/>
      <c r="GS71" s="203"/>
      <c r="GT71" s="203"/>
      <c r="GU71" s="203"/>
      <c r="GV71" s="203"/>
      <c r="GW71" s="203"/>
      <c r="GX71" s="203"/>
      <c r="GY71" s="203"/>
      <c r="GZ71" s="203"/>
      <c r="HA71" s="203"/>
      <c r="HB71" s="203"/>
      <c r="HC71" s="203"/>
      <c r="HD71" s="203"/>
      <c r="HE71" s="203"/>
      <c r="HF71" s="203"/>
      <c r="HG71" s="203"/>
      <c r="HH71" s="203"/>
      <c r="HI71" s="203"/>
      <c r="HJ71" s="203"/>
      <c r="HK71" s="203"/>
      <c r="HL71" s="203"/>
      <c r="HM71" s="203"/>
      <c r="HN71" s="203"/>
      <c r="HO71" s="203"/>
      <c r="HP71" s="203"/>
      <c r="HQ71" s="203"/>
      <c r="HR71" s="203"/>
      <c r="HS71" s="203"/>
      <c r="HT71" s="203"/>
      <c r="HU71" s="203"/>
      <c r="HV71" s="203"/>
      <c r="HW71" s="203"/>
      <c r="HX71" s="203"/>
      <c r="HY71" s="203"/>
      <c r="HZ71" s="203"/>
      <c r="IA71" s="203"/>
      <c r="IB71" s="203"/>
      <c r="IC71" s="203"/>
      <c r="ID71" s="203"/>
      <c r="IE71" s="203"/>
      <c r="IF71" s="203"/>
      <c r="IG71" s="203"/>
      <c r="IH71" s="203"/>
      <c r="II71" s="203"/>
      <c r="IJ71" s="203"/>
      <c r="IK71" s="203"/>
      <c r="IL71" s="203"/>
      <c r="IM71" s="203"/>
      <c r="IN71" s="203"/>
      <c r="IO71" s="203"/>
      <c r="IP71" s="203"/>
      <c r="IQ71" s="203"/>
      <c r="IR71" s="203"/>
      <c r="IS71" s="203"/>
      <c r="IT71" s="203"/>
      <c r="IU71" s="203"/>
      <c r="IV71" s="203"/>
    </row>
    <row r="72" spans="1:256" s="40" customFormat="1" ht="15.75">
      <c r="A72" s="216" t="s">
        <v>85</v>
      </c>
      <c r="B72" s="216"/>
      <c r="C72" s="216"/>
      <c r="D72" s="216"/>
      <c r="E72" s="216"/>
      <c r="F72" s="216"/>
      <c r="G72" s="216"/>
      <c r="H72" s="216"/>
      <c r="I72" s="200"/>
      <c r="J72" s="201"/>
      <c r="K72" s="201"/>
      <c r="L72" s="201"/>
      <c r="M72" s="201"/>
      <c r="N72" s="201"/>
      <c r="O72" s="201"/>
      <c r="P72" s="202"/>
      <c r="Q72" s="201"/>
      <c r="R72" s="201"/>
      <c r="S72" s="201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03"/>
      <c r="FS72" s="203"/>
      <c r="FT72" s="203"/>
      <c r="FU72" s="203"/>
      <c r="FV72" s="203"/>
      <c r="FW72" s="203"/>
      <c r="FX72" s="203"/>
      <c r="FY72" s="203"/>
      <c r="FZ72" s="203"/>
      <c r="GA72" s="203"/>
      <c r="GB72" s="203"/>
      <c r="GC72" s="203"/>
      <c r="GD72" s="203"/>
      <c r="GE72" s="203"/>
      <c r="GF72" s="203"/>
      <c r="GG72" s="203"/>
      <c r="GH72" s="203"/>
      <c r="GI72" s="203"/>
      <c r="GJ72" s="203"/>
      <c r="GK72" s="203"/>
      <c r="GL72" s="203"/>
      <c r="GM72" s="203"/>
      <c r="GN72" s="203"/>
      <c r="GO72" s="203"/>
      <c r="GP72" s="203"/>
      <c r="GQ72" s="203"/>
      <c r="GR72" s="203"/>
      <c r="GS72" s="203"/>
      <c r="GT72" s="203"/>
      <c r="GU72" s="203"/>
      <c r="GV72" s="203"/>
      <c r="GW72" s="203"/>
      <c r="GX72" s="203"/>
      <c r="GY72" s="203"/>
      <c r="GZ72" s="203"/>
      <c r="HA72" s="203"/>
      <c r="HB72" s="203"/>
      <c r="HC72" s="203"/>
      <c r="HD72" s="203"/>
      <c r="HE72" s="203"/>
      <c r="HF72" s="203"/>
      <c r="HG72" s="203"/>
      <c r="HH72" s="203"/>
      <c r="HI72" s="203"/>
      <c r="HJ72" s="203"/>
      <c r="HK72" s="203"/>
      <c r="HL72" s="203"/>
      <c r="HM72" s="203"/>
      <c r="HN72" s="203"/>
      <c r="HO72" s="203"/>
      <c r="HP72" s="203"/>
      <c r="HQ72" s="203"/>
      <c r="HR72" s="203"/>
      <c r="HS72" s="203"/>
      <c r="HT72" s="203"/>
      <c r="HU72" s="203"/>
      <c r="HV72" s="203"/>
      <c r="HW72" s="203"/>
      <c r="HX72" s="203"/>
      <c r="HY72" s="203"/>
      <c r="HZ72" s="203"/>
      <c r="IA72" s="203"/>
      <c r="IB72" s="203"/>
      <c r="IC72" s="203"/>
      <c r="ID72" s="203"/>
      <c r="IE72" s="203"/>
      <c r="IF72" s="203"/>
      <c r="IG72" s="203"/>
      <c r="IH72" s="203"/>
      <c r="II72" s="203"/>
      <c r="IJ72" s="203"/>
      <c r="IK72" s="203"/>
      <c r="IL72" s="203"/>
      <c r="IM72" s="203"/>
      <c r="IN72" s="203"/>
      <c r="IO72" s="203"/>
      <c r="IP72" s="203"/>
      <c r="IQ72" s="203"/>
      <c r="IR72" s="203"/>
      <c r="IS72" s="203"/>
      <c r="IT72" s="203"/>
      <c r="IU72" s="203"/>
      <c r="IV72" s="203"/>
    </row>
  </sheetData>
  <sheetProtection/>
  <autoFilter ref="A4:H4"/>
  <mergeCells count="24">
    <mergeCell ref="A72:H72"/>
    <mergeCell ref="M7:N7"/>
    <mergeCell ref="A13:A15"/>
    <mergeCell ref="A21:A31"/>
    <mergeCell ref="A5:C5"/>
    <mergeCell ref="A6:C6"/>
    <mergeCell ref="A7:C7"/>
    <mergeCell ref="A8:A9"/>
    <mergeCell ref="D2:D3"/>
    <mergeCell ref="E2:F2"/>
    <mergeCell ref="A55:A59"/>
    <mergeCell ref="A32:A34"/>
    <mergeCell ref="A35:A37"/>
    <mergeCell ref="A38:A40"/>
    <mergeCell ref="A41:A43"/>
    <mergeCell ref="A44:A49"/>
    <mergeCell ref="A50:A54"/>
    <mergeCell ref="A10:A12"/>
    <mergeCell ref="G2:H2"/>
    <mergeCell ref="A1:H1"/>
    <mergeCell ref="A2:A3"/>
    <mergeCell ref="B2:B3"/>
    <mergeCell ref="C2:C3"/>
    <mergeCell ref="A70:H70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2019-01-25T06:47:15Z</dcterms:modified>
  <cp:category/>
  <cp:version/>
  <cp:contentType/>
  <cp:contentStatus/>
</cp:coreProperties>
</file>