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" sheetId="1" r:id="rId1"/>
  </sheets>
  <calcPr calcId="152511"/>
</workbook>
</file>

<file path=xl/calcChain.xml><?xml version="1.0" encoding="utf-8"?>
<calcChain xmlns="http://schemas.openxmlformats.org/spreadsheetml/2006/main">
  <c r="K61" i="1" l="1"/>
  <c r="L60" i="1"/>
  <c r="K60" i="1" s="1"/>
  <c r="K62" i="1" s="1"/>
  <c r="F57" i="1"/>
  <c r="K55" i="1"/>
  <c r="F55" i="1"/>
  <c r="F56" i="1" s="1"/>
  <c r="F53" i="1"/>
  <c r="F50" i="1"/>
  <c r="F54" i="1" s="1"/>
  <c r="F40" i="1"/>
  <c r="F38" i="1"/>
  <c r="F39" i="1" s="1"/>
  <c r="K21" i="1"/>
  <c r="K32" i="1" s="1"/>
  <c r="F32" i="1" s="1"/>
  <c r="L17" i="1"/>
  <c r="K17" i="1" s="1"/>
  <c r="K19" i="1" s="1"/>
  <c r="L19" i="1" s="1"/>
  <c r="L16" i="1"/>
  <c r="K16" i="1"/>
  <c r="L13" i="1"/>
  <c r="K13" i="1"/>
  <c r="F13" i="1"/>
  <c r="F14" i="1" s="1"/>
  <c r="M9" i="1"/>
  <c r="K35" i="1" s="1"/>
  <c r="F35" i="1" s="1"/>
  <c r="K8" i="1"/>
  <c r="K10" i="1" s="1"/>
  <c r="F10" i="1" s="1"/>
  <c r="F8" i="1"/>
  <c r="F9" i="1" s="1"/>
  <c r="M3" i="1"/>
  <c r="L3" i="1"/>
  <c r="K3" i="1"/>
  <c r="F36" i="1" l="1"/>
  <c r="F37" i="1"/>
  <c r="F12" i="1"/>
  <c r="F11" i="1"/>
  <c r="F33" i="1"/>
  <c r="F34" i="1"/>
  <c r="K63" i="1"/>
  <c r="F15" i="1"/>
  <c r="K26" i="1"/>
  <c r="F26" i="1" s="1"/>
  <c r="K30" i="1"/>
  <c r="F30" i="1" s="1"/>
  <c r="F51" i="1"/>
  <c r="F58" i="1"/>
  <c r="K24" i="1"/>
  <c r="F24" i="1" s="1"/>
  <c r="K28" i="1"/>
  <c r="F28" i="1" s="1"/>
  <c r="K25" i="1"/>
  <c r="F25" i="1" s="1"/>
  <c r="K27" i="1"/>
  <c r="F27" i="1" s="1"/>
  <c r="K29" i="1"/>
  <c r="F29" i="1" s="1"/>
  <c r="K41" i="1"/>
  <c r="F41" i="1" s="1"/>
  <c r="K44" i="1"/>
  <c r="F44" i="1" s="1"/>
  <c r="F52" i="1"/>
  <c r="F59" i="1"/>
  <c r="F21" i="1"/>
  <c r="F49" i="1" l="1"/>
  <c r="F45" i="1"/>
  <c r="F48" i="1"/>
  <c r="F46" i="1"/>
  <c r="F47" i="1"/>
  <c r="F23" i="1"/>
  <c r="F31" i="1"/>
  <c r="F22" i="1"/>
  <c r="F42" i="1"/>
  <c r="F43" i="1"/>
</calcChain>
</file>

<file path=xl/sharedStrings.xml><?xml version="1.0" encoding="utf-8"?>
<sst xmlns="http://schemas.openxmlformats.org/spreadsheetml/2006/main" count="146" uniqueCount="95">
  <si>
    <t>q. baTumi, baraTaSvilis #18</t>
  </si>
  <si>
    <t>#</t>
  </si>
  <si>
    <t>safuZveli</t>
  </si>
  <si>
    <t>samuSaos dasaxeleba</t>
  </si>
  <si>
    <t>ganzomilebis 
erTeuli</t>
  </si>
  <si>
    <t>raodenoba</t>
  </si>
  <si>
    <t>saxarjTaRricxvo Rirebuleba</t>
  </si>
  <si>
    <t>ganzomi lebis erTeulze</t>
  </si>
  <si>
    <t>saproeqto monacemze</t>
  </si>
  <si>
    <t>ganzomilebis erTelze</t>
  </si>
  <si>
    <t>sul</t>
  </si>
  <si>
    <t>I. el. samontaJo samuSaoebi</t>
  </si>
  <si>
    <t>gare ganaTebis mowyoba</t>
  </si>
  <si>
    <t>1, samSeneblo samuSaoebi</t>
  </si>
  <si>
    <t>cali</t>
  </si>
  <si>
    <t>2X16</t>
  </si>
  <si>
    <t>1-78-4</t>
  </si>
  <si>
    <t>gruntis amoReba xeliT wertilovani saZirkvlebis mosawyobad</t>
  </si>
  <si>
    <t>100 მ3</t>
  </si>
  <si>
    <t>Sromis danaxarjebi</t>
  </si>
  <si>
    <t>კაც/სთ</t>
  </si>
  <si>
    <t>1-81-4</t>
  </si>
  <si>
    <t>amoRebuli gruntis datvirTva  
avtoTviTmclelze xeliT da gatana nayarSi</t>
  </si>
  <si>
    <r>
      <t>100 m</t>
    </r>
    <r>
      <rPr>
        <b/>
        <vertAlign val="superscript"/>
        <sz val="10"/>
        <rFont val="AcadNusx"/>
      </rPr>
      <t>3</t>
    </r>
  </si>
  <si>
    <t>gruntis gatana 10 km-mde</t>
  </si>
  <si>
    <t>ტ</t>
  </si>
  <si>
    <t>6-1-2</t>
  </si>
  <si>
    <t>wertilovani saZirkvlis mowyoba betoniT</t>
  </si>
  <si>
    <r>
      <t>100 m</t>
    </r>
    <r>
      <rPr>
        <b/>
        <vertAlign val="superscript"/>
        <sz val="10"/>
        <color indexed="8"/>
        <rFont val="AcadNusx"/>
      </rPr>
      <t>3</t>
    </r>
  </si>
  <si>
    <t xml:space="preserve">Sromis danaxarji </t>
  </si>
  <si>
    <t>kc/sT</t>
  </si>
  <si>
    <t>betoni b-25</t>
  </si>
  <si>
    <r>
      <t>m</t>
    </r>
    <r>
      <rPr>
        <vertAlign val="superscript"/>
        <sz val="10"/>
        <color indexed="8"/>
        <rFont val="AcadNusx"/>
      </rPr>
      <t>3</t>
    </r>
  </si>
  <si>
    <t>3X4</t>
  </si>
  <si>
    <t>satransporto xarjebi</t>
  </si>
  <si>
    <t>lari</t>
  </si>
  <si>
    <t>jami:</t>
  </si>
  <si>
    <t>zednadebi xarjebi  %</t>
  </si>
  <si>
    <t>jami 1:</t>
  </si>
  <si>
    <t>2. el. samontaJo samuSaoebi</t>
  </si>
  <si>
    <t>33-303</t>
  </si>
  <si>
    <t>el. ganaTebis liTonis boZebisa da sanaTebis mowyoba</t>
  </si>
  <si>
    <t>amwe saavtomobilo svlaze</t>
  </si>
  <si>
    <t>manq/sT</t>
  </si>
  <si>
    <t>liTonis mili d-50X2,50</t>
  </si>
  <si>
    <t>grZ/m</t>
  </si>
  <si>
    <t>proeqt.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</si>
  <si>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</si>
  <si>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</si>
  <si>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</si>
  <si>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</rPr>
      <t>2</t>
    </r>
  </si>
  <si>
    <t>el. kabelis boZTan misamagrebeli 
uReli (kronSteini)</t>
  </si>
  <si>
    <t>eleqtrodi</t>
  </si>
  <si>
    <t>kg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</si>
  <si>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</si>
  <si>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  <charset val="204"/>
      </rPr>
      <t>IP</t>
    </r>
    <r>
      <rPr>
        <sz val="10"/>
        <color indexed="8"/>
        <rFont val="AcadNusx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</si>
  <si>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</si>
  <si>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</si>
  <si>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</rPr>
      <t>2</t>
    </r>
  </si>
  <si>
    <t>zeTovani saRebavi</t>
  </si>
  <si>
    <t>21-5-1</t>
  </si>
  <si>
    <t>Zalovani izolirebuli 2X16 mowyoba (daerTebis CaTvliT)</t>
  </si>
  <si>
    <t xml:space="preserve">Zalovani izolirebuli 2X16 </t>
  </si>
  <si>
    <t>21-7</t>
  </si>
  <si>
    <t>daerTeba denis wyarosTan</t>
  </si>
  <si>
    <t xml:space="preserve">SromiTi danaxarjebi </t>
  </si>
  <si>
    <t>kac/sT</t>
  </si>
  <si>
    <t>sxva masalebi</t>
  </si>
  <si>
    <t>el. sadenis 2X2,5 mowyoba</t>
  </si>
  <si>
    <t xml:space="preserve">el. sadeni 2X2,5 </t>
  </si>
  <si>
    <t>33-124-1</t>
  </si>
  <si>
    <t>damiwebis mowyoba</t>
  </si>
  <si>
    <t>armatura 18a-III</t>
  </si>
  <si>
    <t>armatura  8a-I</t>
  </si>
  <si>
    <t>sxva manqanebi</t>
  </si>
  <si>
    <t>8-612-11</t>
  </si>
  <si>
    <t>el. yuTis mowyoba</t>
  </si>
  <si>
    <t>100 cali</t>
  </si>
  <si>
    <t xml:space="preserve">el. yuTi </t>
  </si>
  <si>
    <t xml:space="preserve">avtomaturi amomrTveli 25a </t>
  </si>
  <si>
    <t>21-27-1</t>
  </si>
  <si>
    <t>fotoreles monaJi</t>
  </si>
  <si>
    <t xml:space="preserve">fotorele </t>
  </si>
  <si>
    <t>kontaqtori</t>
  </si>
  <si>
    <t xml:space="preserve">jami </t>
  </si>
  <si>
    <t>zednadebi xarjebi xelfasidan</t>
  </si>
  <si>
    <t>jami 2</t>
  </si>
  <si>
    <t>jami 1+2</t>
  </si>
  <si>
    <t>gegmiuri dagroveba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</si>
  <si>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</si>
  <si>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</si>
  <si>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</si>
  <si>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</si>
  <si>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</si>
  <si>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1520,61ლარი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</si>
</sst>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"/>
    <numFmt numFmtId="166" formatCode="0.000"/>
    <numFmt numFmtId="167" formatCode="_-* #,##0.00_р_._-;\-* #,##0.00_р_._-;_-* &quot;-&quot;??_р_._-;_-@_-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AcadMtavr"/>
    </font>
    <font>
      <sz val="11"/>
      <color theme="0"/>
      <name val="AcadNusx"/>
    </font>
    <font>
      <sz val="11"/>
      <color indexed="8"/>
      <name val="AcadNusx"/>
    </font>
    <font>
      <sz val="8"/>
      <color theme="1"/>
      <name val="AcadNusx"/>
    </font>
    <font>
      <sz val="8"/>
      <color rgb="FF000000"/>
      <name val="AcadNusx"/>
    </font>
    <font>
      <sz val="8"/>
      <color theme="0"/>
      <name val="AcadNusx"/>
    </font>
    <font>
      <sz val="8"/>
      <color indexed="8"/>
      <name val="AcadNusx"/>
    </font>
    <font>
      <sz val="8"/>
      <color theme="1"/>
      <name val="Calibri"/>
      <family val="2"/>
      <charset val="204"/>
      <scheme val="minor"/>
    </font>
    <font>
      <sz val="10"/>
      <name val="AcadNusx"/>
    </font>
    <font>
      <b/>
      <sz val="10"/>
      <name val="AcadMtavr"/>
    </font>
    <font>
      <b/>
      <sz val="10"/>
      <color indexed="8"/>
      <name val="AcadMtavr"/>
    </font>
    <font>
      <sz val="8"/>
      <name val="AcadNusx"/>
    </font>
    <font>
      <b/>
      <sz val="10"/>
      <color theme="1"/>
      <name val="AcadNusx"/>
    </font>
    <font>
      <b/>
      <sz val="10"/>
      <name val="AcadNusx"/>
    </font>
    <font>
      <sz val="10"/>
      <color theme="1"/>
      <name val="AcadNusx"/>
    </font>
    <font>
      <b/>
      <vertAlign val="superscript"/>
      <sz val="10"/>
      <name val="AcadNusx"/>
    </font>
    <font>
      <sz val="10"/>
      <color rgb="FF000000"/>
      <name val="AcadNusx"/>
    </font>
    <font>
      <b/>
      <vertAlign val="superscript"/>
      <sz val="10"/>
      <color indexed="8"/>
      <name val="AcadNusx"/>
    </font>
    <font>
      <vertAlign val="superscript"/>
      <sz val="10"/>
      <color indexed="8"/>
      <name val="AcadNusx"/>
    </font>
    <font>
      <sz val="10"/>
      <color theme="0"/>
      <name val="AcadNusx"/>
    </font>
    <font>
      <b/>
      <sz val="11"/>
      <color theme="1"/>
      <name val="AcadNusx"/>
    </font>
    <font>
      <sz val="11"/>
      <color theme="1"/>
      <name val="AcadNusx"/>
    </font>
    <font>
      <sz val="10"/>
      <color indexed="8"/>
      <name val="AcadNusx"/>
    </font>
    <font>
      <sz val="10"/>
      <color indexed="8"/>
      <name val="Cambria"/>
      <family val="1"/>
      <charset val="204"/>
    </font>
    <font>
      <sz val="11"/>
      <color indexed="8"/>
      <name val="Calibri"/>
      <family val="2"/>
      <charset val="204"/>
    </font>
    <font>
      <b/>
      <sz val="8"/>
      <color indexed="8"/>
      <name val="AcadMtavr"/>
    </font>
    <font>
      <sz val="11"/>
      <color theme="2"/>
      <name val="AcadNusx"/>
    </font>
    <font>
      <sz val="10"/>
      <name val="Arial Cyr"/>
      <charset val="204"/>
    </font>
    <font>
      <b/>
      <sz val="11"/>
      <name val="AcadNusx"/>
    </font>
    <font>
      <b/>
      <sz val="8"/>
      <name val="AcadNusx"/>
    </font>
    <font>
      <b/>
      <sz val="11"/>
      <color theme="0"/>
      <name val="AcadNusx"/>
    </font>
    <font>
      <b/>
      <sz val="11"/>
      <color indexed="8"/>
      <name val="AcadNusx"/>
    </font>
    <font>
      <b/>
      <sz val="12"/>
      <name val="AcadNusx"/>
    </font>
    <font>
      <b/>
      <sz val="9"/>
      <color indexed="12"/>
      <name val="AcadNusx"/>
    </font>
    <font>
      <b/>
      <sz val="9"/>
      <color rgb="FF0000CC"/>
      <name val="AcadNusx"/>
    </font>
    <font>
      <b/>
      <sz val="9"/>
      <name val="AcadNusx"/>
    </font>
    <font>
      <b/>
      <sz val="9"/>
      <color theme="0"/>
      <name val="AcadNusx"/>
    </font>
    <font>
      <b/>
      <sz val="9"/>
      <color indexed="8"/>
      <name val="AcadNusx"/>
    </font>
    <font>
      <b/>
      <sz val="12"/>
      <color rgb="FF0000CC"/>
      <name val="AcadNusx"/>
    </font>
    <font>
      <b/>
      <sz val="8"/>
      <color rgb="FF0000CC"/>
      <name val="AcadNusx"/>
    </font>
    <font>
      <b/>
      <sz val="11"/>
      <color rgb="FF0000CC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7" fontId="25" fillId="0" borderId="0" applyFont="0" applyFill="0" applyBorder="0" applyAlignment="0" applyProtection="0"/>
    <xf numFmtId="0" fontId="28" fillId="0" borderId="0"/>
  </cellStyleXfs>
  <cellXfs count="20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/>
    <xf numFmtId="4" fontId="4" fillId="2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right" vertical="center"/>
    </xf>
    <xf numFmtId="4" fontId="3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/>
    <xf numFmtId="0" fontId="3" fillId="0" borderId="0" xfId="0" applyFont="1" applyFill="1"/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right" vertical="center"/>
    </xf>
    <xf numFmtId="49" fontId="13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 wrapText="1"/>
    </xf>
    <xf numFmtId="0" fontId="13" fillId="0" borderId="3" xfId="0" quotePrefix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4" fontId="13" fillId="0" borderId="22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right" vertical="center" wrapText="1"/>
    </xf>
    <xf numFmtId="0" fontId="15" fillId="0" borderId="27" xfId="0" applyFont="1" applyBorder="1" applyAlignment="1">
      <alignment vertical="center" wrapText="1"/>
    </xf>
    <xf numFmtId="0" fontId="15" fillId="0" borderId="23" xfId="0" applyFont="1" applyBorder="1" applyAlignment="1">
      <alignment wrapText="1"/>
    </xf>
    <xf numFmtId="0" fontId="15" fillId="0" borderId="28" xfId="0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right" vertical="center" wrapText="1"/>
    </xf>
    <xf numFmtId="0" fontId="15" fillId="0" borderId="7" xfId="0" applyFont="1" applyBorder="1" applyAlignment="1">
      <alignment vertical="center"/>
    </xf>
    <xf numFmtId="0" fontId="15" fillId="0" borderId="7" xfId="0" applyFont="1" applyBorder="1"/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13" fillId="0" borderId="3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right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23" xfId="0" applyFont="1" applyBorder="1"/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right" vertical="center" wrapText="1"/>
    </xf>
    <xf numFmtId="0" fontId="15" fillId="0" borderId="30" xfId="0" applyFont="1" applyBorder="1"/>
    <xf numFmtId="0" fontId="23" fillId="0" borderId="0" xfId="0" applyFont="1"/>
    <xf numFmtId="166" fontId="15" fillId="0" borderId="0" xfId="0" applyNumberFormat="1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right" vertical="center" wrapText="1"/>
    </xf>
    <xf numFmtId="0" fontId="15" fillId="0" borderId="3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49" fontId="14" fillId="0" borderId="18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2" fontId="15" fillId="0" borderId="34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right" vertical="center" wrapText="1"/>
    </xf>
    <xf numFmtId="0" fontId="14" fillId="0" borderId="3" xfId="0" applyFont="1" applyFill="1" applyBorder="1" applyAlignment="1">
      <alignment horizontal="left" vertical="center" wrapText="1"/>
    </xf>
    <xf numFmtId="166" fontId="15" fillId="0" borderId="23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wrapText="1"/>
    </xf>
    <xf numFmtId="49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right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right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0" borderId="3" xfId="0" applyFont="1" applyBorder="1"/>
    <xf numFmtId="0" fontId="15" fillId="0" borderId="3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7" xfId="0" applyFont="1" applyBorder="1"/>
    <xf numFmtId="2" fontId="15" fillId="0" borderId="36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right" vertical="center" wrapText="1"/>
    </xf>
    <xf numFmtId="0" fontId="26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9" fontId="11" fillId="0" borderId="37" xfId="0" applyNumberFormat="1" applyFont="1" applyFill="1" applyBorder="1" applyAlignment="1">
      <alignment horizontal="center" vertical="center"/>
    </xf>
    <xf numFmtId="4" fontId="11" fillId="0" borderId="37" xfId="0" applyNumberFormat="1" applyFont="1" applyFill="1" applyBorder="1" applyAlignment="1">
      <alignment horizontal="center" vertical="center"/>
    </xf>
    <xf numFmtId="0" fontId="27" fillId="0" borderId="0" xfId="0" applyFont="1" applyFill="1"/>
    <xf numFmtId="4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0" fontId="29" fillId="0" borderId="37" xfId="2" applyFont="1" applyFill="1" applyBorder="1" applyAlignment="1">
      <alignment horizontal="center" vertical="center" wrapText="1"/>
    </xf>
    <xf numFmtId="0" fontId="30" fillId="0" borderId="37" xfId="2" applyFont="1" applyFill="1" applyBorder="1" applyAlignment="1">
      <alignment horizontal="center" vertical="center" wrapText="1"/>
    </xf>
    <xf numFmtId="9" fontId="29" fillId="0" borderId="37" xfId="2" applyNumberFormat="1" applyFont="1" applyFill="1" applyBorder="1" applyAlignment="1">
      <alignment horizontal="center" vertical="center" wrapText="1"/>
    </xf>
    <xf numFmtId="2" fontId="29" fillId="0" borderId="37" xfId="2" applyNumberFormat="1" applyFont="1" applyFill="1" applyBorder="1" applyAlignment="1">
      <alignment horizontal="center" vertical="center" wrapText="1"/>
    </xf>
    <xf numFmtId="1" fontId="29" fillId="0" borderId="37" xfId="2" applyNumberFormat="1" applyFont="1" applyFill="1" applyBorder="1" applyAlignment="1">
      <alignment horizontal="center" vertical="center" wrapText="1"/>
    </xf>
    <xf numFmtId="0" fontId="14" fillId="0" borderId="0" xfId="2" applyFont="1" applyFill="1"/>
    <xf numFmtId="0" fontId="31" fillId="0" borderId="0" xfId="0" applyFont="1" applyFill="1"/>
    <xf numFmtId="0" fontId="31" fillId="0" borderId="0" xfId="0" applyFont="1" applyFill="1" applyAlignment="1">
      <alignment horizontal="center" vertical="center"/>
    </xf>
    <xf numFmtId="0" fontId="32" fillId="0" borderId="0" xfId="0" applyFont="1" applyFill="1"/>
    <xf numFmtId="0" fontId="33" fillId="0" borderId="0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1" fontId="33" fillId="0" borderId="0" xfId="2" applyNumberFormat="1" applyFont="1" applyFill="1" applyBorder="1" applyAlignment="1">
      <alignment horizontal="center" vertical="center" wrapText="1"/>
    </xf>
    <xf numFmtId="0" fontId="36" fillId="0" borderId="0" xfId="2" applyFont="1" applyFill="1"/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8" fillId="0" borderId="0" xfId="0" applyFont="1" applyFill="1"/>
    <xf numFmtId="0" fontId="39" fillId="0" borderId="0" xfId="2" applyFont="1" applyFill="1" applyBorder="1" applyAlignment="1">
      <alignment horizontal="center" vertical="center" wrapText="1"/>
    </xf>
    <xf numFmtId="0" fontId="40" fillId="0" borderId="0" xfId="2" applyFont="1" applyFill="1" applyBorder="1" applyAlignment="1">
      <alignment horizontal="center" vertical="center" wrapText="1"/>
    </xf>
    <xf numFmtId="1" fontId="39" fillId="0" borderId="0" xfId="2" applyNumberFormat="1" applyFont="1" applyFill="1" applyBorder="1" applyAlignment="1">
      <alignment horizontal="center" vertical="center" wrapText="1"/>
    </xf>
    <xf numFmtId="0" fontId="34" fillId="0" borderId="0" xfId="2" applyFont="1" applyFill="1" applyAlignment="1">
      <alignment horizontal="left" vertical="center" wrapText="1" indent="1"/>
    </xf>
    <xf numFmtId="0" fontId="35" fillId="0" borderId="0" xfId="2" applyFont="1" applyFill="1" applyAlignment="1">
      <alignment horizontal="left" vertical="center" wrapText="1" indent="1"/>
    </xf>
    <xf numFmtId="0" fontId="41" fillId="0" borderId="0" xfId="2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3">
    <cellStyle name="Обычный" xfId="0" builtinId="0"/>
    <cellStyle name="Обычный 3" xfId="2"/>
    <cellStyle name="მძიმე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A55" workbookViewId="0">
      <selection activeCell="A72" sqref="A72:H72"/>
    </sheetView>
  </sheetViews>
  <sheetFormatPr defaultRowHeight="15.75" x14ac:dyDescent="0.3"/>
  <cols>
    <col min="1" max="1" width="3.42578125" style="144" customWidth="1"/>
    <col min="2" max="2" width="12.42578125" style="145" bestFit="1" customWidth="1"/>
    <col min="3" max="3" width="41.85546875" style="146" customWidth="1"/>
    <col min="4" max="4" width="8" style="144" customWidth="1"/>
    <col min="5" max="5" width="8.85546875" style="148" customWidth="1"/>
    <col min="6" max="6" width="10.7109375" style="147" customWidth="1"/>
    <col min="7" max="7" width="9" style="148" customWidth="1"/>
    <col min="8" max="8" width="14.5703125" style="147" customWidth="1"/>
    <col min="9" max="9" width="14.5703125" style="148" customWidth="1"/>
    <col min="10" max="10" width="14.28515625" style="2" customWidth="1"/>
    <col min="11" max="11" width="14.7109375" style="2" customWidth="1"/>
    <col min="12" max="12" width="12" style="2" customWidth="1"/>
    <col min="13" max="15" width="11.28515625" style="2" customWidth="1"/>
    <col min="16" max="16" width="10.140625" style="3" bestFit="1" customWidth="1"/>
    <col min="17" max="18" width="9.140625" style="2"/>
    <col min="19" max="256" width="9.140625" style="4"/>
    <col min="257" max="257" width="3.42578125" style="4" customWidth="1"/>
    <col min="258" max="258" width="12.42578125" style="4" bestFit="1" customWidth="1"/>
    <col min="259" max="259" width="41.85546875" style="4" customWidth="1"/>
    <col min="260" max="260" width="8" style="4" customWidth="1"/>
    <col min="261" max="261" width="8.85546875" style="4" customWidth="1"/>
    <col min="262" max="262" width="10.7109375" style="4" customWidth="1"/>
    <col min="263" max="263" width="9" style="4" customWidth="1"/>
    <col min="264" max="265" width="14.5703125" style="4" customWidth="1"/>
    <col min="266" max="266" width="14.28515625" style="4" customWidth="1"/>
    <col min="267" max="267" width="14.7109375" style="4" customWidth="1"/>
    <col min="268" max="268" width="12" style="4" customWidth="1"/>
    <col min="269" max="271" width="11.28515625" style="4" customWidth="1"/>
    <col min="272" max="272" width="10.140625" style="4" bestFit="1" customWidth="1"/>
    <col min="273" max="512" width="9.140625" style="4"/>
    <col min="513" max="513" width="3.42578125" style="4" customWidth="1"/>
    <col min="514" max="514" width="12.42578125" style="4" bestFit="1" customWidth="1"/>
    <col min="515" max="515" width="41.85546875" style="4" customWidth="1"/>
    <col min="516" max="516" width="8" style="4" customWidth="1"/>
    <col min="517" max="517" width="8.85546875" style="4" customWidth="1"/>
    <col min="518" max="518" width="10.7109375" style="4" customWidth="1"/>
    <col min="519" max="519" width="9" style="4" customWidth="1"/>
    <col min="520" max="521" width="14.5703125" style="4" customWidth="1"/>
    <col min="522" max="522" width="14.28515625" style="4" customWidth="1"/>
    <col min="523" max="523" width="14.7109375" style="4" customWidth="1"/>
    <col min="524" max="524" width="12" style="4" customWidth="1"/>
    <col min="525" max="527" width="11.28515625" style="4" customWidth="1"/>
    <col min="528" max="528" width="10.140625" style="4" bestFit="1" customWidth="1"/>
    <col min="529" max="768" width="9.140625" style="4"/>
    <col min="769" max="769" width="3.42578125" style="4" customWidth="1"/>
    <col min="770" max="770" width="12.42578125" style="4" bestFit="1" customWidth="1"/>
    <col min="771" max="771" width="41.85546875" style="4" customWidth="1"/>
    <col min="772" max="772" width="8" style="4" customWidth="1"/>
    <col min="773" max="773" width="8.85546875" style="4" customWidth="1"/>
    <col min="774" max="774" width="10.7109375" style="4" customWidth="1"/>
    <col min="775" max="775" width="9" style="4" customWidth="1"/>
    <col min="776" max="777" width="14.5703125" style="4" customWidth="1"/>
    <col min="778" max="778" width="14.28515625" style="4" customWidth="1"/>
    <col min="779" max="779" width="14.7109375" style="4" customWidth="1"/>
    <col min="780" max="780" width="12" style="4" customWidth="1"/>
    <col min="781" max="783" width="11.28515625" style="4" customWidth="1"/>
    <col min="784" max="784" width="10.140625" style="4" bestFit="1" customWidth="1"/>
    <col min="785" max="1024" width="9.140625" style="4"/>
    <col min="1025" max="1025" width="3.42578125" style="4" customWidth="1"/>
    <col min="1026" max="1026" width="12.42578125" style="4" bestFit="1" customWidth="1"/>
    <col min="1027" max="1027" width="41.85546875" style="4" customWidth="1"/>
    <col min="1028" max="1028" width="8" style="4" customWidth="1"/>
    <col min="1029" max="1029" width="8.85546875" style="4" customWidth="1"/>
    <col min="1030" max="1030" width="10.7109375" style="4" customWidth="1"/>
    <col min="1031" max="1031" width="9" style="4" customWidth="1"/>
    <col min="1032" max="1033" width="14.5703125" style="4" customWidth="1"/>
    <col min="1034" max="1034" width="14.28515625" style="4" customWidth="1"/>
    <col min="1035" max="1035" width="14.7109375" style="4" customWidth="1"/>
    <col min="1036" max="1036" width="12" style="4" customWidth="1"/>
    <col min="1037" max="1039" width="11.28515625" style="4" customWidth="1"/>
    <col min="1040" max="1040" width="10.140625" style="4" bestFit="1" customWidth="1"/>
    <col min="1041" max="1280" width="9.140625" style="4"/>
    <col min="1281" max="1281" width="3.42578125" style="4" customWidth="1"/>
    <col min="1282" max="1282" width="12.42578125" style="4" bestFit="1" customWidth="1"/>
    <col min="1283" max="1283" width="41.85546875" style="4" customWidth="1"/>
    <col min="1284" max="1284" width="8" style="4" customWidth="1"/>
    <col min="1285" max="1285" width="8.85546875" style="4" customWidth="1"/>
    <col min="1286" max="1286" width="10.7109375" style="4" customWidth="1"/>
    <col min="1287" max="1287" width="9" style="4" customWidth="1"/>
    <col min="1288" max="1289" width="14.5703125" style="4" customWidth="1"/>
    <col min="1290" max="1290" width="14.28515625" style="4" customWidth="1"/>
    <col min="1291" max="1291" width="14.7109375" style="4" customWidth="1"/>
    <col min="1292" max="1292" width="12" style="4" customWidth="1"/>
    <col min="1293" max="1295" width="11.28515625" style="4" customWidth="1"/>
    <col min="1296" max="1296" width="10.140625" style="4" bestFit="1" customWidth="1"/>
    <col min="1297" max="1536" width="9.140625" style="4"/>
    <col min="1537" max="1537" width="3.42578125" style="4" customWidth="1"/>
    <col min="1538" max="1538" width="12.42578125" style="4" bestFit="1" customWidth="1"/>
    <col min="1539" max="1539" width="41.85546875" style="4" customWidth="1"/>
    <col min="1540" max="1540" width="8" style="4" customWidth="1"/>
    <col min="1541" max="1541" width="8.85546875" style="4" customWidth="1"/>
    <col min="1542" max="1542" width="10.7109375" style="4" customWidth="1"/>
    <col min="1543" max="1543" width="9" style="4" customWidth="1"/>
    <col min="1544" max="1545" width="14.5703125" style="4" customWidth="1"/>
    <col min="1546" max="1546" width="14.28515625" style="4" customWidth="1"/>
    <col min="1547" max="1547" width="14.7109375" style="4" customWidth="1"/>
    <col min="1548" max="1548" width="12" style="4" customWidth="1"/>
    <col min="1549" max="1551" width="11.28515625" style="4" customWidth="1"/>
    <col min="1552" max="1552" width="10.140625" style="4" bestFit="1" customWidth="1"/>
    <col min="1553" max="1792" width="9.140625" style="4"/>
    <col min="1793" max="1793" width="3.42578125" style="4" customWidth="1"/>
    <col min="1794" max="1794" width="12.42578125" style="4" bestFit="1" customWidth="1"/>
    <col min="1795" max="1795" width="41.85546875" style="4" customWidth="1"/>
    <col min="1796" max="1796" width="8" style="4" customWidth="1"/>
    <col min="1797" max="1797" width="8.85546875" style="4" customWidth="1"/>
    <col min="1798" max="1798" width="10.7109375" style="4" customWidth="1"/>
    <col min="1799" max="1799" width="9" style="4" customWidth="1"/>
    <col min="1800" max="1801" width="14.5703125" style="4" customWidth="1"/>
    <col min="1802" max="1802" width="14.28515625" style="4" customWidth="1"/>
    <col min="1803" max="1803" width="14.7109375" style="4" customWidth="1"/>
    <col min="1804" max="1804" width="12" style="4" customWidth="1"/>
    <col min="1805" max="1807" width="11.28515625" style="4" customWidth="1"/>
    <col min="1808" max="1808" width="10.140625" style="4" bestFit="1" customWidth="1"/>
    <col min="1809" max="2048" width="9.140625" style="4"/>
    <col min="2049" max="2049" width="3.42578125" style="4" customWidth="1"/>
    <col min="2050" max="2050" width="12.42578125" style="4" bestFit="1" customWidth="1"/>
    <col min="2051" max="2051" width="41.85546875" style="4" customWidth="1"/>
    <col min="2052" max="2052" width="8" style="4" customWidth="1"/>
    <col min="2053" max="2053" width="8.85546875" style="4" customWidth="1"/>
    <col min="2054" max="2054" width="10.7109375" style="4" customWidth="1"/>
    <col min="2055" max="2055" width="9" style="4" customWidth="1"/>
    <col min="2056" max="2057" width="14.5703125" style="4" customWidth="1"/>
    <col min="2058" max="2058" width="14.28515625" style="4" customWidth="1"/>
    <col min="2059" max="2059" width="14.7109375" style="4" customWidth="1"/>
    <col min="2060" max="2060" width="12" style="4" customWidth="1"/>
    <col min="2061" max="2063" width="11.28515625" style="4" customWidth="1"/>
    <col min="2064" max="2064" width="10.140625" style="4" bestFit="1" customWidth="1"/>
    <col min="2065" max="2304" width="9.140625" style="4"/>
    <col min="2305" max="2305" width="3.42578125" style="4" customWidth="1"/>
    <col min="2306" max="2306" width="12.42578125" style="4" bestFit="1" customWidth="1"/>
    <col min="2307" max="2307" width="41.85546875" style="4" customWidth="1"/>
    <col min="2308" max="2308" width="8" style="4" customWidth="1"/>
    <col min="2309" max="2309" width="8.85546875" style="4" customWidth="1"/>
    <col min="2310" max="2310" width="10.7109375" style="4" customWidth="1"/>
    <col min="2311" max="2311" width="9" style="4" customWidth="1"/>
    <col min="2312" max="2313" width="14.5703125" style="4" customWidth="1"/>
    <col min="2314" max="2314" width="14.28515625" style="4" customWidth="1"/>
    <col min="2315" max="2315" width="14.7109375" style="4" customWidth="1"/>
    <col min="2316" max="2316" width="12" style="4" customWidth="1"/>
    <col min="2317" max="2319" width="11.28515625" style="4" customWidth="1"/>
    <col min="2320" max="2320" width="10.140625" style="4" bestFit="1" customWidth="1"/>
    <col min="2321" max="2560" width="9.140625" style="4"/>
    <col min="2561" max="2561" width="3.42578125" style="4" customWidth="1"/>
    <col min="2562" max="2562" width="12.42578125" style="4" bestFit="1" customWidth="1"/>
    <col min="2563" max="2563" width="41.85546875" style="4" customWidth="1"/>
    <col min="2564" max="2564" width="8" style="4" customWidth="1"/>
    <col min="2565" max="2565" width="8.85546875" style="4" customWidth="1"/>
    <col min="2566" max="2566" width="10.7109375" style="4" customWidth="1"/>
    <col min="2567" max="2567" width="9" style="4" customWidth="1"/>
    <col min="2568" max="2569" width="14.5703125" style="4" customWidth="1"/>
    <col min="2570" max="2570" width="14.28515625" style="4" customWidth="1"/>
    <col min="2571" max="2571" width="14.7109375" style="4" customWidth="1"/>
    <col min="2572" max="2572" width="12" style="4" customWidth="1"/>
    <col min="2573" max="2575" width="11.28515625" style="4" customWidth="1"/>
    <col min="2576" max="2576" width="10.140625" style="4" bestFit="1" customWidth="1"/>
    <col min="2577" max="2816" width="9.140625" style="4"/>
    <col min="2817" max="2817" width="3.42578125" style="4" customWidth="1"/>
    <col min="2818" max="2818" width="12.42578125" style="4" bestFit="1" customWidth="1"/>
    <col min="2819" max="2819" width="41.85546875" style="4" customWidth="1"/>
    <col min="2820" max="2820" width="8" style="4" customWidth="1"/>
    <col min="2821" max="2821" width="8.85546875" style="4" customWidth="1"/>
    <col min="2822" max="2822" width="10.7109375" style="4" customWidth="1"/>
    <col min="2823" max="2823" width="9" style="4" customWidth="1"/>
    <col min="2824" max="2825" width="14.5703125" style="4" customWidth="1"/>
    <col min="2826" max="2826" width="14.28515625" style="4" customWidth="1"/>
    <col min="2827" max="2827" width="14.7109375" style="4" customWidth="1"/>
    <col min="2828" max="2828" width="12" style="4" customWidth="1"/>
    <col min="2829" max="2831" width="11.28515625" style="4" customWidth="1"/>
    <col min="2832" max="2832" width="10.140625" style="4" bestFit="1" customWidth="1"/>
    <col min="2833" max="3072" width="9.140625" style="4"/>
    <col min="3073" max="3073" width="3.42578125" style="4" customWidth="1"/>
    <col min="3074" max="3074" width="12.42578125" style="4" bestFit="1" customWidth="1"/>
    <col min="3075" max="3075" width="41.85546875" style="4" customWidth="1"/>
    <col min="3076" max="3076" width="8" style="4" customWidth="1"/>
    <col min="3077" max="3077" width="8.85546875" style="4" customWidth="1"/>
    <col min="3078" max="3078" width="10.7109375" style="4" customWidth="1"/>
    <col min="3079" max="3079" width="9" style="4" customWidth="1"/>
    <col min="3080" max="3081" width="14.5703125" style="4" customWidth="1"/>
    <col min="3082" max="3082" width="14.28515625" style="4" customWidth="1"/>
    <col min="3083" max="3083" width="14.7109375" style="4" customWidth="1"/>
    <col min="3084" max="3084" width="12" style="4" customWidth="1"/>
    <col min="3085" max="3087" width="11.28515625" style="4" customWidth="1"/>
    <col min="3088" max="3088" width="10.140625" style="4" bestFit="1" customWidth="1"/>
    <col min="3089" max="3328" width="9.140625" style="4"/>
    <col min="3329" max="3329" width="3.42578125" style="4" customWidth="1"/>
    <col min="3330" max="3330" width="12.42578125" style="4" bestFit="1" customWidth="1"/>
    <col min="3331" max="3331" width="41.85546875" style="4" customWidth="1"/>
    <col min="3332" max="3332" width="8" style="4" customWidth="1"/>
    <col min="3333" max="3333" width="8.85546875" style="4" customWidth="1"/>
    <col min="3334" max="3334" width="10.7109375" style="4" customWidth="1"/>
    <col min="3335" max="3335" width="9" style="4" customWidth="1"/>
    <col min="3336" max="3337" width="14.5703125" style="4" customWidth="1"/>
    <col min="3338" max="3338" width="14.28515625" style="4" customWidth="1"/>
    <col min="3339" max="3339" width="14.7109375" style="4" customWidth="1"/>
    <col min="3340" max="3340" width="12" style="4" customWidth="1"/>
    <col min="3341" max="3343" width="11.28515625" style="4" customWidth="1"/>
    <col min="3344" max="3344" width="10.140625" style="4" bestFit="1" customWidth="1"/>
    <col min="3345" max="3584" width="9.140625" style="4"/>
    <col min="3585" max="3585" width="3.42578125" style="4" customWidth="1"/>
    <col min="3586" max="3586" width="12.42578125" style="4" bestFit="1" customWidth="1"/>
    <col min="3587" max="3587" width="41.85546875" style="4" customWidth="1"/>
    <col min="3588" max="3588" width="8" style="4" customWidth="1"/>
    <col min="3589" max="3589" width="8.85546875" style="4" customWidth="1"/>
    <col min="3590" max="3590" width="10.7109375" style="4" customWidth="1"/>
    <col min="3591" max="3591" width="9" style="4" customWidth="1"/>
    <col min="3592" max="3593" width="14.5703125" style="4" customWidth="1"/>
    <col min="3594" max="3594" width="14.28515625" style="4" customWidth="1"/>
    <col min="3595" max="3595" width="14.7109375" style="4" customWidth="1"/>
    <col min="3596" max="3596" width="12" style="4" customWidth="1"/>
    <col min="3597" max="3599" width="11.28515625" style="4" customWidth="1"/>
    <col min="3600" max="3600" width="10.140625" style="4" bestFit="1" customWidth="1"/>
    <col min="3601" max="3840" width="9.140625" style="4"/>
    <col min="3841" max="3841" width="3.42578125" style="4" customWidth="1"/>
    <col min="3842" max="3842" width="12.42578125" style="4" bestFit="1" customWidth="1"/>
    <col min="3843" max="3843" width="41.85546875" style="4" customWidth="1"/>
    <col min="3844" max="3844" width="8" style="4" customWidth="1"/>
    <col min="3845" max="3845" width="8.85546875" style="4" customWidth="1"/>
    <col min="3846" max="3846" width="10.7109375" style="4" customWidth="1"/>
    <col min="3847" max="3847" width="9" style="4" customWidth="1"/>
    <col min="3848" max="3849" width="14.5703125" style="4" customWidth="1"/>
    <col min="3850" max="3850" width="14.28515625" style="4" customWidth="1"/>
    <col min="3851" max="3851" width="14.7109375" style="4" customWidth="1"/>
    <col min="3852" max="3852" width="12" style="4" customWidth="1"/>
    <col min="3853" max="3855" width="11.28515625" style="4" customWidth="1"/>
    <col min="3856" max="3856" width="10.140625" style="4" bestFit="1" customWidth="1"/>
    <col min="3857" max="4096" width="9.140625" style="4"/>
    <col min="4097" max="4097" width="3.42578125" style="4" customWidth="1"/>
    <col min="4098" max="4098" width="12.42578125" style="4" bestFit="1" customWidth="1"/>
    <col min="4099" max="4099" width="41.85546875" style="4" customWidth="1"/>
    <col min="4100" max="4100" width="8" style="4" customWidth="1"/>
    <col min="4101" max="4101" width="8.85546875" style="4" customWidth="1"/>
    <col min="4102" max="4102" width="10.7109375" style="4" customWidth="1"/>
    <col min="4103" max="4103" width="9" style="4" customWidth="1"/>
    <col min="4104" max="4105" width="14.5703125" style="4" customWidth="1"/>
    <col min="4106" max="4106" width="14.28515625" style="4" customWidth="1"/>
    <col min="4107" max="4107" width="14.7109375" style="4" customWidth="1"/>
    <col min="4108" max="4108" width="12" style="4" customWidth="1"/>
    <col min="4109" max="4111" width="11.28515625" style="4" customWidth="1"/>
    <col min="4112" max="4112" width="10.140625" style="4" bestFit="1" customWidth="1"/>
    <col min="4113" max="4352" width="9.140625" style="4"/>
    <col min="4353" max="4353" width="3.42578125" style="4" customWidth="1"/>
    <col min="4354" max="4354" width="12.42578125" style="4" bestFit="1" customWidth="1"/>
    <col min="4355" max="4355" width="41.85546875" style="4" customWidth="1"/>
    <col min="4356" max="4356" width="8" style="4" customWidth="1"/>
    <col min="4357" max="4357" width="8.85546875" style="4" customWidth="1"/>
    <col min="4358" max="4358" width="10.7109375" style="4" customWidth="1"/>
    <col min="4359" max="4359" width="9" style="4" customWidth="1"/>
    <col min="4360" max="4361" width="14.5703125" style="4" customWidth="1"/>
    <col min="4362" max="4362" width="14.28515625" style="4" customWidth="1"/>
    <col min="4363" max="4363" width="14.7109375" style="4" customWidth="1"/>
    <col min="4364" max="4364" width="12" style="4" customWidth="1"/>
    <col min="4365" max="4367" width="11.28515625" style="4" customWidth="1"/>
    <col min="4368" max="4368" width="10.140625" style="4" bestFit="1" customWidth="1"/>
    <col min="4369" max="4608" width="9.140625" style="4"/>
    <col min="4609" max="4609" width="3.42578125" style="4" customWidth="1"/>
    <col min="4610" max="4610" width="12.42578125" style="4" bestFit="1" customWidth="1"/>
    <col min="4611" max="4611" width="41.85546875" style="4" customWidth="1"/>
    <col min="4612" max="4612" width="8" style="4" customWidth="1"/>
    <col min="4613" max="4613" width="8.85546875" style="4" customWidth="1"/>
    <col min="4614" max="4614" width="10.7109375" style="4" customWidth="1"/>
    <col min="4615" max="4615" width="9" style="4" customWidth="1"/>
    <col min="4616" max="4617" width="14.5703125" style="4" customWidth="1"/>
    <col min="4618" max="4618" width="14.28515625" style="4" customWidth="1"/>
    <col min="4619" max="4619" width="14.7109375" style="4" customWidth="1"/>
    <col min="4620" max="4620" width="12" style="4" customWidth="1"/>
    <col min="4621" max="4623" width="11.28515625" style="4" customWidth="1"/>
    <col min="4624" max="4624" width="10.140625" style="4" bestFit="1" customWidth="1"/>
    <col min="4625" max="4864" width="9.140625" style="4"/>
    <col min="4865" max="4865" width="3.42578125" style="4" customWidth="1"/>
    <col min="4866" max="4866" width="12.42578125" style="4" bestFit="1" customWidth="1"/>
    <col min="4867" max="4867" width="41.85546875" style="4" customWidth="1"/>
    <col min="4868" max="4868" width="8" style="4" customWidth="1"/>
    <col min="4869" max="4869" width="8.85546875" style="4" customWidth="1"/>
    <col min="4870" max="4870" width="10.7109375" style="4" customWidth="1"/>
    <col min="4871" max="4871" width="9" style="4" customWidth="1"/>
    <col min="4872" max="4873" width="14.5703125" style="4" customWidth="1"/>
    <col min="4874" max="4874" width="14.28515625" style="4" customWidth="1"/>
    <col min="4875" max="4875" width="14.7109375" style="4" customWidth="1"/>
    <col min="4876" max="4876" width="12" style="4" customWidth="1"/>
    <col min="4877" max="4879" width="11.28515625" style="4" customWidth="1"/>
    <col min="4880" max="4880" width="10.140625" style="4" bestFit="1" customWidth="1"/>
    <col min="4881" max="5120" width="9.140625" style="4"/>
    <col min="5121" max="5121" width="3.42578125" style="4" customWidth="1"/>
    <col min="5122" max="5122" width="12.42578125" style="4" bestFit="1" customWidth="1"/>
    <col min="5123" max="5123" width="41.85546875" style="4" customWidth="1"/>
    <col min="5124" max="5124" width="8" style="4" customWidth="1"/>
    <col min="5125" max="5125" width="8.85546875" style="4" customWidth="1"/>
    <col min="5126" max="5126" width="10.7109375" style="4" customWidth="1"/>
    <col min="5127" max="5127" width="9" style="4" customWidth="1"/>
    <col min="5128" max="5129" width="14.5703125" style="4" customWidth="1"/>
    <col min="5130" max="5130" width="14.28515625" style="4" customWidth="1"/>
    <col min="5131" max="5131" width="14.7109375" style="4" customWidth="1"/>
    <col min="5132" max="5132" width="12" style="4" customWidth="1"/>
    <col min="5133" max="5135" width="11.28515625" style="4" customWidth="1"/>
    <col min="5136" max="5136" width="10.140625" style="4" bestFit="1" customWidth="1"/>
    <col min="5137" max="5376" width="9.140625" style="4"/>
    <col min="5377" max="5377" width="3.42578125" style="4" customWidth="1"/>
    <col min="5378" max="5378" width="12.42578125" style="4" bestFit="1" customWidth="1"/>
    <col min="5379" max="5379" width="41.85546875" style="4" customWidth="1"/>
    <col min="5380" max="5380" width="8" style="4" customWidth="1"/>
    <col min="5381" max="5381" width="8.85546875" style="4" customWidth="1"/>
    <col min="5382" max="5382" width="10.7109375" style="4" customWidth="1"/>
    <col min="5383" max="5383" width="9" style="4" customWidth="1"/>
    <col min="5384" max="5385" width="14.5703125" style="4" customWidth="1"/>
    <col min="5386" max="5386" width="14.28515625" style="4" customWidth="1"/>
    <col min="5387" max="5387" width="14.7109375" style="4" customWidth="1"/>
    <col min="5388" max="5388" width="12" style="4" customWidth="1"/>
    <col min="5389" max="5391" width="11.28515625" style="4" customWidth="1"/>
    <col min="5392" max="5392" width="10.140625" style="4" bestFit="1" customWidth="1"/>
    <col min="5393" max="5632" width="9.140625" style="4"/>
    <col min="5633" max="5633" width="3.42578125" style="4" customWidth="1"/>
    <col min="5634" max="5634" width="12.42578125" style="4" bestFit="1" customWidth="1"/>
    <col min="5635" max="5635" width="41.85546875" style="4" customWidth="1"/>
    <col min="5636" max="5636" width="8" style="4" customWidth="1"/>
    <col min="5637" max="5637" width="8.85546875" style="4" customWidth="1"/>
    <col min="5638" max="5638" width="10.7109375" style="4" customWidth="1"/>
    <col min="5639" max="5639" width="9" style="4" customWidth="1"/>
    <col min="5640" max="5641" width="14.5703125" style="4" customWidth="1"/>
    <col min="5642" max="5642" width="14.28515625" style="4" customWidth="1"/>
    <col min="5643" max="5643" width="14.7109375" style="4" customWidth="1"/>
    <col min="5644" max="5644" width="12" style="4" customWidth="1"/>
    <col min="5645" max="5647" width="11.28515625" style="4" customWidth="1"/>
    <col min="5648" max="5648" width="10.140625" style="4" bestFit="1" customWidth="1"/>
    <col min="5649" max="5888" width="9.140625" style="4"/>
    <col min="5889" max="5889" width="3.42578125" style="4" customWidth="1"/>
    <col min="5890" max="5890" width="12.42578125" style="4" bestFit="1" customWidth="1"/>
    <col min="5891" max="5891" width="41.85546875" style="4" customWidth="1"/>
    <col min="5892" max="5892" width="8" style="4" customWidth="1"/>
    <col min="5893" max="5893" width="8.85546875" style="4" customWidth="1"/>
    <col min="5894" max="5894" width="10.7109375" style="4" customWidth="1"/>
    <col min="5895" max="5895" width="9" style="4" customWidth="1"/>
    <col min="5896" max="5897" width="14.5703125" style="4" customWidth="1"/>
    <col min="5898" max="5898" width="14.28515625" style="4" customWidth="1"/>
    <col min="5899" max="5899" width="14.7109375" style="4" customWidth="1"/>
    <col min="5900" max="5900" width="12" style="4" customWidth="1"/>
    <col min="5901" max="5903" width="11.28515625" style="4" customWidth="1"/>
    <col min="5904" max="5904" width="10.140625" style="4" bestFit="1" customWidth="1"/>
    <col min="5905" max="6144" width="9.140625" style="4"/>
    <col min="6145" max="6145" width="3.42578125" style="4" customWidth="1"/>
    <col min="6146" max="6146" width="12.42578125" style="4" bestFit="1" customWidth="1"/>
    <col min="6147" max="6147" width="41.85546875" style="4" customWidth="1"/>
    <col min="6148" max="6148" width="8" style="4" customWidth="1"/>
    <col min="6149" max="6149" width="8.85546875" style="4" customWidth="1"/>
    <col min="6150" max="6150" width="10.7109375" style="4" customWidth="1"/>
    <col min="6151" max="6151" width="9" style="4" customWidth="1"/>
    <col min="6152" max="6153" width="14.5703125" style="4" customWidth="1"/>
    <col min="6154" max="6154" width="14.28515625" style="4" customWidth="1"/>
    <col min="6155" max="6155" width="14.7109375" style="4" customWidth="1"/>
    <col min="6156" max="6156" width="12" style="4" customWidth="1"/>
    <col min="6157" max="6159" width="11.28515625" style="4" customWidth="1"/>
    <col min="6160" max="6160" width="10.140625" style="4" bestFit="1" customWidth="1"/>
    <col min="6161" max="6400" width="9.140625" style="4"/>
    <col min="6401" max="6401" width="3.42578125" style="4" customWidth="1"/>
    <col min="6402" max="6402" width="12.42578125" style="4" bestFit="1" customWidth="1"/>
    <col min="6403" max="6403" width="41.85546875" style="4" customWidth="1"/>
    <col min="6404" max="6404" width="8" style="4" customWidth="1"/>
    <col min="6405" max="6405" width="8.85546875" style="4" customWidth="1"/>
    <col min="6406" max="6406" width="10.7109375" style="4" customWidth="1"/>
    <col min="6407" max="6407" width="9" style="4" customWidth="1"/>
    <col min="6408" max="6409" width="14.5703125" style="4" customWidth="1"/>
    <col min="6410" max="6410" width="14.28515625" style="4" customWidth="1"/>
    <col min="6411" max="6411" width="14.7109375" style="4" customWidth="1"/>
    <col min="6412" max="6412" width="12" style="4" customWidth="1"/>
    <col min="6413" max="6415" width="11.28515625" style="4" customWidth="1"/>
    <col min="6416" max="6416" width="10.140625" style="4" bestFit="1" customWidth="1"/>
    <col min="6417" max="6656" width="9.140625" style="4"/>
    <col min="6657" max="6657" width="3.42578125" style="4" customWidth="1"/>
    <col min="6658" max="6658" width="12.42578125" style="4" bestFit="1" customWidth="1"/>
    <col min="6659" max="6659" width="41.85546875" style="4" customWidth="1"/>
    <col min="6660" max="6660" width="8" style="4" customWidth="1"/>
    <col min="6661" max="6661" width="8.85546875" style="4" customWidth="1"/>
    <col min="6662" max="6662" width="10.7109375" style="4" customWidth="1"/>
    <col min="6663" max="6663" width="9" style="4" customWidth="1"/>
    <col min="6664" max="6665" width="14.5703125" style="4" customWidth="1"/>
    <col min="6666" max="6666" width="14.28515625" style="4" customWidth="1"/>
    <col min="6667" max="6667" width="14.7109375" style="4" customWidth="1"/>
    <col min="6668" max="6668" width="12" style="4" customWidth="1"/>
    <col min="6669" max="6671" width="11.28515625" style="4" customWidth="1"/>
    <col min="6672" max="6672" width="10.140625" style="4" bestFit="1" customWidth="1"/>
    <col min="6673" max="6912" width="9.140625" style="4"/>
    <col min="6913" max="6913" width="3.42578125" style="4" customWidth="1"/>
    <col min="6914" max="6914" width="12.42578125" style="4" bestFit="1" customWidth="1"/>
    <col min="6915" max="6915" width="41.85546875" style="4" customWidth="1"/>
    <col min="6916" max="6916" width="8" style="4" customWidth="1"/>
    <col min="6917" max="6917" width="8.85546875" style="4" customWidth="1"/>
    <col min="6918" max="6918" width="10.7109375" style="4" customWidth="1"/>
    <col min="6919" max="6919" width="9" style="4" customWidth="1"/>
    <col min="6920" max="6921" width="14.5703125" style="4" customWidth="1"/>
    <col min="6922" max="6922" width="14.28515625" style="4" customWidth="1"/>
    <col min="6923" max="6923" width="14.7109375" style="4" customWidth="1"/>
    <col min="6924" max="6924" width="12" style="4" customWidth="1"/>
    <col min="6925" max="6927" width="11.28515625" style="4" customWidth="1"/>
    <col min="6928" max="6928" width="10.140625" style="4" bestFit="1" customWidth="1"/>
    <col min="6929" max="7168" width="9.140625" style="4"/>
    <col min="7169" max="7169" width="3.42578125" style="4" customWidth="1"/>
    <col min="7170" max="7170" width="12.42578125" style="4" bestFit="1" customWidth="1"/>
    <col min="7171" max="7171" width="41.85546875" style="4" customWidth="1"/>
    <col min="7172" max="7172" width="8" style="4" customWidth="1"/>
    <col min="7173" max="7173" width="8.85546875" style="4" customWidth="1"/>
    <col min="7174" max="7174" width="10.7109375" style="4" customWidth="1"/>
    <col min="7175" max="7175" width="9" style="4" customWidth="1"/>
    <col min="7176" max="7177" width="14.5703125" style="4" customWidth="1"/>
    <col min="7178" max="7178" width="14.28515625" style="4" customWidth="1"/>
    <col min="7179" max="7179" width="14.7109375" style="4" customWidth="1"/>
    <col min="7180" max="7180" width="12" style="4" customWidth="1"/>
    <col min="7181" max="7183" width="11.28515625" style="4" customWidth="1"/>
    <col min="7184" max="7184" width="10.140625" style="4" bestFit="1" customWidth="1"/>
    <col min="7185" max="7424" width="9.140625" style="4"/>
    <col min="7425" max="7425" width="3.42578125" style="4" customWidth="1"/>
    <col min="7426" max="7426" width="12.42578125" style="4" bestFit="1" customWidth="1"/>
    <col min="7427" max="7427" width="41.85546875" style="4" customWidth="1"/>
    <col min="7428" max="7428" width="8" style="4" customWidth="1"/>
    <col min="7429" max="7429" width="8.85546875" style="4" customWidth="1"/>
    <col min="7430" max="7430" width="10.7109375" style="4" customWidth="1"/>
    <col min="7431" max="7431" width="9" style="4" customWidth="1"/>
    <col min="7432" max="7433" width="14.5703125" style="4" customWidth="1"/>
    <col min="7434" max="7434" width="14.28515625" style="4" customWidth="1"/>
    <col min="7435" max="7435" width="14.7109375" style="4" customWidth="1"/>
    <col min="7436" max="7436" width="12" style="4" customWidth="1"/>
    <col min="7437" max="7439" width="11.28515625" style="4" customWidth="1"/>
    <col min="7440" max="7440" width="10.140625" style="4" bestFit="1" customWidth="1"/>
    <col min="7441" max="7680" width="9.140625" style="4"/>
    <col min="7681" max="7681" width="3.42578125" style="4" customWidth="1"/>
    <col min="7682" max="7682" width="12.42578125" style="4" bestFit="1" customWidth="1"/>
    <col min="7683" max="7683" width="41.85546875" style="4" customWidth="1"/>
    <col min="7684" max="7684" width="8" style="4" customWidth="1"/>
    <col min="7685" max="7685" width="8.85546875" style="4" customWidth="1"/>
    <col min="7686" max="7686" width="10.7109375" style="4" customWidth="1"/>
    <col min="7687" max="7687" width="9" style="4" customWidth="1"/>
    <col min="7688" max="7689" width="14.5703125" style="4" customWidth="1"/>
    <col min="7690" max="7690" width="14.28515625" style="4" customWidth="1"/>
    <col min="7691" max="7691" width="14.7109375" style="4" customWidth="1"/>
    <col min="7692" max="7692" width="12" style="4" customWidth="1"/>
    <col min="7693" max="7695" width="11.28515625" style="4" customWidth="1"/>
    <col min="7696" max="7696" width="10.140625" style="4" bestFit="1" customWidth="1"/>
    <col min="7697" max="7936" width="9.140625" style="4"/>
    <col min="7937" max="7937" width="3.42578125" style="4" customWidth="1"/>
    <col min="7938" max="7938" width="12.42578125" style="4" bestFit="1" customWidth="1"/>
    <col min="7939" max="7939" width="41.85546875" style="4" customWidth="1"/>
    <col min="7940" max="7940" width="8" style="4" customWidth="1"/>
    <col min="7941" max="7941" width="8.85546875" style="4" customWidth="1"/>
    <col min="7942" max="7942" width="10.7109375" style="4" customWidth="1"/>
    <col min="7943" max="7943" width="9" style="4" customWidth="1"/>
    <col min="7944" max="7945" width="14.5703125" style="4" customWidth="1"/>
    <col min="7946" max="7946" width="14.28515625" style="4" customWidth="1"/>
    <col min="7947" max="7947" width="14.7109375" style="4" customWidth="1"/>
    <col min="7948" max="7948" width="12" style="4" customWidth="1"/>
    <col min="7949" max="7951" width="11.28515625" style="4" customWidth="1"/>
    <col min="7952" max="7952" width="10.140625" style="4" bestFit="1" customWidth="1"/>
    <col min="7953" max="8192" width="9.140625" style="4"/>
    <col min="8193" max="8193" width="3.42578125" style="4" customWidth="1"/>
    <col min="8194" max="8194" width="12.42578125" style="4" bestFit="1" customWidth="1"/>
    <col min="8195" max="8195" width="41.85546875" style="4" customWidth="1"/>
    <col min="8196" max="8196" width="8" style="4" customWidth="1"/>
    <col min="8197" max="8197" width="8.85546875" style="4" customWidth="1"/>
    <col min="8198" max="8198" width="10.7109375" style="4" customWidth="1"/>
    <col min="8199" max="8199" width="9" style="4" customWidth="1"/>
    <col min="8200" max="8201" width="14.5703125" style="4" customWidth="1"/>
    <col min="8202" max="8202" width="14.28515625" style="4" customWidth="1"/>
    <col min="8203" max="8203" width="14.7109375" style="4" customWidth="1"/>
    <col min="8204" max="8204" width="12" style="4" customWidth="1"/>
    <col min="8205" max="8207" width="11.28515625" style="4" customWidth="1"/>
    <col min="8208" max="8208" width="10.140625" style="4" bestFit="1" customWidth="1"/>
    <col min="8209" max="8448" width="9.140625" style="4"/>
    <col min="8449" max="8449" width="3.42578125" style="4" customWidth="1"/>
    <col min="8450" max="8450" width="12.42578125" style="4" bestFit="1" customWidth="1"/>
    <col min="8451" max="8451" width="41.85546875" style="4" customWidth="1"/>
    <col min="8452" max="8452" width="8" style="4" customWidth="1"/>
    <col min="8453" max="8453" width="8.85546875" style="4" customWidth="1"/>
    <col min="8454" max="8454" width="10.7109375" style="4" customWidth="1"/>
    <col min="8455" max="8455" width="9" style="4" customWidth="1"/>
    <col min="8456" max="8457" width="14.5703125" style="4" customWidth="1"/>
    <col min="8458" max="8458" width="14.28515625" style="4" customWidth="1"/>
    <col min="8459" max="8459" width="14.7109375" style="4" customWidth="1"/>
    <col min="8460" max="8460" width="12" style="4" customWidth="1"/>
    <col min="8461" max="8463" width="11.28515625" style="4" customWidth="1"/>
    <col min="8464" max="8464" width="10.140625" style="4" bestFit="1" customWidth="1"/>
    <col min="8465" max="8704" width="9.140625" style="4"/>
    <col min="8705" max="8705" width="3.42578125" style="4" customWidth="1"/>
    <col min="8706" max="8706" width="12.42578125" style="4" bestFit="1" customWidth="1"/>
    <col min="8707" max="8707" width="41.85546875" style="4" customWidth="1"/>
    <col min="8708" max="8708" width="8" style="4" customWidth="1"/>
    <col min="8709" max="8709" width="8.85546875" style="4" customWidth="1"/>
    <col min="8710" max="8710" width="10.7109375" style="4" customWidth="1"/>
    <col min="8711" max="8711" width="9" style="4" customWidth="1"/>
    <col min="8712" max="8713" width="14.5703125" style="4" customWidth="1"/>
    <col min="8714" max="8714" width="14.28515625" style="4" customWidth="1"/>
    <col min="8715" max="8715" width="14.7109375" style="4" customWidth="1"/>
    <col min="8716" max="8716" width="12" style="4" customWidth="1"/>
    <col min="8717" max="8719" width="11.28515625" style="4" customWidth="1"/>
    <col min="8720" max="8720" width="10.140625" style="4" bestFit="1" customWidth="1"/>
    <col min="8721" max="8960" width="9.140625" style="4"/>
    <col min="8961" max="8961" width="3.42578125" style="4" customWidth="1"/>
    <col min="8962" max="8962" width="12.42578125" style="4" bestFit="1" customWidth="1"/>
    <col min="8963" max="8963" width="41.85546875" style="4" customWidth="1"/>
    <col min="8964" max="8964" width="8" style="4" customWidth="1"/>
    <col min="8965" max="8965" width="8.85546875" style="4" customWidth="1"/>
    <col min="8966" max="8966" width="10.7109375" style="4" customWidth="1"/>
    <col min="8967" max="8967" width="9" style="4" customWidth="1"/>
    <col min="8968" max="8969" width="14.5703125" style="4" customWidth="1"/>
    <col min="8970" max="8970" width="14.28515625" style="4" customWidth="1"/>
    <col min="8971" max="8971" width="14.7109375" style="4" customWidth="1"/>
    <col min="8972" max="8972" width="12" style="4" customWidth="1"/>
    <col min="8973" max="8975" width="11.28515625" style="4" customWidth="1"/>
    <col min="8976" max="8976" width="10.140625" style="4" bestFit="1" customWidth="1"/>
    <col min="8977" max="9216" width="9.140625" style="4"/>
    <col min="9217" max="9217" width="3.42578125" style="4" customWidth="1"/>
    <col min="9218" max="9218" width="12.42578125" style="4" bestFit="1" customWidth="1"/>
    <col min="9219" max="9219" width="41.85546875" style="4" customWidth="1"/>
    <col min="9220" max="9220" width="8" style="4" customWidth="1"/>
    <col min="9221" max="9221" width="8.85546875" style="4" customWidth="1"/>
    <col min="9222" max="9222" width="10.7109375" style="4" customWidth="1"/>
    <col min="9223" max="9223" width="9" style="4" customWidth="1"/>
    <col min="9224" max="9225" width="14.5703125" style="4" customWidth="1"/>
    <col min="9226" max="9226" width="14.28515625" style="4" customWidth="1"/>
    <col min="9227" max="9227" width="14.7109375" style="4" customWidth="1"/>
    <col min="9228" max="9228" width="12" style="4" customWidth="1"/>
    <col min="9229" max="9231" width="11.28515625" style="4" customWidth="1"/>
    <col min="9232" max="9232" width="10.140625" style="4" bestFit="1" customWidth="1"/>
    <col min="9233" max="9472" width="9.140625" style="4"/>
    <col min="9473" max="9473" width="3.42578125" style="4" customWidth="1"/>
    <col min="9474" max="9474" width="12.42578125" style="4" bestFit="1" customWidth="1"/>
    <col min="9475" max="9475" width="41.85546875" style="4" customWidth="1"/>
    <col min="9476" max="9476" width="8" style="4" customWidth="1"/>
    <col min="9477" max="9477" width="8.85546875" style="4" customWidth="1"/>
    <col min="9478" max="9478" width="10.7109375" style="4" customWidth="1"/>
    <col min="9479" max="9479" width="9" style="4" customWidth="1"/>
    <col min="9480" max="9481" width="14.5703125" style="4" customWidth="1"/>
    <col min="9482" max="9482" width="14.28515625" style="4" customWidth="1"/>
    <col min="9483" max="9483" width="14.7109375" style="4" customWidth="1"/>
    <col min="9484" max="9484" width="12" style="4" customWidth="1"/>
    <col min="9485" max="9487" width="11.28515625" style="4" customWidth="1"/>
    <col min="9488" max="9488" width="10.140625" style="4" bestFit="1" customWidth="1"/>
    <col min="9489" max="9728" width="9.140625" style="4"/>
    <col min="9729" max="9729" width="3.42578125" style="4" customWidth="1"/>
    <col min="9730" max="9730" width="12.42578125" style="4" bestFit="1" customWidth="1"/>
    <col min="9731" max="9731" width="41.85546875" style="4" customWidth="1"/>
    <col min="9732" max="9732" width="8" style="4" customWidth="1"/>
    <col min="9733" max="9733" width="8.85546875" style="4" customWidth="1"/>
    <col min="9734" max="9734" width="10.7109375" style="4" customWidth="1"/>
    <col min="9735" max="9735" width="9" style="4" customWidth="1"/>
    <col min="9736" max="9737" width="14.5703125" style="4" customWidth="1"/>
    <col min="9738" max="9738" width="14.28515625" style="4" customWidth="1"/>
    <col min="9739" max="9739" width="14.7109375" style="4" customWidth="1"/>
    <col min="9740" max="9740" width="12" style="4" customWidth="1"/>
    <col min="9741" max="9743" width="11.28515625" style="4" customWidth="1"/>
    <col min="9744" max="9744" width="10.140625" style="4" bestFit="1" customWidth="1"/>
    <col min="9745" max="9984" width="9.140625" style="4"/>
    <col min="9985" max="9985" width="3.42578125" style="4" customWidth="1"/>
    <col min="9986" max="9986" width="12.42578125" style="4" bestFit="1" customWidth="1"/>
    <col min="9987" max="9987" width="41.85546875" style="4" customWidth="1"/>
    <col min="9988" max="9988" width="8" style="4" customWidth="1"/>
    <col min="9989" max="9989" width="8.85546875" style="4" customWidth="1"/>
    <col min="9990" max="9990" width="10.7109375" style="4" customWidth="1"/>
    <col min="9991" max="9991" width="9" style="4" customWidth="1"/>
    <col min="9992" max="9993" width="14.5703125" style="4" customWidth="1"/>
    <col min="9994" max="9994" width="14.28515625" style="4" customWidth="1"/>
    <col min="9995" max="9995" width="14.7109375" style="4" customWidth="1"/>
    <col min="9996" max="9996" width="12" style="4" customWidth="1"/>
    <col min="9997" max="9999" width="11.28515625" style="4" customWidth="1"/>
    <col min="10000" max="10000" width="10.140625" style="4" bestFit="1" customWidth="1"/>
    <col min="10001" max="10240" width="9.140625" style="4"/>
    <col min="10241" max="10241" width="3.42578125" style="4" customWidth="1"/>
    <col min="10242" max="10242" width="12.42578125" style="4" bestFit="1" customWidth="1"/>
    <col min="10243" max="10243" width="41.85546875" style="4" customWidth="1"/>
    <col min="10244" max="10244" width="8" style="4" customWidth="1"/>
    <col min="10245" max="10245" width="8.85546875" style="4" customWidth="1"/>
    <col min="10246" max="10246" width="10.7109375" style="4" customWidth="1"/>
    <col min="10247" max="10247" width="9" style="4" customWidth="1"/>
    <col min="10248" max="10249" width="14.5703125" style="4" customWidth="1"/>
    <col min="10250" max="10250" width="14.28515625" style="4" customWidth="1"/>
    <col min="10251" max="10251" width="14.7109375" style="4" customWidth="1"/>
    <col min="10252" max="10252" width="12" style="4" customWidth="1"/>
    <col min="10253" max="10255" width="11.28515625" style="4" customWidth="1"/>
    <col min="10256" max="10256" width="10.140625" style="4" bestFit="1" customWidth="1"/>
    <col min="10257" max="10496" width="9.140625" style="4"/>
    <col min="10497" max="10497" width="3.42578125" style="4" customWidth="1"/>
    <col min="10498" max="10498" width="12.42578125" style="4" bestFit="1" customWidth="1"/>
    <col min="10499" max="10499" width="41.85546875" style="4" customWidth="1"/>
    <col min="10500" max="10500" width="8" style="4" customWidth="1"/>
    <col min="10501" max="10501" width="8.85546875" style="4" customWidth="1"/>
    <col min="10502" max="10502" width="10.7109375" style="4" customWidth="1"/>
    <col min="10503" max="10503" width="9" style="4" customWidth="1"/>
    <col min="10504" max="10505" width="14.5703125" style="4" customWidth="1"/>
    <col min="10506" max="10506" width="14.28515625" style="4" customWidth="1"/>
    <col min="10507" max="10507" width="14.7109375" style="4" customWidth="1"/>
    <col min="10508" max="10508" width="12" style="4" customWidth="1"/>
    <col min="10509" max="10511" width="11.28515625" style="4" customWidth="1"/>
    <col min="10512" max="10512" width="10.140625" style="4" bestFit="1" customWidth="1"/>
    <col min="10513" max="10752" width="9.140625" style="4"/>
    <col min="10753" max="10753" width="3.42578125" style="4" customWidth="1"/>
    <col min="10754" max="10754" width="12.42578125" style="4" bestFit="1" customWidth="1"/>
    <col min="10755" max="10755" width="41.85546875" style="4" customWidth="1"/>
    <col min="10756" max="10756" width="8" style="4" customWidth="1"/>
    <col min="10757" max="10757" width="8.85546875" style="4" customWidth="1"/>
    <col min="10758" max="10758" width="10.7109375" style="4" customWidth="1"/>
    <col min="10759" max="10759" width="9" style="4" customWidth="1"/>
    <col min="10760" max="10761" width="14.5703125" style="4" customWidth="1"/>
    <col min="10762" max="10762" width="14.28515625" style="4" customWidth="1"/>
    <col min="10763" max="10763" width="14.7109375" style="4" customWidth="1"/>
    <col min="10764" max="10764" width="12" style="4" customWidth="1"/>
    <col min="10765" max="10767" width="11.28515625" style="4" customWidth="1"/>
    <col min="10768" max="10768" width="10.140625" style="4" bestFit="1" customWidth="1"/>
    <col min="10769" max="11008" width="9.140625" style="4"/>
    <col min="11009" max="11009" width="3.42578125" style="4" customWidth="1"/>
    <col min="11010" max="11010" width="12.42578125" style="4" bestFit="1" customWidth="1"/>
    <col min="11011" max="11011" width="41.85546875" style="4" customWidth="1"/>
    <col min="11012" max="11012" width="8" style="4" customWidth="1"/>
    <col min="11013" max="11013" width="8.85546875" style="4" customWidth="1"/>
    <col min="11014" max="11014" width="10.7109375" style="4" customWidth="1"/>
    <col min="11015" max="11015" width="9" style="4" customWidth="1"/>
    <col min="11016" max="11017" width="14.5703125" style="4" customWidth="1"/>
    <col min="11018" max="11018" width="14.28515625" style="4" customWidth="1"/>
    <col min="11019" max="11019" width="14.7109375" style="4" customWidth="1"/>
    <col min="11020" max="11020" width="12" style="4" customWidth="1"/>
    <col min="11021" max="11023" width="11.28515625" style="4" customWidth="1"/>
    <col min="11024" max="11024" width="10.140625" style="4" bestFit="1" customWidth="1"/>
    <col min="11025" max="11264" width="9.140625" style="4"/>
    <col min="11265" max="11265" width="3.42578125" style="4" customWidth="1"/>
    <col min="11266" max="11266" width="12.42578125" style="4" bestFit="1" customWidth="1"/>
    <col min="11267" max="11267" width="41.85546875" style="4" customWidth="1"/>
    <col min="11268" max="11268" width="8" style="4" customWidth="1"/>
    <col min="11269" max="11269" width="8.85546875" style="4" customWidth="1"/>
    <col min="11270" max="11270" width="10.7109375" style="4" customWidth="1"/>
    <col min="11271" max="11271" width="9" style="4" customWidth="1"/>
    <col min="11272" max="11273" width="14.5703125" style="4" customWidth="1"/>
    <col min="11274" max="11274" width="14.28515625" style="4" customWidth="1"/>
    <col min="11275" max="11275" width="14.7109375" style="4" customWidth="1"/>
    <col min="11276" max="11276" width="12" style="4" customWidth="1"/>
    <col min="11277" max="11279" width="11.28515625" style="4" customWidth="1"/>
    <col min="11280" max="11280" width="10.140625" style="4" bestFit="1" customWidth="1"/>
    <col min="11281" max="11520" width="9.140625" style="4"/>
    <col min="11521" max="11521" width="3.42578125" style="4" customWidth="1"/>
    <col min="11522" max="11522" width="12.42578125" style="4" bestFit="1" customWidth="1"/>
    <col min="11523" max="11523" width="41.85546875" style="4" customWidth="1"/>
    <col min="11524" max="11524" width="8" style="4" customWidth="1"/>
    <col min="11525" max="11525" width="8.85546875" style="4" customWidth="1"/>
    <col min="11526" max="11526" width="10.7109375" style="4" customWidth="1"/>
    <col min="11527" max="11527" width="9" style="4" customWidth="1"/>
    <col min="11528" max="11529" width="14.5703125" style="4" customWidth="1"/>
    <col min="11530" max="11530" width="14.28515625" style="4" customWidth="1"/>
    <col min="11531" max="11531" width="14.7109375" style="4" customWidth="1"/>
    <col min="11532" max="11532" width="12" style="4" customWidth="1"/>
    <col min="11533" max="11535" width="11.28515625" style="4" customWidth="1"/>
    <col min="11536" max="11536" width="10.140625" style="4" bestFit="1" customWidth="1"/>
    <col min="11537" max="11776" width="9.140625" style="4"/>
    <col min="11777" max="11777" width="3.42578125" style="4" customWidth="1"/>
    <col min="11778" max="11778" width="12.42578125" style="4" bestFit="1" customWidth="1"/>
    <col min="11779" max="11779" width="41.85546875" style="4" customWidth="1"/>
    <col min="11780" max="11780" width="8" style="4" customWidth="1"/>
    <col min="11781" max="11781" width="8.85546875" style="4" customWidth="1"/>
    <col min="11782" max="11782" width="10.7109375" style="4" customWidth="1"/>
    <col min="11783" max="11783" width="9" style="4" customWidth="1"/>
    <col min="11784" max="11785" width="14.5703125" style="4" customWidth="1"/>
    <col min="11786" max="11786" width="14.28515625" style="4" customWidth="1"/>
    <col min="11787" max="11787" width="14.7109375" style="4" customWidth="1"/>
    <col min="11788" max="11788" width="12" style="4" customWidth="1"/>
    <col min="11789" max="11791" width="11.28515625" style="4" customWidth="1"/>
    <col min="11792" max="11792" width="10.140625" style="4" bestFit="1" customWidth="1"/>
    <col min="11793" max="12032" width="9.140625" style="4"/>
    <col min="12033" max="12033" width="3.42578125" style="4" customWidth="1"/>
    <col min="12034" max="12034" width="12.42578125" style="4" bestFit="1" customWidth="1"/>
    <col min="12035" max="12035" width="41.85546875" style="4" customWidth="1"/>
    <col min="12036" max="12036" width="8" style="4" customWidth="1"/>
    <col min="12037" max="12037" width="8.85546875" style="4" customWidth="1"/>
    <col min="12038" max="12038" width="10.7109375" style="4" customWidth="1"/>
    <col min="12039" max="12039" width="9" style="4" customWidth="1"/>
    <col min="12040" max="12041" width="14.5703125" style="4" customWidth="1"/>
    <col min="12042" max="12042" width="14.28515625" style="4" customWidth="1"/>
    <col min="12043" max="12043" width="14.7109375" style="4" customWidth="1"/>
    <col min="12044" max="12044" width="12" style="4" customWidth="1"/>
    <col min="12045" max="12047" width="11.28515625" style="4" customWidth="1"/>
    <col min="12048" max="12048" width="10.140625" style="4" bestFit="1" customWidth="1"/>
    <col min="12049" max="12288" width="9.140625" style="4"/>
    <col min="12289" max="12289" width="3.42578125" style="4" customWidth="1"/>
    <col min="12290" max="12290" width="12.42578125" style="4" bestFit="1" customWidth="1"/>
    <col min="12291" max="12291" width="41.85546875" style="4" customWidth="1"/>
    <col min="12292" max="12292" width="8" style="4" customWidth="1"/>
    <col min="12293" max="12293" width="8.85546875" style="4" customWidth="1"/>
    <col min="12294" max="12294" width="10.7109375" style="4" customWidth="1"/>
    <col min="12295" max="12295" width="9" style="4" customWidth="1"/>
    <col min="12296" max="12297" width="14.5703125" style="4" customWidth="1"/>
    <col min="12298" max="12298" width="14.28515625" style="4" customWidth="1"/>
    <col min="12299" max="12299" width="14.7109375" style="4" customWidth="1"/>
    <col min="12300" max="12300" width="12" style="4" customWidth="1"/>
    <col min="12301" max="12303" width="11.28515625" style="4" customWidth="1"/>
    <col min="12304" max="12304" width="10.140625" style="4" bestFit="1" customWidth="1"/>
    <col min="12305" max="12544" width="9.140625" style="4"/>
    <col min="12545" max="12545" width="3.42578125" style="4" customWidth="1"/>
    <col min="12546" max="12546" width="12.42578125" style="4" bestFit="1" customWidth="1"/>
    <col min="12547" max="12547" width="41.85546875" style="4" customWidth="1"/>
    <col min="12548" max="12548" width="8" style="4" customWidth="1"/>
    <col min="12549" max="12549" width="8.85546875" style="4" customWidth="1"/>
    <col min="12550" max="12550" width="10.7109375" style="4" customWidth="1"/>
    <col min="12551" max="12551" width="9" style="4" customWidth="1"/>
    <col min="12552" max="12553" width="14.5703125" style="4" customWidth="1"/>
    <col min="12554" max="12554" width="14.28515625" style="4" customWidth="1"/>
    <col min="12555" max="12555" width="14.7109375" style="4" customWidth="1"/>
    <col min="12556" max="12556" width="12" style="4" customWidth="1"/>
    <col min="12557" max="12559" width="11.28515625" style="4" customWidth="1"/>
    <col min="12560" max="12560" width="10.140625" style="4" bestFit="1" customWidth="1"/>
    <col min="12561" max="12800" width="9.140625" style="4"/>
    <col min="12801" max="12801" width="3.42578125" style="4" customWidth="1"/>
    <col min="12802" max="12802" width="12.42578125" style="4" bestFit="1" customWidth="1"/>
    <col min="12803" max="12803" width="41.85546875" style="4" customWidth="1"/>
    <col min="12804" max="12804" width="8" style="4" customWidth="1"/>
    <col min="12805" max="12805" width="8.85546875" style="4" customWidth="1"/>
    <col min="12806" max="12806" width="10.7109375" style="4" customWidth="1"/>
    <col min="12807" max="12807" width="9" style="4" customWidth="1"/>
    <col min="12808" max="12809" width="14.5703125" style="4" customWidth="1"/>
    <col min="12810" max="12810" width="14.28515625" style="4" customWidth="1"/>
    <col min="12811" max="12811" width="14.7109375" style="4" customWidth="1"/>
    <col min="12812" max="12812" width="12" style="4" customWidth="1"/>
    <col min="12813" max="12815" width="11.28515625" style="4" customWidth="1"/>
    <col min="12816" max="12816" width="10.140625" style="4" bestFit="1" customWidth="1"/>
    <col min="12817" max="13056" width="9.140625" style="4"/>
    <col min="13057" max="13057" width="3.42578125" style="4" customWidth="1"/>
    <col min="13058" max="13058" width="12.42578125" style="4" bestFit="1" customWidth="1"/>
    <col min="13059" max="13059" width="41.85546875" style="4" customWidth="1"/>
    <col min="13060" max="13060" width="8" style="4" customWidth="1"/>
    <col min="13061" max="13061" width="8.85546875" style="4" customWidth="1"/>
    <col min="13062" max="13062" width="10.7109375" style="4" customWidth="1"/>
    <col min="13063" max="13063" width="9" style="4" customWidth="1"/>
    <col min="13064" max="13065" width="14.5703125" style="4" customWidth="1"/>
    <col min="13066" max="13066" width="14.28515625" style="4" customWidth="1"/>
    <col min="13067" max="13067" width="14.7109375" style="4" customWidth="1"/>
    <col min="13068" max="13068" width="12" style="4" customWidth="1"/>
    <col min="13069" max="13071" width="11.28515625" style="4" customWidth="1"/>
    <col min="13072" max="13072" width="10.140625" style="4" bestFit="1" customWidth="1"/>
    <col min="13073" max="13312" width="9.140625" style="4"/>
    <col min="13313" max="13313" width="3.42578125" style="4" customWidth="1"/>
    <col min="13314" max="13314" width="12.42578125" style="4" bestFit="1" customWidth="1"/>
    <col min="13315" max="13315" width="41.85546875" style="4" customWidth="1"/>
    <col min="13316" max="13316" width="8" style="4" customWidth="1"/>
    <col min="13317" max="13317" width="8.85546875" style="4" customWidth="1"/>
    <col min="13318" max="13318" width="10.7109375" style="4" customWidth="1"/>
    <col min="13319" max="13319" width="9" style="4" customWidth="1"/>
    <col min="13320" max="13321" width="14.5703125" style="4" customWidth="1"/>
    <col min="13322" max="13322" width="14.28515625" style="4" customWidth="1"/>
    <col min="13323" max="13323" width="14.7109375" style="4" customWidth="1"/>
    <col min="13324" max="13324" width="12" style="4" customWidth="1"/>
    <col min="13325" max="13327" width="11.28515625" style="4" customWidth="1"/>
    <col min="13328" max="13328" width="10.140625" style="4" bestFit="1" customWidth="1"/>
    <col min="13329" max="13568" width="9.140625" style="4"/>
    <col min="13569" max="13569" width="3.42578125" style="4" customWidth="1"/>
    <col min="13570" max="13570" width="12.42578125" style="4" bestFit="1" customWidth="1"/>
    <col min="13571" max="13571" width="41.85546875" style="4" customWidth="1"/>
    <col min="13572" max="13572" width="8" style="4" customWidth="1"/>
    <col min="13573" max="13573" width="8.85546875" style="4" customWidth="1"/>
    <col min="13574" max="13574" width="10.7109375" style="4" customWidth="1"/>
    <col min="13575" max="13575" width="9" style="4" customWidth="1"/>
    <col min="13576" max="13577" width="14.5703125" style="4" customWidth="1"/>
    <col min="13578" max="13578" width="14.28515625" style="4" customWidth="1"/>
    <col min="13579" max="13579" width="14.7109375" style="4" customWidth="1"/>
    <col min="13580" max="13580" width="12" style="4" customWidth="1"/>
    <col min="13581" max="13583" width="11.28515625" style="4" customWidth="1"/>
    <col min="13584" max="13584" width="10.140625" style="4" bestFit="1" customWidth="1"/>
    <col min="13585" max="13824" width="9.140625" style="4"/>
    <col min="13825" max="13825" width="3.42578125" style="4" customWidth="1"/>
    <col min="13826" max="13826" width="12.42578125" style="4" bestFit="1" customWidth="1"/>
    <col min="13827" max="13827" width="41.85546875" style="4" customWidth="1"/>
    <col min="13828" max="13828" width="8" style="4" customWidth="1"/>
    <col min="13829" max="13829" width="8.85546875" style="4" customWidth="1"/>
    <col min="13830" max="13830" width="10.7109375" style="4" customWidth="1"/>
    <col min="13831" max="13831" width="9" style="4" customWidth="1"/>
    <col min="13832" max="13833" width="14.5703125" style="4" customWidth="1"/>
    <col min="13834" max="13834" width="14.28515625" style="4" customWidth="1"/>
    <col min="13835" max="13835" width="14.7109375" style="4" customWidth="1"/>
    <col min="13836" max="13836" width="12" style="4" customWidth="1"/>
    <col min="13837" max="13839" width="11.28515625" style="4" customWidth="1"/>
    <col min="13840" max="13840" width="10.140625" style="4" bestFit="1" customWidth="1"/>
    <col min="13841" max="14080" width="9.140625" style="4"/>
    <col min="14081" max="14081" width="3.42578125" style="4" customWidth="1"/>
    <col min="14082" max="14082" width="12.42578125" style="4" bestFit="1" customWidth="1"/>
    <col min="14083" max="14083" width="41.85546875" style="4" customWidth="1"/>
    <col min="14084" max="14084" width="8" style="4" customWidth="1"/>
    <col min="14085" max="14085" width="8.85546875" style="4" customWidth="1"/>
    <col min="14086" max="14086" width="10.7109375" style="4" customWidth="1"/>
    <col min="14087" max="14087" width="9" style="4" customWidth="1"/>
    <col min="14088" max="14089" width="14.5703125" style="4" customWidth="1"/>
    <col min="14090" max="14090" width="14.28515625" style="4" customWidth="1"/>
    <col min="14091" max="14091" width="14.7109375" style="4" customWidth="1"/>
    <col min="14092" max="14092" width="12" style="4" customWidth="1"/>
    <col min="14093" max="14095" width="11.28515625" style="4" customWidth="1"/>
    <col min="14096" max="14096" width="10.140625" style="4" bestFit="1" customWidth="1"/>
    <col min="14097" max="14336" width="9.140625" style="4"/>
    <col min="14337" max="14337" width="3.42578125" style="4" customWidth="1"/>
    <col min="14338" max="14338" width="12.42578125" style="4" bestFit="1" customWidth="1"/>
    <col min="14339" max="14339" width="41.85546875" style="4" customWidth="1"/>
    <col min="14340" max="14340" width="8" style="4" customWidth="1"/>
    <col min="14341" max="14341" width="8.85546875" style="4" customWidth="1"/>
    <col min="14342" max="14342" width="10.7109375" style="4" customWidth="1"/>
    <col min="14343" max="14343" width="9" style="4" customWidth="1"/>
    <col min="14344" max="14345" width="14.5703125" style="4" customWidth="1"/>
    <col min="14346" max="14346" width="14.28515625" style="4" customWidth="1"/>
    <col min="14347" max="14347" width="14.7109375" style="4" customWidth="1"/>
    <col min="14348" max="14348" width="12" style="4" customWidth="1"/>
    <col min="14349" max="14351" width="11.28515625" style="4" customWidth="1"/>
    <col min="14352" max="14352" width="10.140625" style="4" bestFit="1" customWidth="1"/>
    <col min="14353" max="14592" width="9.140625" style="4"/>
    <col min="14593" max="14593" width="3.42578125" style="4" customWidth="1"/>
    <col min="14594" max="14594" width="12.42578125" style="4" bestFit="1" customWidth="1"/>
    <col min="14595" max="14595" width="41.85546875" style="4" customWidth="1"/>
    <col min="14596" max="14596" width="8" style="4" customWidth="1"/>
    <col min="14597" max="14597" width="8.85546875" style="4" customWidth="1"/>
    <col min="14598" max="14598" width="10.7109375" style="4" customWidth="1"/>
    <col min="14599" max="14599" width="9" style="4" customWidth="1"/>
    <col min="14600" max="14601" width="14.5703125" style="4" customWidth="1"/>
    <col min="14602" max="14602" width="14.28515625" style="4" customWidth="1"/>
    <col min="14603" max="14603" width="14.7109375" style="4" customWidth="1"/>
    <col min="14604" max="14604" width="12" style="4" customWidth="1"/>
    <col min="14605" max="14607" width="11.28515625" style="4" customWidth="1"/>
    <col min="14608" max="14608" width="10.140625" style="4" bestFit="1" customWidth="1"/>
    <col min="14609" max="14848" width="9.140625" style="4"/>
    <col min="14849" max="14849" width="3.42578125" style="4" customWidth="1"/>
    <col min="14850" max="14850" width="12.42578125" style="4" bestFit="1" customWidth="1"/>
    <col min="14851" max="14851" width="41.85546875" style="4" customWidth="1"/>
    <col min="14852" max="14852" width="8" style="4" customWidth="1"/>
    <col min="14853" max="14853" width="8.85546875" style="4" customWidth="1"/>
    <col min="14854" max="14854" width="10.7109375" style="4" customWidth="1"/>
    <col min="14855" max="14855" width="9" style="4" customWidth="1"/>
    <col min="14856" max="14857" width="14.5703125" style="4" customWidth="1"/>
    <col min="14858" max="14858" width="14.28515625" style="4" customWidth="1"/>
    <col min="14859" max="14859" width="14.7109375" style="4" customWidth="1"/>
    <col min="14860" max="14860" width="12" style="4" customWidth="1"/>
    <col min="14861" max="14863" width="11.28515625" style="4" customWidth="1"/>
    <col min="14864" max="14864" width="10.140625" style="4" bestFit="1" customWidth="1"/>
    <col min="14865" max="15104" width="9.140625" style="4"/>
    <col min="15105" max="15105" width="3.42578125" style="4" customWidth="1"/>
    <col min="15106" max="15106" width="12.42578125" style="4" bestFit="1" customWidth="1"/>
    <col min="15107" max="15107" width="41.85546875" style="4" customWidth="1"/>
    <col min="15108" max="15108" width="8" style="4" customWidth="1"/>
    <col min="15109" max="15109" width="8.85546875" style="4" customWidth="1"/>
    <col min="15110" max="15110" width="10.7109375" style="4" customWidth="1"/>
    <col min="15111" max="15111" width="9" style="4" customWidth="1"/>
    <col min="15112" max="15113" width="14.5703125" style="4" customWidth="1"/>
    <col min="15114" max="15114" width="14.28515625" style="4" customWidth="1"/>
    <col min="15115" max="15115" width="14.7109375" style="4" customWidth="1"/>
    <col min="15116" max="15116" width="12" style="4" customWidth="1"/>
    <col min="15117" max="15119" width="11.28515625" style="4" customWidth="1"/>
    <col min="15120" max="15120" width="10.140625" style="4" bestFit="1" customWidth="1"/>
    <col min="15121" max="15360" width="9.140625" style="4"/>
    <col min="15361" max="15361" width="3.42578125" style="4" customWidth="1"/>
    <col min="15362" max="15362" width="12.42578125" style="4" bestFit="1" customWidth="1"/>
    <col min="15363" max="15363" width="41.85546875" style="4" customWidth="1"/>
    <col min="15364" max="15364" width="8" style="4" customWidth="1"/>
    <col min="15365" max="15365" width="8.85546875" style="4" customWidth="1"/>
    <col min="15366" max="15366" width="10.7109375" style="4" customWidth="1"/>
    <col min="15367" max="15367" width="9" style="4" customWidth="1"/>
    <col min="15368" max="15369" width="14.5703125" style="4" customWidth="1"/>
    <col min="15370" max="15370" width="14.28515625" style="4" customWidth="1"/>
    <col min="15371" max="15371" width="14.7109375" style="4" customWidth="1"/>
    <col min="15372" max="15372" width="12" style="4" customWidth="1"/>
    <col min="15373" max="15375" width="11.28515625" style="4" customWidth="1"/>
    <col min="15376" max="15376" width="10.140625" style="4" bestFit="1" customWidth="1"/>
    <col min="15377" max="15616" width="9.140625" style="4"/>
    <col min="15617" max="15617" width="3.42578125" style="4" customWidth="1"/>
    <col min="15618" max="15618" width="12.42578125" style="4" bestFit="1" customWidth="1"/>
    <col min="15619" max="15619" width="41.85546875" style="4" customWidth="1"/>
    <col min="15620" max="15620" width="8" style="4" customWidth="1"/>
    <col min="15621" max="15621" width="8.85546875" style="4" customWidth="1"/>
    <col min="15622" max="15622" width="10.7109375" style="4" customWidth="1"/>
    <col min="15623" max="15623" width="9" style="4" customWidth="1"/>
    <col min="15624" max="15625" width="14.5703125" style="4" customWidth="1"/>
    <col min="15626" max="15626" width="14.28515625" style="4" customWidth="1"/>
    <col min="15627" max="15627" width="14.7109375" style="4" customWidth="1"/>
    <col min="15628" max="15628" width="12" style="4" customWidth="1"/>
    <col min="15629" max="15631" width="11.28515625" style="4" customWidth="1"/>
    <col min="15632" max="15632" width="10.140625" style="4" bestFit="1" customWidth="1"/>
    <col min="15633" max="15872" width="9.140625" style="4"/>
    <col min="15873" max="15873" width="3.42578125" style="4" customWidth="1"/>
    <col min="15874" max="15874" width="12.42578125" style="4" bestFit="1" customWidth="1"/>
    <col min="15875" max="15875" width="41.85546875" style="4" customWidth="1"/>
    <col min="15876" max="15876" width="8" style="4" customWidth="1"/>
    <col min="15877" max="15877" width="8.85546875" style="4" customWidth="1"/>
    <col min="15878" max="15878" width="10.7109375" style="4" customWidth="1"/>
    <col min="15879" max="15879" width="9" style="4" customWidth="1"/>
    <col min="15880" max="15881" width="14.5703125" style="4" customWidth="1"/>
    <col min="15882" max="15882" width="14.28515625" style="4" customWidth="1"/>
    <col min="15883" max="15883" width="14.7109375" style="4" customWidth="1"/>
    <col min="15884" max="15884" width="12" style="4" customWidth="1"/>
    <col min="15885" max="15887" width="11.28515625" style="4" customWidth="1"/>
    <col min="15888" max="15888" width="10.140625" style="4" bestFit="1" customWidth="1"/>
    <col min="15889" max="16128" width="9.140625" style="4"/>
    <col min="16129" max="16129" width="3.42578125" style="4" customWidth="1"/>
    <col min="16130" max="16130" width="12.42578125" style="4" bestFit="1" customWidth="1"/>
    <col min="16131" max="16131" width="41.85546875" style="4" customWidth="1"/>
    <col min="16132" max="16132" width="8" style="4" customWidth="1"/>
    <col min="16133" max="16133" width="8.85546875" style="4" customWidth="1"/>
    <col min="16134" max="16134" width="10.7109375" style="4" customWidth="1"/>
    <col min="16135" max="16135" width="9" style="4" customWidth="1"/>
    <col min="16136" max="16137" width="14.5703125" style="4" customWidth="1"/>
    <col min="16138" max="16138" width="14.28515625" style="4" customWidth="1"/>
    <col min="16139" max="16139" width="14.7109375" style="4" customWidth="1"/>
    <col min="16140" max="16140" width="12" style="4" customWidth="1"/>
    <col min="16141" max="16143" width="11.28515625" style="4" customWidth="1"/>
    <col min="16144" max="16144" width="10.140625" style="4" bestFit="1" customWidth="1"/>
    <col min="16145" max="16384" width="9.140625" style="4"/>
  </cols>
  <sheetData>
    <row r="1" spans="1:18" ht="25.5" customHeight="1" thickBot="1" x14ac:dyDescent="0.35">
      <c r="A1" s="181" t="s">
        <v>0</v>
      </c>
      <c r="B1" s="182"/>
      <c r="C1" s="182"/>
      <c r="D1" s="182"/>
      <c r="E1" s="182"/>
      <c r="F1" s="182"/>
      <c r="G1" s="182"/>
      <c r="H1" s="182"/>
      <c r="I1" s="1"/>
    </row>
    <row r="2" spans="1:18" s="8" customFormat="1" ht="22.5" customHeight="1" thickTop="1" x14ac:dyDescent="0.2">
      <c r="A2" s="183" t="s">
        <v>1</v>
      </c>
      <c r="B2" s="185" t="s">
        <v>2</v>
      </c>
      <c r="C2" s="185" t="s">
        <v>3</v>
      </c>
      <c r="D2" s="188" t="s">
        <v>4</v>
      </c>
      <c r="E2" s="190" t="s">
        <v>5</v>
      </c>
      <c r="F2" s="190"/>
      <c r="G2" s="191" t="s">
        <v>6</v>
      </c>
      <c r="H2" s="192"/>
      <c r="I2" s="5"/>
      <c r="J2" s="6"/>
      <c r="K2" s="6"/>
      <c r="L2" s="6"/>
      <c r="M2" s="6"/>
      <c r="N2" s="6"/>
      <c r="O2" s="6"/>
      <c r="P2" s="7"/>
      <c r="Q2" s="6"/>
      <c r="R2" s="6"/>
    </row>
    <row r="3" spans="1:18" s="8" customFormat="1" ht="45.75" thickBot="1" x14ac:dyDescent="0.25">
      <c r="A3" s="184"/>
      <c r="B3" s="186"/>
      <c r="C3" s="187"/>
      <c r="D3" s="189"/>
      <c r="E3" s="9" t="s">
        <v>7</v>
      </c>
      <c r="F3" s="10" t="s">
        <v>8</v>
      </c>
      <c r="G3" s="10" t="s">
        <v>9</v>
      </c>
      <c r="H3" s="11" t="s">
        <v>10</v>
      </c>
      <c r="I3" s="12"/>
      <c r="J3" s="6"/>
      <c r="K3" s="13" t="e">
        <f>#REF!</f>
        <v>#REF!</v>
      </c>
      <c r="L3" s="13" t="e">
        <f>#REF!</f>
        <v>#REF!</v>
      </c>
      <c r="M3" s="13" t="e">
        <f>#REF!</f>
        <v>#REF!</v>
      </c>
      <c r="N3" s="6"/>
      <c r="O3" s="6"/>
      <c r="P3" s="7"/>
      <c r="Q3" s="6"/>
      <c r="R3" s="6"/>
    </row>
    <row r="4" spans="1:18" ht="12" customHeight="1" thickTop="1" thickBot="1" x14ac:dyDescent="0.3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7">
        <v>8</v>
      </c>
      <c r="I4" s="18"/>
      <c r="J4" s="6"/>
    </row>
    <row r="5" spans="1:18" s="25" customFormat="1" ht="22.15" customHeight="1" thickTop="1" thickBot="1" x14ac:dyDescent="0.35">
      <c r="A5" s="193" t="s">
        <v>11</v>
      </c>
      <c r="B5" s="194"/>
      <c r="C5" s="195"/>
      <c r="D5" s="19"/>
      <c r="E5" s="19"/>
      <c r="F5" s="20"/>
      <c r="G5" s="20"/>
      <c r="H5" s="21"/>
      <c r="I5" s="22"/>
      <c r="J5" s="2"/>
      <c r="K5" s="23"/>
      <c r="L5" s="23"/>
      <c r="M5" s="23"/>
      <c r="N5" s="23"/>
      <c r="O5" s="23"/>
      <c r="P5" s="24"/>
      <c r="Q5" s="2"/>
      <c r="R5" s="2"/>
    </row>
    <row r="6" spans="1:18" ht="21.75" customHeight="1" thickTop="1" thickBot="1" x14ac:dyDescent="0.35">
      <c r="A6" s="196" t="s">
        <v>12</v>
      </c>
      <c r="B6" s="197"/>
      <c r="C6" s="198"/>
      <c r="D6" s="26"/>
      <c r="E6" s="26"/>
      <c r="F6" s="26"/>
      <c r="G6" s="27"/>
      <c r="H6" s="28"/>
      <c r="I6" s="25"/>
      <c r="K6" s="3"/>
      <c r="P6" s="2"/>
    </row>
    <row r="7" spans="1:18" s="25" customFormat="1" ht="19.149999999999999" customHeight="1" thickTop="1" thickBot="1" x14ac:dyDescent="0.35">
      <c r="A7" s="199" t="s">
        <v>13</v>
      </c>
      <c r="B7" s="200"/>
      <c r="C7" s="201"/>
      <c r="D7" s="29"/>
      <c r="E7" s="29"/>
      <c r="F7" s="30"/>
      <c r="G7" s="31"/>
      <c r="H7" s="32"/>
      <c r="J7" s="2"/>
      <c r="K7" s="3"/>
      <c r="L7" s="3" t="s">
        <v>14</v>
      </c>
      <c r="M7" s="202" t="s">
        <v>15</v>
      </c>
      <c r="N7" s="202"/>
      <c r="O7" s="6"/>
      <c r="P7" s="6"/>
      <c r="Q7" s="2"/>
      <c r="R7" s="2"/>
    </row>
    <row r="8" spans="1:18" ht="33.75" customHeight="1" thickTop="1" x14ac:dyDescent="0.3">
      <c r="A8" s="203">
        <v>1</v>
      </c>
      <c r="B8" s="33" t="s">
        <v>16</v>
      </c>
      <c r="C8" s="34" t="s">
        <v>17</v>
      </c>
      <c r="D8" s="35" t="s">
        <v>18</v>
      </c>
      <c r="E8" s="36"/>
      <c r="F8" s="37">
        <f>K8/100</f>
        <v>2.0999999999999999E-3</v>
      </c>
      <c r="G8" s="36"/>
      <c r="H8" s="38"/>
      <c r="I8" s="39"/>
      <c r="J8" s="13"/>
      <c r="K8" s="13">
        <f>L8*L9</f>
        <v>0.21</v>
      </c>
      <c r="L8" s="13">
        <v>1</v>
      </c>
      <c r="M8" s="13">
        <v>30</v>
      </c>
      <c r="N8" s="13">
        <v>0</v>
      </c>
      <c r="O8" s="3"/>
      <c r="P8" s="2"/>
    </row>
    <row r="9" spans="1:18" ht="18" customHeight="1" thickBot="1" x14ac:dyDescent="0.35">
      <c r="A9" s="203"/>
      <c r="B9" s="40"/>
      <c r="C9" s="41" t="s">
        <v>19</v>
      </c>
      <c r="D9" s="40" t="s">
        <v>20</v>
      </c>
      <c r="E9" s="42">
        <v>397</v>
      </c>
      <c r="F9" s="43">
        <f>F8*E9</f>
        <v>0.8337</v>
      </c>
      <c r="G9" s="42"/>
      <c r="H9" s="44"/>
      <c r="I9" s="39"/>
      <c r="J9" s="13"/>
      <c r="K9" s="3"/>
      <c r="L9" s="13">
        <v>0.21</v>
      </c>
      <c r="M9" s="13">
        <f>SUM(M8:N8)</f>
        <v>30</v>
      </c>
      <c r="O9" s="3"/>
      <c r="P9" s="2"/>
    </row>
    <row r="10" spans="1:18" ht="41.25" thickTop="1" x14ac:dyDescent="0.3">
      <c r="A10" s="178">
        <v>2</v>
      </c>
      <c r="B10" s="45" t="s">
        <v>21</v>
      </c>
      <c r="C10" s="46" t="s">
        <v>22</v>
      </c>
      <c r="D10" s="47" t="s">
        <v>23</v>
      </c>
      <c r="E10" s="48"/>
      <c r="F10" s="49">
        <f>K10/100</f>
        <v>2.0999999999999999E-3</v>
      </c>
      <c r="G10" s="48"/>
      <c r="H10" s="50"/>
      <c r="I10" s="39"/>
      <c r="J10" s="13"/>
      <c r="K10" s="13">
        <f>K8</f>
        <v>0.21</v>
      </c>
      <c r="P10" s="2"/>
    </row>
    <row r="11" spans="1:18" x14ac:dyDescent="0.3">
      <c r="A11" s="179"/>
      <c r="B11" s="51"/>
      <c r="C11" s="52" t="s">
        <v>19</v>
      </c>
      <c r="D11" s="53" t="s">
        <v>20</v>
      </c>
      <c r="E11" s="54">
        <v>143</v>
      </c>
      <c r="F11" s="54">
        <f>F10*E11</f>
        <v>0.30029999999999996</v>
      </c>
      <c r="G11" s="54"/>
      <c r="H11" s="55"/>
      <c r="I11" s="39"/>
      <c r="P11" s="2"/>
    </row>
    <row r="12" spans="1:18" ht="16.5" thickBot="1" x14ac:dyDescent="0.35">
      <c r="A12" s="180"/>
      <c r="B12" s="56"/>
      <c r="C12" s="57" t="s">
        <v>24</v>
      </c>
      <c r="D12" s="56" t="s">
        <v>25</v>
      </c>
      <c r="E12" s="58">
        <v>150</v>
      </c>
      <c r="F12" s="58">
        <f>F10*E12</f>
        <v>0.315</v>
      </c>
      <c r="G12" s="59"/>
      <c r="H12" s="60"/>
      <c r="I12" s="39"/>
      <c r="P12" s="2"/>
    </row>
    <row r="13" spans="1:18" ht="28.5" thickTop="1" x14ac:dyDescent="0.3">
      <c r="A13" s="207">
        <v>3</v>
      </c>
      <c r="B13" s="61" t="s">
        <v>26</v>
      </c>
      <c r="C13" s="62" t="s">
        <v>27</v>
      </c>
      <c r="D13" s="63" t="s">
        <v>28</v>
      </c>
      <c r="E13" s="63"/>
      <c r="F13" s="64">
        <f>K13/100</f>
        <v>2.3E-3</v>
      </c>
      <c r="G13" s="65"/>
      <c r="H13" s="66"/>
      <c r="I13" s="39"/>
      <c r="K13" s="13">
        <f>L13*M13</f>
        <v>0.23</v>
      </c>
      <c r="L13" s="13">
        <f>L8</f>
        <v>1</v>
      </c>
      <c r="M13" s="13">
        <v>0.23</v>
      </c>
      <c r="P13" s="2"/>
    </row>
    <row r="14" spans="1:18" x14ac:dyDescent="0.3">
      <c r="A14" s="203"/>
      <c r="B14" s="67"/>
      <c r="C14" s="68" t="s">
        <v>29</v>
      </c>
      <c r="D14" s="69" t="s">
        <v>30</v>
      </c>
      <c r="E14" s="70">
        <v>450</v>
      </c>
      <c r="F14" s="71">
        <f>F13*E14</f>
        <v>1.0349999999999999</v>
      </c>
      <c r="G14" s="70"/>
      <c r="H14" s="72"/>
      <c r="I14" s="39"/>
      <c r="K14" s="3"/>
      <c r="P14" s="2"/>
    </row>
    <row r="15" spans="1:18" ht="16.5" thickBot="1" x14ac:dyDescent="0.35">
      <c r="A15" s="208"/>
      <c r="B15" s="73"/>
      <c r="C15" s="74" t="s">
        <v>31</v>
      </c>
      <c r="D15" s="75" t="s">
        <v>32</v>
      </c>
      <c r="E15" s="76">
        <v>102</v>
      </c>
      <c r="F15" s="76">
        <f>F13*E15</f>
        <v>0.2346</v>
      </c>
      <c r="G15" s="76"/>
      <c r="H15" s="77"/>
      <c r="I15" s="39"/>
      <c r="K15" s="3"/>
      <c r="L15" s="3" t="s">
        <v>33</v>
      </c>
      <c r="M15" s="3"/>
      <c r="P15" s="2"/>
    </row>
    <row r="16" spans="1:18" ht="17.25" thickTop="1" thickBot="1" x14ac:dyDescent="0.35">
      <c r="A16" s="78"/>
      <c r="B16" s="79"/>
      <c r="C16" s="80" t="s">
        <v>34</v>
      </c>
      <c r="D16" s="81" t="s">
        <v>35</v>
      </c>
      <c r="E16" s="81"/>
      <c r="F16" s="82"/>
      <c r="G16" s="82"/>
      <c r="H16" s="83"/>
      <c r="I16" s="25"/>
      <c r="K16" s="84">
        <f>L16*5%</f>
        <v>0</v>
      </c>
      <c r="L16" s="13">
        <f>H15</f>
        <v>0</v>
      </c>
      <c r="N16" s="3"/>
      <c r="P16" s="85"/>
      <c r="Q16" s="85"/>
    </row>
    <row r="17" spans="1:16" ht="17.25" thickTop="1" thickBot="1" x14ac:dyDescent="0.35">
      <c r="A17" s="86"/>
      <c r="B17" s="87"/>
      <c r="C17" s="26" t="s">
        <v>36</v>
      </c>
      <c r="D17" s="26"/>
      <c r="E17" s="26"/>
      <c r="F17" s="26"/>
      <c r="G17" s="26"/>
      <c r="H17" s="28"/>
      <c r="I17" s="25"/>
      <c r="K17" s="84">
        <f>L17/2+H16</f>
        <v>0</v>
      </c>
      <c r="L17" s="13">
        <f>SUM(H8:H15)</f>
        <v>0</v>
      </c>
      <c r="M17" s="3"/>
      <c r="P17" s="2"/>
    </row>
    <row r="18" spans="1:16" ht="17.25" thickTop="1" thickBot="1" x14ac:dyDescent="0.35">
      <c r="A18" s="86"/>
      <c r="B18" s="87"/>
      <c r="C18" s="26" t="s">
        <v>37</v>
      </c>
      <c r="D18" s="88">
        <v>0.1</v>
      </c>
      <c r="E18" s="26"/>
      <c r="F18" s="26"/>
      <c r="G18" s="26"/>
      <c r="H18" s="28"/>
      <c r="I18" s="25"/>
      <c r="K18" s="84"/>
      <c r="M18" s="3"/>
      <c r="P18" s="2"/>
    </row>
    <row r="19" spans="1:16" ht="17.25" thickTop="1" thickBot="1" x14ac:dyDescent="0.35">
      <c r="A19" s="86"/>
      <c r="B19" s="87"/>
      <c r="C19" s="26" t="s">
        <v>38</v>
      </c>
      <c r="D19" s="88"/>
      <c r="E19" s="26"/>
      <c r="F19" s="26"/>
      <c r="G19" s="26"/>
      <c r="H19" s="28"/>
      <c r="I19" s="25"/>
      <c r="K19" s="84">
        <f>K17*1.1</f>
        <v>0</v>
      </c>
      <c r="L19" s="13">
        <f>K19-H19</f>
        <v>0</v>
      </c>
      <c r="M19" s="3"/>
      <c r="P19" s="2"/>
    </row>
    <row r="20" spans="1:16" ht="17.25" thickTop="1" thickBot="1" x14ac:dyDescent="0.35">
      <c r="A20" s="89"/>
      <c r="B20" s="90"/>
      <c r="C20" s="91" t="s">
        <v>39</v>
      </c>
      <c r="D20" s="90"/>
      <c r="E20" s="92"/>
      <c r="F20" s="92"/>
      <c r="G20" s="92"/>
      <c r="H20" s="93"/>
      <c r="I20" s="25"/>
      <c r="J20" s="94"/>
      <c r="L20" s="95"/>
      <c r="M20" s="3"/>
      <c r="P20" s="2"/>
    </row>
    <row r="21" spans="1:16" ht="27.75" thickTop="1" x14ac:dyDescent="0.3">
      <c r="A21" s="204">
        <v>1</v>
      </c>
      <c r="B21" s="79" t="s">
        <v>40</v>
      </c>
      <c r="C21" s="80" t="s">
        <v>41</v>
      </c>
      <c r="D21" s="96" t="s">
        <v>14</v>
      </c>
      <c r="E21" s="96"/>
      <c r="F21" s="97">
        <f>K21</f>
        <v>1</v>
      </c>
      <c r="G21" s="97"/>
      <c r="H21" s="98"/>
      <c r="I21" s="39"/>
      <c r="K21" s="13">
        <f>L8</f>
        <v>1</v>
      </c>
      <c r="L21" s="23"/>
      <c r="N21" s="3"/>
      <c r="P21" s="2"/>
    </row>
    <row r="22" spans="1:16" x14ac:dyDescent="0.3">
      <c r="A22" s="205"/>
      <c r="B22" s="99"/>
      <c r="C22" s="100" t="s">
        <v>29</v>
      </c>
      <c r="D22" s="101" t="s">
        <v>30</v>
      </c>
      <c r="E22" s="70">
        <v>4.05</v>
      </c>
      <c r="F22" s="102">
        <f>F21*E22</f>
        <v>4.05</v>
      </c>
      <c r="G22" s="70"/>
      <c r="H22" s="103"/>
      <c r="I22" s="39"/>
      <c r="L22" s="23"/>
      <c r="N22" s="3"/>
      <c r="P22" s="2"/>
    </row>
    <row r="23" spans="1:16" x14ac:dyDescent="0.3">
      <c r="A23" s="205"/>
      <c r="B23" s="99"/>
      <c r="C23" s="104" t="s">
        <v>42</v>
      </c>
      <c r="D23" s="105" t="s">
        <v>43</v>
      </c>
      <c r="E23" s="106">
        <v>0.35599999999999998</v>
      </c>
      <c r="F23" s="102">
        <f>F21*E23</f>
        <v>0.35599999999999998</v>
      </c>
      <c r="G23" s="107"/>
      <c r="H23" s="108"/>
      <c r="I23" s="39"/>
      <c r="L23" s="23"/>
      <c r="N23" s="3"/>
      <c r="P23" s="2"/>
    </row>
    <row r="24" spans="1:16" x14ac:dyDescent="0.3">
      <c r="A24" s="205"/>
      <c r="B24" s="99"/>
      <c r="C24" s="104" t="s">
        <v>44</v>
      </c>
      <c r="D24" s="101" t="s">
        <v>45</v>
      </c>
      <c r="E24" s="107" t="s">
        <v>46</v>
      </c>
      <c r="F24" s="102">
        <f t="shared" ref="F24:F30" si="0">K24</f>
        <v>0.15</v>
      </c>
      <c r="G24" s="107"/>
      <c r="H24" s="108"/>
      <c r="I24" s="39"/>
      <c r="K24" s="13">
        <f>K21*L24</f>
        <v>0.15</v>
      </c>
      <c r="L24" s="3">
        <v>0.15</v>
      </c>
      <c r="N24" s="3"/>
      <c r="P24" s="2"/>
    </row>
    <row r="25" spans="1:16" x14ac:dyDescent="0.3">
      <c r="A25" s="205"/>
      <c r="B25" s="99"/>
      <c r="C25" s="104" t="s">
        <v>47</v>
      </c>
      <c r="D25" s="101" t="s">
        <v>45</v>
      </c>
      <c r="E25" s="107" t="s">
        <v>46</v>
      </c>
      <c r="F25" s="102">
        <f t="shared" si="0"/>
        <v>2.5</v>
      </c>
      <c r="G25" s="107"/>
      <c r="H25" s="108"/>
      <c r="I25" s="39"/>
      <c r="K25" s="13">
        <f>K21*L25</f>
        <v>2.5</v>
      </c>
      <c r="L25" s="13">
        <v>2.5</v>
      </c>
      <c r="N25" s="3"/>
      <c r="P25" s="2"/>
    </row>
    <row r="26" spans="1:16" x14ac:dyDescent="0.3">
      <c r="A26" s="205"/>
      <c r="B26" s="99"/>
      <c r="C26" s="104" t="s">
        <v>48</v>
      </c>
      <c r="D26" s="101" t="s">
        <v>45</v>
      </c>
      <c r="E26" s="107" t="s">
        <v>46</v>
      </c>
      <c r="F26" s="102">
        <f t="shared" si="0"/>
        <v>6</v>
      </c>
      <c r="G26" s="107"/>
      <c r="H26" s="108"/>
      <c r="I26" s="39"/>
      <c r="K26" s="13">
        <f>K21*L26</f>
        <v>6</v>
      </c>
      <c r="L26" s="13">
        <v>6</v>
      </c>
      <c r="N26" s="3"/>
      <c r="P26" s="2"/>
    </row>
    <row r="27" spans="1:16" x14ac:dyDescent="0.3">
      <c r="A27" s="205"/>
      <c r="B27" s="99"/>
      <c r="C27" s="109" t="s">
        <v>49</v>
      </c>
      <c r="D27" s="101" t="s">
        <v>50</v>
      </c>
      <c r="E27" s="107" t="s">
        <v>46</v>
      </c>
      <c r="F27" s="102">
        <f t="shared" si="0"/>
        <v>1.2E-2</v>
      </c>
      <c r="G27" s="107"/>
      <c r="H27" s="108"/>
      <c r="I27" s="39"/>
      <c r="K27" s="13">
        <f>K21*L27</f>
        <v>1.2E-2</v>
      </c>
      <c r="L27" s="110">
        <v>1.2E-2</v>
      </c>
      <c r="N27" s="3"/>
      <c r="P27" s="2"/>
    </row>
    <row r="28" spans="1:16" ht="27.75" x14ac:dyDescent="0.3">
      <c r="A28" s="205"/>
      <c r="B28" s="99"/>
      <c r="C28" s="109" t="s">
        <v>51</v>
      </c>
      <c r="D28" s="101" t="s">
        <v>14</v>
      </c>
      <c r="E28" s="107" t="s">
        <v>46</v>
      </c>
      <c r="F28" s="102">
        <f t="shared" si="0"/>
        <v>1</v>
      </c>
      <c r="G28" s="107"/>
      <c r="H28" s="108"/>
      <c r="I28" s="39"/>
      <c r="K28" s="13">
        <f>K21*L28</f>
        <v>1</v>
      </c>
      <c r="L28" s="13">
        <v>1</v>
      </c>
      <c r="N28" s="3"/>
      <c r="P28" s="2"/>
    </row>
    <row r="29" spans="1:16" x14ac:dyDescent="0.3">
      <c r="A29" s="205"/>
      <c r="B29" s="99"/>
      <c r="C29" s="109" t="s">
        <v>52</v>
      </c>
      <c r="D29" s="101" t="s">
        <v>53</v>
      </c>
      <c r="E29" s="107" t="s">
        <v>46</v>
      </c>
      <c r="F29" s="102">
        <f t="shared" si="0"/>
        <v>0.3</v>
      </c>
      <c r="G29" s="107"/>
      <c r="H29" s="108"/>
      <c r="I29" s="39"/>
      <c r="K29" s="13">
        <f>K21*L29</f>
        <v>0.3</v>
      </c>
      <c r="L29" s="13">
        <v>0.3</v>
      </c>
      <c r="N29" s="3"/>
      <c r="P29" s="2"/>
    </row>
    <row r="30" spans="1:16" x14ac:dyDescent="0.3">
      <c r="A30" s="205"/>
      <c r="B30" s="99"/>
      <c r="C30" s="109" t="s">
        <v>54</v>
      </c>
      <c r="D30" s="101" t="s">
        <v>14</v>
      </c>
      <c r="E30" s="107" t="s">
        <v>46</v>
      </c>
      <c r="F30" s="102">
        <f t="shared" si="0"/>
        <v>2</v>
      </c>
      <c r="G30" s="107"/>
      <c r="H30" s="108"/>
      <c r="I30" s="39"/>
      <c r="K30" s="13">
        <f>K21*L30</f>
        <v>2</v>
      </c>
      <c r="L30" s="3">
        <v>2</v>
      </c>
      <c r="N30" s="3"/>
      <c r="P30" s="2"/>
    </row>
    <row r="31" spans="1:16" ht="28.5" thickBot="1" x14ac:dyDescent="0.35">
      <c r="A31" s="206"/>
      <c r="B31" s="75"/>
      <c r="C31" s="109" t="s">
        <v>55</v>
      </c>
      <c r="D31" s="101" t="s">
        <v>14</v>
      </c>
      <c r="E31" s="107">
        <v>1</v>
      </c>
      <c r="F31" s="102">
        <f>F21*E31</f>
        <v>1</v>
      </c>
      <c r="G31" s="107"/>
      <c r="H31" s="108"/>
      <c r="I31" s="39"/>
      <c r="N31" s="3"/>
      <c r="P31" s="2"/>
    </row>
    <row r="32" spans="1:16" ht="16.5" thickTop="1" x14ac:dyDescent="0.3">
      <c r="A32" s="204">
        <v>2</v>
      </c>
      <c r="B32" s="111" t="s">
        <v>56</v>
      </c>
      <c r="C32" s="80" t="s">
        <v>57</v>
      </c>
      <c r="D32" s="96" t="s">
        <v>58</v>
      </c>
      <c r="E32" s="96"/>
      <c r="F32" s="112">
        <f>K32/100</f>
        <v>4.2000000000000003E-2</v>
      </c>
      <c r="G32" s="97"/>
      <c r="H32" s="98"/>
      <c r="I32" s="39"/>
      <c r="K32" s="13">
        <f>K21*M32</f>
        <v>4.2</v>
      </c>
      <c r="M32" s="113">
        <v>4.2</v>
      </c>
      <c r="N32" s="3"/>
      <c r="P32" s="2"/>
    </row>
    <row r="33" spans="1:16" x14ac:dyDescent="0.3">
      <c r="A33" s="205"/>
      <c r="B33" s="114"/>
      <c r="C33" s="100" t="s">
        <v>29</v>
      </c>
      <c r="D33" s="101" t="s">
        <v>30</v>
      </c>
      <c r="E33" s="70">
        <v>68</v>
      </c>
      <c r="F33" s="102">
        <f>F32*E33</f>
        <v>2.8560000000000003</v>
      </c>
      <c r="G33" s="70"/>
      <c r="H33" s="103"/>
      <c r="I33" s="39"/>
      <c r="N33" s="3"/>
      <c r="P33" s="2"/>
    </row>
    <row r="34" spans="1:16" ht="16.5" thickBot="1" x14ac:dyDescent="0.35">
      <c r="A34" s="206"/>
      <c r="B34" s="115"/>
      <c r="C34" s="74" t="s">
        <v>59</v>
      </c>
      <c r="D34" s="116" t="s">
        <v>53</v>
      </c>
      <c r="E34" s="76">
        <v>24.4</v>
      </c>
      <c r="F34" s="117">
        <f>F32*E34</f>
        <v>1.0247999999999999</v>
      </c>
      <c r="G34" s="76"/>
      <c r="H34" s="118"/>
      <c r="I34" s="39"/>
      <c r="N34" s="3"/>
      <c r="P34" s="2"/>
    </row>
    <row r="35" spans="1:16" ht="36" customHeight="1" thickTop="1" x14ac:dyDescent="0.3">
      <c r="A35" s="204">
        <v>3</v>
      </c>
      <c r="B35" s="111" t="s">
        <v>60</v>
      </c>
      <c r="C35" s="119" t="s">
        <v>61</v>
      </c>
      <c r="D35" s="96" t="s">
        <v>45</v>
      </c>
      <c r="E35" s="96"/>
      <c r="F35" s="97">
        <f>K35</f>
        <v>30</v>
      </c>
      <c r="G35" s="97"/>
      <c r="H35" s="98"/>
      <c r="I35" s="39"/>
      <c r="K35" s="13">
        <f>M9</f>
        <v>30</v>
      </c>
      <c r="N35" s="3"/>
      <c r="P35" s="2"/>
    </row>
    <row r="36" spans="1:16" x14ac:dyDescent="0.3">
      <c r="A36" s="205"/>
      <c r="B36" s="114"/>
      <c r="C36" s="100" t="s">
        <v>29</v>
      </c>
      <c r="D36" s="101" t="s">
        <v>30</v>
      </c>
      <c r="E36" s="120">
        <v>0.58599999999999997</v>
      </c>
      <c r="F36" s="102">
        <f>F35*E36</f>
        <v>17.579999999999998</v>
      </c>
      <c r="G36" s="70"/>
      <c r="H36" s="103"/>
      <c r="I36" s="39"/>
      <c r="N36" s="3"/>
      <c r="P36" s="2"/>
    </row>
    <row r="37" spans="1:16" ht="16.5" thickBot="1" x14ac:dyDescent="0.35">
      <c r="A37" s="206"/>
      <c r="B37" s="115"/>
      <c r="C37" s="121" t="s">
        <v>62</v>
      </c>
      <c r="D37" s="116" t="s">
        <v>45</v>
      </c>
      <c r="E37" s="76">
        <v>1.05</v>
      </c>
      <c r="F37" s="117">
        <f>F35*E37</f>
        <v>31.5</v>
      </c>
      <c r="G37" s="76"/>
      <c r="H37" s="118"/>
      <c r="I37" s="39"/>
      <c r="N37" s="3"/>
      <c r="P37" s="2"/>
    </row>
    <row r="38" spans="1:16" ht="21.75" customHeight="1" thickTop="1" x14ac:dyDescent="0.3">
      <c r="A38" s="204">
        <v>4</v>
      </c>
      <c r="B38" s="122" t="s">
        <v>63</v>
      </c>
      <c r="C38" s="123" t="s">
        <v>64</v>
      </c>
      <c r="D38" s="47" t="s">
        <v>14</v>
      </c>
      <c r="E38" s="47"/>
      <c r="F38" s="124">
        <f>K38</f>
        <v>1</v>
      </c>
      <c r="G38" s="124"/>
      <c r="H38" s="98"/>
      <c r="I38" s="39"/>
      <c r="K38" s="13">
        <v>1</v>
      </c>
      <c r="N38" s="3"/>
      <c r="P38" s="2"/>
    </row>
    <row r="39" spans="1:16" ht="18" customHeight="1" x14ac:dyDescent="0.3">
      <c r="A39" s="205"/>
      <c r="B39" s="125"/>
      <c r="C39" s="126" t="s">
        <v>65</v>
      </c>
      <c r="D39" s="127" t="s">
        <v>66</v>
      </c>
      <c r="E39" s="127">
        <v>7.24</v>
      </c>
      <c r="F39" s="128">
        <f>F38*E39</f>
        <v>7.24</v>
      </c>
      <c r="G39" s="128"/>
      <c r="H39" s="129"/>
      <c r="I39" s="39"/>
      <c r="N39" s="3"/>
      <c r="P39" s="2"/>
    </row>
    <row r="40" spans="1:16" ht="16.5" thickBot="1" x14ac:dyDescent="0.35">
      <c r="A40" s="205"/>
      <c r="B40" s="130"/>
      <c r="C40" s="126" t="s">
        <v>67</v>
      </c>
      <c r="D40" s="127" t="s">
        <v>14</v>
      </c>
      <c r="E40" s="127">
        <v>3.84</v>
      </c>
      <c r="F40" s="128">
        <f>F38*E40</f>
        <v>3.84</v>
      </c>
      <c r="G40" s="128"/>
      <c r="H40" s="129"/>
      <c r="I40" s="39"/>
      <c r="N40" s="3"/>
      <c r="P40" s="2"/>
    </row>
    <row r="41" spans="1:16" ht="16.5" thickTop="1" x14ac:dyDescent="0.3">
      <c r="A41" s="204">
        <v>5</v>
      </c>
      <c r="B41" s="111" t="s">
        <v>60</v>
      </c>
      <c r="C41" s="80" t="s">
        <v>68</v>
      </c>
      <c r="D41" s="96" t="s">
        <v>45</v>
      </c>
      <c r="E41" s="96"/>
      <c r="F41" s="97">
        <f>K41</f>
        <v>3.5</v>
      </c>
      <c r="G41" s="97"/>
      <c r="H41" s="98"/>
      <c r="I41" s="39"/>
      <c r="K41" s="13">
        <f>L41*K21</f>
        <v>3.5</v>
      </c>
      <c r="L41" s="113">
        <v>3.5</v>
      </c>
      <c r="N41" s="3"/>
      <c r="P41" s="2"/>
    </row>
    <row r="42" spans="1:16" x14ac:dyDescent="0.3">
      <c r="A42" s="205"/>
      <c r="B42" s="114"/>
      <c r="C42" s="100" t="s">
        <v>29</v>
      </c>
      <c r="D42" s="101" t="s">
        <v>30</v>
      </c>
      <c r="E42" s="120">
        <v>0.58599999999999997</v>
      </c>
      <c r="F42" s="102">
        <f>F41*E42</f>
        <v>2.0509999999999997</v>
      </c>
      <c r="G42" s="70"/>
      <c r="H42" s="103"/>
      <c r="I42" s="39"/>
      <c r="N42" s="3"/>
      <c r="P42" s="2"/>
    </row>
    <row r="43" spans="1:16" ht="16.5" thickBot="1" x14ac:dyDescent="0.35">
      <c r="A43" s="206"/>
      <c r="B43" s="115"/>
      <c r="C43" s="74" t="s">
        <v>69</v>
      </c>
      <c r="D43" s="116" t="s">
        <v>45</v>
      </c>
      <c r="E43" s="76">
        <v>1.05</v>
      </c>
      <c r="F43" s="117">
        <f>F41*E43</f>
        <v>3.6750000000000003</v>
      </c>
      <c r="G43" s="76"/>
      <c r="H43" s="118"/>
      <c r="I43" s="39"/>
      <c r="N43" s="3"/>
      <c r="P43" s="2"/>
    </row>
    <row r="44" spans="1:16" ht="16.5" thickTop="1" x14ac:dyDescent="0.3">
      <c r="A44" s="204">
        <v>6</v>
      </c>
      <c r="B44" s="111" t="s">
        <v>70</v>
      </c>
      <c r="C44" s="80" t="s">
        <v>71</v>
      </c>
      <c r="D44" s="96" t="s">
        <v>14</v>
      </c>
      <c r="E44" s="96"/>
      <c r="F44" s="97">
        <f>K44</f>
        <v>1</v>
      </c>
      <c r="G44" s="97"/>
      <c r="H44" s="98"/>
      <c r="I44" s="39"/>
      <c r="K44" s="13">
        <f>K21</f>
        <v>1</v>
      </c>
      <c r="N44" s="3"/>
      <c r="P44" s="2"/>
    </row>
    <row r="45" spans="1:16" x14ac:dyDescent="0.3">
      <c r="A45" s="205"/>
      <c r="B45" s="114"/>
      <c r="C45" s="100" t="s">
        <v>29</v>
      </c>
      <c r="D45" s="101" t="s">
        <v>30</v>
      </c>
      <c r="E45" s="70">
        <v>1.76</v>
      </c>
      <c r="F45" s="102">
        <f>F44*E45</f>
        <v>1.76</v>
      </c>
      <c r="G45" s="70"/>
      <c r="H45" s="103"/>
      <c r="I45" s="39"/>
      <c r="N45" s="3"/>
      <c r="P45" s="2"/>
    </row>
    <row r="46" spans="1:16" x14ac:dyDescent="0.3">
      <c r="A46" s="205"/>
      <c r="B46" s="114"/>
      <c r="C46" s="104" t="s">
        <v>72</v>
      </c>
      <c r="D46" s="101" t="s">
        <v>45</v>
      </c>
      <c r="E46" s="107">
        <v>1</v>
      </c>
      <c r="F46" s="102">
        <f>F44*E46</f>
        <v>1</v>
      </c>
      <c r="G46" s="107"/>
      <c r="H46" s="108"/>
      <c r="I46" s="39"/>
      <c r="N46" s="3"/>
      <c r="P46" s="2"/>
    </row>
    <row r="47" spans="1:16" x14ac:dyDescent="0.3">
      <c r="A47" s="205"/>
      <c r="B47" s="114"/>
      <c r="C47" s="104" t="s">
        <v>73</v>
      </c>
      <c r="D47" s="101" t="s">
        <v>45</v>
      </c>
      <c r="E47" s="107">
        <v>2</v>
      </c>
      <c r="F47" s="102">
        <f>F44*E47</f>
        <v>2</v>
      </c>
      <c r="G47" s="107"/>
      <c r="H47" s="108"/>
      <c r="I47" s="39"/>
      <c r="N47" s="3"/>
      <c r="P47" s="2"/>
    </row>
    <row r="48" spans="1:16" x14ac:dyDescent="0.3">
      <c r="A48" s="205"/>
      <c r="B48" s="114"/>
      <c r="C48" s="109" t="s">
        <v>67</v>
      </c>
      <c r="D48" s="101" t="s">
        <v>35</v>
      </c>
      <c r="E48" s="107">
        <v>0.04</v>
      </c>
      <c r="F48" s="102">
        <f>F44*E48</f>
        <v>0.04</v>
      </c>
      <c r="G48" s="107"/>
      <c r="H48" s="108"/>
      <c r="I48" s="39"/>
      <c r="N48" s="3"/>
      <c r="P48" s="2"/>
    </row>
    <row r="49" spans="1:16" ht="16.5" thickBot="1" x14ac:dyDescent="0.35">
      <c r="A49" s="206"/>
      <c r="B49" s="75"/>
      <c r="C49" s="74" t="s">
        <v>74</v>
      </c>
      <c r="D49" s="75" t="s">
        <v>35</v>
      </c>
      <c r="E49" s="76">
        <v>0.16</v>
      </c>
      <c r="F49" s="76">
        <f>F44*E49</f>
        <v>0.16</v>
      </c>
      <c r="G49" s="76"/>
      <c r="H49" s="131"/>
      <c r="I49" s="39"/>
      <c r="N49" s="3"/>
      <c r="P49" s="2"/>
    </row>
    <row r="50" spans="1:16" ht="27.75" thickTop="1" x14ac:dyDescent="0.3">
      <c r="A50" s="204">
        <v>6</v>
      </c>
      <c r="B50" s="122" t="s">
        <v>75</v>
      </c>
      <c r="C50" s="123" t="s">
        <v>76</v>
      </c>
      <c r="D50" s="47" t="s">
        <v>77</v>
      </c>
      <c r="E50" s="47"/>
      <c r="F50" s="124">
        <f>K50/100</f>
        <v>0.01</v>
      </c>
      <c r="G50" s="124"/>
      <c r="H50" s="66"/>
      <c r="I50" s="39"/>
      <c r="K50" s="13">
        <v>1</v>
      </c>
      <c r="M50" s="3"/>
      <c r="P50" s="2"/>
    </row>
    <row r="51" spans="1:16" x14ac:dyDescent="0.3">
      <c r="A51" s="205"/>
      <c r="B51" s="125"/>
      <c r="C51" s="126" t="s">
        <v>65</v>
      </c>
      <c r="D51" s="127" t="s">
        <v>66</v>
      </c>
      <c r="E51" s="127">
        <v>525</v>
      </c>
      <c r="F51" s="128">
        <f>F50*E51</f>
        <v>5.25</v>
      </c>
      <c r="G51" s="128"/>
      <c r="H51" s="72"/>
      <c r="I51" s="39"/>
      <c r="M51" s="3"/>
      <c r="P51" s="2"/>
    </row>
    <row r="52" spans="1:16" x14ac:dyDescent="0.3">
      <c r="A52" s="205"/>
      <c r="B52" s="125"/>
      <c r="C52" s="126" t="s">
        <v>78</v>
      </c>
      <c r="D52" s="127" t="s">
        <v>14</v>
      </c>
      <c r="E52" s="127">
        <v>100</v>
      </c>
      <c r="F52" s="128">
        <f>F50*E52</f>
        <v>1</v>
      </c>
      <c r="G52" s="128"/>
      <c r="H52" s="72"/>
      <c r="I52" s="39"/>
      <c r="M52" s="3"/>
      <c r="P52" s="2"/>
    </row>
    <row r="53" spans="1:16" x14ac:dyDescent="0.3">
      <c r="A53" s="205"/>
      <c r="B53" s="132"/>
      <c r="C53" s="126" t="s">
        <v>79</v>
      </c>
      <c r="D53" s="127" t="s">
        <v>14</v>
      </c>
      <c r="E53" s="127">
        <v>100</v>
      </c>
      <c r="F53" s="128">
        <f>K53</f>
        <v>1</v>
      </c>
      <c r="G53" s="133"/>
      <c r="H53" s="72"/>
      <c r="I53" s="39"/>
      <c r="K53" s="13">
        <v>1</v>
      </c>
      <c r="M53" s="3"/>
      <c r="P53" s="2"/>
    </row>
    <row r="54" spans="1:16" ht="16.5" thickBot="1" x14ac:dyDescent="0.35">
      <c r="A54" s="206"/>
      <c r="B54" s="130"/>
      <c r="C54" s="134" t="s">
        <v>74</v>
      </c>
      <c r="D54" s="135" t="s">
        <v>35</v>
      </c>
      <c r="E54" s="135">
        <v>13</v>
      </c>
      <c r="F54" s="136">
        <f>F50*E54</f>
        <v>0.13</v>
      </c>
      <c r="G54" s="136"/>
      <c r="H54" s="77"/>
      <c r="I54" s="39"/>
      <c r="M54" s="3"/>
      <c r="P54" s="2"/>
    </row>
    <row r="55" spans="1:16" ht="16.5" thickTop="1" x14ac:dyDescent="0.3">
      <c r="A55" s="204">
        <v>7</v>
      </c>
      <c r="B55" s="96" t="s">
        <v>80</v>
      </c>
      <c r="C55" s="137" t="s">
        <v>81</v>
      </c>
      <c r="D55" s="96" t="s">
        <v>14</v>
      </c>
      <c r="E55" s="96"/>
      <c r="F55" s="97">
        <f>K55</f>
        <v>1</v>
      </c>
      <c r="G55" s="97"/>
      <c r="H55" s="66"/>
      <c r="I55" s="39"/>
      <c r="K55" s="13">
        <f>K50</f>
        <v>1</v>
      </c>
      <c r="M55" s="3"/>
      <c r="P55" s="2"/>
    </row>
    <row r="56" spans="1:16" x14ac:dyDescent="0.3">
      <c r="A56" s="205"/>
      <c r="B56" s="138"/>
      <c r="C56" s="104" t="s">
        <v>29</v>
      </c>
      <c r="D56" s="99" t="s">
        <v>30</v>
      </c>
      <c r="E56" s="99">
        <v>3.17</v>
      </c>
      <c r="F56" s="107">
        <f>F55*E56</f>
        <v>3.17</v>
      </c>
      <c r="G56" s="107"/>
      <c r="H56" s="72"/>
      <c r="I56" s="39"/>
      <c r="M56" s="3"/>
      <c r="P56" s="2"/>
    </row>
    <row r="57" spans="1:16" x14ac:dyDescent="0.3">
      <c r="A57" s="205"/>
      <c r="B57" s="139"/>
      <c r="C57" s="140" t="s">
        <v>82</v>
      </c>
      <c r="D57" s="99" t="s">
        <v>14</v>
      </c>
      <c r="E57" s="102">
        <v>1</v>
      </c>
      <c r="F57" s="107">
        <f>F55*E57</f>
        <v>1</v>
      </c>
      <c r="G57" s="141"/>
      <c r="H57" s="142"/>
      <c r="I57" s="39"/>
      <c r="M57" s="3"/>
      <c r="P57" s="2"/>
    </row>
    <row r="58" spans="1:16" x14ac:dyDescent="0.3">
      <c r="A58" s="205"/>
      <c r="B58" s="139"/>
      <c r="C58" s="140" t="s">
        <v>83</v>
      </c>
      <c r="D58" s="99" t="s">
        <v>14</v>
      </c>
      <c r="E58" s="102">
        <v>1</v>
      </c>
      <c r="F58" s="107">
        <f>F55*E58</f>
        <v>1</v>
      </c>
      <c r="G58" s="141"/>
      <c r="H58" s="142"/>
      <c r="I58" s="39"/>
      <c r="M58" s="3"/>
      <c r="P58" s="2"/>
    </row>
    <row r="59" spans="1:16" ht="16.5" thickBot="1" x14ac:dyDescent="0.35">
      <c r="A59" s="206"/>
      <c r="B59" s="73"/>
      <c r="C59" s="74" t="s">
        <v>67</v>
      </c>
      <c r="D59" s="75" t="s">
        <v>35</v>
      </c>
      <c r="E59" s="75">
        <v>0.24</v>
      </c>
      <c r="F59" s="76">
        <f>F55*E59</f>
        <v>0.24</v>
      </c>
      <c r="G59" s="76"/>
      <c r="H59" s="77"/>
      <c r="I59" s="39"/>
      <c r="M59" s="3"/>
      <c r="P59" s="2"/>
    </row>
    <row r="60" spans="1:16" ht="17.25" thickTop="1" thickBot="1" x14ac:dyDescent="0.35">
      <c r="A60" s="87"/>
      <c r="B60" s="143"/>
      <c r="C60" s="26" t="s">
        <v>84</v>
      </c>
      <c r="D60" s="26"/>
      <c r="E60" s="26"/>
      <c r="F60" s="26"/>
      <c r="G60" s="26"/>
      <c r="H60" s="28"/>
      <c r="I60" s="25"/>
      <c r="K60" s="94" t="e">
        <f>L60/2+#REF!</f>
        <v>#REF!</v>
      </c>
      <c r="L60" s="13">
        <f>SUM(H21:H59)</f>
        <v>0</v>
      </c>
      <c r="P60" s="2"/>
    </row>
    <row r="61" spans="1:16" ht="17.25" thickTop="1" thickBot="1" x14ac:dyDescent="0.35">
      <c r="A61" s="87"/>
      <c r="B61" s="143"/>
      <c r="C61" s="26" t="s">
        <v>85</v>
      </c>
      <c r="D61" s="88">
        <v>0.75</v>
      </c>
      <c r="E61" s="26"/>
      <c r="F61" s="26"/>
      <c r="G61" s="26"/>
      <c r="H61" s="28"/>
      <c r="I61" s="25"/>
      <c r="K61" s="94">
        <f>(H56+H51+H45+H42+H39+H36+H33+H22)*0.75</f>
        <v>0</v>
      </c>
      <c r="M61" s="13"/>
      <c r="P61" s="2"/>
    </row>
    <row r="62" spans="1:16" ht="17.25" thickTop="1" thickBot="1" x14ac:dyDescent="0.35">
      <c r="A62" s="87"/>
      <c r="B62" s="143"/>
      <c r="C62" s="26" t="s">
        <v>86</v>
      </c>
      <c r="D62" s="88"/>
      <c r="E62" s="26"/>
      <c r="F62" s="26"/>
      <c r="G62" s="26"/>
      <c r="H62" s="28"/>
      <c r="I62" s="25"/>
      <c r="K62" s="94" t="e">
        <f>SUM(K60:K61)</f>
        <v>#REF!</v>
      </c>
      <c r="M62" s="13"/>
      <c r="P62" s="2"/>
    </row>
    <row r="63" spans="1:16" ht="17.25" thickTop="1" thickBot="1" x14ac:dyDescent="0.35">
      <c r="A63" s="87"/>
      <c r="B63" s="143"/>
      <c r="C63" s="26" t="s">
        <v>87</v>
      </c>
      <c r="D63" s="88"/>
      <c r="E63" s="26"/>
      <c r="F63" s="26"/>
      <c r="G63" s="26"/>
      <c r="H63" s="28"/>
      <c r="I63" s="25"/>
      <c r="K63" s="94" t="e">
        <f>K62+K19</f>
        <v>#REF!</v>
      </c>
      <c r="M63" s="13"/>
      <c r="P63" s="2"/>
    </row>
    <row r="64" spans="1:16" ht="17.25" thickTop="1" thickBot="1" x14ac:dyDescent="0.35">
      <c r="A64" s="87"/>
      <c r="B64" s="143"/>
      <c r="C64" s="26" t="s">
        <v>88</v>
      </c>
      <c r="D64" s="88">
        <v>0.08</v>
      </c>
      <c r="E64" s="26"/>
      <c r="F64" s="26"/>
      <c r="G64" s="26"/>
      <c r="H64" s="28"/>
      <c r="I64" s="25"/>
      <c r="K64" s="94"/>
      <c r="M64" s="13"/>
      <c r="P64" s="2"/>
    </row>
    <row r="65" spans="1:19" s="25" customFormat="1" ht="16.5" thickTop="1" x14ac:dyDescent="0.3">
      <c r="A65" s="149"/>
      <c r="B65" s="150"/>
      <c r="C65" s="149" t="s">
        <v>89</v>
      </c>
      <c r="D65" s="151"/>
      <c r="E65" s="149"/>
      <c r="F65" s="149"/>
      <c r="G65" s="149"/>
      <c r="H65" s="152"/>
      <c r="J65" s="153"/>
      <c r="K65" s="154"/>
      <c r="L65" s="153"/>
      <c r="M65" s="155"/>
      <c r="N65" s="153"/>
      <c r="O65" s="153"/>
      <c r="P65" s="153"/>
      <c r="Q65" s="153"/>
      <c r="R65" s="153"/>
    </row>
    <row r="66" spans="1:19" s="164" customFormat="1" x14ac:dyDescent="0.3">
      <c r="A66" s="156"/>
      <c r="B66" s="157"/>
      <c r="C66" s="156" t="s">
        <v>90</v>
      </c>
      <c r="D66" s="158">
        <v>0.18</v>
      </c>
      <c r="E66" s="156"/>
      <c r="F66" s="159"/>
      <c r="G66" s="159"/>
      <c r="H66" s="160"/>
      <c r="I66" s="161"/>
      <c r="J66" s="162"/>
      <c r="K66" s="162"/>
      <c r="L66" s="162"/>
      <c r="M66" s="162"/>
      <c r="N66" s="162"/>
      <c r="O66" s="162"/>
      <c r="P66" s="163"/>
      <c r="Q66" s="162"/>
      <c r="R66" s="162"/>
      <c r="S66" s="162"/>
    </row>
    <row r="67" spans="1:19" s="164" customFormat="1" x14ac:dyDescent="0.3">
      <c r="A67" s="156"/>
      <c r="B67" s="157"/>
      <c r="C67" s="156" t="s">
        <v>91</v>
      </c>
      <c r="D67" s="156" t="s">
        <v>92</v>
      </c>
      <c r="E67" s="156"/>
      <c r="F67" s="156"/>
      <c r="G67" s="156"/>
      <c r="H67" s="160"/>
      <c r="I67" s="161"/>
      <c r="J67" s="162"/>
      <c r="K67" s="162"/>
      <c r="L67" s="162"/>
      <c r="M67" s="162"/>
      <c r="N67" s="162"/>
      <c r="O67" s="162"/>
      <c r="P67" s="163"/>
      <c r="Q67" s="162"/>
      <c r="R67" s="162"/>
      <c r="S67" s="162"/>
    </row>
    <row r="68" spans="1:19" s="164" customFormat="1" ht="16.5" x14ac:dyDescent="0.3">
      <c r="A68" s="165"/>
      <c r="B68" s="166"/>
      <c r="C68" s="165"/>
      <c r="D68" s="165"/>
      <c r="E68" s="165"/>
      <c r="F68" s="165"/>
      <c r="G68" s="165"/>
      <c r="H68" s="167"/>
      <c r="I68" s="161"/>
      <c r="J68" s="162"/>
      <c r="K68" s="162"/>
      <c r="L68" s="162"/>
      <c r="M68" s="162"/>
      <c r="N68" s="162"/>
      <c r="O68" s="162"/>
      <c r="P68" s="163"/>
      <c r="Q68" s="162"/>
      <c r="R68" s="162"/>
      <c r="S68" s="162"/>
    </row>
    <row r="69" spans="1:19" s="164" customFormat="1" ht="16.5" x14ac:dyDescent="0.3">
      <c r="A69" s="165"/>
      <c r="B69" s="166"/>
      <c r="C69" s="165"/>
      <c r="D69" s="165"/>
      <c r="E69" s="165"/>
      <c r="F69" s="165"/>
      <c r="G69" s="165"/>
      <c r="H69" s="167"/>
      <c r="I69" s="161"/>
      <c r="J69" s="162"/>
      <c r="K69" s="162"/>
      <c r="L69" s="162"/>
      <c r="M69" s="162"/>
      <c r="N69" s="162"/>
      <c r="O69" s="162"/>
      <c r="P69" s="163"/>
      <c r="Q69" s="162"/>
      <c r="R69" s="162"/>
      <c r="S69" s="162"/>
    </row>
    <row r="70" spans="1:19" s="171" customFormat="1" ht="102.75" customHeight="1" x14ac:dyDescent="0.25">
      <c r="A70" s="175" t="s">
        <v>93</v>
      </c>
      <c r="B70" s="176"/>
      <c r="C70" s="176"/>
      <c r="D70" s="176"/>
      <c r="E70" s="176"/>
      <c r="F70" s="176"/>
      <c r="G70" s="176"/>
      <c r="H70" s="176"/>
      <c r="I70" s="168"/>
      <c r="J70" s="169"/>
      <c r="K70" s="169"/>
      <c r="L70" s="169"/>
      <c r="M70" s="169"/>
      <c r="N70" s="169"/>
      <c r="O70" s="169"/>
      <c r="P70" s="170"/>
      <c r="Q70" s="169"/>
      <c r="R70" s="169"/>
      <c r="S70" s="169"/>
    </row>
    <row r="71" spans="1:19" s="164" customFormat="1" ht="16.5" x14ac:dyDescent="0.3">
      <c r="A71" s="172"/>
      <c r="B71" s="173"/>
      <c r="C71" s="172"/>
      <c r="D71" s="172"/>
      <c r="E71" s="172"/>
      <c r="F71" s="172"/>
      <c r="G71" s="172"/>
      <c r="H71" s="174"/>
      <c r="I71" s="161"/>
      <c r="J71" s="162"/>
      <c r="K71" s="162"/>
      <c r="L71" s="162"/>
      <c r="M71" s="162"/>
      <c r="N71" s="162"/>
      <c r="O71" s="162"/>
      <c r="P71" s="163"/>
      <c r="Q71" s="162"/>
      <c r="R71" s="162"/>
      <c r="S71" s="162"/>
    </row>
    <row r="72" spans="1:19" s="164" customFormat="1" x14ac:dyDescent="0.3">
      <c r="A72" s="177" t="s">
        <v>94</v>
      </c>
      <c r="B72" s="177"/>
      <c r="C72" s="177"/>
      <c r="D72" s="177"/>
      <c r="E72" s="177"/>
      <c r="F72" s="177"/>
      <c r="G72" s="177"/>
      <c r="H72" s="177"/>
      <c r="I72" s="161"/>
      <c r="J72" s="162"/>
      <c r="K72" s="162"/>
      <c r="L72" s="162"/>
      <c r="M72" s="162"/>
      <c r="N72" s="162"/>
      <c r="O72" s="162"/>
      <c r="P72" s="163"/>
      <c r="Q72" s="162"/>
      <c r="R72" s="162"/>
      <c r="S72" s="162"/>
    </row>
  </sheetData>
  <mergeCells count="24">
    <mergeCell ref="M7:N7"/>
    <mergeCell ref="A8:A9"/>
    <mergeCell ref="A44:A49"/>
    <mergeCell ref="A50:A54"/>
    <mergeCell ref="A55:A59"/>
    <mergeCell ref="A13:A15"/>
    <mergeCell ref="A21:A31"/>
    <mergeCell ref="A32:A34"/>
    <mergeCell ref="A35:A37"/>
    <mergeCell ref="A38:A40"/>
    <mergeCell ref="A41:A43"/>
    <mergeCell ref="A70:H70"/>
    <mergeCell ref="A72:H72"/>
    <mergeCell ref="A10:A12"/>
    <mergeCell ref="A1:H1"/>
    <mergeCell ref="A2:A3"/>
    <mergeCell ref="B2:B3"/>
    <mergeCell ref="C2:C3"/>
    <mergeCell ref="D2:D3"/>
    <mergeCell ref="E2:F2"/>
    <mergeCell ref="G2:H2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2019-01-24T08:32:30Z</dcterms:modified>
</cp:coreProperties>
</file>