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55" activeTab="2"/>
  </bookViews>
  <sheets>
    <sheet name="ნაკრები" sheetId="1" r:id="rId1"/>
    <sheet name="2- ლიფტიანი" sheetId="2" r:id="rId2"/>
    <sheet name="1-ლიფტიანი" sheetId="3" r:id="rId3"/>
  </sheets>
  <definedNames>
    <definedName name="_xlnm.Print_Area" localSheetId="2">'1-ლიფტიანი'!$A$1:$M$92</definedName>
    <definedName name="_xlnm.Print_Area" localSheetId="1">'2- ლიფტიანი'!$A$1:$M$86</definedName>
    <definedName name="_xlnm.Print_Area" localSheetId="0">'ნაკრები'!$A$1:$G$22</definedName>
  </definedNames>
  <calcPr fullCalcOnLoad="1"/>
</workbook>
</file>

<file path=xl/sharedStrings.xml><?xml version="1.0" encoding="utf-8"?>
<sst xmlns="http://schemas.openxmlformats.org/spreadsheetml/2006/main" count="405" uniqueCount="122">
  <si>
    <t>jami</t>
  </si>
  <si>
    <t>masala</t>
  </si>
  <si>
    <t>xelfasi</t>
  </si>
  <si>
    <t>erT. fasi</t>
  </si>
  <si>
    <t>normatiuli resursi</t>
  </si>
  <si>
    <t>sul</t>
  </si>
  <si>
    <t xml:space="preserve">Sromis xarji </t>
  </si>
  <si>
    <t>kac/sT</t>
  </si>
  <si>
    <t xml:space="preserve">manqanebi  </t>
  </si>
  <si>
    <t>lari</t>
  </si>
  <si>
    <t>sabazro</t>
  </si>
  <si>
    <t>ღირებულება ლარებში</t>
  </si>
  <si>
    <t>NN</t>
  </si>
  <si>
    <t>safuZveli</t>
  </si>
  <si>
    <t>samuSaoebis dasaxeleba</t>
  </si>
  <si>
    <t>ganz.</t>
  </si>
  <si>
    <t xml:space="preserve">samSeneblo meqanizmebi </t>
  </si>
  <si>
    <t>erTeulze</t>
  </si>
  <si>
    <t>სახარჯთაღრიცხვო ღირებულება:</t>
  </si>
  <si>
    <t>ლარი</t>
  </si>
  <si>
    <r>
      <rPr>
        <b/>
        <sz val="11"/>
        <rFont val="AcadNusx"/>
        <family val="0"/>
      </rPr>
      <t>saremonto samuSaoebis</t>
    </r>
    <r>
      <rPr>
        <b/>
        <sz val="11"/>
        <rFont val="Arial"/>
        <family val="2"/>
      </rPr>
      <t xml:space="preserve"> ღირებულების ნაკრები სავარაუდო სახარჯთაღრიცხვო ანგარიში</t>
    </r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</si>
  <si>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</si>
  <si>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</si>
  <si>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</si>
  <si>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ლარი</t>
  </si>
  <si>
    <t>სამშენებლო სამუშაოებზე</t>
  </si>
  <si>
    <t>სამონტაჟო სამუშაოებზე</t>
  </si>
  <si>
    <t>სხვადასხვა ხარჯები მოწყობილობა</t>
  </si>
  <si>
    <t>ჯამი</t>
  </si>
  <si>
    <t xml:space="preserve"> ლოკალური ხარჯთაღრიცხვა №1</t>
  </si>
  <si>
    <t xml:space="preserve"> ლოკალური ხარჯთაღრიცხვა №2</t>
  </si>
  <si>
    <t>სულ:</t>
  </si>
  <si>
    <t>დ.ღ.გ. 18%</t>
  </si>
  <si>
    <t>ჯამი:</t>
  </si>
  <si>
    <t>ლოკალური savaraudo xarjTaRricxva #1</t>
  </si>
  <si>
    <t>m2</t>
  </si>
  <si>
    <t>kg</t>
  </si>
  <si>
    <t>saxva masala</t>
  </si>
  <si>
    <t>g.m</t>
  </si>
  <si>
    <t>fiTxi</t>
  </si>
  <si>
    <t>s.r.f 15-21</t>
  </si>
  <si>
    <t xml:space="preserve">samSeneblo narCenebisa da nagvis datvirTva xeliT a/TviTmclelebze </t>
  </si>
  <si>
    <t>ton</t>
  </si>
  <si>
    <t>samSeneblo  narCenebisa da nagvis gazidva a/TviTmclelebiT 25 km</t>
  </si>
  <si>
    <t>saRebavi wyalemulsiis</t>
  </si>
  <si>
    <t xml:space="preserve">fanjris blokis moxsna </t>
  </si>
  <si>
    <t>СНиП IV-2-82                   46-32-2</t>
  </si>
  <si>
    <t>m3</t>
  </si>
  <si>
    <t>liTonplastikis fanjris blokis mowyoba</t>
  </si>
  <si>
    <t>liTonplastikis fanjris bloki</t>
  </si>
  <si>
    <t>Weris da kedlebis damuSaveba da SeRebva wyalemulsiis saRebaviT</t>
  </si>
  <si>
    <t>СНиП IV-2-82                   15-168-8</t>
  </si>
  <si>
    <t>iatakidan laminantis safaris ayra</t>
  </si>
  <si>
    <t>gaji</t>
  </si>
  <si>
    <t>СНиП IV-2-82                   46-30-3</t>
  </si>
  <si>
    <t>СНиП IV-2-82                   9-14-8</t>
  </si>
  <si>
    <t>СНиП IV-2-82                   15-55-9</t>
  </si>
  <si>
    <t>Tssu-s admonistraciuli korpusi. Mlifti vestibiulis  (2 liftiani)saremonto samuSaoebi saremonto-samSeneblo nawili</t>
  </si>
  <si>
    <t>Tssu-s admonistraciuli korpusi. Mlifti vestibiulis  (1 liftiani)saremonto samuSaoebi saremonto-samSeneblo nawili</t>
  </si>
  <si>
    <t>ლოკალური savaraudo xarjTaRricxva #2</t>
  </si>
  <si>
    <t>СНиП IV-2-82                   11-8-1.2</t>
  </si>
  <si>
    <t>iatakze moWimvis mowyoba qviSa-cementis xsnariT 30 mm sisqiT</t>
  </si>
  <si>
    <t>qviSa-cementis xsnari</t>
  </si>
  <si>
    <t>webo-cementi</t>
  </si>
  <si>
    <t>iatakze კერამოგრანiტიs filebis dageba</t>
  </si>
  <si>
    <t>კერამოგრანiტიs filebi</t>
  </si>
  <si>
    <t>პლინტუსების მოწყობა კერამოგრანiტიs filebi</t>
  </si>
  <si>
    <t xml:space="preserve"> kedlebis galesva gajis xsnriT alag-alag</t>
  </si>
  <si>
    <t>kedlebis galesva gajis xsnriT alag-alag</t>
  </si>
  <si>
    <t>СНиП IV-2-82                   9-4-8</t>
  </si>
  <si>
    <t>მ2</t>
  </si>
  <si>
    <t>ლიფტის ფერდილების მოპირკეთება ალუკობონდი-ს ფილებით კარკასის ელემენტებით</t>
  </si>
  <si>
    <t>ალუკობონდიფ პანელი კარკასის ელემენტებით</t>
  </si>
  <si>
    <t>СНиП IV-2-82                   11-30-7</t>
  </si>
  <si>
    <t>СНиП IV-2-82                   34-61-20</t>
  </si>
  <si>
    <t>Sekiduli armstrongis Weris mowyoba  karkasis mowyobiT</t>
  </si>
  <si>
    <t>Sekiduli armstrongis  filebi karkasiT</t>
  </si>
  <si>
    <t>СНиП  IV-2-82 10-5-2</t>
  </si>
  <si>
    <t>SromiTi resursi</t>
  </si>
  <si>
    <t>manqanebi</t>
  </si>
  <si>
    <t>კeდლის კარკასის ელემენტები</t>
  </si>
  <si>
    <t>თაბაშირ-მუყაოს ფილები</t>
  </si>
  <si>
    <t>სხვა მასალა</t>
  </si>
  <si>
    <t>ლიფტის ფერდილების მოპირკეთება თაბაშირ-მუყაოს ფილებით კარკასის მოწყობით</t>
  </si>
  <si>
    <t xml:space="preserve">სრფ 14    კოდი                0613 </t>
  </si>
  <si>
    <t>გადასატანი ამწის მუშაობა</t>
  </si>
  <si>
    <t>მანქ/სთ</t>
  </si>
  <si>
    <t>СНиП IV-2-82                   152-9-6.7</t>
  </si>
  <si>
    <t>საბაზრო</t>
  </si>
  <si>
    <t>სახურავის შეკეთება ჰიდროსაიზოლაციო მასალით 2-ფენა</t>
  </si>
  <si>
    <t xml:space="preserve">ჰიდროსაიზოლახიო მასალა </t>
  </si>
  <si>
    <t>ბიტუმის მასტიკა</t>
  </si>
  <si>
    <t>nawili I saremonto samuSaoebi</t>
  </si>
  <si>
    <t>nawili II el.samontaJo samuSaoebi</t>
  </si>
  <si>
    <t>jami I</t>
  </si>
  <si>
    <t>8-400-1</t>
  </si>
  <si>
    <t xml:space="preserve">el.კაბელეbis montaJi </t>
  </si>
  <si>
    <t>gr/m</t>
  </si>
  <si>
    <t>sxva masala</t>
  </si>
  <si>
    <t xml:space="preserve">el.gayvanilobi 2*1,5mm kveTis spilenZis sadeni(ormagi izolaciiT) </t>
  </si>
  <si>
    <t>8-599-2</t>
  </si>
  <si>
    <t>cali</t>
  </si>
  <si>
    <t>ც</t>
  </si>
  <si>
    <t>armstrongis sanaTi</t>
  </si>
  <si>
    <t>armstrongis sanaTebis montaJi</t>
  </si>
  <si>
    <t>jami II</t>
  </si>
  <si>
    <t>jami I da II</t>
  </si>
  <si>
    <t>plafoni moZraobis sensoruli mowyomilobiT</t>
  </si>
  <si>
    <t>armstrongis sanaTi da plafoni moZraobis sensoruli mowyomilobiT montaJi</t>
  </si>
  <si>
    <t>armstrongis moZraobis sensoruli mowyomilobiT kibis ujredSi</t>
  </si>
  <si>
    <t xml:space="preserve">zednadebi xarjebi მონტაჟის ღირებულებიდან </t>
  </si>
  <si>
    <t xml:space="preserve">gegmiuri mogeba </t>
  </si>
  <si>
    <t xml:space="preserve">gegmiuri mogeba  </t>
  </si>
  <si>
    <t xml:space="preserve">Tssu-s administraciuli korpusis liftebis win arsebuli foieebis saremonto samuSaoebi </t>
  </si>
  <si>
    <t xml:space="preserve">zednadebi xarjebi </t>
  </si>
  <si>
    <t xml:space="preserve">zednadebi xarjebi  </t>
  </si>
  <si>
    <t xml:space="preserve">gegmiuri mogeba   </t>
  </si>
  <si>
    <t>%</t>
  </si>
  <si>
    <t>გაუთვალისწინებული ხარჯები  4%</t>
  </si>
  <si>
    <t>Tssu-s administraciuli korpusis liftebis win arsebuli foieebis saremonto samuSaoebi (2 liftiani ფოიე)</t>
  </si>
  <si>
    <t>Tssu-s administraciuli korpusis liftebis win arsebuli foieebis saremonto samuSaoebi (1 liftiani ფოიე)</t>
  </si>
  <si>
    <t xml:space="preserve">შენიშვნა:   გაუთვალისწინებელი ხარჯი (4%) არის უცვლელი.
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</si>
</sst>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р_."/>
    <numFmt numFmtId="192" formatCode="[$-409]dddd\,\ mmmm\ dd\,\ yyyy"/>
    <numFmt numFmtId="193" formatCode="[$-409]h:mm:ss\ AM/PM"/>
    <numFmt numFmtId="194" formatCode="0.0"/>
    <numFmt numFmtId="195" formatCode="0.000"/>
    <numFmt numFmtId="196" formatCode="0.0000"/>
    <numFmt numFmtId="197" formatCode="0.00000"/>
    <numFmt numFmtId="198" formatCode="_-* #,##0.0\ _L_a_r_i_-;\-* #,##0.0\ _L_a_r_i_-;_-* &quot;-&quot;??\ _L_a_r_i_-;_-@_-"/>
    <numFmt numFmtId="199" formatCode="[$€-2]\ #,##0.00_);[Red]\([$€-2]\ #,##0.00\)"/>
    <numFmt numFmtId="200" formatCode="#,##0.000"/>
    <numFmt numFmtId="201" formatCode="#,##0.0"/>
    <numFmt numFmtId="202" formatCode="###0;###0"/>
  </numFmts>
  <fonts count="6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AcadNusx"/>
      <family val="0"/>
    </font>
    <font>
      <b/>
      <sz val="10"/>
      <name val="Arial Cyr"/>
      <family val="2"/>
    </font>
    <font>
      <b/>
      <sz val="8"/>
      <name val="Arial"/>
      <family val="2"/>
    </font>
    <font>
      <sz val="9"/>
      <name val="AcadNusx"/>
      <family val="0"/>
    </font>
    <font>
      <sz val="11"/>
      <name val="Sylfaen"/>
      <family val="1"/>
    </font>
    <font>
      <u val="single"/>
      <sz val="11"/>
      <name val="Sylfaen"/>
      <family val="1"/>
    </font>
    <font>
      <b/>
      <sz val="10"/>
      <name val="Arial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Sylfaen"/>
      <family val="1"/>
    </font>
    <font>
      <sz val="11"/>
      <color indexed="8"/>
      <name val="AcadNusx"/>
      <family val="0"/>
    </font>
    <font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Sylfaen"/>
      <family val="1"/>
    </font>
    <font>
      <sz val="11"/>
      <color rgb="FF00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</cellStyleXfs>
  <cellXfs count="11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10" xfId="67" applyNumberFormat="1" applyFont="1" applyFill="1" applyBorder="1" applyAlignment="1">
      <alignment horizontal="center" vertical="center" wrapText="1"/>
      <protection/>
    </xf>
    <xf numFmtId="4" fontId="3" fillId="0" borderId="10" xfId="67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62" fillId="0" borderId="12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 wrapText="1"/>
    </xf>
    <xf numFmtId="4" fontId="6" fillId="0" borderId="10" xfId="57" applyNumberFormat="1" applyFont="1" applyFill="1" applyBorder="1" applyAlignment="1">
      <alignment horizontal="center" vertical="center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7" fillId="0" borderId="10" xfId="5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0" xfId="0" applyFont="1" applyFill="1" applyBorder="1" applyAlignment="1" quotePrefix="1">
      <alignment horizontal="center" vertical="center" wrapText="1"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96" fontId="6" fillId="0" borderId="10" xfId="59" applyNumberFormat="1" applyFont="1" applyFill="1" applyBorder="1" applyAlignment="1">
      <alignment horizontal="center" vertical="center" wrapText="1"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5" fontId="6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7" xfId="58"/>
    <cellStyle name="Normal_dasakorektirebeli xarjTaRricxva auziT 2" xfId="59"/>
    <cellStyle name="Normal_stadion-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 2" xfId="67"/>
    <cellStyle name="Обычный 3" xfId="68"/>
    <cellStyle name="Обычный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1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4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5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267575" y="4171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3105150</xdr:colOff>
      <xdr:row>13</xdr:row>
      <xdr:rowOff>76200</xdr:rowOff>
    </xdr:from>
    <xdr:to>
      <xdr:col>3</xdr:col>
      <xdr:colOff>771525</xdr:colOff>
      <xdr:row>13</xdr:row>
      <xdr:rowOff>76200</xdr:rowOff>
    </xdr:to>
    <xdr:pic>
      <xdr:nvPicPr>
        <xdr:cNvPr id="7" name="Рисунок 7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0671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4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5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7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76200" cy="28575"/>
    <xdr:sp fLocksText="0">
      <xdr:nvSpPr>
        <xdr:cNvPr id="38" name="Text Box 3"/>
        <xdr:cNvSpPr txBox="1">
          <a:spLocks noChangeArrowheads="1"/>
        </xdr:cNvSpPr>
      </xdr:nvSpPr>
      <xdr:spPr>
        <a:xfrm>
          <a:off x="3495675" y="20945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2276475</xdr:colOff>
      <xdr:row>85</xdr:row>
      <xdr:rowOff>28575</xdr:rowOff>
    </xdr:from>
    <xdr:to>
      <xdr:col>8</xdr:col>
      <xdr:colOff>276225</xdr:colOff>
      <xdr:row>85</xdr:row>
      <xdr:rowOff>28575</xdr:rowOff>
    </xdr:to>
    <xdr:pic>
      <xdr:nvPicPr>
        <xdr:cNvPr id="39" name="Рисунок 39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5088850"/>
          <a:ext cx="3467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0" name="Text Box 6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1" name="Text Box 69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2" name="Text Box 70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3" name="Text Box 71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4" name="Text Box 7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5" name="Text Box 7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6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49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0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1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2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3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4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5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6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59" name="Text Box 7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0" name="Text Box 77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1" name="Text Box 7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4" name="Text Box 4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5" name="Text Box 4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6" name="Text Box 6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7" name="Text Box 69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8" name="Text Box 70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69" name="Text Box 71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0" name="Text Box 7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1" name="Text Box 7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2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3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4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5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6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79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0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1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2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3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5" name="Text Box 7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6" name="Text Box 77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7" name="Text Box 7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0" name="Text Box 4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1" name="Text Box 4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2" name="Text Box 6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3" name="Text Box 69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4" name="Text Box 70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5" name="Text Box 71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6" name="Text Box 7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7" name="Text Box 7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99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0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1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2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3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4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5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6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7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8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09" name="Text Box 3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1" name="Text Box 7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2" name="Text Box 77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3" name="Text Box 78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4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5" name="Text Box 2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6" name="Text Box 46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76200" cy="28575"/>
    <xdr:sp fLocksText="0">
      <xdr:nvSpPr>
        <xdr:cNvPr id="117" name="Text Box 43"/>
        <xdr:cNvSpPr txBox="1">
          <a:spLocks noChangeArrowheads="1"/>
        </xdr:cNvSpPr>
      </xdr:nvSpPr>
      <xdr:spPr>
        <a:xfrm>
          <a:off x="3495675" y="20421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18" name="Text Box 6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19" name="Text Box 69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0" name="Text Box 70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1" name="Text Box 71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2" name="Text Box 7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3" name="Text Box 7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4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5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6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7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8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29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0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1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2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3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4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5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6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7" name="Text Box 7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8" name="Text Box 77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39" name="Text Box 7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0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1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2" name="Text Box 4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3" name="Text Box 4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4" name="Text Box 6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5" name="Text Box 69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6" name="Text Box 70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7" name="Text Box 71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8" name="Text Box 7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49" name="Text Box 7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0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1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2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3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4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5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6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7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8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59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0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1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2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3" name="Text Box 7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4" name="Text Box 77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5" name="Text Box 7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6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7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8" name="Text Box 4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69" name="Text Box 4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70" name="Text Box 1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71" name="Text Box 2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2" name="Text Box 1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3" name="Text Box 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4" name="Text Box 4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5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6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7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8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79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466725</xdr:colOff>
      <xdr:row>74</xdr:row>
      <xdr:rowOff>0</xdr:rowOff>
    </xdr:from>
    <xdr:ext cx="200025" cy="47625"/>
    <xdr:sp fLocksText="0">
      <xdr:nvSpPr>
        <xdr:cNvPr id="180" name="Text Box 10"/>
        <xdr:cNvSpPr txBox="1">
          <a:spLocks noChangeArrowheads="1"/>
        </xdr:cNvSpPr>
      </xdr:nvSpPr>
      <xdr:spPr>
        <a:xfrm>
          <a:off x="4857750" y="22745700"/>
          <a:ext cx="200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1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2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3" name="Text Box 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4" name="Text Box 4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5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6" name="Text Box 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7" name="Text Box 7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74</xdr:row>
      <xdr:rowOff>0</xdr:rowOff>
    </xdr:from>
    <xdr:ext cx="304800" cy="47625"/>
    <xdr:sp fLocksText="0">
      <xdr:nvSpPr>
        <xdr:cNvPr id="188" name="Text Box 8"/>
        <xdr:cNvSpPr txBox="1">
          <a:spLocks noChangeArrowheads="1"/>
        </xdr:cNvSpPr>
      </xdr:nvSpPr>
      <xdr:spPr>
        <a:xfrm>
          <a:off x="3933825" y="22745700"/>
          <a:ext cx="304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89" name="Text Box 4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0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1" name="Text Box 4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2" name="Text Box 5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95" name="Text Box 1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74</xdr:row>
      <xdr:rowOff>0</xdr:rowOff>
    </xdr:from>
    <xdr:ext cx="95250" cy="47625"/>
    <xdr:sp fLocksText="0">
      <xdr:nvSpPr>
        <xdr:cNvPr id="196" name="Text Box 1"/>
        <xdr:cNvSpPr txBox="1">
          <a:spLocks noChangeArrowheads="1"/>
        </xdr:cNvSpPr>
      </xdr:nvSpPr>
      <xdr:spPr>
        <a:xfrm>
          <a:off x="1485900" y="22745700"/>
          <a:ext cx="95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7" name="Text Box 4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8" name="Text Box 6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199" name="Text Box 69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0" name="Text Box 70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1" name="Text Box 71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2" name="Text Box 7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3" name="Text Box 7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4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5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6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7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8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09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0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1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2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3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4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5" name="Text Box 3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6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7" name="Text Box 7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8" name="Text Box 77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19" name="Text Box 78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0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1" name="Text Box 2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2" name="Text Box 46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3" name="Text Box 4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4" name="Text Box 7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5" name="Text Box 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6" name="Text Box 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47625"/>
    <xdr:sp fLocksText="0">
      <xdr:nvSpPr>
        <xdr:cNvPr id="227" name="Text Box 3"/>
        <xdr:cNvSpPr txBox="1">
          <a:spLocks noChangeArrowheads="1"/>
        </xdr:cNvSpPr>
      </xdr:nvSpPr>
      <xdr:spPr>
        <a:xfrm>
          <a:off x="3495675" y="22745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28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29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1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2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4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5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6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8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76200" cy="28575"/>
    <xdr:sp fLocksText="0">
      <xdr:nvSpPr>
        <xdr:cNvPr id="239" name="Text Box 3"/>
        <xdr:cNvSpPr txBox="1">
          <a:spLocks noChangeArrowheads="1"/>
        </xdr:cNvSpPr>
      </xdr:nvSpPr>
      <xdr:spPr>
        <a:xfrm>
          <a:off x="3495675" y="245554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0" name="Text Box 6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1" name="Text Box 69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2" name="Text Box 70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3" name="Text Box 71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4" name="Text Box 7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5" name="Text Box 73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6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7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8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49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0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1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2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3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4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5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6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7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8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59" name="Text Box 76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0" name="Text Box 77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1" name="Text Box 7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2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3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4" name="Text Box 46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5" name="Text Box 43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6" name="Text Box 6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7" name="Text Box 69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8" name="Text Box 70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69" name="Text Box 71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0" name="Text Box 7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1" name="Text Box 73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2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3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4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5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6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7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8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79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0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1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2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3" name="Text Box 3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5" name="Text Box 76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6" name="Text Box 77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7" name="Text Box 78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8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90" name="Text Box 46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8575"/>
    <xdr:sp fLocksText="0">
      <xdr:nvSpPr>
        <xdr:cNvPr id="291" name="Text Box 43"/>
        <xdr:cNvSpPr txBox="1">
          <a:spLocks noChangeArrowheads="1"/>
        </xdr:cNvSpPr>
      </xdr:nvSpPr>
      <xdr:spPr>
        <a:xfrm>
          <a:off x="3495675" y="23860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4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5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7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76200" cy="28575"/>
    <xdr:sp fLocksText="0">
      <xdr:nvSpPr>
        <xdr:cNvPr id="38" name="Text Box 3"/>
        <xdr:cNvSpPr txBox="1">
          <a:spLocks noChangeArrowheads="1"/>
        </xdr:cNvSpPr>
      </xdr:nvSpPr>
      <xdr:spPr>
        <a:xfrm>
          <a:off x="3524250" y="21488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2276475</xdr:colOff>
      <xdr:row>92</xdr:row>
      <xdr:rowOff>0</xdr:rowOff>
    </xdr:from>
    <xdr:to>
      <xdr:col>7</xdr:col>
      <xdr:colOff>657225</xdr:colOff>
      <xdr:row>92</xdr:row>
      <xdr:rowOff>0</xdr:rowOff>
    </xdr:to>
    <xdr:pic>
      <xdr:nvPicPr>
        <xdr:cNvPr id="39" name="Рисунок 39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6289000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0" name="Text Box 6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1" name="Text Box 69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2" name="Text Box 70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3" name="Text Box 71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4" name="Text Box 7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5" name="Text Box 7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6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49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0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1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2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3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4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5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6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59" name="Text Box 7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0" name="Text Box 77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1" name="Text Box 7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4" name="Text Box 4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5" name="Text Box 4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6" name="Text Box 6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7" name="Text Box 69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8" name="Text Box 70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69" name="Text Box 71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0" name="Text Box 7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1" name="Text Box 7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2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3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4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5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6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79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0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1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2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3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5" name="Text Box 7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6" name="Text Box 77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7" name="Text Box 7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0" name="Text Box 4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1" name="Text Box 4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2" name="Text Box 6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3" name="Text Box 69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4" name="Text Box 70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5" name="Text Box 71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6" name="Text Box 7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7" name="Text Box 7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99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0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1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2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3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4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5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6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7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8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09" name="Text Box 3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1" name="Text Box 7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2" name="Text Box 77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3" name="Text Box 78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4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5" name="Text Box 2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6" name="Text Box 46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76200" cy="28575"/>
    <xdr:sp fLocksText="0">
      <xdr:nvSpPr>
        <xdr:cNvPr id="117" name="Text Box 43"/>
        <xdr:cNvSpPr txBox="1">
          <a:spLocks noChangeArrowheads="1"/>
        </xdr:cNvSpPr>
      </xdr:nvSpPr>
      <xdr:spPr>
        <a:xfrm>
          <a:off x="3524250" y="20964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18" name="Text Box 6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19" name="Text Box 69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0" name="Text Box 70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1" name="Text Box 71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2" name="Text Box 7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3" name="Text Box 7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4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5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6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7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8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29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0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1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2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3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4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5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6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7" name="Text Box 7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8" name="Text Box 77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39" name="Text Box 7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0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1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2" name="Text Box 4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3" name="Text Box 4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4" name="Text Box 6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5" name="Text Box 69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6" name="Text Box 70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7" name="Text Box 71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8" name="Text Box 7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49" name="Text Box 7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0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1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2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3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4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5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6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7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8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59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0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1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2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3" name="Text Box 7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4" name="Text Box 77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5" name="Text Box 7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6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8" name="Text Box 4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69" name="Text Box 4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70" name="Text Box 1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71" name="Text Box 2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3" name="Text Box 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4" name="Text Box 4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5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6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7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8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79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466725</xdr:colOff>
      <xdr:row>79</xdr:row>
      <xdr:rowOff>0</xdr:rowOff>
    </xdr:from>
    <xdr:ext cx="200025" cy="19050"/>
    <xdr:sp fLocksText="0">
      <xdr:nvSpPr>
        <xdr:cNvPr id="180" name="Text Box 10"/>
        <xdr:cNvSpPr txBox="1">
          <a:spLocks noChangeArrowheads="1"/>
        </xdr:cNvSpPr>
      </xdr:nvSpPr>
      <xdr:spPr>
        <a:xfrm>
          <a:off x="4886325" y="23288625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1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2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4" name="Text Box 4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5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6" name="Text Box 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7" name="Text Box 7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79</xdr:row>
      <xdr:rowOff>0</xdr:rowOff>
    </xdr:from>
    <xdr:ext cx="304800" cy="19050"/>
    <xdr:sp fLocksText="0">
      <xdr:nvSpPr>
        <xdr:cNvPr id="188" name="Text Box 8"/>
        <xdr:cNvSpPr txBox="1">
          <a:spLocks noChangeArrowheads="1"/>
        </xdr:cNvSpPr>
      </xdr:nvSpPr>
      <xdr:spPr>
        <a:xfrm>
          <a:off x="3962400" y="23288625"/>
          <a:ext cx="304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89" name="Text Box 4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0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1" name="Text Box 4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2" name="Text Box 5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93" name="Text Box 1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94" name="Text Box 2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95" name="Text Box 1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800100</xdr:colOff>
      <xdr:row>79</xdr:row>
      <xdr:rowOff>0</xdr:rowOff>
    </xdr:from>
    <xdr:ext cx="95250" cy="19050"/>
    <xdr:sp fLocksText="0">
      <xdr:nvSpPr>
        <xdr:cNvPr id="196" name="Text Box 1"/>
        <xdr:cNvSpPr txBox="1">
          <a:spLocks noChangeArrowheads="1"/>
        </xdr:cNvSpPr>
      </xdr:nvSpPr>
      <xdr:spPr>
        <a:xfrm>
          <a:off x="1485900" y="232886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7" name="Text Box 4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8" name="Text Box 6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199" name="Text Box 69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0" name="Text Box 70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1" name="Text Box 71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2" name="Text Box 7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3" name="Text Box 7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4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5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6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7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8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09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0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1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2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3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4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5" name="Text Box 3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6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7" name="Text Box 7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8" name="Text Box 77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19" name="Text Box 78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0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1" name="Text Box 2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2" name="Text Box 46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3" name="Text Box 4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4" name="Text Box 7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5" name="Text Box 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6" name="Text Box 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19050"/>
    <xdr:sp fLocksText="0">
      <xdr:nvSpPr>
        <xdr:cNvPr id="227" name="Text Box 3"/>
        <xdr:cNvSpPr txBox="1">
          <a:spLocks noChangeArrowheads="1"/>
        </xdr:cNvSpPr>
      </xdr:nvSpPr>
      <xdr:spPr>
        <a:xfrm>
          <a:off x="3524250" y="232886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28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29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1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2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4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5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6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8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9" name="Text Box 3"/>
        <xdr:cNvSpPr txBox="1">
          <a:spLocks noChangeArrowheads="1"/>
        </xdr:cNvSpPr>
      </xdr:nvSpPr>
      <xdr:spPr>
        <a:xfrm>
          <a:off x="3524250" y="25584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0" name="Text Box 6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1" name="Text Box 69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2" name="Text Box 70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3" name="Text Box 71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4" name="Text Box 7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5" name="Text Box 73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6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7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8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49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0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1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2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3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4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5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6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7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8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59" name="Text Box 76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0" name="Text Box 77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1" name="Text Box 7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2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3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4" name="Text Box 46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5" name="Text Box 43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6" name="Text Box 6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7" name="Text Box 69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8" name="Text Box 70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69" name="Text Box 71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0" name="Text Box 7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1" name="Text Box 73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2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3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4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5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6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7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8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79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0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1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2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3" name="Text Box 3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5" name="Text Box 76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6" name="Text Box 77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7" name="Text Box 78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8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90" name="Text Box 46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8575"/>
    <xdr:sp fLocksText="0">
      <xdr:nvSpPr>
        <xdr:cNvPr id="291" name="Text Box 43"/>
        <xdr:cNvSpPr txBox="1">
          <a:spLocks noChangeArrowheads="1"/>
        </xdr:cNvSpPr>
      </xdr:nvSpPr>
      <xdr:spPr>
        <a:xfrm>
          <a:off x="3524250" y="24888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.00390625" style="23" customWidth="1"/>
    <col min="2" max="2" width="22.57421875" style="23" customWidth="1"/>
    <col min="3" max="3" width="68.140625" style="23" customWidth="1"/>
    <col min="4" max="4" width="13.28125" style="23" customWidth="1"/>
    <col min="5" max="5" width="12.140625" style="23" customWidth="1"/>
    <col min="6" max="6" width="15.8515625" style="23" customWidth="1"/>
    <col min="7" max="7" width="14.8515625" style="23" customWidth="1"/>
    <col min="8" max="16384" width="9.140625" style="23" customWidth="1"/>
  </cols>
  <sheetData>
    <row r="1" spans="1:247" s="22" customFormat="1" ht="30.75" customHeight="1">
      <c r="A1" s="94" t="s">
        <v>18</v>
      </c>
      <c r="B1" s="95"/>
      <c r="C1" s="95"/>
      <c r="D1" s="19">
        <f>G13</f>
        <v>0</v>
      </c>
      <c r="E1" s="20" t="s">
        <v>19</v>
      </c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</row>
    <row r="2" spans="1:7" ht="34.5" customHeight="1">
      <c r="A2" s="96" t="s">
        <v>113</v>
      </c>
      <c r="B2" s="96"/>
      <c r="C2" s="96"/>
      <c r="D2" s="96"/>
      <c r="E2" s="96"/>
      <c r="F2" s="96"/>
      <c r="G2" s="96"/>
    </row>
    <row r="3" spans="1:247" s="24" customFormat="1" ht="15.75">
      <c r="A3" s="97" t="s">
        <v>20</v>
      </c>
      <c r="B3" s="97"/>
      <c r="C3" s="97"/>
      <c r="D3" s="97"/>
      <c r="E3" s="97"/>
      <c r="F3" s="97"/>
      <c r="G3" s="9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</row>
    <row r="4" spans="1:7" s="25" customFormat="1" ht="15">
      <c r="A4" s="98" t="s">
        <v>21</v>
      </c>
      <c r="B4" s="98" t="s">
        <v>22</v>
      </c>
      <c r="C4" s="98" t="s">
        <v>23</v>
      </c>
      <c r="D4" s="101" t="s">
        <v>24</v>
      </c>
      <c r="E4" s="102"/>
      <c r="F4" s="102"/>
      <c r="G4" s="103"/>
    </row>
    <row r="5" spans="1:7" s="25" customFormat="1" ht="33.75">
      <c r="A5" s="99"/>
      <c r="B5" s="100"/>
      <c r="C5" s="99"/>
      <c r="D5" s="26" t="s">
        <v>25</v>
      </c>
      <c r="E5" s="26" t="s">
        <v>26</v>
      </c>
      <c r="F5" s="26" t="s">
        <v>27</v>
      </c>
      <c r="G5" s="27" t="s">
        <v>28</v>
      </c>
    </row>
    <row r="6" spans="1:7" s="20" customFormat="1" ht="1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</row>
    <row r="7" spans="1:7" s="25" customFormat="1" ht="47.25">
      <c r="A7" s="91">
        <v>1</v>
      </c>
      <c r="B7" s="30" t="s">
        <v>29</v>
      </c>
      <c r="C7" s="31" t="s">
        <v>57</v>
      </c>
      <c r="D7" s="32">
        <f>'2- ლიფტიანი'!M68</f>
        <v>0</v>
      </c>
      <c r="E7" s="32">
        <f>'2- ლიფტიანი'!M84</f>
        <v>0</v>
      </c>
      <c r="F7" s="32">
        <v>0</v>
      </c>
      <c r="G7" s="32">
        <f>SUM(D7:F7)</f>
        <v>0</v>
      </c>
    </row>
    <row r="8" spans="1:7" s="25" customFormat="1" ht="47.25">
      <c r="A8" s="91">
        <v>2</v>
      </c>
      <c r="B8" s="30" t="s">
        <v>30</v>
      </c>
      <c r="C8" s="31" t="s">
        <v>58</v>
      </c>
      <c r="D8" s="32">
        <f>'1-ლიფტიანი'!M73</f>
        <v>0</v>
      </c>
      <c r="E8" s="32">
        <f>'1-ლიფტიანი'!M90</f>
        <v>0</v>
      </c>
      <c r="F8" s="32">
        <v>0</v>
      </c>
      <c r="G8" s="32">
        <f>SUM(D8:F8)</f>
        <v>0</v>
      </c>
    </row>
    <row r="9" spans="1:7" s="25" customFormat="1" ht="15">
      <c r="A9" s="29"/>
      <c r="B9" s="30"/>
      <c r="C9" s="30" t="s">
        <v>31</v>
      </c>
      <c r="D9" s="32">
        <f>SUM(D7:D8)</f>
        <v>0</v>
      </c>
      <c r="E9" s="32">
        <f>SUM(E7:E8)</f>
        <v>0</v>
      </c>
      <c r="F9" s="32">
        <f>SUM(F7:F8)</f>
        <v>0</v>
      </c>
      <c r="G9" s="32">
        <f>SUM(D9:F9)</f>
        <v>0</v>
      </c>
    </row>
    <row r="10" spans="1:7" s="25" customFormat="1" ht="15">
      <c r="A10" s="29"/>
      <c r="B10" s="30"/>
      <c r="C10" s="30" t="s">
        <v>118</v>
      </c>
      <c r="D10" s="32"/>
      <c r="E10" s="32"/>
      <c r="F10" s="32"/>
      <c r="G10" s="32">
        <f>G9*0.04</f>
        <v>0</v>
      </c>
    </row>
    <row r="11" spans="1:7" s="25" customFormat="1" ht="15">
      <c r="A11" s="29"/>
      <c r="B11" s="30"/>
      <c r="C11" s="30" t="s">
        <v>31</v>
      </c>
      <c r="D11" s="32"/>
      <c r="E11" s="32"/>
      <c r="F11" s="32"/>
      <c r="G11" s="32">
        <f>SUM(G9:G10)</f>
        <v>0</v>
      </c>
    </row>
    <row r="12" spans="1:7" s="25" customFormat="1" ht="15">
      <c r="A12" s="29"/>
      <c r="B12" s="30"/>
      <c r="C12" s="30" t="s">
        <v>32</v>
      </c>
      <c r="D12" s="32"/>
      <c r="E12" s="32"/>
      <c r="F12" s="32"/>
      <c r="G12" s="32">
        <f>G11*0.18</f>
        <v>0</v>
      </c>
    </row>
    <row r="13" spans="1:7" s="25" customFormat="1" ht="15">
      <c r="A13" s="29"/>
      <c r="B13" s="30"/>
      <c r="C13" s="30" t="s">
        <v>33</v>
      </c>
      <c r="D13" s="32"/>
      <c r="E13" s="32"/>
      <c r="F13" s="32"/>
      <c r="G13" s="32">
        <f>SUM(G11:G12)</f>
        <v>0</v>
      </c>
    </row>
    <row r="14" ht="14.25"/>
    <row r="15" ht="41.25" customHeight="1">
      <c r="C15" s="116" t="s">
        <v>121</v>
      </c>
    </row>
    <row r="17" ht="14.25">
      <c r="G17" s="53"/>
    </row>
  </sheetData>
  <sheetProtection/>
  <mergeCells count="7">
    <mergeCell ref="A1:C1"/>
    <mergeCell ref="A2:G2"/>
    <mergeCell ref="A3:G3"/>
    <mergeCell ref="A4:A5"/>
    <mergeCell ref="B4:B5"/>
    <mergeCell ref="C4:C5"/>
    <mergeCell ref="D4:G4"/>
  </mergeCells>
  <printOptions/>
  <pageMargins left="0.25" right="0.25" top="0.75" bottom="0.75" header="0.3" footer="0.3"/>
  <pageSetup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SheetLayoutView="100" zoomScalePageLayoutView="0" workbookViewId="0" topLeftCell="A1">
      <selection activeCell="M81" sqref="M81"/>
    </sheetView>
  </sheetViews>
  <sheetFormatPr defaultColWidth="9.140625" defaultRowHeight="12.75"/>
  <cols>
    <col min="1" max="1" width="3.00390625" style="45" customWidth="1"/>
    <col min="2" max="2" width="7.28125" style="45" customWidth="1"/>
    <col min="3" max="3" width="42.140625" style="46" customWidth="1"/>
    <col min="4" max="4" width="7.140625" style="5" customWidth="1"/>
    <col min="5" max="5" width="6.28125" style="5" customWidth="1"/>
    <col min="6" max="6" width="8.7109375" style="5" customWidth="1"/>
    <col min="7" max="7" width="7.140625" style="5" customWidth="1"/>
    <col min="8" max="8" width="10.57421875" style="47" customWidth="1"/>
    <col min="9" max="9" width="7.140625" style="5" customWidth="1"/>
    <col min="10" max="10" width="10.57421875" style="5" customWidth="1"/>
    <col min="11" max="11" width="5.28125" style="5" customWidth="1"/>
    <col min="12" max="12" width="9.28125" style="5" customWidth="1"/>
    <col min="13" max="13" width="11.8515625" style="5" customWidth="1"/>
    <col min="14" max="16" width="9.140625" style="5" hidden="1" customWidth="1"/>
    <col min="17" max="16384" width="9.140625" style="5" customWidth="1"/>
  </cols>
  <sheetData>
    <row r="1" spans="1:13" ht="26.25" customHeight="1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6" customFormat="1" ht="19.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6" customFormat="1" ht="13.5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7" customFormat="1" ht="30" customHeight="1">
      <c r="A4" s="108" t="s">
        <v>12</v>
      </c>
      <c r="B4" s="104" t="s">
        <v>13</v>
      </c>
      <c r="C4" s="104" t="s">
        <v>14</v>
      </c>
      <c r="D4" s="104" t="s">
        <v>15</v>
      </c>
      <c r="E4" s="109" t="s">
        <v>4</v>
      </c>
      <c r="F4" s="110"/>
      <c r="G4" s="109" t="s">
        <v>1</v>
      </c>
      <c r="H4" s="110"/>
      <c r="I4" s="109" t="s">
        <v>2</v>
      </c>
      <c r="J4" s="110"/>
      <c r="K4" s="109" t="s">
        <v>16</v>
      </c>
      <c r="L4" s="110"/>
      <c r="M4" s="104" t="s">
        <v>0</v>
      </c>
    </row>
    <row r="5" spans="1:13" s="7" customFormat="1" ht="33" customHeight="1">
      <c r="A5" s="108"/>
      <c r="B5" s="105"/>
      <c r="C5" s="105"/>
      <c r="D5" s="105"/>
      <c r="E5" s="8" t="s">
        <v>17</v>
      </c>
      <c r="F5" s="8" t="s">
        <v>5</v>
      </c>
      <c r="G5" s="8" t="s">
        <v>3</v>
      </c>
      <c r="H5" s="8" t="s">
        <v>0</v>
      </c>
      <c r="I5" s="8" t="s">
        <v>3</v>
      </c>
      <c r="J5" s="8" t="s">
        <v>0</v>
      </c>
      <c r="K5" s="8" t="s">
        <v>3</v>
      </c>
      <c r="L5" s="8" t="s">
        <v>0</v>
      </c>
      <c r="M5" s="105"/>
    </row>
    <row r="6" spans="1:13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</row>
    <row r="7" spans="1:13" ht="15.75">
      <c r="A7" s="49"/>
      <c r="B7" s="49"/>
      <c r="C7" s="49" t="s">
        <v>92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63.75" customHeight="1">
      <c r="A8" s="34">
        <v>1</v>
      </c>
      <c r="B8" s="1" t="s">
        <v>54</v>
      </c>
      <c r="C8" s="48" t="s">
        <v>52</v>
      </c>
      <c r="D8" s="37" t="s">
        <v>35</v>
      </c>
      <c r="E8" s="37"/>
      <c r="F8" s="50">
        <v>245</v>
      </c>
      <c r="G8" s="2"/>
      <c r="H8" s="2">
        <f aca="true" t="shared" si="0" ref="H8:H21">F8*G8</f>
        <v>0</v>
      </c>
      <c r="I8" s="2"/>
      <c r="J8" s="2">
        <f aca="true" t="shared" si="1" ref="J8:J21">F8*I8</f>
        <v>0</v>
      </c>
      <c r="K8" s="2"/>
      <c r="L8" s="2">
        <f aca="true" t="shared" si="2" ref="L8:L21">F8*K8</f>
        <v>0</v>
      </c>
      <c r="M8" s="2">
        <f aca="true" t="shared" si="3" ref="M8:M21">H8+J8+L8</f>
        <v>0</v>
      </c>
    </row>
    <row r="9" spans="1:13" ht="16.5" customHeight="1">
      <c r="A9" s="34"/>
      <c r="B9" s="3"/>
      <c r="C9" s="3" t="s">
        <v>6</v>
      </c>
      <c r="D9" s="4" t="s">
        <v>7</v>
      </c>
      <c r="E9" s="3">
        <v>0.472</v>
      </c>
      <c r="F9" s="33">
        <f>F8*E9</f>
        <v>115.64</v>
      </c>
      <c r="G9" s="2"/>
      <c r="H9" s="2">
        <f t="shared" si="0"/>
        <v>0</v>
      </c>
      <c r="I9" s="2"/>
      <c r="J9" s="2">
        <f t="shared" si="1"/>
        <v>0</v>
      </c>
      <c r="K9" s="2"/>
      <c r="L9" s="2">
        <f t="shared" si="2"/>
        <v>0</v>
      </c>
      <c r="M9" s="2">
        <f t="shared" si="3"/>
        <v>0</v>
      </c>
    </row>
    <row r="10" spans="1:13" ht="15.75">
      <c r="A10" s="34"/>
      <c r="B10" s="3"/>
      <c r="C10" s="3" t="s">
        <v>8</v>
      </c>
      <c r="D10" s="3" t="s">
        <v>9</v>
      </c>
      <c r="E10" s="3">
        <v>0.0301</v>
      </c>
      <c r="F10" s="33">
        <f>F8*E10</f>
        <v>7.374499999999999</v>
      </c>
      <c r="G10" s="2"/>
      <c r="H10" s="2">
        <f t="shared" si="0"/>
        <v>0</v>
      </c>
      <c r="I10" s="2"/>
      <c r="J10" s="2">
        <f t="shared" si="1"/>
        <v>0</v>
      </c>
      <c r="K10" s="2"/>
      <c r="L10" s="2">
        <f t="shared" si="2"/>
        <v>0</v>
      </c>
      <c r="M10" s="2">
        <f t="shared" si="3"/>
        <v>0</v>
      </c>
    </row>
    <row r="11" spans="1:13" ht="67.5">
      <c r="A11" s="34">
        <v>2</v>
      </c>
      <c r="B11" s="1" t="s">
        <v>60</v>
      </c>
      <c r="C11" s="48" t="s">
        <v>61</v>
      </c>
      <c r="D11" s="37" t="s">
        <v>35</v>
      </c>
      <c r="E11" s="37"/>
      <c r="F11" s="50">
        <v>172</v>
      </c>
      <c r="G11" s="2"/>
      <c r="H11" s="2">
        <f t="shared" si="0"/>
        <v>0</v>
      </c>
      <c r="I11" s="2"/>
      <c r="J11" s="2">
        <f t="shared" si="1"/>
        <v>0</v>
      </c>
      <c r="K11" s="2"/>
      <c r="L11" s="2">
        <f t="shared" si="2"/>
        <v>0</v>
      </c>
      <c r="M11" s="2">
        <f t="shared" si="3"/>
        <v>0</v>
      </c>
    </row>
    <row r="12" spans="1:13" ht="36.75" customHeight="1">
      <c r="A12" s="34"/>
      <c r="B12" s="1" t="s">
        <v>10</v>
      </c>
      <c r="C12" s="3" t="s">
        <v>6</v>
      </c>
      <c r="D12" s="4" t="s">
        <v>7</v>
      </c>
      <c r="E12" s="3">
        <v>1</v>
      </c>
      <c r="F12" s="33">
        <f>F11*E12</f>
        <v>172</v>
      </c>
      <c r="G12" s="2"/>
      <c r="H12" s="2">
        <f t="shared" si="0"/>
        <v>0</v>
      </c>
      <c r="I12" s="2"/>
      <c r="J12" s="2">
        <f t="shared" si="1"/>
        <v>0</v>
      </c>
      <c r="K12" s="2"/>
      <c r="L12" s="2">
        <f t="shared" si="2"/>
        <v>0</v>
      </c>
      <c r="M12" s="2">
        <f t="shared" si="3"/>
        <v>0</v>
      </c>
    </row>
    <row r="13" spans="1:13" ht="15.75">
      <c r="A13" s="34"/>
      <c r="B13" s="3"/>
      <c r="C13" s="3" t="s">
        <v>8</v>
      </c>
      <c r="D13" s="3" t="s">
        <v>9</v>
      </c>
      <c r="E13" s="3">
        <v>0.0144</v>
      </c>
      <c r="F13" s="33">
        <f>F11*E13</f>
        <v>2.4768</v>
      </c>
      <c r="G13" s="2"/>
      <c r="H13" s="2">
        <f t="shared" si="0"/>
        <v>0</v>
      </c>
      <c r="I13" s="2"/>
      <c r="J13" s="2">
        <f t="shared" si="1"/>
        <v>0</v>
      </c>
      <c r="K13" s="2"/>
      <c r="L13" s="2">
        <f t="shared" si="2"/>
        <v>0</v>
      </c>
      <c r="M13" s="2">
        <f t="shared" si="3"/>
        <v>0</v>
      </c>
    </row>
    <row r="14" spans="1:13" ht="15.75">
      <c r="A14" s="34"/>
      <c r="B14" s="1"/>
      <c r="C14" s="48" t="s">
        <v>62</v>
      </c>
      <c r="D14" s="37" t="s">
        <v>47</v>
      </c>
      <c r="E14" s="37">
        <v>0.03</v>
      </c>
      <c r="F14" s="50">
        <f>F11*E14</f>
        <v>5.16</v>
      </c>
      <c r="G14" s="2"/>
      <c r="H14" s="2">
        <f t="shared" si="0"/>
        <v>0</v>
      </c>
      <c r="I14" s="2"/>
      <c r="J14" s="2">
        <f t="shared" si="1"/>
        <v>0</v>
      </c>
      <c r="K14" s="2"/>
      <c r="L14" s="2">
        <f t="shared" si="2"/>
        <v>0</v>
      </c>
      <c r="M14" s="2">
        <f t="shared" si="3"/>
        <v>0</v>
      </c>
    </row>
    <row r="15" spans="1:13" ht="15.75">
      <c r="A15" s="34"/>
      <c r="B15" s="1"/>
      <c r="C15" s="48" t="s">
        <v>37</v>
      </c>
      <c r="D15" s="37" t="s">
        <v>9</v>
      </c>
      <c r="E15" s="37">
        <v>0.0636</v>
      </c>
      <c r="F15" s="50">
        <f>F11*E15</f>
        <v>10.939200000000001</v>
      </c>
      <c r="G15" s="2"/>
      <c r="H15" s="2">
        <f t="shared" si="0"/>
        <v>0</v>
      </c>
      <c r="I15" s="2"/>
      <c r="J15" s="2">
        <f t="shared" si="1"/>
        <v>0</v>
      </c>
      <c r="K15" s="2"/>
      <c r="L15" s="2">
        <f t="shared" si="2"/>
        <v>0</v>
      </c>
      <c r="M15" s="2">
        <f t="shared" si="3"/>
        <v>0</v>
      </c>
    </row>
    <row r="16" spans="1:13" ht="54">
      <c r="A16" s="34">
        <v>3</v>
      </c>
      <c r="B16" s="1" t="s">
        <v>73</v>
      </c>
      <c r="C16" s="48" t="s">
        <v>64</v>
      </c>
      <c r="D16" s="37" t="s">
        <v>35</v>
      </c>
      <c r="E16" s="37"/>
      <c r="F16" s="50">
        <v>172</v>
      </c>
      <c r="G16" s="2"/>
      <c r="H16" s="2">
        <f t="shared" si="0"/>
        <v>0</v>
      </c>
      <c r="I16" s="2"/>
      <c r="J16" s="2">
        <f t="shared" si="1"/>
        <v>0</v>
      </c>
      <c r="K16" s="2"/>
      <c r="L16" s="2">
        <f t="shared" si="2"/>
        <v>0</v>
      </c>
      <c r="M16" s="2">
        <f t="shared" si="3"/>
        <v>0</v>
      </c>
    </row>
    <row r="17" spans="1:13" ht="16.5" customHeight="1">
      <c r="A17" s="34"/>
      <c r="B17" s="3"/>
      <c r="C17" s="3" t="s">
        <v>6</v>
      </c>
      <c r="D17" s="4" t="s">
        <v>7</v>
      </c>
      <c r="E17" s="3">
        <v>3.6</v>
      </c>
      <c r="F17" s="33">
        <f>F16*E17</f>
        <v>619.2</v>
      </c>
      <c r="G17" s="2"/>
      <c r="H17" s="2">
        <f t="shared" si="0"/>
        <v>0</v>
      </c>
      <c r="I17" s="2"/>
      <c r="J17" s="2">
        <f t="shared" si="1"/>
        <v>0</v>
      </c>
      <c r="K17" s="2"/>
      <c r="L17" s="2">
        <f t="shared" si="2"/>
        <v>0</v>
      </c>
      <c r="M17" s="2">
        <f t="shared" si="3"/>
        <v>0</v>
      </c>
    </row>
    <row r="18" spans="1:13" ht="15.75">
      <c r="A18" s="34"/>
      <c r="B18" s="3"/>
      <c r="C18" s="3" t="s">
        <v>8</v>
      </c>
      <c r="D18" s="3" t="s">
        <v>9</v>
      </c>
      <c r="E18" s="3">
        <v>0.036</v>
      </c>
      <c r="F18" s="33">
        <f>F16*E18</f>
        <v>6.191999999999999</v>
      </c>
      <c r="G18" s="2"/>
      <c r="H18" s="2">
        <f t="shared" si="0"/>
        <v>0</v>
      </c>
      <c r="I18" s="2"/>
      <c r="J18" s="2">
        <f t="shared" si="1"/>
        <v>0</v>
      </c>
      <c r="K18" s="2"/>
      <c r="L18" s="2">
        <f t="shared" si="2"/>
        <v>0</v>
      </c>
      <c r="M18" s="2">
        <f t="shared" si="3"/>
        <v>0</v>
      </c>
    </row>
    <row r="19" spans="1:13" ht="15.75">
      <c r="A19" s="34"/>
      <c r="B19" s="1"/>
      <c r="C19" s="48" t="s">
        <v>65</v>
      </c>
      <c r="D19" s="37" t="s">
        <v>35</v>
      </c>
      <c r="E19" s="37">
        <v>1</v>
      </c>
      <c r="F19" s="50">
        <f>F16*E19</f>
        <v>172</v>
      </c>
      <c r="G19" s="2"/>
      <c r="H19" s="2">
        <f t="shared" si="0"/>
        <v>0</v>
      </c>
      <c r="I19" s="2"/>
      <c r="J19" s="2">
        <f t="shared" si="1"/>
        <v>0</v>
      </c>
      <c r="K19" s="2"/>
      <c r="L19" s="2">
        <f t="shared" si="2"/>
        <v>0</v>
      </c>
      <c r="M19" s="2">
        <f t="shared" si="3"/>
        <v>0</v>
      </c>
    </row>
    <row r="20" spans="1:13" ht="15.75">
      <c r="A20" s="34"/>
      <c r="B20" s="1"/>
      <c r="C20" s="48" t="s">
        <v>63</v>
      </c>
      <c r="D20" s="37" t="s">
        <v>38</v>
      </c>
      <c r="E20" s="37">
        <v>6</v>
      </c>
      <c r="F20" s="50">
        <f>F16*E20</f>
        <v>1032</v>
      </c>
      <c r="G20" s="2"/>
      <c r="H20" s="2">
        <f t="shared" si="0"/>
        <v>0</v>
      </c>
      <c r="I20" s="2"/>
      <c r="J20" s="2">
        <f t="shared" si="1"/>
        <v>0</v>
      </c>
      <c r="K20" s="2"/>
      <c r="L20" s="2">
        <f t="shared" si="2"/>
        <v>0</v>
      </c>
      <c r="M20" s="2">
        <f t="shared" si="3"/>
        <v>0</v>
      </c>
    </row>
    <row r="21" spans="1:13" ht="15.75">
      <c r="A21" s="34"/>
      <c r="B21" s="1"/>
      <c r="C21" s="48" t="s">
        <v>37</v>
      </c>
      <c r="D21" s="37" t="s">
        <v>9</v>
      </c>
      <c r="E21" s="37">
        <v>0.043</v>
      </c>
      <c r="F21" s="50">
        <f>F16*E21</f>
        <v>7.395999999999999</v>
      </c>
      <c r="G21" s="2"/>
      <c r="H21" s="2">
        <f t="shared" si="0"/>
        <v>0</v>
      </c>
      <c r="I21" s="2"/>
      <c r="J21" s="2">
        <f t="shared" si="1"/>
        <v>0</v>
      </c>
      <c r="K21" s="2"/>
      <c r="L21" s="2">
        <f t="shared" si="2"/>
        <v>0</v>
      </c>
      <c r="M21" s="2">
        <f t="shared" si="3"/>
        <v>0</v>
      </c>
    </row>
    <row r="22" spans="1:13" ht="54">
      <c r="A22" s="34">
        <v>4</v>
      </c>
      <c r="B22" s="1" t="s">
        <v>73</v>
      </c>
      <c r="C22" s="48" t="s">
        <v>66</v>
      </c>
      <c r="D22" s="37" t="s">
        <v>35</v>
      </c>
      <c r="E22" s="37"/>
      <c r="F22" s="50">
        <v>18.4</v>
      </c>
      <c r="G22" s="2"/>
      <c r="H22" s="2"/>
      <c r="I22" s="2"/>
      <c r="J22" s="2"/>
      <c r="K22" s="2"/>
      <c r="L22" s="2"/>
      <c r="M22" s="2"/>
    </row>
    <row r="23" spans="1:13" ht="16.5" customHeight="1">
      <c r="A23" s="34"/>
      <c r="B23" s="3"/>
      <c r="C23" s="3" t="s">
        <v>6</v>
      </c>
      <c r="D23" s="4" t="s">
        <v>7</v>
      </c>
      <c r="E23" s="3">
        <v>3.6</v>
      </c>
      <c r="F23" s="33">
        <f>F22*E23</f>
        <v>66.24</v>
      </c>
      <c r="G23" s="2"/>
      <c r="H23" s="2">
        <f>F23*G23</f>
        <v>0</v>
      </c>
      <c r="I23" s="2"/>
      <c r="J23" s="2">
        <f>F23*I23</f>
        <v>0</v>
      </c>
      <c r="K23" s="2"/>
      <c r="L23" s="2">
        <f>F23*K23</f>
        <v>0</v>
      </c>
      <c r="M23" s="2">
        <f>H23+J23+L23</f>
        <v>0</v>
      </c>
    </row>
    <row r="24" spans="1:13" ht="15.75">
      <c r="A24" s="34"/>
      <c r="B24" s="3"/>
      <c r="C24" s="3" t="s">
        <v>8</v>
      </c>
      <c r="D24" s="3" t="s">
        <v>9</v>
      </c>
      <c r="E24" s="3">
        <v>0.036</v>
      </c>
      <c r="F24" s="33">
        <f>F22*E24</f>
        <v>0.6623999999999999</v>
      </c>
      <c r="G24" s="2"/>
      <c r="H24" s="2">
        <f>F24*G24</f>
        <v>0</v>
      </c>
      <c r="I24" s="2"/>
      <c r="J24" s="2">
        <f>F24*I24</f>
        <v>0</v>
      </c>
      <c r="K24" s="2"/>
      <c r="L24" s="2">
        <f>F24*K24</f>
        <v>0</v>
      </c>
      <c r="M24" s="2">
        <f>H24+J24+L24</f>
        <v>0</v>
      </c>
    </row>
    <row r="25" spans="1:13" ht="15.75">
      <c r="A25" s="34"/>
      <c r="B25" s="1"/>
      <c r="C25" s="48" t="s">
        <v>65</v>
      </c>
      <c r="D25" s="37" t="s">
        <v>35</v>
      </c>
      <c r="E25" s="37">
        <v>1</v>
      </c>
      <c r="F25" s="50">
        <f>F22*E25</f>
        <v>18.4</v>
      </c>
      <c r="G25" s="2"/>
      <c r="H25" s="2">
        <f>F25*G25</f>
        <v>0</v>
      </c>
      <c r="I25" s="2"/>
      <c r="J25" s="2">
        <f>F25*I25</f>
        <v>0</v>
      </c>
      <c r="K25" s="2"/>
      <c r="L25" s="2">
        <f>F25*K25</f>
        <v>0</v>
      </c>
      <c r="M25" s="2">
        <f>H25+J25+L25</f>
        <v>0</v>
      </c>
    </row>
    <row r="26" spans="1:13" ht="15.75">
      <c r="A26" s="34"/>
      <c r="B26" s="1"/>
      <c r="C26" s="48" t="s">
        <v>63</v>
      </c>
      <c r="D26" s="37" t="s">
        <v>38</v>
      </c>
      <c r="E26" s="37">
        <v>6</v>
      </c>
      <c r="F26" s="50">
        <f>F22*E26</f>
        <v>110.39999999999999</v>
      </c>
      <c r="G26" s="2"/>
      <c r="H26" s="2">
        <f>F26*G26</f>
        <v>0</v>
      </c>
      <c r="I26" s="2"/>
      <c r="J26" s="2">
        <f>F26*I26</f>
        <v>0</v>
      </c>
      <c r="K26" s="2"/>
      <c r="L26" s="2">
        <f>F26*K26</f>
        <v>0</v>
      </c>
      <c r="M26" s="2">
        <f>H26+J26+L26</f>
        <v>0</v>
      </c>
    </row>
    <row r="27" spans="1:13" ht="15.75">
      <c r="A27" s="34"/>
      <c r="B27" s="1"/>
      <c r="C27" s="48" t="s">
        <v>37</v>
      </c>
      <c r="D27" s="37" t="s">
        <v>9</v>
      </c>
      <c r="E27" s="37">
        <v>0.043</v>
      </c>
      <c r="F27" s="50">
        <f>F22*E27</f>
        <v>0.7911999999999999</v>
      </c>
      <c r="G27" s="2"/>
      <c r="H27" s="2">
        <f>F27*G27</f>
        <v>0</v>
      </c>
      <c r="I27" s="2"/>
      <c r="J27" s="2">
        <f>F27*I27</f>
        <v>0</v>
      </c>
      <c r="K27" s="2"/>
      <c r="L27" s="2">
        <f>F27*K27</f>
        <v>0</v>
      </c>
      <c r="M27" s="2">
        <f>H27+J27+L27</f>
        <v>0</v>
      </c>
    </row>
    <row r="28" spans="1:13" ht="67.5">
      <c r="A28" s="34">
        <v>5</v>
      </c>
      <c r="B28" s="1" t="s">
        <v>74</v>
      </c>
      <c r="C28" s="48" t="s">
        <v>75</v>
      </c>
      <c r="D28" s="37" t="s">
        <v>35</v>
      </c>
      <c r="E28" s="37"/>
      <c r="F28" s="50">
        <v>64</v>
      </c>
      <c r="G28" s="2"/>
      <c r="H28" s="2"/>
      <c r="I28" s="2"/>
      <c r="J28" s="2"/>
      <c r="K28" s="2"/>
      <c r="L28" s="2"/>
      <c r="M28" s="2"/>
    </row>
    <row r="29" spans="1:13" ht="16.5" customHeight="1">
      <c r="A29" s="34"/>
      <c r="B29" s="3"/>
      <c r="C29" s="3" t="s">
        <v>6</v>
      </c>
      <c r="D29" s="4" t="s">
        <v>7</v>
      </c>
      <c r="E29" s="3">
        <v>1.82</v>
      </c>
      <c r="F29" s="33">
        <f>F28*E29</f>
        <v>116.48</v>
      </c>
      <c r="G29" s="2"/>
      <c r="H29" s="2">
        <f aca="true" t="shared" si="4" ref="H29:H37">F29*G29</f>
        <v>0</v>
      </c>
      <c r="I29" s="2"/>
      <c r="J29" s="2">
        <f aca="true" t="shared" si="5" ref="J29:J37">F29*I29</f>
        <v>0</v>
      </c>
      <c r="K29" s="2"/>
      <c r="L29" s="2">
        <f aca="true" t="shared" si="6" ref="L29:L37">F29*K29</f>
        <v>0</v>
      </c>
      <c r="M29" s="2">
        <f aca="true" t="shared" si="7" ref="M29:M37">H29+J29+L29</f>
        <v>0</v>
      </c>
    </row>
    <row r="30" spans="1:13" ht="15.75">
      <c r="A30" s="34"/>
      <c r="B30" s="3"/>
      <c r="C30" s="3" t="s">
        <v>8</v>
      </c>
      <c r="D30" s="3" t="s">
        <v>9</v>
      </c>
      <c r="E30" s="3">
        <v>0.0023</v>
      </c>
      <c r="F30" s="33">
        <f>F28*E30</f>
        <v>0.1472</v>
      </c>
      <c r="G30" s="2"/>
      <c r="H30" s="2">
        <f t="shared" si="4"/>
        <v>0</v>
      </c>
      <c r="I30" s="2"/>
      <c r="J30" s="2">
        <f t="shared" si="5"/>
        <v>0</v>
      </c>
      <c r="K30" s="2"/>
      <c r="L30" s="2">
        <f t="shared" si="6"/>
        <v>0</v>
      </c>
      <c r="M30" s="2">
        <f t="shared" si="7"/>
        <v>0</v>
      </c>
    </row>
    <row r="31" spans="1:13" ht="31.5">
      <c r="A31" s="34"/>
      <c r="B31" s="1"/>
      <c r="C31" s="48" t="s">
        <v>76</v>
      </c>
      <c r="D31" s="37" t="s">
        <v>35</v>
      </c>
      <c r="E31" s="37">
        <v>1.03</v>
      </c>
      <c r="F31" s="50">
        <f>F28*E31</f>
        <v>65.92</v>
      </c>
      <c r="G31" s="2"/>
      <c r="H31" s="2">
        <f t="shared" si="4"/>
        <v>0</v>
      </c>
      <c r="I31" s="2"/>
      <c r="J31" s="2">
        <f t="shared" si="5"/>
        <v>0</v>
      </c>
      <c r="K31" s="2"/>
      <c r="L31" s="2">
        <f t="shared" si="6"/>
        <v>0</v>
      </c>
      <c r="M31" s="2">
        <f t="shared" si="7"/>
        <v>0</v>
      </c>
    </row>
    <row r="32" spans="1:13" ht="15.75">
      <c r="A32" s="34"/>
      <c r="B32" s="1"/>
      <c r="C32" s="48" t="s">
        <v>37</v>
      </c>
      <c r="D32" s="37" t="s">
        <v>9</v>
      </c>
      <c r="E32" s="37">
        <v>0.275</v>
      </c>
      <c r="F32" s="50">
        <f>F28*E32</f>
        <v>17.6</v>
      </c>
      <c r="G32" s="2"/>
      <c r="H32" s="2">
        <f t="shared" si="4"/>
        <v>0</v>
      </c>
      <c r="I32" s="2"/>
      <c r="J32" s="2">
        <f t="shared" si="5"/>
        <v>0</v>
      </c>
      <c r="K32" s="2"/>
      <c r="L32" s="2">
        <f t="shared" si="6"/>
        <v>0</v>
      </c>
      <c r="M32" s="2">
        <f t="shared" si="7"/>
        <v>0</v>
      </c>
    </row>
    <row r="33" spans="1:13" ht="54">
      <c r="A33" s="34">
        <v>6</v>
      </c>
      <c r="B33" s="1" t="s">
        <v>56</v>
      </c>
      <c r="C33" s="48" t="s">
        <v>68</v>
      </c>
      <c r="D33" s="37" t="s">
        <v>35</v>
      </c>
      <c r="E33" s="37"/>
      <c r="F33" s="50">
        <v>84</v>
      </c>
      <c r="G33" s="2"/>
      <c r="H33" s="2">
        <f t="shared" si="4"/>
        <v>0</v>
      </c>
      <c r="I33" s="2"/>
      <c r="J33" s="2">
        <f t="shared" si="5"/>
        <v>0</v>
      </c>
      <c r="K33" s="2"/>
      <c r="L33" s="2">
        <f t="shared" si="6"/>
        <v>0</v>
      </c>
      <c r="M33" s="2">
        <f t="shared" si="7"/>
        <v>0</v>
      </c>
    </row>
    <row r="34" spans="1:13" ht="16.5" customHeight="1">
      <c r="A34" s="34"/>
      <c r="B34" s="3"/>
      <c r="C34" s="3" t="s">
        <v>6</v>
      </c>
      <c r="D34" s="4" t="s">
        <v>7</v>
      </c>
      <c r="E34" s="3">
        <v>1.01</v>
      </c>
      <c r="F34" s="33">
        <f>F33*E34</f>
        <v>84.84</v>
      </c>
      <c r="G34" s="2"/>
      <c r="H34" s="2">
        <f t="shared" si="4"/>
        <v>0</v>
      </c>
      <c r="I34" s="2"/>
      <c r="J34" s="2">
        <f t="shared" si="5"/>
        <v>0</v>
      </c>
      <c r="K34" s="2"/>
      <c r="L34" s="2">
        <f t="shared" si="6"/>
        <v>0</v>
      </c>
      <c r="M34" s="2">
        <f t="shared" si="7"/>
        <v>0</v>
      </c>
    </row>
    <row r="35" spans="1:13" ht="15.75">
      <c r="A35" s="34"/>
      <c r="B35" s="3"/>
      <c r="C35" s="3" t="s">
        <v>8</v>
      </c>
      <c r="D35" s="3" t="s">
        <v>9</v>
      </c>
      <c r="E35" s="3">
        <v>0.027</v>
      </c>
      <c r="F35" s="33">
        <f>F33*E35</f>
        <v>2.268</v>
      </c>
      <c r="G35" s="2"/>
      <c r="H35" s="2">
        <f t="shared" si="4"/>
        <v>0</v>
      </c>
      <c r="I35" s="2"/>
      <c r="J35" s="2">
        <f t="shared" si="5"/>
        <v>0</v>
      </c>
      <c r="K35" s="2"/>
      <c r="L35" s="2">
        <f t="shared" si="6"/>
        <v>0</v>
      </c>
      <c r="M35" s="2">
        <f t="shared" si="7"/>
        <v>0</v>
      </c>
    </row>
    <row r="36" spans="1:13" ht="15.75">
      <c r="A36" s="34"/>
      <c r="B36" s="1"/>
      <c r="C36" s="48" t="s">
        <v>53</v>
      </c>
      <c r="D36" s="37" t="s">
        <v>42</v>
      </c>
      <c r="E36" s="37">
        <v>0.035</v>
      </c>
      <c r="F36" s="50">
        <f>F33*E36</f>
        <v>2.9400000000000004</v>
      </c>
      <c r="G36" s="2"/>
      <c r="H36" s="2">
        <f t="shared" si="4"/>
        <v>0</v>
      </c>
      <c r="I36" s="2"/>
      <c r="J36" s="2">
        <f t="shared" si="5"/>
        <v>0</v>
      </c>
      <c r="K36" s="2"/>
      <c r="L36" s="2">
        <f t="shared" si="6"/>
        <v>0</v>
      </c>
      <c r="M36" s="2">
        <f t="shared" si="7"/>
        <v>0</v>
      </c>
    </row>
    <row r="37" spans="1:13" ht="15.75">
      <c r="A37" s="34"/>
      <c r="B37" s="1"/>
      <c r="C37" s="48" t="s">
        <v>37</v>
      </c>
      <c r="D37" s="37" t="s">
        <v>9</v>
      </c>
      <c r="E37" s="37">
        <v>0.003</v>
      </c>
      <c r="F37" s="50">
        <f>F33*E37</f>
        <v>0.252</v>
      </c>
      <c r="G37" s="2"/>
      <c r="H37" s="2">
        <f t="shared" si="4"/>
        <v>0</v>
      </c>
      <c r="I37" s="2"/>
      <c r="J37" s="2">
        <f t="shared" si="5"/>
        <v>0</v>
      </c>
      <c r="K37" s="2"/>
      <c r="L37" s="2">
        <f t="shared" si="6"/>
        <v>0</v>
      </c>
      <c r="M37" s="2">
        <f t="shared" si="7"/>
        <v>0</v>
      </c>
    </row>
    <row r="38" spans="1:13" ht="54">
      <c r="A38" s="34">
        <v>7</v>
      </c>
      <c r="B38" s="1" t="s">
        <v>69</v>
      </c>
      <c r="C38" s="48" t="s">
        <v>71</v>
      </c>
      <c r="D38" s="37" t="s">
        <v>70</v>
      </c>
      <c r="E38" s="37"/>
      <c r="F38" s="50">
        <v>46</v>
      </c>
      <c r="G38" s="2"/>
      <c r="H38" s="2">
        <f aca="true" t="shared" si="8" ref="H38:H48">F38*G38</f>
        <v>0</v>
      </c>
      <c r="I38" s="2"/>
      <c r="J38" s="2">
        <f aca="true" t="shared" si="9" ref="J38:J48">F38*I38</f>
        <v>0</v>
      </c>
      <c r="K38" s="2"/>
      <c r="L38" s="2">
        <f aca="true" t="shared" si="10" ref="L38:L48">F38*K38</f>
        <v>0</v>
      </c>
      <c r="M38" s="2">
        <f aca="true" t="shared" si="11" ref="M38:M48">H38+J38+L38</f>
        <v>0</v>
      </c>
    </row>
    <row r="39" spans="1:13" ht="16.5" customHeight="1">
      <c r="A39" s="34"/>
      <c r="B39" s="3"/>
      <c r="C39" s="3" t="s">
        <v>6</v>
      </c>
      <c r="D39" s="4" t="s">
        <v>7</v>
      </c>
      <c r="E39" s="3">
        <v>1.36</v>
      </c>
      <c r="F39" s="33">
        <f>F38*E39</f>
        <v>62.56</v>
      </c>
      <c r="G39" s="2"/>
      <c r="H39" s="2">
        <f t="shared" si="8"/>
        <v>0</v>
      </c>
      <c r="I39" s="2"/>
      <c r="J39" s="2">
        <f t="shared" si="9"/>
        <v>0</v>
      </c>
      <c r="K39" s="2"/>
      <c r="L39" s="2">
        <f t="shared" si="10"/>
        <v>0</v>
      </c>
      <c r="M39" s="2">
        <f t="shared" si="11"/>
        <v>0</v>
      </c>
    </row>
    <row r="40" spans="1:13" ht="15.75">
      <c r="A40" s="34"/>
      <c r="B40" s="3"/>
      <c r="C40" s="3" t="s">
        <v>8</v>
      </c>
      <c r="D40" s="3" t="s">
        <v>9</v>
      </c>
      <c r="E40" s="3">
        <v>0.0408</v>
      </c>
      <c r="F40" s="33">
        <f>F38*E40</f>
        <v>1.8768000000000002</v>
      </c>
      <c r="G40" s="2"/>
      <c r="H40" s="2">
        <f t="shared" si="8"/>
        <v>0</v>
      </c>
      <c r="I40" s="2"/>
      <c r="J40" s="2">
        <f t="shared" si="9"/>
        <v>0</v>
      </c>
      <c r="K40" s="2"/>
      <c r="L40" s="2">
        <f t="shared" si="10"/>
        <v>0</v>
      </c>
      <c r="M40" s="2">
        <f t="shared" si="11"/>
        <v>0</v>
      </c>
    </row>
    <row r="41" spans="1:13" ht="31.5">
      <c r="A41" s="34"/>
      <c r="B41" s="1"/>
      <c r="C41" s="48" t="s">
        <v>72</v>
      </c>
      <c r="D41" s="37" t="s">
        <v>70</v>
      </c>
      <c r="E41" s="37">
        <v>1</v>
      </c>
      <c r="F41" s="50">
        <f>F38*E41</f>
        <v>46</v>
      </c>
      <c r="G41" s="2"/>
      <c r="H41" s="2">
        <f t="shared" si="8"/>
        <v>0</v>
      </c>
      <c r="I41" s="2"/>
      <c r="J41" s="2">
        <f t="shared" si="9"/>
        <v>0</v>
      </c>
      <c r="K41" s="2"/>
      <c r="L41" s="2">
        <f t="shared" si="10"/>
        <v>0</v>
      </c>
      <c r="M41" s="2">
        <f t="shared" si="11"/>
        <v>0</v>
      </c>
    </row>
    <row r="42" spans="1:13" ht="15.75">
      <c r="A42" s="34"/>
      <c r="B42" s="1"/>
      <c r="C42" s="48" t="s">
        <v>37</v>
      </c>
      <c r="D42" s="37" t="s">
        <v>9</v>
      </c>
      <c r="E42" s="37">
        <v>0.0534</v>
      </c>
      <c r="F42" s="50">
        <f>F38*E42</f>
        <v>2.4564000000000004</v>
      </c>
      <c r="G42" s="2"/>
      <c r="H42" s="2">
        <f t="shared" si="8"/>
        <v>0</v>
      </c>
      <c r="I42" s="2"/>
      <c r="J42" s="2">
        <f t="shared" si="9"/>
        <v>0</v>
      </c>
      <c r="K42" s="2"/>
      <c r="L42" s="2">
        <f t="shared" si="10"/>
        <v>0</v>
      </c>
      <c r="M42" s="2">
        <f t="shared" si="11"/>
        <v>0</v>
      </c>
    </row>
    <row r="43" spans="1:15" s="13" customFormat="1" ht="54">
      <c r="A43" s="84">
        <v>8</v>
      </c>
      <c r="B43" s="54" t="s">
        <v>77</v>
      </c>
      <c r="C43" s="85" t="s">
        <v>83</v>
      </c>
      <c r="D43" s="86" t="s">
        <v>70</v>
      </c>
      <c r="E43" s="55"/>
      <c r="F43" s="87">
        <v>46</v>
      </c>
      <c r="G43" s="87"/>
      <c r="H43" s="87">
        <f t="shared" si="8"/>
        <v>0</v>
      </c>
      <c r="I43" s="87"/>
      <c r="J43" s="87">
        <f t="shared" si="9"/>
        <v>0</v>
      </c>
      <c r="K43" s="87"/>
      <c r="L43" s="87">
        <f t="shared" si="10"/>
        <v>0</v>
      </c>
      <c r="M43" s="88">
        <f t="shared" si="11"/>
        <v>0</v>
      </c>
      <c r="N43" s="89"/>
      <c r="O43" s="89"/>
    </row>
    <row r="44" spans="1:15" s="64" customFormat="1" ht="13.5">
      <c r="A44" s="56"/>
      <c r="B44" s="56"/>
      <c r="C44" s="57" t="s">
        <v>78</v>
      </c>
      <c r="D44" s="58" t="s">
        <v>7</v>
      </c>
      <c r="E44" s="58">
        <v>1.37</v>
      </c>
      <c r="F44" s="59">
        <f>F43*E44</f>
        <v>63.02</v>
      </c>
      <c r="G44" s="60"/>
      <c r="H44" s="60">
        <f t="shared" si="8"/>
        <v>0</v>
      </c>
      <c r="I44" s="61"/>
      <c r="J44" s="62">
        <f t="shared" si="9"/>
        <v>0</v>
      </c>
      <c r="K44" s="61"/>
      <c r="L44" s="60">
        <f t="shared" si="10"/>
        <v>0</v>
      </c>
      <c r="M44" s="62">
        <f t="shared" si="11"/>
        <v>0</v>
      </c>
      <c r="N44" s="63"/>
      <c r="O44" s="63"/>
    </row>
    <row r="45" spans="1:15" s="64" customFormat="1" ht="13.5">
      <c r="A45" s="56"/>
      <c r="B45" s="56"/>
      <c r="C45" s="57" t="s">
        <v>79</v>
      </c>
      <c r="D45" s="58" t="s">
        <v>9</v>
      </c>
      <c r="E45" s="58">
        <v>0.088</v>
      </c>
      <c r="F45" s="59">
        <f>F43*E45</f>
        <v>4.048</v>
      </c>
      <c r="G45" s="60"/>
      <c r="H45" s="60">
        <f t="shared" si="8"/>
        <v>0</v>
      </c>
      <c r="I45" s="61"/>
      <c r="J45" s="62">
        <f t="shared" si="9"/>
        <v>0</v>
      </c>
      <c r="K45" s="61"/>
      <c r="L45" s="60">
        <f t="shared" si="10"/>
        <v>0</v>
      </c>
      <c r="M45" s="62">
        <f t="shared" si="11"/>
        <v>0</v>
      </c>
      <c r="N45" s="63"/>
      <c r="O45" s="63"/>
    </row>
    <row r="46" spans="1:15" s="23" customFormat="1" ht="15.75">
      <c r="A46" s="65"/>
      <c r="B46" s="65"/>
      <c r="C46" s="66" t="s">
        <v>80</v>
      </c>
      <c r="D46" s="37" t="s">
        <v>70</v>
      </c>
      <c r="E46" s="37">
        <v>1</v>
      </c>
      <c r="F46" s="67">
        <f>F43*E46</f>
        <v>46</v>
      </c>
      <c r="G46" s="60"/>
      <c r="H46" s="60">
        <f t="shared" si="8"/>
        <v>0</v>
      </c>
      <c r="I46" s="68"/>
      <c r="J46" s="62">
        <f t="shared" si="9"/>
        <v>0</v>
      </c>
      <c r="K46" s="68"/>
      <c r="L46" s="60">
        <f t="shared" si="10"/>
        <v>0</v>
      </c>
      <c r="M46" s="62">
        <f t="shared" si="11"/>
        <v>0</v>
      </c>
      <c r="N46" s="69"/>
      <c r="O46" s="69"/>
    </row>
    <row r="47" spans="1:15" s="23" customFormat="1" ht="15.75">
      <c r="A47" s="65"/>
      <c r="B47" s="65"/>
      <c r="C47" s="66" t="s">
        <v>81</v>
      </c>
      <c r="D47" s="37" t="s">
        <v>35</v>
      </c>
      <c r="E47" s="37">
        <v>2.06</v>
      </c>
      <c r="F47" s="67">
        <f>F43*E47</f>
        <v>94.76</v>
      </c>
      <c r="G47" s="60"/>
      <c r="H47" s="60">
        <f t="shared" si="8"/>
        <v>0</v>
      </c>
      <c r="I47" s="68"/>
      <c r="J47" s="62">
        <f t="shared" si="9"/>
        <v>0</v>
      </c>
      <c r="K47" s="68"/>
      <c r="L47" s="60">
        <f t="shared" si="10"/>
        <v>0</v>
      </c>
      <c r="M47" s="62">
        <f t="shared" si="11"/>
        <v>0</v>
      </c>
      <c r="N47" s="69"/>
      <c r="O47" s="69"/>
    </row>
    <row r="48" spans="1:15" s="23" customFormat="1" ht="15.75">
      <c r="A48" s="65"/>
      <c r="B48" s="65"/>
      <c r="C48" s="66" t="s">
        <v>82</v>
      </c>
      <c r="D48" s="37" t="s">
        <v>19</v>
      </c>
      <c r="E48" s="37">
        <v>0.129</v>
      </c>
      <c r="F48" s="67">
        <f>F43*E48</f>
        <v>5.934</v>
      </c>
      <c r="G48" s="60"/>
      <c r="H48" s="60">
        <f t="shared" si="8"/>
        <v>0</v>
      </c>
      <c r="I48" s="68"/>
      <c r="J48" s="62">
        <f t="shared" si="9"/>
        <v>0</v>
      </c>
      <c r="K48" s="68"/>
      <c r="L48" s="60">
        <f t="shared" si="10"/>
        <v>0</v>
      </c>
      <c r="M48" s="62">
        <f t="shared" si="11"/>
        <v>0</v>
      </c>
      <c r="N48" s="69"/>
      <c r="O48" s="69"/>
    </row>
    <row r="49" spans="1:13" ht="67.5">
      <c r="A49" s="34">
        <v>9</v>
      </c>
      <c r="B49" s="1" t="s">
        <v>87</v>
      </c>
      <c r="C49" s="48" t="s">
        <v>89</v>
      </c>
      <c r="D49" s="37" t="s">
        <v>70</v>
      </c>
      <c r="E49" s="37"/>
      <c r="F49" s="50">
        <v>18.8</v>
      </c>
      <c r="G49" s="2"/>
      <c r="H49" s="2">
        <f aca="true" t="shared" si="12" ref="H49:H63">F49*G49</f>
        <v>0</v>
      </c>
      <c r="I49" s="2"/>
      <c r="J49" s="2">
        <f aca="true" t="shared" si="13" ref="J49:J63">F49*I49</f>
        <v>0</v>
      </c>
      <c r="K49" s="2"/>
      <c r="L49" s="2">
        <f aca="true" t="shared" si="14" ref="L49:L63">F49*K49</f>
        <v>0</v>
      </c>
      <c r="M49" s="2">
        <f aca="true" t="shared" si="15" ref="M49:M63">H49+J49+L49</f>
        <v>0</v>
      </c>
    </row>
    <row r="50" spans="1:13" ht="16.5" customHeight="1">
      <c r="A50" s="34"/>
      <c r="B50" s="3" t="s">
        <v>88</v>
      </c>
      <c r="C50" s="3" t="s">
        <v>6</v>
      </c>
      <c r="D50" s="4" t="s">
        <v>70</v>
      </c>
      <c r="E50" s="3">
        <v>1</v>
      </c>
      <c r="F50" s="33">
        <f>F49*E50</f>
        <v>18.8</v>
      </c>
      <c r="G50" s="2"/>
      <c r="H50" s="2">
        <f t="shared" si="12"/>
        <v>0</v>
      </c>
      <c r="I50" s="2"/>
      <c r="J50" s="2">
        <f t="shared" si="13"/>
        <v>0</v>
      </c>
      <c r="K50" s="2"/>
      <c r="L50" s="2">
        <f t="shared" si="14"/>
        <v>0</v>
      </c>
      <c r="M50" s="2">
        <f t="shared" si="15"/>
        <v>0</v>
      </c>
    </row>
    <row r="51" spans="1:13" ht="15.75">
      <c r="A51" s="34"/>
      <c r="B51" s="3"/>
      <c r="C51" s="3" t="s">
        <v>8</v>
      </c>
      <c r="D51" s="3" t="s">
        <v>9</v>
      </c>
      <c r="E51" s="3">
        <v>0.0055</v>
      </c>
      <c r="F51" s="33">
        <f>F49*E51</f>
        <v>0.10339999999999999</v>
      </c>
      <c r="G51" s="2"/>
      <c r="H51" s="2">
        <f t="shared" si="12"/>
        <v>0</v>
      </c>
      <c r="I51" s="2"/>
      <c r="J51" s="2">
        <f t="shared" si="13"/>
        <v>0</v>
      </c>
      <c r="K51" s="2"/>
      <c r="L51" s="2">
        <f t="shared" si="14"/>
        <v>0</v>
      </c>
      <c r="M51" s="2">
        <f t="shared" si="15"/>
        <v>0</v>
      </c>
    </row>
    <row r="52" spans="1:13" ht="15.75">
      <c r="A52" s="34"/>
      <c r="B52" s="1"/>
      <c r="C52" s="48" t="s">
        <v>90</v>
      </c>
      <c r="D52" s="37" t="s">
        <v>70</v>
      </c>
      <c r="E52" s="37">
        <v>2.22</v>
      </c>
      <c r="F52" s="50">
        <f>F49*E52</f>
        <v>41.736000000000004</v>
      </c>
      <c r="G52" s="2"/>
      <c r="H52" s="2">
        <f t="shared" si="12"/>
        <v>0</v>
      </c>
      <c r="I52" s="2"/>
      <c r="J52" s="2">
        <f t="shared" si="13"/>
        <v>0</v>
      </c>
      <c r="K52" s="2"/>
      <c r="L52" s="2">
        <f t="shared" si="14"/>
        <v>0</v>
      </c>
      <c r="M52" s="2">
        <f t="shared" si="15"/>
        <v>0</v>
      </c>
    </row>
    <row r="53" spans="1:13" ht="15.75">
      <c r="A53" s="34"/>
      <c r="B53" s="1"/>
      <c r="C53" s="48" t="s">
        <v>91</v>
      </c>
      <c r="D53" s="37" t="s">
        <v>36</v>
      </c>
      <c r="E53" s="37">
        <v>2.4</v>
      </c>
      <c r="F53" s="50">
        <f>F49*E53</f>
        <v>45.12</v>
      </c>
      <c r="G53" s="2"/>
      <c r="H53" s="2">
        <f t="shared" si="12"/>
        <v>0</v>
      </c>
      <c r="I53" s="2"/>
      <c r="J53" s="2">
        <f t="shared" si="13"/>
        <v>0</v>
      </c>
      <c r="K53" s="2"/>
      <c r="L53" s="2">
        <f t="shared" si="14"/>
        <v>0</v>
      </c>
      <c r="M53" s="2">
        <f t="shared" si="15"/>
        <v>0</v>
      </c>
    </row>
    <row r="54" spans="1:13" ht="67.5">
      <c r="A54" s="34">
        <v>10</v>
      </c>
      <c r="B54" s="1" t="s">
        <v>51</v>
      </c>
      <c r="C54" s="48" t="s">
        <v>50</v>
      </c>
      <c r="D54" s="37" t="s">
        <v>35</v>
      </c>
      <c r="E54" s="37"/>
      <c r="F54" s="50">
        <v>782.6</v>
      </c>
      <c r="G54" s="2"/>
      <c r="H54" s="2">
        <f t="shared" si="12"/>
        <v>0</v>
      </c>
      <c r="I54" s="2"/>
      <c r="J54" s="2">
        <f t="shared" si="13"/>
        <v>0</v>
      </c>
      <c r="K54" s="2"/>
      <c r="L54" s="2">
        <f t="shared" si="14"/>
        <v>0</v>
      </c>
      <c r="M54" s="2">
        <f t="shared" si="15"/>
        <v>0</v>
      </c>
    </row>
    <row r="55" spans="1:13" ht="16.5" customHeight="1">
      <c r="A55" s="34"/>
      <c r="B55" s="3"/>
      <c r="C55" s="3" t="s">
        <v>6</v>
      </c>
      <c r="D55" s="4" t="s">
        <v>7</v>
      </c>
      <c r="E55" s="3">
        <v>0.856</v>
      </c>
      <c r="F55" s="33">
        <f>F54*E55</f>
        <v>669.9056</v>
      </c>
      <c r="G55" s="2"/>
      <c r="H55" s="2">
        <f t="shared" si="12"/>
        <v>0</v>
      </c>
      <c r="I55" s="2"/>
      <c r="J55" s="2">
        <f t="shared" si="13"/>
        <v>0</v>
      </c>
      <c r="K55" s="2"/>
      <c r="L55" s="2">
        <f t="shared" si="14"/>
        <v>0</v>
      </c>
      <c r="M55" s="2">
        <f t="shared" si="15"/>
        <v>0</v>
      </c>
    </row>
    <row r="56" spans="1:13" ht="15.75">
      <c r="A56" s="34"/>
      <c r="B56" s="3"/>
      <c r="C56" s="3" t="s">
        <v>8</v>
      </c>
      <c r="D56" s="3" t="s">
        <v>9</v>
      </c>
      <c r="E56" s="3">
        <v>0.012</v>
      </c>
      <c r="F56" s="33">
        <f>F54*E56</f>
        <v>9.391200000000001</v>
      </c>
      <c r="G56" s="2"/>
      <c r="H56" s="2">
        <f t="shared" si="12"/>
        <v>0</v>
      </c>
      <c r="I56" s="2"/>
      <c r="J56" s="2">
        <f t="shared" si="13"/>
        <v>0</v>
      </c>
      <c r="K56" s="2"/>
      <c r="L56" s="2">
        <f t="shared" si="14"/>
        <v>0</v>
      </c>
      <c r="M56" s="2">
        <f t="shared" si="15"/>
        <v>0</v>
      </c>
    </row>
    <row r="57" spans="1:13" ht="15.75">
      <c r="A57" s="34"/>
      <c r="B57" s="1"/>
      <c r="C57" s="48" t="s">
        <v>44</v>
      </c>
      <c r="D57" s="37" t="s">
        <v>36</v>
      </c>
      <c r="E57" s="37">
        <v>0.63</v>
      </c>
      <c r="F57" s="50">
        <f>F54*E57</f>
        <v>493.038</v>
      </c>
      <c r="G57" s="2"/>
      <c r="H57" s="2">
        <f t="shared" si="12"/>
        <v>0</v>
      </c>
      <c r="I57" s="2"/>
      <c r="J57" s="2">
        <f t="shared" si="13"/>
        <v>0</v>
      </c>
      <c r="K57" s="2"/>
      <c r="L57" s="2">
        <f t="shared" si="14"/>
        <v>0</v>
      </c>
      <c r="M57" s="2">
        <f t="shared" si="15"/>
        <v>0</v>
      </c>
    </row>
    <row r="58" spans="1:13" ht="15.75">
      <c r="A58" s="34"/>
      <c r="B58" s="1"/>
      <c r="C58" s="48" t="s">
        <v>39</v>
      </c>
      <c r="D58" s="37" t="s">
        <v>36</v>
      </c>
      <c r="E58" s="37">
        <v>0.92</v>
      </c>
      <c r="F58" s="50">
        <f>F54*E58</f>
        <v>719.9920000000001</v>
      </c>
      <c r="G58" s="2"/>
      <c r="H58" s="2">
        <f t="shared" si="12"/>
        <v>0</v>
      </c>
      <c r="I58" s="2"/>
      <c r="J58" s="2">
        <f t="shared" si="13"/>
        <v>0</v>
      </c>
      <c r="K58" s="2"/>
      <c r="L58" s="2">
        <f t="shared" si="14"/>
        <v>0</v>
      </c>
      <c r="M58" s="2">
        <f t="shared" si="15"/>
        <v>0</v>
      </c>
    </row>
    <row r="59" spans="1:13" ht="15.75">
      <c r="A59" s="34"/>
      <c r="B59" s="1"/>
      <c r="C59" s="48" t="s">
        <v>37</v>
      </c>
      <c r="D59" s="37" t="s">
        <v>9</v>
      </c>
      <c r="E59" s="37">
        <v>0.018</v>
      </c>
      <c r="F59" s="50">
        <f>F54*E59</f>
        <v>14.0868</v>
      </c>
      <c r="G59" s="2"/>
      <c r="H59" s="2">
        <f t="shared" si="12"/>
        <v>0</v>
      </c>
      <c r="I59" s="2"/>
      <c r="J59" s="2">
        <f t="shared" si="13"/>
        <v>0</v>
      </c>
      <c r="K59" s="2"/>
      <c r="L59" s="2">
        <f t="shared" si="14"/>
        <v>0</v>
      </c>
      <c r="M59" s="2">
        <f t="shared" si="15"/>
        <v>0</v>
      </c>
    </row>
    <row r="60" spans="1:13" s="6" customFormat="1" ht="39.75" customHeight="1">
      <c r="A60" s="35">
        <v>11</v>
      </c>
      <c r="B60" s="51" t="s">
        <v>10</v>
      </c>
      <c r="C60" s="52" t="s">
        <v>41</v>
      </c>
      <c r="D60" s="4" t="s">
        <v>42</v>
      </c>
      <c r="E60" s="4"/>
      <c r="F60" s="50">
        <v>18.5</v>
      </c>
      <c r="G60" s="2"/>
      <c r="H60" s="2">
        <f t="shared" si="12"/>
        <v>0</v>
      </c>
      <c r="I60" s="2"/>
      <c r="J60" s="2">
        <f t="shared" si="13"/>
        <v>0</v>
      </c>
      <c r="K60" s="2"/>
      <c r="L60" s="2">
        <f t="shared" si="14"/>
        <v>0</v>
      </c>
      <c r="M60" s="2">
        <f t="shared" si="15"/>
        <v>0</v>
      </c>
    </row>
    <row r="61" spans="1:13" s="6" customFormat="1" ht="27">
      <c r="A61" s="6">
        <v>12</v>
      </c>
      <c r="B61" s="1" t="s">
        <v>40</v>
      </c>
      <c r="C61" s="52" t="s">
        <v>43</v>
      </c>
      <c r="D61" s="4" t="s">
        <v>42</v>
      </c>
      <c r="E61" s="4"/>
      <c r="F61" s="50">
        <v>18.5</v>
      </c>
      <c r="G61" s="2"/>
      <c r="H61" s="2">
        <f t="shared" si="12"/>
        <v>0</v>
      </c>
      <c r="I61" s="2"/>
      <c r="J61" s="2">
        <f t="shared" si="13"/>
        <v>0</v>
      </c>
      <c r="K61" s="2"/>
      <c r="L61" s="2">
        <f t="shared" si="14"/>
        <v>0</v>
      </c>
      <c r="M61" s="2">
        <f t="shared" si="15"/>
        <v>0</v>
      </c>
    </row>
    <row r="62" spans="1:13" ht="52.5" customHeight="1">
      <c r="A62" s="34">
        <v>13</v>
      </c>
      <c r="B62" s="1" t="s">
        <v>84</v>
      </c>
      <c r="C62" s="57" t="s">
        <v>85</v>
      </c>
      <c r="D62" s="56" t="s">
        <v>86</v>
      </c>
      <c r="E62" s="3"/>
      <c r="F62" s="33">
        <v>256</v>
      </c>
      <c r="G62" s="2"/>
      <c r="H62" s="2">
        <f t="shared" si="12"/>
        <v>0</v>
      </c>
      <c r="I62" s="2"/>
      <c r="J62" s="2">
        <f t="shared" si="13"/>
        <v>0</v>
      </c>
      <c r="K62" s="2"/>
      <c r="L62" s="2">
        <f t="shared" si="14"/>
        <v>0</v>
      </c>
      <c r="M62" s="2">
        <f t="shared" si="15"/>
        <v>0</v>
      </c>
    </row>
    <row r="63" spans="1:13" ht="15.75">
      <c r="A63" s="34"/>
      <c r="B63" s="1"/>
      <c r="C63" s="48"/>
      <c r="D63" s="37"/>
      <c r="E63" s="37"/>
      <c r="F63" s="50"/>
      <c r="G63" s="2"/>
      <c r="H63" s="2">
        <f t="shared" si="12"/>
        <v>0</v>
      </c>
      <c r="I63" s="2"/>
      <c r="J63" s="2">
        <f t="shared" si="13"/>
        <v>0</v>
      </c>
      <c r="K63" s="2"/>
      <c r="L63" s="2">
        <f t="shared" si="14"/>
        <v>0</v>
      </c>
      <c r="M63" s="2">
        <f t="shared" si="15"/>
        <v>0</v>
      </c>
    </row>
    <row r="64" spans="1:13" ht="14.25">
      <c r="A64" s="34"/>
      <c r="B64" s="34"/>
      <c r="C64" s="36" t="s">
        <v>0</v>
      </c>
      <c r="D64" s="37"/>
      <c r="E64" s="37"/>
      <c r="F64" s="38"/>
      <c r="G64" s="39"/>
      <c r="H64" s="40">
        <f>SUM(H8:H63)</f>
        <v>0</v>
      </c>
      <c r="I64" s="40"/>
      <c r="J64" s="40">
        <f>SUM(J8:J63)</f>
        <v>0</v>
      </c>
      <c r="K64" s="40"/>
      <c r="L64" s="40">
        <f>SUM(L8:L63)</f>
        <v>0</v>
      </c>
      <c r="M64" s="40">
        <f>H64+J64+L64</f>
        <v>0</v>
      </c>
    </row>
    <row r="65" spans="1:13" s="13" customFormat="1" ht="13.5">
      <c r="A65" s="3"/>
      <c r="B65" s="3"/>
      <c r="C65" s="1" t="s">
        <v>114</v>
      </c>
      <c r="D65" s="9" t="s">
        <v>117</v>
      </c>
      <c r="E65" s="10"/>
      <c r="F65" s="11"/>
      <c r="G65" s="2"/>
      <c r="H65" s="2"/>
      <c r="I65" s="2"/>
      <c r="J65" s="2"/>
      <c r="K65" s="2"/>
      <c r="L65" s="2"/>
      <c r="M65" s="12">
        <v>0</v>
      </c>
    </row>
    <row r="66" spans="1:13" s="13" customFormat="1" ht="13.5">
      <c r="A66" s="3"/>
      <c r="B66" s="3"/>
      <c r="C66" s="1" t="s">
        <v>0</v>
      </c>
      <c r="D66" s="10"/>
      <c r="E66" s="10"/>
      <c r="F66" s="11"/>
      <c r="G66" s="2"/>
      <c r="H66" s="2"/>
      <c r="I66" s="2"/>
      <c r="J66" s="2"/>
      <c r="K66" s="2"/>
      <c r="L66" s="2"/>
      <c r="M66" s="12">
        <v>0</v>
      </c>
    </row>
    <row r="67" spans="1:13" s="13" customFormat="1" ht="12.75">
      <c r="A67" s="3"/>
      <c r="B67" s="3"/>
      <c r="C67" s="1" t="s">
        <v>112</v>
      </c>
      <c r="D67" s="9" t="s">
        <v>117</v>
      </c>
      <c r="E67" s="10"/>
      <c r="F67" s="11"/>
      <c r="G67" s="12"/>
      <c r="H67" s="12"/>
      <c r="I67" s="12"/>
      <c r="J67" s="12"/>
      <c r="K67" s="12"/>
      <c r="L67" s="12"/>
      <c r="M67" s="12">
        <v>0</v>
      </c>
    </row>
    <row r="68" spans="1:13" s="13" customFormat="1" ht="13.5">
      <c r="A68" s="3"/>
      <c r="B68" s="14"/>
      <c r="C68" s="15" t="s">
        <v>94</v>
      </c>
      <c r="D68" s="16"/>
      <c r="E68" s="16"/>
      <c r="F68" s="17"/>
      <c r="G68" s="18"/>
      <c r="H68" s="18"/>
      <c r="I68" s="18"/>
      <c r="J68" s="18"/>
      <c r="K68" s="18"/>
      <c r="L68" s="18"/>
      <c r="M68" s="12">
        <v>0</v>
      </c>
    </row>
    <row r="69" spans="1:13" ht="31.5">
      <c r="A69" s="49"/>
      <c r="B69" s="49"/>
      <c r="C69" s="49" t="s">
        <v>93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72" customFormat="1" ht="13.5">
      <c r="A70" s="1">
        <v>1</v>
      </c>
      <c r="B70" s="70" t="s">
        <v>95</v>
      </c>
      <c r="C70" s="90" t="s">
        <v>96</v>
      </c>
      <c r="D70" s="4" t="s">
        <v>97</v>
      </c>
      <c r="E70" s="4"/>
      <c r="F70" s="73">
        <v>25</v>
      </c>
      <c r="G70" s="2"/>
      <c r="H70" s="2">
        <f aca="true" t="shared" si="16" ref="H70:H79">F70*G70</f>
        <v>0</v>
      </c>
      <c r="I70" s="71"/>
      <c r="J70" s="2">
        <f aca="true" t="shared" si="17" ref="J70:J79">F70*I70</f>
        <v>0</v>
      </c>
      <c r="K70" s="2"/>
      <c r="L70" s="2">
        <f aca="true" t="shared" si="18" ref="L70:L79">F70*K70</f>
        <v>0</v>
      </c>
      <c r="M70" s="2">
        <f aca="true" t="shared" si="19" ref="M70:M79">H70+J70+L70</f>
        <v>0</v>
      </c>
    </row>
    <row r="71" spans="1:13" s="72" customFormat="1" ht="13.5">
      <c r="A71" s="4"/>
      <c r="B71" s="4"/>
      <c r="C71" s="4" t="s">
        <v>6</v>
      </c>
      <c r="D71" s="4" t="s">
        <v>7</v>
      </c>
      <c r="E71" s="4">
        <v>0.41</v>
      </c>
      <c r="F71" s="73">
        <f>F70*E71</f>
        <v>10.25</v>
      </c>
      <c r="G71" s="2"/>
      <c r="H71" s="2">
        <f t="shared" si="16"/>
        <v>0</v>
      </c>
      <c r="I71" s="2"/>
      <c r="J71" s="2">
        <f t="shared" si="17"/>
        <v>0</v>
      </c>
      <c r="K71" s="2"/>
      <c r="L71" s="2">
        <f t="shared" si="18"/>
        <v>0</v>
      </c>
      <c r="M71" s="2">
        <f t="shared" si="19"/>
        <v>0</v>
      </c>
    </row>
    <row r="72" spans="1:13" s="74" customFormat="1" ht="15">
      <c r="A72" s="4"/>
      <c r="B72" s="4"/>
      <c r="C72" s="4" t="s">
        <v>8</v>
      </c>
      <c r="D72" s="4" t="s">
        <v>9</v>
      </c>
      <c r="E72" s="4">
        <v>0.262</v>
      </c>
      <c r="F72" s="73">
        <f>F70*E72</f>
        <v>6.550000000000001</v>
      </c>
      <c r="G72" s="2"/>
      <c r="H72" s="2">
        <f t="shared" si="16"/>
        <v>0</v>
      </c>
      <c r="I72" s="71"/>
      <c r="J72" s="2">
        <f t="shared" si="17"/>
        <v>0</v>
      </c>
      <c r="K72" s="2"/>
      <c r="L72" s="2">
        <f t="shared" si="18"/>
        <v>0</v>
      </c>
      <c r="M72" s="2">
        <f t="shared" si="19"/>
        <v>0</v>
      </c>
    </row>
    <row r="73" spans="1:13" s="72" customFormat="1" ht="27">
      <c r="A73" s="1"/>
      <c r="B73" s="75"/>
      <c r="C73" s="90" t="s">
        <v>99</v>
      </c>
      <c r="D73" s="73" t="s">
        <v>97</v>
      </c>
      <c r="E73" s="4"/>
      <c r="F73" s="73">
        <f>F70</f>
        <v>25</v>
      </c>
      <c r="G73" s="71"/>
      <c r="H73" s="2">
        <f t="shared" si="16"/>
        <v>0</v>
      </c>
      <c r="I73" s="71"/>
      <c r="J73" s="2">
        <f t="shared" si="17"/>
        <v>0</v>
      </c>
      <c r="K73" s="2"/>
      <c r="L73" s="2">
        <f t="shared" si="18"/>
        <v>0</v>
      </c>
      <c r="M73" s="2">
        <f t="shared" si="19"/>
        <v>0</v>
      </c>
    </row>
    <row r="74" spans="1:13" s="74" customFormat="1" ht="15">
      <c r="A74" s="76"/>
      <c r="B74" s="1"/>
      <c r="C74" s="77" t="s">
        <v>98</v>
      </c>
      <c r="D74" s="77" t="s">
        <v>9</v>
      </c>
      <c r="E74" s="78">
        <v>0.148</v>
      </c>
      <c r="F74" s="79">
        <f>F70*E74</f>
        <v>3.6999999999999997</v>
      </c>
      <c r="G74" s="71"/>
      <c r="H74" s="2">
        <f t="shared" si="16"/>
        <v>0</v>
      </c>
      <c r="I74" s="71"/>
      <c r="J74" s="2">
        <f t="shared" si="17"/>
        <v>0</v>
      </c>
      <c r="K74" s="2"/>
      <c r="L74" s="2">
        <f t="shared" si="18"/>
        <v>0</v>
      </c>
      <c r="M74" s="2">
        <f t="shared" si="19"/>
        <v>0</v>
      </c>
    </row>
    <row r="75" spans="1:13" ht="25.5">
      <c r="A75" s="1">
        <v>2</v>
      </c>
      <c r="B75" s="80" t="s">
        <v>100</v>
      </c>
      <c r="C75" s="90" t="s">
        <v>104</v>
      </c>
      <c r="D75" s="4" t="s">
        <v>101</v>
      </c>
      <c r="E75" s="4"/>
      <c r="F75" s="73">
        <v>6</v>
      </c>
      <c r="G75" s="2"/>
      <c r="H75" s="2">
        <f t="shared" si="16"/>
        <v>0</v>
      </c>
      <c r="I75" s="2"/>
      <c r="J75" s="2">
        <f t="shared" si="17"/>
        <v>0</v>
      </c>
      <c r="K75" s="2"/>
      <c r="L75" s="2">
        <f t="shared" si="18"/>
        <v>0</v>
      </c>
      <c r="M75" s="2">
        <f t="shared" si="19"/>
        <v>0</v>
      </c>
    </row>
    <row r="76" spans="1:13" ht="15.75">
      <c r="A76" s="4"/>
      <c r="B76" s="4"/>
      <c r="C76" s="4" t="s">
        <v>6</v>
      </c>
      <c r="D76" s="4" t="s">
        <v>7</v>
      </c>
      <c r="E76" s="4">
        <v>1.54</v>
      </c>
      <c r="F76" s="73">
        <f>F75*E76</f>
        <v>9.24</v>
      </c>
      <c r="G76" s="2"/>
      <c r="H76" s="2">
        <f t="shared" si="16"/>
        <v>0</v>
      </c>
      <c r="I76" s="2"/>
      <c r="J76" s="2">
        <f t="shared" si="17"/>
        <v>0</v>
      </c>
      <c r="K76" s="2"/>
      <c r="L76" s="2">
        <f t="shared" si="18"/>
        <v>0</v>
      </c>
      <c r="M76" s="2">
        <f t="shared" si="19"/>
        <v>0</v>
      </c>
    </row>
    <row r="77" spans="1:13" ht="15.75">
      <c r="A77" s="4"/>
      <c r="B77" s="4"/>
      <c r="C77" s="4" t="s">
        <v>8</v>
      </c>
      <c r="D77" s="4" t="s">
        <v>9</v>
      </c>
      <c r="E77" s="4">
        <v>0.29</v>
      </c>
      <c r="F77" s="73">
        <f>F75*E77</f>
        <v>1.7399999999999998</v>
      </c>
      <c r="G77" s="2"/>
      <c r="H77" s="2">
        <f t="shared" si="16"/>
        <v>0</v>
      </c>
      <c r="I77" s="2"/>
      <c r="J77" s="2">
        <f t="shared" si="17"/>
        <v>0</v>
      </c>
      <c r="K77" s="2"/>
      <c r="L77" s="2">
        <f t="shared" si="18"/>
        <v>0</v>
      </c>
      <c r="M77" s="2">
        <f t="shared" si="19"/>
        <v>0</v>
      </c>
    </row>
    <row r="78" spans="1:13" ht="15.75">
      <c r="A78" s="4"/>
      <c r="B78" s="81"/>
      <c r="C78" s="90" t="s">
        <v>103</v>
      </c>
      <c r="D78" s="73" t="s">
        <v>102</v>
      </c>
      <c r="E78" s="35"/>
      <c r="F78" s="73">
        <f>F75</f>
        <v>6</v>
      </c>
      <c r="G78" s="2"/>
      <c r="H78" s="2">
        <f t="shared" si="16"/>
        <v>0</v>
      </c>
      <c r="I78" s="71"/>
      <c r="J78" s="2">
        <f t="shared" si="17"/>
        <v>0</v>
      </c>
      <c r="K78" s="2"/>
      <c r="L78" s="2">
        <f t="shared" si="18"/>
        <v>0</v>
      </c>
      <c r="M78" s="2">
        <f t="shared" si="19"/>
        <v>0</v>
      </c>
    </row>
    <row r="79" spans="1:13" s="74" customFormat="1" ht="15">
      <c r="A79" s="76"/>
      <c r="B79" s="1"/>
      <c r="C79" s="77" t="s">
        <v>98</v>
      </c>
      <c r="D79" s="77" t="s">
        <v>9</v>
      </c>
      <c r="E79" s="82">
        <v>0.58</v>
      </c>
      <c r="F79" s="79">
        <f>F75*E79</f>
        <v>3.4799999999999995</v>
      </c>
      <c r="G79" s="2"/>
      <c r="H79" s="2">
        <f t="shared" si="16"/>
        <v>0</v>
      </c>
      <c r="I79" s="71"/>
      <c r="J79" s="2">
        <f t="shared" si="17"/>
        <v>0</v>
      </c>
      <c r="K79" s="2"/>
      <c r="L79" s="2">
        <f t="shared" si="18"/>
        <v>0</v>
      </c>
      <c r="M79" s="2">
        <f t="shared" si="19"/>
        <v>0</v>
      </c>
    </row>
    <row r="80" spans="1:13" ht="14.25">
      <c r="A80" s="34"/>
      <c r="B80" s="34"/>
      <c r="C80" s="36" t="s">
        <v>0</v>
      </c>
      <c r="D80" s="37"/>
      <c r="E80" s="37"/>
      <c r="F80" s="38"/>
      <c r="G80" s="39"/>
      <c r="H80" s="40">
        <f>SUM(H70:H79)</f>
        <v>0</v>
      </c>
      <c r="I80" s="40"/>
      <c r="J80" s="40">
        <f>SUM(J70:J79)</f>
        <v>0</v>
      </c>
      <c r="K80" s="40"/>
      <c r="L80" s="40">
        <f>SUM(L70:L79)</f>
        <v>0</v>
      </c>
      <c r="M80" s="40">
        <f>H80+J80+L80</f>
        <v>0</v>
      </c>
    </row>
    <row r="81" spans="1:13" s="83" customFormat="1" ht="27">
      <c r="A81" s="3"/>
      <c r="B81" s="3"/>
      <c r="C81" s="1" t="s">
        <v>110</v>
      </c>
      <c r="D81" s="9" t="s">
        <v>117</v>
      </c>
      <c r="E81" s="10"/>
      <c r="F81" s="11"/>
      <c r="G81" s="2"/>
      <c r="H81" s="2"/>
      <c r="I81" s="2"/>
      <c r="J81" s="2"/>
      <c r="K81" s="2"/>
      <c r="L81" s="2"/>
      <c r="M81" s="12">
        <f>J80*0.75</f>
        <v>0</v>
      </c>
    </row>
    <row r="82" spans="1:13" s="83" customFormat="1" ht="13.5">
      <c r="A82" s="3"/>
      <c r="B82" s="3"/>
      <c r="C82" s="1" t="s">
        <v>0</v>
      </c>
      <c r="D82" s="10"/>
      <c r="E82" s="10"/>
      <c r="F82" s="11"/>
      <c r="G82" s="2"/>
      <c r="H82" s="2"/>
      <c r="I82" s="2"/>
      <c r="J82" s="2"/>
      <c r="K82" s="2"/>
      <c r="L82" s="2"/>
      <c r="M82" s="12">
        <v>0</v>
      </c>
    </row>
    <row r="83" spans="1:13" s="83" customFormat="1" ht="12.75">
      <c r="A83" s="3"/>
      <c r="B83" s="3"/>
      <c r="C83" s="1" t="s">
        <v>111</v>
      </c>
      <c r="D83" s="9" t="s">
        <v>117</v>
      </c>
      <c r="E83" s="10"/>
      <c r="F83" s="11"/>
      <c r="G83" s="12"/>
      <c r="H83" s="12"/>
      <c r="I83" s="12"/>
      <c r="J83" s="12"/>
      <c r="K83" s="12"/>
      <c r="L83" s="12"/>
      <c r="M83" s="12">
        <v>0</v>
      </c>
    </row>
    <row r="84" spans="1:13" s="83" customFormat="1" ht="13.5">
      <c r="A84" s="3"/>
      <c r="B84" s="14"/>
      <c r="C84" s="15" t="s">
        <v>105</v>
      </c>
      <c r="D84" s="16"/>
      <c r="E84" s="16"/>
      <c r="F84" s="17"/>
      <c r="G84" s="18"/>
      <c r="H84" s="18"/>
      <c r="I84" s="18"/>
      <c r="J84" s="18"/>
      <c r="K84" s="18"/>
      <c r="L84" s="18"/>
      <c r="M84" s="12">
        <v>0</v>
      </c>
    </row>
    <row r="85" spans="1:13" s="83" customFormat="1" ht="13.5">
      <c r="A85" s="3"/>
      <c r="B85" s="14"/>
      <c r="C85" s="15" t="s">
        <v>106</v>
      </c>
      <c r="D85" s="16"/>
      <c r="E85" s="16"/>
      <c r="F85" s="17"/>
      <c r="G85" s="18"/>
      <c r="H85" s="18"/>
      <c r="I85" s="18"/>
      <c r="J85" s="18"/>
      <c r="K85" s="18"/>
      <c r="L85" s="18"/>
      <c r="M85" s="12">
        <v>0</v>
      </c>
    </row>
  </sheetData>
  <sheetProtection/>
  <mergeCells count="12">
    <mergeCell ref="I4:J4"/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F4"/>
    <mergeCell ref="G4:H4"/>
  </mergeCells>
  <printOptions/>
  <pageMargins left="0.16" right="0.15" top="0.34" bottom="0.36" header="0.2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SheetLayoutView="100" zoomScalePageLayoutView="0" workbookViewId="0" topLeftCell="A31">
      <selection activeCell="M87" sqref="M87"/>
    </sheetView>
  </sheetViews>
  <sheetFormatPr defaultColWidth="9.140625" defaultRowHeight="12.75"/>
  <cols>
    <col min="1" max="1" width="3.00390625" style="45" customWidth="1"/>
    <col min="2" max="2" width="7.28125" style="45" customWidth="1"/>
    <col min="3" max="3" width="42.57421875" style="46" customWidth="1"/>
    <col min="4" max="4" width="7.140625" style="5" customWidth="1"/>
    <col min="5" max="5" width="6.28125" style="5" customWidth="1"/>
    <col min="6" max="6" width="8.7109375" style="5" customWidth="1"/>
    <col min="7" max="7" width="7.140625" style="5" customWidth="1"/>
    <col min="8" max="8" width="10.57421875" style="47" customWidth="1"/>
    <col min="9" max="9" width="7.140625" style="5" customWidth="1"/>
    <col min="10" max="10" width="10.57421875" style="5" customWidth="1"/>
    <col min="11" max="11" width="5.28125" style="5" customWidth="1"/>
    <col min="12" max="12" width="9.00390625" style="5" customWidth="1"/>
    <col min="13" max="13" width="11.8515625" style="5" customWidth="1"/>
    <col min="14" max="16" width="9.140625" style="5" hidden="1" customWidth="1"/>
    <col min="17" max="17" width="7.140625" style="5" customWidth="1"/>
    <col min="18" max="18" width="8.28125" style="5" customWidth="1"/>
    <col min="19" max="16384" width="9.140625" style="5" customWidth="1"/>
  </cols>
  <sheetData>
    <row r="1" spans="1:13" ht="24.75" customHeight="1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6" customFormat="1" ht="19.5" customHeight="1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6" customFormat="1" ht="13.5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7" customFormat="1" ht="21" customHeight="1">
      <c r="A4" s="115" t="s">
        <v>12</v>
      </c>
      <c r="B4" s="113" t="s">
        <v>13</v>
      </c>
      <c r="C4" s="113" t="s">
        <v>14</v>
      </c>
      <c r="D4" s="113" t="s">
        <v>15</v>
      </c>
      <c r="E4" s="111" t="s">
        <v>4</v>
      </c>
      <c r="F4" s="112"/>
      <c r="G4" s="111" t="s">
        <v>1</v>
      </c>
      <c r="H4" s="112"/>
      <c r="I4" s="111" t="s">
        <v>2</v>
      </c>
      <c r="J4" s="112"/>
      <c r="K4" s="111" t="s">
        <v>16</v>
      </c>
      <c r="L4" s="112"/>
      <c r="M4" s="113" t="s">
        <v>0</v>
      </c>
    </row>
    <row r="5" spans="1:13" s="7" customFormat="1" ht="30" customHeight="1">
      <c r="A5" s="115"/>
      <c r="B5" s="114"/>
      <c r="C5" s="114"/>
      <c r="D5" s="114"/>
      <c r="E5" s="93" t="s">
        <v>17</v>
      </c>
      <c r="F5" s="93" t="s">
        <v>5</v>
      </c>
      <c r="G5" s="93" t="s">
        <v>3</v>
      </c>
      <c r="H5" s="93" t="s">
        <v>0</v>
      </c>
      <c r="I5" s="93" t="s">
        <v>3</v>
      </c>
      <c r="J5" s="93" t="s">
        <v>0</v>
      </c>
      <c r="K5" s="93" t="s">
        <v>3</v>
      </c>
      <c r="L5" s="93" t="s">
        <v>0</v>
      </c>
      <c r="M5" s="114"/>
    </row>
    <row r="6" spans="1:13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</row>
    <row r="7" spans="1:13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47.25" customHeight="1">
      <c r="A8" s="34">
        <v>1</v>
      </c>
      <c r="B8" s="1" t="s">
        <v>46</v>
      </c>
      <c r="C8" s="48" t="s">
        <v>45</v>
      </c>
      <c r="D8" s="37" t="s">
        <v>35</v>
      </c>
      <c r="E8" s="37"/>
      <c r="F8" s="50">
        <v>16.38</v>
      </c>
      <c r="G8" s="2"/>
      <c r="H8" s="2">
        <f aca="true" t="shared" si="0" ref="H8:H26">F8*G8</f>
        <v>0</v>
      </c>
      <c r="I8" s="2"/>
      <c r="J8" s="2">
        <f aca="true" t="shared" si="1" ref="J8:J26">F8*I8</f>
        <v>0</v>
      </c>
      <c r="K8" s="2"/>
      <c r="L8" s="2">
        <f aca="true" t="shared" si="2" ref="L8:L26">F8*K8</f>
        <v>0</v>
      </c>
      <c r="M8" s="2">
        <f aca="true" t="shared" si="3" ref="M8:M26">H8+J8+L8</f>
        <v>0</v>
      </c>
    </row>
    <row r="9" spans="1:13" ht="16.5" customHeight="1">
      <c r="A9" s="34"/>
      <c r="B9" s="3"/>
      <c r="C9" s="3" t="s">
        <v>6</v>
      </c>
      <c r="D9" s="4" t="s">
        <v>7</v>
      </c>
      <c r="E9" s="3">
        <v>1.7</v>
      </c>
      <c r="F9" s="33">
        <f>F8*E9</f>
        <v>27.845999999999997</v>
      </c>
      <c r="G9" s="2"/>
      <c r="H9" s="2">
        <f t="shared" si="0"/>
        <v>0</v>
      </c>
      <c r="I9" s="2"/>
      <c r="J9" s="2">
        <f t="shared" si="1"/>
        <v>0</v>
      </c>
      <c r="K9" s="2"/>
      <c r="L9" s="2">
        <f t="shared" si="2"/>
        <v>0</v>
      </c>
      <c r="M9" s="2">
        <f t="shared" si="3"/>
        <v>0</v>
      </c>
    </row>
    <row r="10" spans="1:13" ht="15.75">
      <c r="A10" s="34"/>
      <c r="B10" s="3"/>
      <c r="C10" s="3" t="s">
        <v>8</v>
      </c>
      <c r="D10" s="3" t="s">
        <v>9</v>
      </c>
      <c r="E10" s="3">
        <v>0.0984</v>
      </c>
      <c r="F10" s="33">
        <f>F8*E10</f>
        <v>1.611792</v>
      </c>
      <c r="G10" s="2"/>
      <c r="H10" s="2">
        <f t="shared" si="0"/>
        <v>0</v>
      </c>
      <c r="I10" s="2"/>
      <c r="J10" s="2">
        <f t="shared" si="1"/>
        <v>0</v>
      </c>
      <c r="K10" s="2"/>
      <c r="L10" s="2">
        <f t="shared" si="2"/>
        <v>0</v>
      </c>
      <c r="M10" s="2">
        <f t="shared" si="3"/>
        <v>0</v>
      </c>
    </row>
    <row r="11" spans="1:13" ht="45.75" customHeight="1">
      <c r="A11" s="34">
        <v>2</v>
      </c>
      <c r="B11" s="1" t="s">
        <v>54</v>
      </c>
      <c r="C11" s="48" t="s">
        <v>52</v>
      </c>
      <c r="D11" s="37" t="s">
        <v>35</v>
      </c>
      <c r="E11" s="37"/>
      <c r="F11" s="50">
        <v>126</v>
      </c>
      <c r="G11" s="2"/>
      <c r="H11" s="2">
        <f t="shared" si="0"/>
        <v>0</v>
      </c>
      <c r="I11" s="2"/>
      <c r="J11" s="2">
        <f t="shared" si="1"/>
        <v>0</v>
      </c>
      <c r="K11" s="2"/>
      <c r="L11" s="2">
        <f t="shared" si="2"/>
        <v>0</v>
      </c>
      <c r="M11" s="2">
        <f t="shared" si="3"/>
        <v>0</v>
      </c>
    </row>
    <row r="12" spans="1:13" ht="16.5" customHeight="1">
      <c r="A12" s="34"/>
      <c r="B12" s="3"/>
      <c r="C12" s="3" t="s">
        <v>6</v>
      </c>
      <c r="D12" s="4" t="s">
        <v>7</v>
      </c>
      <c r="E12" s="3">
        <v>0.472</v>
      </c>
      <c r="F12" s="33">
        <f>F11*E12</f>
        <v>59.471999999999994</v>
      </c>
      <c r="G12" s="2"/>
      <c r="H12" s="2">
        <f t="shared" si="0"/>
        <v>0</v>
      </c>
      <c r="I12" s="2"/>
      <c r="J12" s="2">
        <f t="shared" si="1"/>
        <v>0</v>
      </c>
      <c r="K12" s="2"/>
      <c r="L12" s="2">
        <f t="shared" si="2"/>
        <v>0</v>
      </c>
      <c r="M12" s="2">
        <f t="shared" si="3"/>
        <v>0</v>
      </c>
    </row>
    <row r="13" spans="1:13" ht="15.75">
      <c r="A13" s="34"/>
      <c r="B13" s="3"/>
      <c r="C13" s="3" t="s">
        <v>8</v>
      </c>
      <c r="D13" s="3" t="s">
        <v>9</v>
      </c>
      <c r="E13" s="3">
        <v>0.0301</v>
      </c>
      <c r="F13" s="33">
        <f>F11*E13</f>
        <v>3.7925999999999997</v>
      </c>
      <c r="G13" s="2"/>
      <c r="H13" s="2">
        <f t="shared" si="0"/>
        <v>0</v>
      </c>
      <c r="I13" s="2"/>
      <c r="J13" s="2">
        <f t="shared" si="1"/>
        <v>0</v>
      </c>
      <c r="K13" s="2"/>
      <c r="L13" s="2">
        <f t="shared" si="2"/>
        <v>0</v>
      </c>
      <c r="M13" s="2">
        <f t="shared" si="3"/>
        <v>0</v>
      </c>
    </row>
    <row r="14" spans="1:13" s="6" customFormat="1" ht="39.75" customHeight="1">
      <c r="A14" s="35">
        <v>3</v>
      </c>
      <c r="B14" s="51" t="s">
        <v>10</v>
      </c>
      <c r="C14" s="52" t="s">
        <v>41</v>
      </c>
      <c r="D14" s="4" t="s">
        <v>42</v>
      </c>
      <c r="E14" s="4"/>
      <c r="F14" s="50">
        <v>12.6</v>
      </c>
      <c r="G14" s="2"/>
      <c r="H14" s="2">
        <f t="shared" si="0"/>
        <v>0</v>
      </c>
      <c r="I14" s="2"/>
      <c r="J14" s="2">
        <f t="shared" si="1"/>
        <v>0</v>
      </c>
      <c r="K14" s="2"/>
      <c r="L14" s="2">
        <f t="shared" si="2"/>
        <v>0</v>
      </c>
      <c r="M14" s="2">
        <f t="shared" si="3"/>
        <v>0</v>
      </c>
    </row>
    <row r="15" spans="1:13" s="6" customFormat="1" ht="27">
      <c r="A15" s="6">
        <v>4</v>
      </c>
      <c r="B15" s="1" t="s">
        <v>40</v>
      </c>
      <c r="C15" s="52" t="s">
        <v>43</v>
      </c>
      <c r="D15" s="4" t="s">
        <v>42</v>
      </c>
      <c r="E15" s="4"/>
      <c r="F15" s="50">
        <v>12.6</v>
      </c>
      <c r="G15" s="2"/>
      <c r="H15" s="2">
        <f t="shared" si="0"/>
        <v>0</v>
      </c>
      <c r="I15" s="2"/>
      <c r="J15" s="2">
        <f t="shared" si="1"/>
        <v>0</v>
      </c>
      <c r="K15" s="2"/>
      <c r="L15" s="2">
        <f t="shared" si="2"/>
        <v>0</v>
      </c>
      <c r="M15" s="2">
        <f t="shared" si="3"/>
        <v>0</v>
      </c>
    </row>
    <row r="16" spans="1:13" ht="44.25" customHeight="1">
      <c r="A16" s="34">
        <v>5</v>
      </c>
      <c r="B16" s="1" t="s">
        <v>60</v>
      </c>
      <c r="C16" s="48" t="s">
        <v>61</v>
      </c>
      <c r="D16" s="37" t="s">
        <v>35</v>
      </c>
      <c r="E16" s="37"/>
      <c r="F16" s="50">
        <v>126</v>
      </c>
      <c r="G16" s="2"/>
      <c r="H16" s="2">
        <f t="shared" si="0"/>
        <v>0</v>
      </c>
      <c r="I16" s="2"/>
      <c r="J16" s="2">
        <f t="shared" si="1"/>
        <v>0</v>
      </c>
      <c r="K16" s="2"/>
      <c r="L16" s="2">
        <f t="shared" si="2"/>
        <v>0</v>
      </c>
      <c r="M16" s="2">
        <f t="shared" si="3"/>
        <v>0</v>
      </c>
    </row>
    <row r="17" spans="1:13" ht="36.75" customHeight="1">
      <c r="A17" s="34"/>
      <c r="B17" s="1" t="s">
        <v>10</v>
      </c>
      <c r="C17" s="3" t="s">
        <v>6</v>
      </c>
      <c r="D17" s="4" t="s">
        <v>7</v>
      </c>
      <c r="E17" s="3">
        <v>1</v>
      </c>
      <c r="F17" s="33">
        <f>F16*E17</f>
        <v>126</v>
      </c>
      <c r="G17" s="2"/>
      <c r="H17" s="2">
        <f t="shared" si="0"/>
        <v>0</v>
      </c>
      <c r="I17" s="2"/>
      <c r="J17" s="2">
        <f t="shared" si="1"/>
        <v>0</v>
      </c>
      <c r="K17" s="2"/>
      <c r="L17" s="2">
        <f t="shared" si="2"/>
        <v>0</v>
      </c>
      <c r="M17" s="2">
        <f t="shared" si="3"/>
        <v>0</v>
      </c>
    </row>
    <row r="18" spans="1:13" ht="15.75">
      <c r="A18" s="34"/>
      <c r="B18" s="3"/>
      <c r="C18" s="3" t="s">
        <v>8</v>
      </c>
      <c r="D18" s="3" t="s">
        <v>9</v>
      </c>
      <c r="E18" s="3">
        <v>0.0144</v>
      </c>
      <c r="F18" s="33">
        <f>F16*E18</f>
        <v>1.8144</v>
      </c>
      <c r="G18" s="2"/>
      <c r="H18" s="2">
        <f t="shared" si="0"/>
        <v>0</v>
      </c>
      <c r="I18" s="2"/>
      <c r="J18" s="2">
        <f t="shared" si="1"/>
        <v>0</v>
      </c>
      <c r="K18" s="2"/>
      <c r="L18" s="2">
        <f t="shared" si="2"/>
        <v>0</v>
      </c>
      <c r="M18" s="2">
        <f t="shared" si="3"/>
        <v>0</v>
      </c>
    </row>
    <row r="19" spans="1:13" ht="15.75">
      <c r="A19" s="34"/>
      <c r="B19" s="1"/>
      <c r="C19" s="48" t="s">
        <v>62</v>
      </c>
      <c r="D19" s="37" t="s">
        <v>47</v>
      </c>
      <c r="E19" s="37">
        <v>0.03</v>
      </c>
      <c r="F19" s="50">
        <f>F16*E19</f>
        <v>3.78</v>
      </c>
      <c r="G19" s="2"/>
      <c r="H19" s="2">
        <f t="shared" si="0"/>
        <v>0</v>
      </c>
      <c r="I19" s="2"/>
      <c r="J19" s="2">
        <f t="shared" si="1"/>
        <v>0</v>
      </c>
      <c r="K19" s="2"/>
      <c r="L19" s="2">
        <f t="shared" si="2"/>
        <v>0</v>
      </c>
      <c r="M19" s="2">
        <f t="shared" si="3"/>
        <v>0</v>
      </c>
    </row>
    <row r="20" spans="1:13" ht="15.75">
      <c r="A20" s="34"/>
      <c r="B20" s="1"/>
      <c r="C20" s="48" t="s">
        <v>37</v>
      </c>
      <c r="D20" s="37" t="s">
        <v>9</v>
      </c>
      <c r="E20" s="37">
        <v>0.0636</v>
      </c>
      <c r="F20" s="50">
        <f>F16*E20</f>
        <v>8.0136</v>
      </c>
      <c r="G20" s="2"/>
      <c r="H20" s="2">
        <f t="shared" si="0"/>
        <v>0</v>
      </c>
      <c r="I20" s="2"/>
      <c r="J20" s="2">
        <f t="shared" si="1"/>
        <v>0</v>
      </c>
      <c r="K20" s="2"/>
      <c r="L20" s="2">
        <f t="shared" si="2"/>
        <v>0</v>
      </c>
      <c r="M20" s="2">
        <f t="shared" si="3"/>
        <v>0</v>
      </c>
    </row>
    <row r="21" spans="1:13" ht="51" customHeight="1">
      <c r="A21" s="34">
        <v>6</v>
      </c>
      <c r="B21" s="1" t="s">
        <v>73</v>
      </c>
      <c r="C21" s="48" t="s">
        <v>64</v>
      </c>
      <c r="D21" s="37" t="s">
        <v>35</v>
      </c>
      <c r="E21" s="37"/>
      <c r="F21" s="50">
        <v>126</v>
      </c>
      <c r="G21" s="2"/>
      <c r="H21" s="2">
        <f t="shared" si="0"/>
        <v>0</v>
      </c>
      <c r="I21" s="2"/>
      <c r="J21" s="2">
        <f t="shared" si="1"/>
        <v>0</v>
      </c>
      <c r="K21" s="2"/>
      <c r="L21" s="2">
        <f t="shared" si="2"/>
        <v>0</v>
      </c>
      <c r="M21" s="2">
        <f t="shared" si="3"/>
        <v>0</v>
      </c>
    </row>
    <row r="22" spans="1:13" ht="16.5" customHeight="1">
      <c r="A22" s="34"/>
      <c r="B22" s="3"/>
      <c r="C22" s="3" t="s">
        <v>6</v>
      </c>
      <c r="D22" s="4" t="s">
        <v>7</v>
      </c>
      <c r="E22" s="3">
        <v>3.6</v>
      </c>
      <c r="F22" s="33">
        <f>F21*E22</f>
        <v>453.6</v>
      </c>
      <c r="G22" s="2"/>
      <c r="H22" s="2">
        <f t="shared" si="0"/>
        <v>0</v>
      </c>
      <c r="I22" s="2"/>
      <c r="J22" s="2">
        <f t="shared" si="1"/>
        <v>0</v>
      </c>
      <c r="K22" s="2"/>
      <c r="L22" s="2">
        <f t="shared" si="2"/>
        <v>0</v>
      </c>
      <c r="M22" s="2">
        <f t="shared" si="3"/>
        <v>0</v>
      </c>
    </row>
    <row r="23" spans="1:13" ht="15.75">
      <c r="A23" s="34"/>
      <c r="B23" s="3"/>
      <c r="C23" s="3" t="s">
        <v>8</v>
      </c>
      <c r="D23" s="3" t="s">
        <v>9</v>
      </c>
      <c r="E23" s="3">
        <v>0.036</v>
      </c>
      <c r="F23" s="33">
        <f>F21*E23</f>
        <v>4.536</v>
      </c>
      <c r="G23" s="2"/>
      <c r="H23" s="2">
        <f t="shared" si="0"/>
        <v>0</v>
      </c>
      <c r="I23" s="2"/>
      <c r="J23" s="2">
        <f t="shared" si="1"/>
        <v>0</v>
      </c>
      <c r="K23" s="2"/>
      <c r="L23" s="2">
        <f t="shared" si="2"/>
        <v>0</v>
      </c>
      <c r="M23" s="2">
        <f t="shared" si="3"/>
        <v>0</v>
      </c>
    </row>
    <row r="24" spans="1:13" ht="15.75">
      <c r="A24" s="34"/>
      <c r="B24" s="1"/>
      <c r="C24" s="48" t="s">
        <v>65</v>
      </c>
      <c r="D24" s="37" t="s">
        <v>35</v>
      </c>
      <c r="E24" s="37">
        <v>1</v>
      </c>
      <c r="F24" s="50">
        <f>F21*E24</f>
        <v>126</v>
      </c>
      <c r="G24" s="2"/>
      <c r="H24" s="2">
        <f t="shared" si="0"/>
        <v>0</v>
      </c>
      <c r="I24" s="2"/>
      <c r="J24" s="2">
        <f t="shared" si="1"/>
        <v>0</v>
      </c>
      <c r="K24" s="2"/>
      <c r="L24" s="2">
        <f t="shared" si="2"/>
        <v>0</v>
      </c>
      <c r="M24" s="2">
        <f t="shared" si="3"/>
        <v>0</v>
      </c>
    </row>
    <row r="25" spans="1:13" ht="15.75">
      <c r="A25" s="34"/>
      <c r="B25" s="1"/>
      <c r="C25" s="48" t="s">
        <v>63</v>
      </c>
      <c r="D25" s="37" t="s">
        <v>38</v>
      </c>
      <c r="E25" s="37">
        <v>6</v>
      </c>
      <c r="F25" s="50">
        <f>F21*E25</f>
        <v>756</v>
      </c>
      <c r="G25" s="2"/>
      <c r="H25" s="2">
        <f t="shared" si="0"/>
        <v>0</v>
      </c>
      <c r="I25" s="2"/>
      <c r="J25" s="2">
        <f t="shared" si="1"/>
        <v>0</v>
      </c>
      <c r="K25" s="2"/>
      <c r="L25" s="2">
        <f t="shared" si="2"/>
        <v>0</v>
      </c>
      <c r="M25" s="2">
        <f t="shared" si="3"/>
        <v>0</v>
      </c>
    </row>
    <row r="26" spans="1:13" ht="15.75">
      <c r="A26" s="34"/>
      <c r="B26" s="1"/>
      <c r="C26" s="48" t="s">
        <v>37</v>
      </c>
      <c r="D26" s="37" t="s">
        <v>9</v>
      </c>
      <c r="E26" s="37">
        <v>0.043</v>
      </c>
      <c r="F26" s="50">
        <f>F21*E26</f>
        <v>5.417999999999999</v>
      </c>
      <c r="G26" s="2"/>
      <c r="H26" s="2">
        <f t="shared" si="0"/>
        <v>0</v>
      </c>
      <c r="I26" s="2"/>
      <c r="J26" s="2">
        <f t="shared" si="1"/>
        <v>0</v>
      </c>
      <c r="K26" s="2"/>
      <c r="L26" s="2">
        <f t="shared" si="2"/>
        <v>0</v>
      </c>
      <c r="M26" s="2">
        <f t="shared" si="3"/>
        <v>0</v>
      </c>
    </row>
    <row r="27" spans="1:13" ht="43.5" customHeight="1">
      <c r="A27" s="34">
        <v>7</v>
      </c>
      <c r="B27" s="1" t="s">
        <v>73</v>
      </c>
      <c r="C27" s="48" t="s">
        <v>66</v>
      </c>
      <c r="D27" s="37" t="s">
        <v>35</v>
      </c>
      <c r="E27" s="37"/>
      <c r="F27" s="50">
        <v>12.6</v>
      </c>
      <c r="G27" s="2"/>
      <c r="H27" s="2"/>
      <c r="I27" s="2"/>
      <c r="J27" s="2"/>
      <c r="K27" s="2"/>
      <c r="L27" s="2"/>
      <c r="M27" s="2"/>
    </row>
    <row r="28" spans="1:13" ht="16.5" customHeight="1">
      <c r="A28" s="34"/>
      <c r="B28" s="3"/>
      <c r="C28" s="3" t="s">
        <v>6</v>
      </c>
      <c r="D28" s="4" t="s">
        <v>7</v>
      </c>
      <c r="E28" s="3">
        <v>3.6</v>
      </c>
      <c r="F28" s="33">
        <f>F27*E28</f>
        <v>45.36</v>
      </c>
      <c r="G28" s="2"/>
      <c r="H28" s="2">
        <f>F28*G28</f>
        <v>0</v>
      </c>
      <c r="I28" s="2"/>
      <c r="J28" s="2">
        <f>F28*I28</f>
        <v>0</v>
      </c>
      <c r="K28" s="2"/>
      <c r="L28" s="2">
        <f>F28*K28</f>
        <v>0</v>
      </c>
      <c r="M28" s="2">
        <f>H28+J28+L28</f>
        <v>0</v>
      </c>
    </row>
    <row r="29" spans="1:13" ht="15.75">
      <c r="A29" s="34"/>
      <c r="B29" s="3"/>
      <c r="C29" s="3" t="s">
        <v>8</v>
      </c>
      <c r="D29" s="3" t="s">
        <v>9</v>
      </c>
      <c r="E29" s="3">
        <v>0.036</v>
      </c>
      <c r="F29" s="33">
        <f>F27*E29</f>
        <v>0.45359999999999995</v>
      </c>
      <c r="G29" s="2"/>
      <c r="H29" s="2">
        <f>F29*G29</f>
        <v>0</v>
      </c>
      <c r="I29" s="2"/>
      <c r="J29" s="2">
        <f>F29*I29</f>
        <v>0</v>
      </c>
      <c r="K29" s="2"/>
      <c r="L29" s="2">
        <f>F29*K29</f>
        <v>0</v>
      </c>
      <c r="M29" s="2">
        <f>H29+J29+L29</f>
        <v>0</v>
      </c>
    </row>
    <row r="30" spans="1:13" ht="15.75">
      <c r="A30" s="34"/>
      <c r="B30" s="1"/>
      <c r="C30" s="48" t="s">
        <v>65</v>
      </c>
      <c r="D30" s="37" t="s">
        <v>35</v>
      </c>
      <c r="E30" s="37">
        <v>1</v>
      </c>
      <c r="F30" s="50">
        <f>F27*E30</f>
        <v>12.6</v>
      </c>
      <c r="G30" s="2"/>
      <c r="H30" s="2">
        <f>F30*G30</f>
        <v>0</v>
      </c>
      <c r="I30" s="2"/>
      <c r="J30" s="2">
        <f>F30*I30</f>
        <v>0</v>
      </c>
      <c r="K30" s="2"/>
      <c r="L30" s="2">
        <f>F30*K30</f>
        <v>0</v>
      </c>
      <c r="M30" s="2">
        <f>H30+J30+L30</f>
        <v>0</v>
      </c>
    </row>
    <row r="31" spans="1:13" ht="15.75">
      <c r="A31" s="34"/>
      <c r="B31" s="1"/>
      <c r="C31" s="48" t="s">
        <v>63</v>
      </c>
      <c r="D31" s="37" t="s">
        <v>38</v>
      </c>
      <c r="E31" s="37">
        <v>6</v>
      </c>
      <c r="F31" s="50">
        <f>F27*E31</f>
        <v>75.6</v>
      </c>
      <c r="G31" s="2"/>
      <c r="H31" s="2">
        <f>F31*G31</f>
        <v>0</v>
      </c>
      <c r="I31" s="2"/>
      <c r="J31" s="2">
        <f>F31*I31</f>
        <v>0</v>
      </c>
      <c r="K31" s="2"/>
      <c r="L31" s="2">
        <f>F31*K31</f>
        <v>0</v>
      </c>
      <c r="M31" s="2">
        <f>H31+J31+L31</f>
        <v>0</v>
      </c>
    </row>
    <row r="32" spans="1:13" ht="15.75">
      <c r="A32" s="34"/>
      <c r="B32" s="1"/>
      <c r="C32" s="48" t="s">
        <v>37</v>
      </c>
      <c r="D32" s="37" t="s">
        <v>9</v>
      </c>
      <c r="E32" s="37">
        <v>0.043</v>
      </c>
      <c r="F32" s="50">
        <f>F27*E32</f>
        <v>0.5418</v>
      </c>
      <c r="G32" s="2"/>
      <c r="H32" s="2">
        <f>F32*G32</f>
        <v>0</v>
      </c>
      <c r="I32" s="2"/>
      <c r="J32" s="2">
        <f>F32*I32</f>
        <v>0</v>
      </c>
      <c r="K32" s="2"/>
      <c r="L32" s="2">
        <f>F32*K32</f>
        <v>0</v>
      </c>
      <c r="M32" s="2">
        <f>H32+J32+L32</f>
        <v>0</v>
      </c>
    </row>
    <row r="33" spans="1:13" ht="47.25" customHeight="1">
      <c r="A33" s="34">
        <v>8</v>
      </c>
      <c r="B33" s="1" t="s">
        <v>55</v>
      </c>
      <c r="C33" s="48" t="s">
        <v>48</v>
      </c>
      <c r="D33" s="37" t="s">
        <v>35</v>
      </c>
      <c r="E33" s="37"/>
      <c r="F33" s="50">
        <v>16.38</v>
      </c>
      <c r="G33" s="2"/>
      <c r="H33" s="2"/>
      <c r="I33" s="2"/>
      <c r="J33" s="2"/>
      <c r="K33" s="2"/>
      <c r="L33" s="2"/>
      <c r="M33" s="2"/>
    </row>
    <row r="34" spans="1:13" ht="16.5" customHeight="1">
      <c r="A34" s="34"/>
      <c r="B34" s="3"/>
      <c r="C34" s="3" t="s">
        <v>6</v>
      </c>
      <c r="D34" s="4" t="s">
        <v>7</v>
      </c>
      <c r="E34" s="3">
        <v>2.72</v>
      </c>
      <c r="F34" s="33">
        <f>F33*E34</f>
        <v>44.5536</v>
      </c>
      <c r="G34" s="2"/>
      <c r="H34" s="2">
        <f aca="true" t="shared" si="4" ref="H34:H40">F34*G34</f>
        <v>0</v>
      </c>
      <c r="I34" s="2"/>
      <c r="J34" s="2">
        <f aca="true" t="shared" si="5" ref="J34:J40">F34*I34</f>
        <v>0</v>
      </c>
      <c r="K34" s="2"/>
      <c r="L34" s="2">
        <f aca="true" t="shared" si="6" ref="L34:L40">F34*K34</f>
        <v>0</v>
      </c>
      <c r="M34" s="2">
        <f aca="true" t="shared" si="7" ref="M34:M40">H34+J34+L34</f>
        <v>0</v>
      </c>
    </row>
    <row r="35" spans="1:13" ht="15.75">
      <c r="A35" s="34"/>
      <c r="B35" s="1"/>
      <c r="C35" s="48" t="s">
        <v>49</v>
      </c>
      <c r="D35" s="37" t="s">
        <v>35</v>
      </c>
      <c r="E35" s="37">
        <v>1</v>
      </c>
      <c r="F35" s="50">
        <f>F33*E35</f>
        <v>16.38</v>
      </c>
      <c r="G35" s="2"/>
      <c r="H35" s="2">
        <f t="shared" si="4"/>
        <v>0</v>
      </c>
      <c r="I35" s="2"/>
      <c r="J35" s="2">
        <f t="shared" si="5"/>
        <v>0</v>
      </c>
      <c r="K35" s="2"/>
      <c r="L35" s="2">
        <f t="shared" si="6"/>
        <v>0</v>
      </c>
      <c r="M35" s="2">
        <f t="shared" si="7"/>
        <v>0</v>
      </c>
    </row>
    <row r="36" spans="1:13" ht="57" customHeight="1">
      <c r="A36" s="34">
        <v>9</v>
      </c>
      <c r="B36" s="1" t="s">
        <v>87</v>
      </c>
      <c r="C36" s="48" t="s">
        <v>89</v>
      </c>
      <c r="D36" s="37" t="s">
        <v>70</v>
      </c>
      <c r="E36" s="37"/>
      <c r="F36" s="50">
        <v>14.8</v>
      </c>
      <c r="G36" s="2"/>
      <c r="H36" s="2">
        <f t="shared" si="4"/>
        <v>0</v>
      </c>
      <c r="I36" s="2"/>
      <c r="J36" s="2">
        <f t="shared" si="5"/>
        <v>0</v>
      </c>
      <c r="K36" s="2"/>
      <c r="L36" s="2">
        <f t="shared" si="6"/>
        <v>0</v>
      </c>
      <c r="M36" s="2">
        <f t="shared" si="7"/>
        <v>0</v>
      </c>
    </row>
    <row r="37" spans="1:13" ht="16.5" customHeight="1">
      <c r="A37" s="34"/>
      <c r="B37" s="3" t="s">
        <v>88</v>
      </c>
      <c r="C37" s="3" t="s">
        <v>6</v>
      </c>
      <c r="D37" s="4" t="s">
        <v>70</v>
      </c>
      <c r="E37" s="3">
        <v>1</v>
      </c>
      <c r="F37" s="33">
        <f>F36*E37</f>
        <v>14.8</v>
      </c>
      <c r="G37" s="2"/>
      <c r="H37" s="2">
        <f t="shared" si="4"/>
        <v>0</v>
      </c>
      <c r="I37" s="2"/>
      <c r="J37" s="2">
        <f t="shared" si="5"/>
        <v>0</v>
      </c>
      <c r="K37" s="2"/>
      <c r="L37" s="2">
        <f t="shared" si="6"/>
        <v>0</v>
      </c>
      <c r="M37" s="2">
        <f t="shared" si="7"/>
        <v>0</v>
      </c>
    </row>
    <row r="38" spans="1:13" ht="15.75">
      <c r="A38" s="34"/>
      <c r="B38" s="3"/>
      <c r="C38" s="3" t="s">
        <v>8</v>
      </c>
      <c r="D38" s="3" t="s">
        <v>9</v>
      </c>
      <c r="E38" s="3">
        <v>0.0055</v>
      </c>
      <c r="F38" s="33">
        <f>F36*E38</f>
        <v>0.0814</v>
      </c>
      <c r="G38" s="2"/>
      <c r="H38" s="2">
        <f t="shared" si="4"/>
        <v>0</v>
      </c>
      <c r="I38" s="2"/>
      <c r="J38" s="2">
        <f t="shared" si="5"/>
        <v>0</v>
      </c>
      <c r="K38" s="2"/>
      <c r="L38" s="2">
        <f t="shared" si="6"/>
        <v>0</v>
      </c>
      <c r="M38" s="2">
        <f t="shared" si="7"/>
        <v>0</v>
      </c>
    </row>
    <row r="39" spans="1:13" ht="15.75">
      <c r="A39" s="34"/>
      <c r="B39" s="1"/>
      <c r="C39" s="48" t="s">
        <v>90</v>
      </c>
      <c r="D39" s="37" t="s">
        <v>70</v>
      </c>
      <c r="E39" s="37">
        <v>2.22</v>
      </c>
      <c r="F39" s="50">
        <f>F36*E39</f>
        <v>32.856</v>
      </c>
      <c r="G39" s="2"/>
      <c r="H39" s="2">
        <f t="shared" si="4"/>
        <v>0</v>
      </c>
      <c r="I39" s="2"/>
      <c r="J39" s="2">
        <f t="shared" si="5"/>
        <v>0</v>
      </c>
      <c r="K39" s="2"/>
      <c r="L39" s="2">
        <f t="shared" si="6"/>
        <v>0</v>
      </c>
      <c r="M39" s="2">
        <f t="shared" si="7"/>
        <v>0</v>
      </c>
    </row>
    <row r="40" spans="1:13" ht="15.75">
      <c r="A40" s="34"/>
      <c r="B40" s="1"/>
      <c r="C40" s="48" t="s">
        <v>91</v>
      </c>
      <c r="D40" s="37" t="s">
        <v>36</v>
      </c>
      <c r="E40" s="37">
        <v>2.4</v>
      </c>
      <c r="F40" s="50">
        <f>F36*E40</f>
        <v>35.52</v>
      </c>
      <c r="G40" s="2"/>
      <c r="H40" s="2">
        <f t="shared" si="4"/>
        <v>0</v>
      </c>
      <c r="I40" s="2"/>
      <c r="J40" s="2">
        <f t="shared" si="5"/>
        <v>0</v>
      </c>
      <c r="K40" s="2"/>
      <c r="L40" s="2">
        <f t="shared" si="6"/>
        <v>0</v>
      </c>
      <c r="M40" s="2">
        <f t="shared" si="7"/>
        <v>0</v>
      </c>
    </row>
    <row r="41" spans="1:13" ht="54">
      <c r="A41" s="34">
        <v>10</v>
      </c>
      <c r="B41" s="1" t="s">
        <v>56</v>
      </c>
      <c r="C41" s="48" t="s">
        <v>67</v>
      </c>
      <c r="D41" s="37" t="s">
        <v>35</v>
      </c>
      <c r="E41" s="37"/>
      <c r="F41" s="50">
        <v>55</v>
      </c>
      <c r="G41" s="2"/>
      <c r="H41" s="2">
        <f aca="true" t="shared" si="8" ref="H41:H68">F41*G41</f>
        <v>0</v>
      </c>
      <c r="I41" s="2"/>
      <c r="J41" s="2">
        <f aca="true" t="shared" si="9" ref="J41:J68">F41*I41</f>
        <v>0</v>
      </c>
      <c r="K41" s="2"/>
      <c r="L41" s="2">
        <f aca="true" t="shared" si="10" ref="L41:L68">F41*K41</f>
        <v>0</v>
      </c>
      <c r="M41" s="2">
        <f aca="true" t="shared" si="11" ref="M41:M69">H41+J41+L41</f>
        <v>0</v>
      </c>
    </row>
    <row r="42" spans="1:13" ht="16.5" customHeight="1">
      <c r="A42" s="34"/>
      <c r="B42" s="3"/>
      <c r="C42" s="3" t="s">
        <v>6</v>
      </c>
      <c r="D42" s="4" t="s">
        <v>7</v>
      </c>
      <c r="E42" s="3">
        <v>1.01</v>
      </c>
      <c r="F42" s="33">
        <f>F41*E42</f>
        <v>55.55</v>
      </c>
      <c r="G42" s="2"/>
      <c r="H42" s="2">
        <f>F42*G42</f>
        <v>0</v>
      </c>
      <c r="I42" s="2"/>
      <c r="J42" s="2">
        <f>F42*I42</f>
        <v>0</v>
      </c>
      <c r="K42" s="2"/>
      <c r="L42" s="2">
        <f>F42*K42</f>
        <v>0</v>
      </c>
      <c r="M42" s="2">
        <f>H42+J42+L42</f>
        <v>0</v>
      </c>
    </row>
    <row r="43" spans="1:13" ht="15.75">
      <c r="A43" s="34"/>
      <c r="B43" s="3"/>
      <c r="C43" s="3" t="s">
        <v>8</v>
      </c>
      <c r="D43" s="3" t="s">
        <v>9</v>
      </c>
      <c r="E43" s="3">
        <v>0.027</v>
      </c>
      <c r="F43" s="33">
        <f>F41*E43</f>
        <v>1.4849999999999999</v>
      </c>
      <c r="G43" s="2"/>
      <c r="H43" s="2">
        <f>F43*G43</f>
        <v>0</v>
      </c>
      <c r="I43" s="2"/>
      <c r="J43" s="2">
        <f>F43*I43</f>
        <v>0</v>
      </c>
      <c r="K43" s="2"/>
      <c r="L43" s="2">
        <f>F43*K43</f>
        <v>0</v>
      </c>
      <c r="M43" s="2">
        <f>H43+J43+L43</f>
        <v>0</v>
      </c>
    </row>
    <row r="44" spans="1:13" ht="15.75">
      <c r="A44" s="34"/>
      <c r="B44" s="1"/>
      <c r="C44" s="48" t="s">
        <v>53</v>
      </c>
      <c r="D44" s="37" t="s">
        <v>42</v>
      </c>
      <c r="E44" s="37">
        <v>0.035</v>
      </c>
      <c r="F44" s="50">
        <f>F41*E44</f>
        <v>1.9250000000000003</v>
      </c>
      <c r="G44" s="2"/>
      <c r="H44" s="2">
        <f>F44*G44</f>
        <v>0</v>
      </c>
      <c r="I44" s="2"/>
      <c r="J44" s="2">
        <f>F44*I44</f>
        <v>0</v>
      </c>
      <c r="K44" s="2"/>
      <c r="L44" s="2">
        <f>F44*K44</f>
        <v>0</v>
      </c>
      <c r="M44" s="2">
        <f>H44+J44+L44</f>
        <v>0</v>
      </c>
    </row>
    <row r="45" spans="1:13" ht="15.75">
      <c r="A45" s="34"/>
      <c r="B45" s="1"/>
      <c r="C45" s="48" t="s">
        <v>37</v>
      </c>
      <c r="D45" s="37" t="s">
        <v>9</v>
      </c>
      <c r="E45" s="37">
        <v>0.003</v>
      </c>
      <c r="F45" s="50">
        <f>F41*E45</f>
        <v>0.165</v>
      </c>
      <c r="G45" s="2"/>
      <c r="H45" s="2">
        <f>F45*G45</f>
        <v>0</v>
      </c>
      <c r="I45" s="2"/>
      <c r="J45" s="2">
        <f>F45*I45</f>
        <v>0</v>
      </c>
      <c r="K45" s="2"/>
      <c r="L45" s="2">
        <f>F45*K45</f>
        <v>0</v>
      </c>
      <c r="M45" s="2">
        <f>H45+J45+L45</f>
        <v>0</v>
      </c>
    </row>
    <row r="46" spans="1:13" ht="60" customHeight="1">
      <c r="A46" s="34">
        <v>11</v>
      </c>
      <c r="B46" s="1" t="s">
        <v>51</v>
      </c>
      <c r="C46" s="48" t="s">
        <v>50</v>
      </c>
      <c r="D46" s="37" t="s">
        <v>35</v>
      </c>
      <c r="E46" s="37"/>
      <c r="F46" s="50">
        <v>529.2</v>
      </c>
      <c r="G46" s="2"/>
      <c r="H46" s="2">
        <f t="shared" si="8"/>
        <v>0</v>
      </c>
      <c r="I46" s="2"/>
      <c r="J46" s="2">
        <f t="shared" si="9"/>
        <v>0</v>
      </c>
      <c r="K46" s="2"/>
      <c r="L46" s="2">
        <f t="shared" si="10"/>
        <v>0</v>
      </c>
      <c r="M46" s="2">
        <f t="shared" si="11"/>
        <v>0</v>
      </c>
    </row>
    <row r="47" spans="1:13" ht="16.5" customHeight="1">
      <c r="A47" s="34"/>
      <c r="B47" s="3"/>
      <c r="C47" s="3" t="s">
        <v>6</v>
      </c>
      <c r="D47" s="4" t="s">
        <v>7</v>
      </c>
      <c r="E47" s="3">
        <v>0.856</v>
      </c>
      <c r="F47" s="33">
        <f>F46*E47</f>
        <v>452.9952</v>
      </c>
      <c r="G47" s="2"/>
      <c r="H47" s="2">
        <f t="shared" si="8"/>
        <v>0</v>
      </c>
      <c r="I47" s="2"/>
      <c r="J47" s="2">
        <f t="shared" si="9"/>
        <v>0</v>
      </c>
      <c r="K47" s="2"/>
      <c r="L47" s="2">
        <f t="shared" si="10"/>
        <v>0</v>
      </c>
      <c r="M47" s="2">
        <f t="shared" si="11"/>
        <v>0</v>
      </c>
    </row>
    <row r="48" spans="1:13" ht="15.75">
      <c r="A48" s="34"/>
      <c r="B48" s="3"/>
      <c r="C48" s="3" t="s">
        <v>8</v>
      </c>
      <c r="D48" s="3" t="s">
        <v>9</v>
      </c>
      <c r="E48" s="3">
        <v>0.012</v>
      </c>
      <c r="F48" s="33">
        <f>F46*E48</f>
        <v>6.3504000000000005</v>
      </c>
      <c r="G48" s="2"/>
      <c r="H48" s="2">
        <f t="shared" si="8"/>
        <v>0</v>
      </c>
      <c r="I48" s="2"/>
      <c r="J48" s="2">
        <f t="shared" si="9"/>
        <v>0</v>
      </c>
      <c r="K48" s="2"/>
      <c r="L48" s="2">
        <f t="shared" si="10"/>
        <v>0</v>
      </c>
      <c r="M48" s="2">
        <f t="shared" si="11"/>
        <v>0</v>
      </c>
    </row>
    <row r="49" spans="1:13" ht="15.75">
      <c r="A49" s="34"/>
      <c r="B49" s="1"/>
      <c r="C49" s="48" t="s">
        <v>44</v>
      </c>
      <c r="D49" s="37" t="s">
        <v>36</v>
      </c>
      <c r="E49" s="37">
        <v>0.63</v>
      </c>
      <c r="F49" s="50">
        <f>F46*E49</f>
        <v>333.396</v>
      </c>
      <c r="G49" s="2"/>
      <c r="H49" s="2">
        <f t="shared" si="8"/>
        <v>0</v>
      </c>
      <c r="I49" s="2"/>
      <c r="J49" s="2">
        <f t="shared" si="9"/>
        <v>0</v>
      </c>
      <c r="K49" s="2"/>
      <c r="L49" s="2">
        <f t="shared" si="10"/>
        <v>0</v>
      </c>
      <c r="M49" s="2">
        <f t="shared" si="11"/>
        <v>0</v>
      </c>
    </row>
    <row r="50" spans="1:13" ht="15.75">
      <c r="A50" s="34"/>
      <c r="B50" s="1"/>
      <c r="C50" s="48" t="s">
        <v>39</v>
      </c>
      <c r="D50" s="37" t="s">
        <v>36</v>
      </c>
      <c r="E50" s="37">
        <v>0.92</v>
      </c>
      <c r="F50" s="50">
        <f>F46*E50</f>
        <v>486.8640000000001</v>
      </c>
      <c r="G50" s="2"/>
      <c r="H50" s="2">
        <f t="shared" si="8"/>
        <v>0</v>
      </c>
      <c r="I50" s="2"/>
      <c r="J50" s="2">
        <f t="shared" si="9"/>
        <v>0</v>
      </c>
      <c r="K50" s="2"/>
      <c r="L50" s="2">
        <f t="shared" si="10"/>
        <v>0</v>
      </c>
      <c r="M50" s="2">
        <f t="shared" si="11"/>
        <v>0</v>
      </c>
    </row>
    <row r="51" spans="1:13" ht="15.75">
      <c r="A51" s="34"/>
      <c r="B51" s="1"/>
      <c r="C51" s="48" t="s">
        <v>37</v>
      </c>
      <c r="D51" s="37" t="s">
        <v>9</v>
      </c>
      <c r="E51" s="37">
        <v>0.018</v>
      </c>
      <c r="F51" s="50">
        <f>F46*E51</f>
        <v>9.5256</v>
      </c>
      <c r="G51" s="2"/>
      <c r="H51" s="2">
        <f t="shared" si="8"/>
        <v>0</v>
      </c>
      <c r="I51" s="2"/>
      <c r="J51" s="2">
        <f t="shared" si="9"/>
        <v>0</v>
      </c>
      <c r="K51" s="2"/>
      <c r="L51" s="2">
        <f t="shared" si="10"/>
        <v>0</v>
      </c>
      <c r="M51" s="2">
        <f t="shared" si="11"/>
        <v>0</v>
      </c>
    </row>
    <row r="52" spans="1:13" ht="59.25" customHeight="1">
      <c r="A52" s="34">
        <v>12</v>
      </c>
      <c r="B52" s="1" t="s">
        <v>74</v>
      </c>
      <c r="C52" s="48" t="s">
        <v>75</v>
      </c>
      <c r="D52" s="37" t="s">
        <v>35</v>
      </c>
      <c r="E52" s="37"/>
      <c r="F52" s="50">
        <v>77</v>
      </c>
      <c r="G52" s="2"/>
      <c r="H52" s="2"/>
      <c r="I52" s="2"/>
      <c r="J52" s="2"/>
      <c r="K52" s="2"/>
      <c r="L52" s="2"/>
      <c r="M52" s="2"/>
    </row>
    <row r="53" spans="1:13" ht="16.5" customHeight="1">
      <c r="A53" s="34"/>
      <c r="B53" s="3"/>
      <c r="C53" s="3" t="s">
        <v>6</v>
      </c>
      <c r="D53" s="4" t="s">
        <v>7</v>
      </c>
      <c r="E53" s="3">
        <v>1.82</v>
      </c>
      <c r="F53" s="33">
        <f>F52*E53</f>
        <v>140.14000000000001</v>
      </c>
      <c r="G53" s="2"/>
      <c r="H53" s="2">
        <f>F53*G53</f>
        <v>0</v>
      </c>
      <c r="I53" s="2"/>
      <c r="J53" s="2">
        <f>F53*I53</f>
        <v>0</v>
      </c>
      <c r="K53" s="2"/>
      <c r="L53" s="2">
        <f>F53*K53</f>
        <v>0</v>
      </c>
      <c r="M53" s="2">
        <f>H53+J53+L53</f>
        <v>0</v>
      </c>
    </row>
    <row r="54" spans="1:13" ht="15.75">
      <c r="A54" s="34"/>
      <c r="B54" s="3"/>
      <c r="C54" s="3" t="s">
        <v>8</v>
      </c>
      <c r="D54" s="3" t="s">
        <v>9</v>
      </c>
      <c r="E54" s="3">
        <v>0.0023</v>
      </c>
      <c r="F54" s="33">
        <f>F52*E54</f>
        <v>0.1771</v>
      </c>
      <c r="G54" s="2"/>
      <c r="H54" s="2">
        <f>F54*G54</f>
        <v>0</v>
      </c>
      <c r="I54" s="2"/>
      <c r="J54" s="2">
        <f>F54*I54</f>
        <v>0</v>
      </c>
      <c r="K54" s="2"/>
      <c r="L54" s="2">
        <f>F54*K54</f>
        <v>0</v>
      </c>
      <c r="M54" s="2">
        <f>H54+J54+L54</f>
        <v>0</v>
      </c>
    </row>
    <row r="55" spans="1:13" ht="31.5">
      <c r="A55" s="34"/>
      <c r="B55" s="1"/>
      <c r="C55" s="48" t="s">
        <v>76</v>
      </c>
      <c r="D55" s="37" t="s">
        <v>35</v>
      </c>
      <c r="E55" s="37">
        <v>1.03</v>
      </c>
      <c r="F55" s="50">
        <f>F52*E55</f>
        <v>79.31</v>
      </c>
      <c r="G55" s="2"/>
      <c r="H55" s="2">
        <f>F55*G55</f>
        <v>0</v>
      </c>
      <c r="I55" s="2"/>
      <c r="J55" s="2">
        <f>F55*I55</f>
        <v>0</v>
      </c>
      <c r="K55" s="2"/>
      <c r="L55" s="2">
        <f>F55*K55</f>
        <v>0</v>
      </c>
      <c r="M55" s="2">
        <f>H55+J55+L55</f>
        <v>0</v>
      </c>
    </row>
    <row r="56" spans="1:13" ht="15.75">
      <c r="A56" s="34"/>
      <c r="B56" s="1"/>
      <c r="C56" s="48" t="s">
        <v>37</v>
      </c>
      <c r="D56" s="37" t="s">
        <v>9</v>
      </c>
      <c r="E56" s="37">
        <v>0.275</v>
      </c>
      <c r="F56" s="50">
        <f>F52*E56</f>
        <v>21.175</v>
      </c>
      <c r="G56" s="2"/>
      <c r="H56" s="2">
        <f>F56*G56</f>
        <v>0</v>
      </c>
      <c r="I56" s="2"/>
      <c r="J56" s="2">
        <f>F56*I56</f>
        <v>0</v>
      </c>
      <c r="K56" s="2"/>
      <c r="L56" s="2">
        <f>F56*K56</f>
        <v>0</v>
      </c>
      <c r="M56" s="2">
        <f>H56+J56+L56</f>
        <v>0</v>
      </c>
    </row>
    <row r="57" spans="1:13" ht="48" customHeight="1">
      <c r="A57" s="34">
        <v>13</v>
      </c>
      <c r="B57" s="1" t="s">
        <v>69</v>
      </c>
      <c r="C57" s="48" t="s">
        <v>71</v>
      </c>
      <c r="D57" s="37" t="s">
        <v>70</v>
      </c>
      <c r="E57" s="37"/>
      <c r="F57" s="50">
        <v>23</v>
      </c>
      <c r="G57" s="2"/>
      <c r="H57" s="2">
        <f t="shared" si="8"/>
        <v>0</v>
      </c>
      <c r="I57" s="2"/>
      <c r="J57" s="2">
        <f t="shared" si="9"/>
        <v>0</v>
      </c>
      <c r="K57" s="2"/>
      <c r="L57" s="2">
        <f t="shared" si="10"/>
        <v>0</v>
      </c>
      <c r="M57" s="2">
        <f t="shared" si="11"/>
        <v>0</v>
      </c>
    </row>
    <row r="58" spans="1:13" ht="16.5" customHeight="1">
      <c r="A58" s="34"/>
      <c r="B58" s="3"/>
      <c r="C58" s="3" t="s">
        <v>6</v>
      </c>
      <c r="D58" s="4" t="s">
        <v>7</v>
      </c>
      <c r="E58" s="3">
        <v>1.36</v>
      </c>
      <c r="F58" s="33">
        <f>F57*E58</f>
        <v>31.28</v>
      </c>
      <c r="G58" s="2"/>
      <c r="H58" s="2">
        <f t="shared" si="8"/>
        <v>0</v>
      </c>
      <c r="I58" s="2"/>
      <c r="J58" s="2">
        <f t="shared" si="9"/>
        <v>0</v>
      </c>
      <c r="K58" s="2"/>
      <c r="L58" s="2">
        <f t="shared" si="10"/>
        <v>0</v>
      </c>
      <c r="M58" s="2">
        <f t="shared" si="11"/>
        <v>0</v>
      </c>
    </row>
    <row r="59" spans="1:13" ht="15.75">
      <c r="A59" s="34"/>
      <c r="B59" s="3"/>
      <c r="C59" s="3" t="s">
        <v>8</v>
      </c>
      <c r="D59" s="3" t="s">
        <v>9</v>
      </c>
      <c r="E59" s="3">
        <v>0.0408</v>
      </c>
      <c r="F59" s="33">
        <f>F57*E59</f>
        <v>0.9384000000000001</v>
      </c>
      <c r="G59" s="2"/>
      <c r="H59" s="2">
        <f t="shared" si="8"/>
        <v>0</v>
      </c>
      <c r="I59" s="2"/>
      <c r="J59" s="2">
        <f t="shared" si="9"/>
        <v>0</v>
      </c>
      <c r="K59" s="2"/>
      <c r="L59" s="2">
        <f t="shared" si="10"/>
        <v>0</v>
      </c>
      <c r="M59" s="2">
        <f t="shared" si="11"/>
        <v>0</v>
      </c>
    </row>
    <row r="60" spans="1:13" ht="31.5">
      <c r="A60" s="34"/>
      <c r="B60" s="1"/>
      <c r="C60" s="48" t="s">
        <v>72</v>
      </c>
      <c r="D60" s="37" t="s">
        <v>70</v>
      </c>
      <c r="E60" s="37">
        <v>1</v>
      </c>
      <c r="F60" s="50">
        <f>F57*E60</f>
        <v>23</v>
      </c>
      <c r="G60" s="2"/>
      <c r="H60" s="2">
        <f t="shared" si="8"/>
        <v>0</v>
      </c>
      <c r="I60" s="2"/>
      <c r="J60" s="2">
        <f t="shared" si="9"/>
        <v>0</v>
      </c>
      <c r="K60" s="2"/>
      <c r="L60" s="2">
        <f t="shared" si="10"/>
        <v>0</v>
      </c>
      <c r="M60" s="2">
        <f t="shared" si="11"/>
        <v>0</v>
      </c>
    </row>
    <row r="61" spans="1:13" ht="15.75">
      <c r="A61" s="34"/>
      <c r="B61" s="1"/>
      <c r="C61" s="48" t="s">
        <v>37</v>
      </c>
      <c r="D61" s="37" t="s">
        <v>9</v>
      </c>
      <c r="E61" s="37">
        <v>0.0534</v>
      </c>
      <c r="F61" s="50">
        <f>F57*E61</f>
        <v>1.2282000000000002</v>
      </c>
      <c r="G61" s="2"/>
      <c r="H61" s="2">
        <f t="shared" si="8"/>
        <v>0</v>
      </c>
      <c r="I61" s="2"/>
      <c r="J61" s="2">
        <f t="shared" si="9"/>
        <v>0</v>
      </c>
      <c r="K61" s="2"/>
      <c r="L61" s="2">
        <f t="shared" si="10"/>
        <v>0</v>
      </c>
      <c r="M61" s="2">
        <f t="shared" si="11"/>
        <v>0</v>
      </c>
    </row>
    <row r="62" spans="1:15" s="13" customFormat="1" ht="54">
      <c r="A62" s="84">
        <v>14</v>
      </c>
      <c r="B62" s="54" t="s">
        <v>77</v>
      </c>
      <c r="C62" s="85" t="s">
        <v>83</v>
      </c>
      <c r="D62" s="86" t="s">
        <v>70</v>
      </c>
      <c r="E62" s="55"/>
      <c r="F62" s="87">
        <v>26</v>
      </c>
      <c r="G62" s="87"/>
      <c r="H62" s="87">
        <f t="shared" si="8"/>
        <v>0</v>
      </c>
      <c r="I62" s="87"/>
      <c r="J62" s="87">
        <f t="shared" si="9"/>
        <v>0</v>
      </c>
      <c r="K62" s="87"/>
      <c r="L62" s="87">
        <f t="shared" si="10"/>
        <v>0</v>
      </c>
      <c r="M62" s="88">
        <f t="shared" si="11"/>
        <v>0</v>
      </c>
      <c r="N62" s="89"/>
      <c r="O62" s="89"/>
    </row>
    <row r="63" spans="1:15" s="64" customFormat="1" ht="13.5">
      <c r="A63" s="56"/>
      <c r="B63" s="56"/>
      <c r="C63" s="57" t="s">
        <v>78</v>
      </c>
      <c r="D63" s="58" t="s">
        <v>7</v>
      </c>
      <c r="E63" s="58">
        <v>1.37</v>
      </c>
      <c r="F63" s="59">
        <f>F62*E63</f>
        <v>35.620000000000005</v>
      </c>
      <c r="G63" s="60"/>
      <c r="H63" s="60">
        <f t="shared" si="8"/>
        <v>0</v>
      </c>
      <c r="I63" s="61"/>
      <c r="J63" s="62">
        <f t="shared" si="9"/>
        <v>0</v>
      </c>
      <c r="K63" s="61"/>
      <c r="L63" s="60">
        <f t="shared" si="10"/>
        <v>0</v>
      </c>
      <c r="M63" s="62">
        <f t="shared" si="11"/>
        <v>0</v>
      </c>
      <c r="N63" s="63"/>
      <c r="O63" s="63"/>
    </row>
    <row r="64" spans="1:15" s="64" customFormat="1" ht="13.5">
      <c r="A64" s="56"/>
      <c r="B64" s="56"/>
      <c r="C64" s="57" t="s">
        <v>79</v>
      </c>
      <c r="D64" s="58" t="s">
        <v>9</v>
      </c>
      <c r="E64" s="58">
        <v>0.088</v>
      </c>
      <c r="F64" s="59">
        <f>F62*E64</f>
        <v>2.288</v>
      </c>
      <c r="G64" s="60"/>
      <c r="H64" s="60">
        <f t="shared" si="8"/>
        <v>0</v>
      </c>
      <c r="I64" s="61"/>
      <c r="J64" s="62">
        <f t="shared" si="9"/>
        <v>0</v>
      </c>
      <c r="K64" s="61"/>
      <c r="L64" s="60">
        <f t="shared" si="10"/>
        <v>0</v>
      </c>
      <c r="M64" s="62">
        <f t="shared" si="11"/>
        <v>0</v>
      </c>
      <c r="N64" s="63"/>
      <c r="O64" s="63"/>
    </row>
    <row r="65" spans="1:15" s="23" customFormat="1" ht="15.75">
      <c r="A65" s="65"/>
      <c r="B65" s="65"/>
      <c r="C65" s="66" t="s">
        <v>80</v>
      </c>
      <c r="D65" s="37" t="s">
        <v>70</v>
      </c>
      <c r="E65" s="37">
        <v>1</v>
      </c>
      <c r="F65" s="67">
        <f>F62*E65</f>
        <v>26</v>
      </c>
      <c r="G65" s="60"/>
      <c r="H65" s="60">
        <f t="shared" si="8"/>
        <v>0</v>
      </c>
      <c r="I65" s="68"/>
      <c r="J65" s="62">
        <f t="shared" si="9"/>
        <v>0</v>
      </c>
      <c r="K65" s="68"/>
      <c r="L65" s="60">
        <f t="shared" si="10"/>
        <v>0</v>
      </c>
      <c r="M65" s="62">
        <f t="shared" si="11"/>
        <v>0</v>
      </c>
      <c r="N65" s="69"/>
      <c r="O65" s="69"/>
    </row>
    <row r="66" spans="1:15" s="23" customFormat="1" ht="15.75">
      <c r="A66" s="65"/>
      <c r="B66" s="65"/>
      <c r="C66" s="66" t="s">
        <v>81</v>
      </c>
      <c r="D66" s="37" t="s">
        <v>35</v>
      </c>
      <c r="E66" s="37">
        <v>2.06</v>
      </c>
      <c r="F66" s="67">
        <f>F62*E66</f>
        <v>53.56</v>
      </c>
      <c r="G66" s="60"/>
      <c r="H66" s="60">
        <f t="shared" si="8"/>
        <v>0</v>
      </c>
      <c r="I66" s="68"/>
      <c r="J66" s="62">
        <f t="shared" si="9"/>
        <v>0</v>
      </c>
      <c r="K66" s="68"/>
      <c r="L66" s="60">
        <f t="shared" si="10"/>
        <v>0</v>
      </c>
      <c r="M66" s="62">
        <f t="shared" si="11"/>
        <v>0</v>
      </c>
      <c r="N66" s="69"/>
      <c r="O66" s="69"/>
    </row>
    <row r="67" spans="1:15" s="23" customFormat="1" ht="15.75">
      <c r="A67" s="65"/>
      <c r="B67" s="65"/>
      <c r="C67" s="66" t="s">
        <v>82</v>
      </c>
      <c r="D67" s="37" t="s">
        <v>19</v>
      </c>
      <c r="E67" s="37">
        <v>0.129</v>
      </c>
      <c r="F67" s="67">
        <f>F62*E67</f>
        <v>3.354</v>
      </c>
      <c r="G67" s="60"/>
      <c r="H67" s="60">
        <f t="shared" si="8"/>
        <v>0</v>
      </c>
      <c r="I67" s="68"/>
      <c r="J67" s="62">
        <f t="shared" si="9"/>
        <v>0</v>
      </c>
      <c r="K67" s="68"/>
      <c r="L67" s="60">
        <f t="shared" si="10"/>
        <v>0</v>
      </c>
      <c r="M67" s="62">
        <f t="shared" si="11"/>
        <v>0</v>
      </c>
      <c r="N67" s="69"/>
      <c r="O67" s="69"/>
    </row>
    <row r="68" spans="1:13" ht="52.5" customHeight="1">
      <c r="A68" s="34">
        <v>15</v>
      </c>
      <c r="B68" s="1" t="s">
        <v>84</v>
      </c>
      <c r="C68" s="57" t="s">
        <v>85</v>
      </c>
      <c r="D68" s="56" t="s">
        <v>86</v>
      </c>
      <c r="E68" s="3"/>
      <c r="F68" s="33">
        <v>232</v>
      </c>
      <c r="G68" s="2"/>
      <c r="H68" s="2">
        <f t="shared" si="8"/>
        <v>0</v>
      </c>
      <c r="I68" s="2"/>
      <c r="J68" s="2">
        <f t="shared" si="9"/>
        <v>0</v>
      </c>
      <c r="K68" s="2"/>
      <c r="L68" s="2">
        <f t="shared" si="10"/>
        <v>0</v>
      </c>
      <c r="M68" s="2">
        <f t="shared" si="11"/>
        <v>0</v>
      </c>
    </row>
    <row r="69" spans="1:13" ht="14.25">
      <c r="A69" s="34"/>
      <c r="B69" s="34"/>
      <c r="C69" s="36" t="s">
        <v>0</v>
      </c>
      <c r="D69" s="37"/>
      <c r="E69" s="37"/>
      <c r="F69" s="38"/>
      <c r="G69" s="39"/>
      <c r="H69" s="40">
        <f>SUM(H8:H68)</f>
        <v>0</v>
      </c>
      <c r="I69" s="40"/>
      <c r="J69" s="40">
        <f>SUM(J8:J68)</f>
        <v>0</v>
      </c>
      <c r="K69" s="40"/>
      <c r="L69" s="40">
        <f>SUM(L8:L68)</f>
        <v>0</v>
      </c>
      <c r="M69" s="40">
        <f t="shared" si="11"/>
        <v>0</v>
      </c>
    </row>
    <row r="70" spans="1:13" s="13" customFormat="1" ht="13.5">
      <c r="A70" s="3"/>
      <c r="B70" s="3"/>
      <c r="C70" s="1" t="s">
        <v>115</v>
      </c>
      <c r="D70" s="9" t="s">
        <v>117</v>
      </c>
      <c r="E70" s="10"/>
      <c r="F70" s="11"/>
      <c r="G70" s="2"/>
      <c r="H70" s="2"/>
      <c r="I70" s="2"/>
      <c r="J70" s="2"/>
      <c r="K70" s="2"/>
      <c r="L70" s="2"/>
      <c r="M70" s="12">
        <v>0</v>
      </c>
    </row>
    <row r="71" spans="1:13" s="13" customFormat="1" ht="13.5">
      <c r="A71" s="3"/>
      <c r="B71" s="3"/>
      <c r="C71" s="1" t="s">
        <v>0</v>
      </c>
      <c r="D71" s="10"/>
      <c r="E71" s="10"/>
      <c r="F71" s="11"/>
      <c r="G71" s="2"/>
      <c r="H71" s="2"/>
      <c r="I71" s="2"/>
      <c r="J71" s="2"/>
      <c r="K71" s="2"/>
      <c r="L71" s="2"/>
      <c r="M71" s="12">
        <v>0</v>
      </c>
    </row>
    <row r="72" spans="1:13" s="13" customFormat="1" ht="12.75">
      <c r="A72" s="3"/>
      <c r="B72" s="3"/>
      <c r="C72" s="1" t="s">
        <v>116</v>
      </c>
      <c r="D72" s="9" t="s">
        <v>117</v>
      </c>
      <c r="E72" s="10"/>
      <c r="F72" s="11"/>
      <c r="G72" s="12"/>
      <c r="H72" s="12"/>
      <c r="I72" s="12"/>
      <c r="J72" s="12"/>
      <c r="K72" s="12"/>
      <c r="L72" s="12"/>
      <c r="M72" s="12">
        <v>0</v>
      </c>
    </row>
    <row r="73" spans="1:13" s="13" customFormat="1" ht="13.5">
      <c r="A73" s="3"/>
      <c r="B73" s="14"/>
      <c r="C73" s="15" t="s">
        <v>94</v>
      </c>
      <c r="D73" s="16"/>
      <c r="E73" s="16"/>
      <c r="F73" s="17"/>
      <c r="G73" s="18"/>
      <c r="H73" s="18"/>
      <c r="I73" s="18"/>
      <c r="J73" s="18"/>
      <c r="K73" s="18"/>
      <c r="L73" s="18"/>
      <c r="M73" s="12">
        <v>0</v>
      </c>
    </row>
    <row r="74" spans="1:13" ht="31.5">
      <c r="A74" s="49"/>
      <c r="B74" s="49"/>
      <c r="C74" s="49" t="s">
        <v>93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s="72" customFormat="1" ht="13.5">
      <c r="A75" s="1">
        <v>1</v>
      </c>
      <c r="B75" s="70" t="s">
        <v>95</v>
      </c>
      <c r="C75" s="90" t="s">
        <v>96</v>
      </c>
      <c r="D75" s="4" t="s">
        <v>97</v>
      </c>
      <c r="E75" s="4"/>
      <c r="F75" s="73">
        <v>40</v>
      </c>
      <c r="G75" s="2"/>
      <c r="H75" s="2">
        <f aca="true" t="shared" si="12" ref="H75:H85">F75*G75</f>
        <v>0</v>
      </c>
      <c r="I75" s="71"/>
      <c r="J75" s="2">
        <f aca="true" t="shared" si="13" ref="J75:J85">F75*I75</f>
        <v>0</v>
      </c>
      <c r="K75" s="2"/>
      <c r="L75" s="2">
        <f aca="true" t="shared" si="14" ref="L75:L85">F75*K75</f>
        <v>0</v>
      </c>
      <c r="M75" s="2">
        <f aca="true" t="shared" si="15" ref="M75:M85">H75+J75+L75</f>
        <v>0</v>
      </c>
    </row>
    <row r="76" spans="1:13" s="72" customFormat="1" ht="13.5">
      <c r="A76" s="4"/>
      <c r="B76" s="4"/>
      <c r="C76" s="4" t="s">
        <v>6</v>
      </c>
      <c r="D76" s="4" t="s">
        <v>7</v>
      </c>
      <c r="E76" s="4">
        <v>0.41</v>
      </c>
      <c r="F76" s="73">
        <f>F75*E76</f>
        <v>16.4</v>
      </c>
      <c r="G76" s="2"/>
      <c r="H76" s="2">
        <f t="shared" si="12"/>
        <v>0</v>
      </c>
      <c r="I76" s="2"/>
      <c r="J76" s="2">
        <f t="shared" si="13"/>
        <v>0</v>
      </c>
      <c r="K76" s="2"/>
      <c r="L76" s="2">
        <f t="shared" si="14"/>
        <v>0</v>
      </c>
      <c r="M76" s="2">
        <f t="shared" si="15"/>
        <v>0</v>
      </c>
    </row>
    <row r="77" spans="1:13" s="74" customFormat="1" ht="15">
      <c r="A77" s="4"/>
      <c r="B77" s="4"/>
      <c r="C77" s="4" t="s">
        <v>8</v>
      </c>
      <c r="D77" s="4" t="s">
        <v>9</v>
      </c>
      <c r="E77" s="4">
        <v>0.262</v>
      </c>
      <c r="F77" s="73">
        <f>F75*E77</f>
        <v>10.48</v>
      </c>
      <c r="G77" s="2"/>
      <c r="H77" s="2">
        <f t="shared" si="12"/>
        <v>0</v>
      </c>
      <c r="I77" s="71"/>
      <c r="J77" s="2">
        <f t="shared" si="13"/>
        <v>0</v>
      </c>
      <c r="K77" s="2"/>
      <c r="L77" s="2">
        <f t="shared" si="14"/>
        <v>0</v>
      </c>
      <c r="M77" s="2">
        <f t="shared" si="15"/>
        <v>0</v>
      </c>
    </row>
    <row r="78" spans="1:13" s="72" customFormat="1" ht="27">
      <c r="A78" s="1"/>
      <c r="B78" s="75"/>
      <c r="C78" s="90" t="s">
        <v>99</v>
      </c>
      <c r="D78" s="73" t="s">
        <v>97</v>
      </c>
      <c r="E78" s="4"/>
      <c r="F78" s="73">
        <f>F75</f>
        <v>40</v>
      </c>
      <c r="G78" s="71"/>
      <c r="H78" s="2">
        <f t="shared" si="12"/>
        <v>0</v>
      </c>
      <c r="I78" s="71"/>
      <c r="J78" s="2">
        <f t="shared" si="13"/>
        <v>0</v>
      </c>
      <c r="K78" s="2"/>
      <c r="L78" s="2">
        <f t="shared" si="14"/>
        <v>0</v>
      </c>
      <c r="M78" s="2">
        <f t="shared" si="15"/>
        <v>0</v>
      </c>
    </row>
    <row r="79" spans="1:13" s="74" customFormat="1" ht="15">
      <c r="A79" s="76"/>
      <c r="B79" s="1"/>
      <c r="C79" s="77" t="s">
        <v>98</v>
      </c>
      <c r="D79" s="77" t="s">
        <v>9</v>
      </c>
      <c r="E79" s="78">
        <v>0.148</v>
      </c>
      <c r="F79" s="79">
        <f>F75*E79</f>
        <v>5.92</v>
      </c>
      <c r="G79" s="71"/>
      <c r="H79" s="2">
        <f t="shared" si="12"/>
        <v>0</v>
      </c>
      <c r="I79" s="71"/>
      <c r="J79" s="2">
        <f t="shared" si="13"/>
        <v>0</v>
      </c>
      <c r="K79" s="2"/>
      <c r="L79" s="2">
        <f t="shared" si="14"/>
        <v>0</v>
      </c>
      <c r="M79" s="2">
        <f t="shared" si="15"/>
        <v>0</v>
      </c>
    </row>
    <row r="80" spans="1:13" ht="25.5">
      <c r="A80" s="1">
        <v>2</v>
      </c>
      <c r="B80" s="80" t="s">
        <v>100</v>
      </c>
      <c r="C80" s="90" t="s">
        <v>108</v>
      </c>
      <c r="D80" s="4" t="s">
        <v>101</v>
      </c>
      <c r="E80" s="4"/>
      <c r="F80" s="73">
        <f>F83+F84</f>
        <v>14</v>
      </c>
      <c r="G80" s="2"/>
      <c r="H80" s="2">
        <f t="shared" si="12"/>
        <v>0</v>
      </c>
      <c r="I80" s="2"/>
      <c r="J80" s="2">
        <f t="shared" si="13"/>
        <v>0</v>
      </c>
      <c r="K80" s="2"/>
      <c r="L80" s="2">
        <f t="shared" si="14"/>
        <v>0</v>
      </c>
      <c r="M80" s="2">
        <f t="shared" si="15"/>
        <v>0</v>
      </c>
    </row>
    <row r="81" spans="1:13" ht="15.75">
      <c r="A81" s="4"/>
      <c r="B81" s="4"/>
      <c r="C81" s="4" t="s">
        <v>6</v>
      </c>
      <c r="D81" s="4" t="s">
        <v>7</v>
      </c>
      <c r="E81" s="4">
        <v>1.54</v>
      </c>
      <c r="F81" s="73">
        <f>F80*E81</f>
        <v>21.560000000000002</v>
      </c>
      <c r="G81" s="2"/>
      <c r="H81" s="2">
        <f t="shared" si="12"/>
        <v>0</v>
      </c>
      <c r="I81" s="2"/>
      <c r="J81" s="2">
        <f t="shared" si="13"/>
        <v>0</v>
      </c>
      <c r="K81" s="2"/>
      <c r="L81" s="2">
        <f t="shared" si="14"/>
        <v>0</v>
      </c>
      <c r="M81" s="2">
        <f t="shared" si="15"/>
        <v>0</v>
      </c>
    </row>
    <row r="82" spans="1:13" ht="15.75">
      <c r="A82" s="4"/>
      <c r="B82" s="4"/>
      <c r="C82" s="4" t="s">
        <v>8</v>
      </c>
      <c r="D82" s="4" t="s">
        <v>9</v>
      </c>
      <c r="E82" s="4">
        <v>0.29</v>
      </c>
      <c r="F82" s="73">
        <f>F80*E82</f>
        <v>4.06</v>
      </c>
      <c r="G82" s="2"/>
      <c r="H82" s="2">
        <f t="shared" si="12"/>
        <v>0</v>
      </c>
      <c r="I82" s="2"/>
      <c r="J82" s="2">
        <f t="shared" si="13"/>
        <v>0</v>
      </c>
      <c r="K82" s="2"/>
      <c r="L82" s="2">
        <f t="shared" si="14"/>
        <v>0</v>
      </c>
      <c r="M82" s="2">
        <f t="shared" si="15"/>
        <v>0</v>
      </c>
    </row>
    <row r="83" spans="1:13" ht="27">
      <c r="A83" s="4"/>
      <c r="B83" s="81"/>
      <c r="C83" s="90" t="s">
        <v>109</v>
      </c>
      <c r="D83" s="73" t="s">
        <v>102</v>
      </c>
      <c r="E83" s="35"/>
      <c r="F83" s="92">
        <v>8</v>
      </c>
      <c r="G83" s="2"/>
      <c r="H83" s="2">
        <f>F83*G83</f>
        <v>0</v>
      </c>
      <c r="I83" s="71"/>
      <c r="J83" s="2">
        <f>F83*I83</f>
        <v>0</v>
      </c>
      <c r="K83" s="2"/>
      <c r="L83" s="2">
        <f>F83*K83</f>
        <v>0</v>
      </c>
      <c r="M83" s="2">
        <f>H83+J83+L83</f>
        <v>0</v>
      </c>
    </row>
    <row r="84" spans="1:13" ht="27">
      <c r="A84" s="4"/>
      <c r="B84" s="81"/>
      <c r="C84" s="90" t="s">
        <v>107</v>
      </c>
      <c r="D84" s="73" t="s">
        <v>102</v>
      </c>
      <c r="E84" s="35"/>
      <c r="F84" s="92">
        <v>6</v>
      </c>
      <c r="G84" s="2"/>
      <c r="H84" s="2">
        <f t="shared" si="12"/>
        <v>0</v>
      </c>
      <c r="I84" s="71"/>
      <c r="J84" s="2">
        <f t="shared" si="13"/>
        <v>0</v>
      </c>
      <c r="K84" s="2"/>
      <c r="L84" s="2">
        <f t="shared" si="14"/>
        <v>0</v>
      </c>
      <c r="M84" s="2">
        <f t="shared" si="15"/>
        <v>0</v>
      </c>
    </row>
    <row r="85" spans="1:13" s="74" customFormat="1" ht="15">
      <c r="A85" s="76"/>
      <c r="B85" s="1"/>
      <c r="C85" s="77" t="s">
        <v>98</v>
      </c>
      <c r="D85" s="77" t="s">
        <v>9</v>
      </c>
      <c r="E85" s="82">
        <v>0.58</v>
      </c>
      <c r="F85" s="79">
        <f>F80*E85</f>
        <v>8.12</v>
      </c>
      <c r="G85" s="2"/>
      <c r="H85" s="2">
        <f t="shared" si="12"/>
        <v>0</v>
      </c>
      <c r="I85" s="71"/>
      <c r="J85" s="2">
        <f t="shared" si="13"/>
        <v>0</v>
      </c>
      <c r="K85" s="2"/>
      <c r="L85" s="2">
        <f t="shared" si="14"/>
        <v>0</v>
      </c>
      <c r="M85" s="2">
        <f t="shared" si="15"/>
        <v>0</v>
      </c>
    </row>
    <row r="86" spans="1:13" ht="14.25">
      <c r="A86" s="34"/>
      <c r="B86" s="34"/>
      <c r="C86" s="36" t="s">
        <v>0</v>
      </c>
      <c r="D86" s="37"/>
      <c r="E86" s="37"/>
      <c r="F86" s="38"/>
      <c r="G86" s="39"/>
      <c r="H86" s="40">
        <f>SUM(H75:H85)</f>
        <v>0</v>
      </c>
      <c r="I86" s="40"/>
      <c r="J86" s="40">
        <f>SUM(J75:J85)</f>
        <v>0</v>
      </c>
      <c r="K86" s="40"/>
      <c r="L86" s="40">
        <f>SUM(L75:L85)</f>
        <v>0</v>
      </c>
      <c r="M86" s="40">
        <f>H86+J86+L86</f>
        <v>0</v>
      </c>
    </row>
    <row r="87" spans="1:13" s="83" customFormat="1" ht="27">
      <c r="A87" s="3"/>
      <c r="B87" s="3"/>
      <c r="C87" s="1" t="s">
        <v>110</v>
      </c>
      <c r="D87" s="9" t="s">
        <v>117</v>
      </c>
      <c r="E87" s="10"/>
      <c r="F87" s="11"/>
      <c r="G87" s="2"/>
      <c r="H87" s="2"/>
      <c r="I87" s="2"/>
      <c r="J87" s="2"/>
      <c r="K87" s="2"/>
      <c r="L87" s="2"/>
      <c r="M87" s="12">
        <f>J86*0.75</f>
        <v>0</v>
      </c>
    </row>
    <row r="88" spans="1:13" s="83" customFormat="1" ht="13.5">
      <c r="A88" s="3"/>
      <c r="B88" s="3"/>
      <c r="C88" s="1" t="s">
        <v>0</v>
      </c>
      <c r="D88" s="10"/>
      <c r="E88" s="10"/>
      <c r="F88" s="11"/>
      <c r="G88" s="2"/>
      <c r="H88" s="2"/>
      <c r="I88" s="2"/>
      <c r="J88" s="2"/>
      <c r="K88" s="2"/>
      <c r="L88" s="2"/>
      <c r="M88" s="12">
        <v>0</v>
      </c>
    </row>
    <row r="89" spans="1:13" s="83" customFormat="1" ht="12.75">
      <c r="A89" s="3"/>
      <c r="B89" s="3"/>
      <c r="C89" s="1" t="s">
        <v>112</v>
      </c>
      <c r="D89" s="9" t="s">
        <v>117</v>
      </c>
      <c r="E89" s="10"/>
      <c r="F89" s="11"/>
      <c r="G89" s="12"/>
      <c r="H89" s="12"/>
      <c r="I89" s="12"/>
      <c r="J89" s="12"/>
      <c r="K89" s="12"/>
      <c r="L89" s="12"/>
      <c r="M89" s="12">
        <v>0</v>
      </c>
    </row>
    <row r="90" spans="1:13" s="83" customFormat="1" ht="13.5">
      <c r="A90" s="3"/>
      <c r="B90" s="14"/>
      <c r="C90" s="15" t="s">
        <v>105</v>
      </c>
      <c r="D90" s="16"/>
      <c r="E90" s="16"/>
      <c r="F90" s="17"/>
      <c r="G90" s="18"/>
      <c r="H90" s="18"/>
      <c r="I90" s="18"/>
      <c r="J90" s="18"/>
      <c r="K90" s="18"/>
      <c r="L90" s="18"/>
      <c r="M90" s="12">
        <v>0</v>
      </c>
    </row>
    <row r="91" spans="1:13" s="83" customFormat="1" ht="13.5">
      <c r="A91" s="3"/>
      <c r="B91" s="14"/>
      <c r="C91" s="15" t="s">
        <v>106</v>
      </c>
      <c r="D91" s="16"/>
      <c r="E91" s="16"/>
      <c r="F91" s="17"/>
      <c r="G91" s="18"/>
      <c r="H91" s="18"/>
      <c r="I91" s="18"/>
      <c r="J91" s="18"/>
      <c r="K91" s="18"/>
      <c r="L91" s="18"/>
      <c r="M91" s="12">
        <v>0</v>
      </c>
    </row>
    <row r="92" spans="1:13" ht="15.75">
      <c r="A92" s="41"/>
      <c r="B92" s="41"/>
      <c r="C92" s="42"/>
      <c r="D92" s="43"/>
      <c r="E92" s="43"/>
      <c r="F92" s="43"/>
      <c r="G92" s="43"/>
      <c r="H92" s="44"/>
      <c r="I92" s="43"/>
      <c r="J92" s="43"/>
      <c r="K92" s="43"/>
      <c r="L92" s="43"/>
      <c r="M92" s="43"/>
    </row>
  </sheetData>
  <sheetProtection/>
  <mergeCells count="12">
    <mergeCell ref="E4:F4"/>
    <mergeCell ref="G4:H4"/>
    <mergeCell ref="I4:J4"/>
    <mergeCell ref="K4:L4"/>
    <mergeCell ref="M4:M5"/>
    <mergeCell ref="A1:M1"/>
    <mergeCell ref="A2:M2"/>
    <mergeCell ref="A3:M3"/>
    <mergeCell ref="A4:A5"/>
    <mergeCell ref="B4:B5"/>
    <mergeCell ref="C4:C5"/>
    <mergeCell ref="D4:D5"/>
  </mergeCells>
  <printOptions/>
  <pageMargins left="0.26" right="0.15" top="0.4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</dc:creator>
  <cp:keywords/>
  <dc:description/>
  <cp:lastModifiedBy>vato</cp:lastModifiedBy>
  <cp:lastPrinted>2019-01-15T10:57:20Z</cp:lastPrinted>
  <dcterms:created xsi:type="dcterms:W3CDTF">2005-12-18T09:11:59Z</dcterms:created>
  <dcterms:modified xsi:type="dcterms:W3CDTF">2019-01-29T14:38:34Z</dcterms:modified>
  <cp:category/>
  <cp:version/>
  <cp:contentType/>
  <cp:contentStatus/>
</cp:coreProperties>
</file>