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potskhveria\Desktop\პაპავას ქუჩა\"/>
    </mc:Choice>
  </mc:AlternateContent>
  <bookViews>
    <workbookView xWindow="480" yWindow="60" windowWidth="11355" windowHeight="9210" tabRatio="708"/>
  </bookViews>
  <sheets>
    <sheet name="ხარჯთ.1" sheetId="5" r:id="rId1"/>
    <sheet name="მოც.უწყ" sheetId="7" r:id="rId2"/>
    <sheet name="პიკ. დათ.უწყ 1" sheetId="10" state="hidden" r:id="rId3"/>
  </sheets>
  <calcPr calcId="152511"/>
</workbook>
</file>

<file path=xl/calcChain.xml><?xml version="1.0" encoding="utf-8"?>
<calcChain xmlns="http://schemas.openxmlformats.org/spreadsheetml/2006/main">
  <c r="D19" i="7" l="1"/>
  <c r="D16" i="7"/>
  <c r="D12" i="7"/>
  <c r="D11" i="7"/>
  <c r="D13" i="7" s="1"/>
  <c r="D15" i="7" s="1"/>
  <c r="D14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D9" i="7"/>
  <c r="A9" i="7"/>
  <c r="D8" i="7"/>
  <c r="D21" i="5"/>
  <c r="D18" i="5"/>
  <c r="D11" i="5"/>
  <c r="D10" i="5"/>
  <c r="D13" i="5"/>
  <c r="D14" i="5"/>
  <c r="D10" i="7" l="1"/>
  <c r="D15" i="5" l="1"/>
  <c r="D17" i="5" s="1"/>
  <c r="D12" i="5" l="1"/>
  <c r="D16" i="5" l="1"/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</calcChain>
</file>

<file path=xl/sharedStrings.xml><?xml version="1.0" encoding="utf-8"?>
<sst xmlns="http://schemas.openxmlformats.org/spreadsheetml/2006/main" count="81" uniqueCount="36">
  <si>
    <t>სამუშაოების დასახელება</t>
  </si>
  <si>
    <t>განზ</t>
  </si>
  <si>
    <t>რაოდ</t>
  </si>
  <si>
    <t>№</t>
  </si>
  <si>
    <t>ხ ა რ ჯ თ ა ღ რ ი ც ხ ვ ა</t>
  </si>
  <si>
    <t>მასალა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</si>
  <si>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</si>
  <si>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</si>
  <si>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</si>
  <si>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</si>
  <si>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</si>
  <si>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ტნ</t>
  </si>
  <si>
    <t xml:space="preserve">ზედნადები ხარჯი </t>
  </si>
  <si>
    <t>გეგმიური დაგროვება</t>
  </si>
  <si>
    <t>დღგ</t>
  </si>
  <si>
    <t>სულ ჯამი</t>
  </si>
  <si>
    <t>ჯამი:</t>
  </si>
  <si>
    <t>ტ</t>
  </si>
  <si>
    <t>მოცულობათა უწყისი</t>
  </si>
  <si>
    <r>
      <t>მ</t>
    </r>
    <r>
      <rPr>
        <vertAlign val="superscript"/>
        <sz val="10"/>
        <color theme="1"/>
        <rFont val="Calibri"/>
        <family val="2"/>
        <scheme val="minor"/>
      </rPr>
      <t>3</t>
    </r>
  </si>
  <si>
    <r>
      <t>მ</t>
    </r>
    <r>
      <rPr>
        <vertAlign val="superscript"/>
        <sz val="10"/>
        <color theme="1"/>
        <rFont val="Calibri"/>
        <family val="2"/>
        <scheme val="minor"/>
      </rPr>
      <t>2</t>
    </r>
  </si>
  <si>
    <r>
      <t>თხევადი ბიტუმის მოსხმა 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600გრ</t>
    </r>
  </si>
  <si>
    <t>იგივეს დამუშავება ხელით მიუდგომელ ადგილებში</t>
  </si>
  <si>
    <t>დატვირთვა ა/თვითმცლელებზე და ტრანსპორტირება 5 კმ. მანძილზე</t>
  </si>
  <si>
    <t>საფუძვლის მოსწორება და დაპროფილება საპროექტო ნიშნულზე</t>
  </si>
  <si>
    <t>საგზაო სამოსის ზედა ფენის მოწყობა წვრილმარცვლოვანი მკვრივი ა/ბეტონის ცხელი ნარევით სისქით 5 სმ.</t>
  </si>
  <si>
    <t>საფუძვლის ზედა ფენის მოწყობა ღორღით 0-40 სისქით 8 სმ. კ=1,26</t>
  </si>
  <si>
    <t>გვერდულების მოწყობა ფრაქციული ღორღით 0-40 სმ. გასაშუალებული სისქით 10 სმ. სიგანით 30 სმ. კ=1.26</t>
  </si>
  <si>
    <t>ქ. სამტრედიაში პაპავას ქუჩის გზის ა/ბეტონის საფარით მოწყობის სამუშაოების</t>
  </si>
  <si>
    <t>სათვალთვალო ჭების მოყვანა საპროექტო ნიშნულზე</t>
  </si>
  <si>
    <t>ცალი</t>
  </si>
  <si>
    <t>საფუძვლის ქვედა ფენის მოწყობა ქვიშა–ხრეშოვანი ნარევით სისქით 15სმ. კ=1.21. პკ 4+30 – პკ 5+00</t>
  </si>
  <si>
    <t xml:space="preserve">გზის სავალი ნაწილიდან და გვერდებიდან გრუნტის მოხსნა მექანიზმებით საგზაო სამოსის მოსაწყობად </t>
  </si>
  <si>
    <t>არსებული გრუნტის კიუეტების ამოწმენდა ხელით</t>
  </si>
  <si>
    <t>%</t>
  </si>
  <si>
    <t>გაუთვალისწინებელი ხარჯი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</si>
</sst>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>
    <font>
      <sz val="10"/>
      <name val="Arial Cyr"/>
      <charset val="204"/>
    </font>
    <font>
      <sz val="11"/>
      <name val="Arial Cyr"/>
      <charset val="204"/>
    </font>
    <font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Arial Cyr"/>
      <charset val="1"/>
    </font>
    <font>
      <sz val="10"/>
      <color theme="1"/>
      <name val="Arial Cyr"/>
      <charset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justify" wrapText="1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justify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justify" wrapText="1"/>
    </xf>
    <xf numFmtId="0" fontId="0" fillId="0" borderId="1" xfId="0" applyFont="1" applyBorder="1" applyAlignment="1">
      <alignment horizontal="left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justify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2" fontId="1" fillId="0" borderId="4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justify"/>
    </xf>
    <xf numFmtId="0" fontId="0" fillId="0" borderId="1" xfId="0" applyFont="1" applyFill="1" applyBorder="1" applyAlignment="1">
      <alignment vertical="justify"/>
    </xf>
    <xf numFmtId="0" fontId="0" fillId="0" borderId="1" xfId="0" applyFont="1" applyFill="1" applyBorder="1" applyAlignment="1">
      <alignment vertical="justify" wrapText="1"/>
    </xf>
    <xf numFmtId="0" fontId="0" fillId="0" borderId="1" xfId="0" applyFill="1" applyBorder="1" applyAlignment="1">
      <alignment vertical="justify" wrapText="1"/>
    </xf>
    <xf numFmtId="0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justify"/>
    </xf>
    <xf numFmtId="0" fontId="0" fillId="0" borderId="1" xfId="0" applyFill="1" applyBorder="1" applyAlignment="1">
      <alignment horizontal="left" vertical="justify"/>
    </xf>
    <xf numFmtId="0" fontId="0" fillId="0" borderId="1" xfId="0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2" fontId="5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abSelected="1" workbookViewId="0">
      <selection activeCell="B27" sqref="B27"/>
    </sheetView>
  </sheetViews>
  <sheetFormatPr defaultRowHeight="12.75"/>
  <cols>
    <col min="1" max="1" width="4.85546875" style="3" customWidth="1"/>
    <col min="2" max="2" width="51.7109375" style="3" customWidth="1"/>
    <col min="3" max="3" width="5.5703125" style="3" customWidth="1"/>
    <col min="4" max="4" width="8.5703125" style="3" customWidth="1"/>
    <col min="5" max="5" width="8.140625" style="3" customWidth="1"/>
    <col min="6" max="6" width="9.5703125" style="3" customWidth="1"/>
    <col min="7" max="7" width="6.7109375" style="3" customWidth="1"/>
    <col min="8" max="8" width="8.42578125" style="3" bestFit="1" customWidth="1"/>
    <col min="9" max="9" width="7.28515625" style="3" customWidth="1"/>
    <col min="10" max="10" width="9.140625" style="3" customWidth="1"/>
    <col min="11" max="11" width="10.5703125" style="3" customWidth="1"/>
    <col min="12" max="12" width="11" style="3" bestFit="1" customWidth="1"/>
    <col min="13" max="16384" width="9.140625" style="3"/>
  </cols>
  <sheetData>
    <row r="1" spans="1:11" ht="15.7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1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8" customFormat="1">
      <c r="A4" s="29"/>
      <c r="B4" s="30"/>
      <c r="C4" s="29"/>
      <c r="D4" s="29"/>
      <c r="E4" s="29"/>
      <c r="F4" s="29"/>
      <c r="G4" s="58"/>
      <c r="H4" s="58"/>
      <c r="I4" s="58"/>
      <c r="J4" s="58"/>
      <c r="K4" s="58"/>
    </row>
    <row r="5" spans="1:11" s="18" customFormat="1">
      <c r="A5" s="31"/>
      <c r="B5" s="32"/>
      <c r="C5" s="31"/>
      <c r="D5" s="31"/>
      <c r="G5" s="59"/>
      <c r="H5" s="59"/>
      <c r="I5" s="59"/>
      <c r="J5" s="59"/>
      <c r="K5" s="59"/>
    </row>
    <row r="6" spans="1:11" ht="14.25">
      <c r="A6" s="4"/>
      <c r="B6" s="33"/>
      <c r="C6" s="34"/>
      <c r="D6" s="34"/>
      <c r="E6" s="35"/>
      <c r="F6" s="35"/>
      <c r="G6" s="36"/>
      <c r="H6" s="36"/>
      <c r="I6" s="36"/>
      <c r="J6" s="36"/>
      <c r="K6" s="36"/>
    </row>
    <row r="7" spans="1:11" s="18" customFormat="1" ht="26.25" customHeight="1">
      <c r="A7" s="62" t="s">
        <v>3</v>
      </c>
      <c r="B7" s="63" t="s">
        <v>0</v>
      </c>
      <c r="C7" s="62" t="s">
        <v>1</v>
      </c>
      <c r="D7" s="62" t="s">
        <v>2</v>
      </c>
      <c r="E7" s="62" t="s">
        <v>5</v>
      </c>
      <c r="F7" s="62"/>
      <c r="G7" s="62" t="s">
        <v>6</v>
      </c>
      <c r="H7" s="62"/>
      <c r="I7" s="65" t="s">
        <v>7</v>
      </c>
      <c r="J7" s="65"/>
      <c r="K7" s="62" t="s">
        <v>8</v>
      </c>
    </row>
    <row r="8" spans="1:11" s="19" customFormat="1" ht="17.25" customHeight="1">
      <c r="A8" s="62"/>
      <c r="B8" s="64"/>
      <c r="C8" s="62"/>
      <c r="D8" s="62"/>
      <c r="E8" s="26" t="s">
        <v>9</v>
      </c>
      <c r="F8" s="26" t="s">
        <v>10</v>
      </c>
      <c r="G8" s="26" t="s">
        <v>9</v>
      </c>
      <c r="H8" s="26" t="s">
        <v>10</v>
      </c>
      <c r="I8" s="26" t="s">
        <v>9</v>
      </c>
      <c r="J8" s="26" t="s">
        <v>10</v>
      </c>
      <c r="K8" s="62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</row>
    <row r="10" spans="1:11" ht="25.5">
      <c r="A10" s="26">
        <v>1</v>
      </c>
      <c r="B10" s="37" t="s">
        <v>32</v>
      </c>
      <c r="C10" s="26" t="s">
        <v>19</v>
      </c>
      <c r="D10" s="10">
        <f>600*5*0.05*0.6*0.95</f>
        <v>85.5</v>
      </c>
      <c r="E10" s="10"/>
      <c r="F10" s="10"/>
      <c r="G10" s="10"/>
      <c r="H10" s="10"/>
      <c r="I10" s="10"/>
      <c r="J10" s="10"/>
      <c r="K10" s="10"/>
    </row>
    <row r="11" spans="1:11" ht="15">
      <c r="A11" s="26">
        <f>A10+1</f>
        <v>2</v>
      </c>
      <c r="B11" s="38" t="s">
        <v>22</v>
      </c>
      <c r="C11" s="26" t="s">
        <v>19</v>
      </c>
      <c r="D11" s="10">
        <f>600*5*0.05*0.6*0.05</f>
        <v>4.5</v>
      </c>
      <c r="E11" s="10"/>
      <c r="F11" s="10"/>
      <c r="G11" s="10"/>
      <c r="H11" s="10"/>
      <c r="I11" s="10"/>
      <c r="J11" s="10"/>
      <c r="K11" s="10"/>
    </row>
    <row r="12" spans="1:11" ht="25.5">
      <c r="A12" s="26">
        <f t="shared" ref="A12:A21" si="0">A11+1</f>
        <v>3</v>
      </c>
      <c r="B12" s="38" t="s">
        <v>23</v>
      </c>
      <c r="C12" s="26" t="s">
        <v>11</v>
      </c>
      <c r="D12" s="10">
        <f>(D11+D10)*1.85</f>
        <v>166.5</v>
      </c>
      <c r="E12" s="10"/>
      <c r="F12" s="10"/>
      <c r="G12" s="10"/>
      <c r="H12" s="10"/>
      <c r="I12" s="10"/>
      <c r="J12" s="10"/>
      <c r="K12" s="10"/>
    </row>
    <row r="13" spans="1:11" ht="25.5">
      <c r="A13" s="26">
        <f t="shared" si="0"/>
        <v>4</v>
      </c>
      <c r="B13" s="39" t="s">
        <v>24</v>
      </c>
      <c r="C13" s="26" t="s">
        <v>20</v>
      </c>
      <c r="D13" s="10">
        <f>600*5</f>
        <v>3000</v>
      </c>
      <c r="E13" s="10"/>
      <c r="F13" s="10"/>
      <c r="G13" s="10"/>
      <c r="H13" s="10"/>
      <c r="I13" s="10"/>
      <c r="J13" s="10"/>
      <c r="K13" s="10"/>
    </row>
    <row r="14" spans="1:11" ht="25.5">
      <c r="A14" s="26">
        <f t="shared" si="0"/>
        <v>5</v>
      </c>
      <c r="B14" s="40" t="s">
        <v>31</v>
      </c>
      <c r="C14" s="26" t="s">
        <v>19</v>
      </c>
      <c r="D14" s="10">
        <f>70*5*0.15*1.21</f>
        <v>63.524999999999999</v>
      </c>
      <c r="E14" s="10"/>
      <c r="F14" s="10"/>
      <c r="G14" s="10"/>
      <c r="H14" s="10"/>
      <c r="I14" s="10"/>
      <c r="J14" s="10"/>
      <c r="K14" s="10"/>
    </row>
    <row r="15" spans="1:11" ht="25.5">
      <c r="A15" s="26">
        <f t="shared" si="0"/>
        <v>6</v>
      </c>
      <c r="B15" s="37" t="s">
        <v>26</v>
      </c>
      <c r="C15" s="26" t="s">
        <v>20</v>
      </c>
      <c r="D15" s="10">
        <f>D13</f>
        <v>3000</v>
      </c>
      <c r="E15" s="10"/>
      <c r="F15" s="10"/>
      <c r="G15" s="10"/>
      <c r="H15" s="10"/>
      <c r="I15" s="10"/>
      <c r="J15" s="10"/>
      <c r="K15" s="10"/>
    </row>
    <row r="16" spans="1:11" ht="14.25">
      <c r="A16" s="26">
        <f t="shared" si="0"/>
        <v>7</v>
      </c>
      <c r="B16" s="41" t="s">
        <v>21</v>
      </c>
      <c r="C16" s="26" t="s">
        <v>17</v>
      </c>
      <c r="D16" s="42">
        <f>D17*0.0006</f>
        <v>1.7999999999999998</v>
      </c>
      <c r="E16" s="10"/>
      <c r="F16" s="10"/>
      <c r="G16" s="43"/>
      <c r="H16" s="10"/>
      <c r="I16" s="10"/>
      <c r="J16" s="10"/>
      <c r="K16" s="10"/>
    </row>
    <row r="17" spans="1:15" ht="38.25">
      <c r="A17" s="26">
        <f t="shared" si="0"/>
        <v>8</v>
      </c>
      <c r="B17" s="44" t="s">
        <v>25</v>
      </c>
      <c r="C17" s="26" t="s">
        <v>20</v>
      </c>
      <c r="D17" s="10">
        <f>D15</f>
        <v>3000</v>
      </c>
      <c r="E17" s="10"/>
      <c r="F17" s="10"/>
      <c r="G17" s="10"/>
      <c r="H17" s="10"/>
      <c r="I17" s="10"/>
      <c r="J17" s="10"/>
      <c r="K17" s="10"/>
      <c r="L17" s="4"/>
      <c r="M17" s="4"/>
      <c r="N17" s="4"/>
      <c r="O17" s="4"/>
    </row>
    <row r="18" spans="1:15" ht="25.5">
      <c r="A18" s="26">
        <f t="shared" si="0"/>
        <v>9</v>
      </c>
      <c r="B18" s="45" t="s">
        <v>27</v>
      </c>
      <c r="C18" s="26" t="s">
        <v>20</v>
      </c>
      <c r="D18" s="10">
        <f>590*0.6</f>
        <v>354</v>
      </c>
      <c r="E18" s="10"/>
      <c r="F18" s="10"/>
      <c r="G18" s="10"/>
      <c r="H18" s="10"/>
      <c r="I18" s="10"/>
      <c r="J18" s="10"/>
      <c r="K18" s="10"/>
      <c r="L18" s="4"/>
      <c r="M18" s="4"/>
      <c r="N18" s="4"/>
      <c r="O18" s="4"/>
    </row>
    <row r="19" spans="1:15">
      <c r="A19" s="26">
        <f t="shared" si="0"/>
        <v>10</v>
      </c>
      <c r="B19" s="46" t="s">
        <v>29</v>
      </c>
      <c r="C19" s="26" t="s">
        <v>30</v>
      </c>
      <c r="D19" s="10">
        <v>1</v>
      </c>
      <c r="E19" s="26"/>
      <c r="F19" s="10"/>
      <c r="G19" s="43"/>
      <c r="H19" s="10"/>
      <c r="I19" s="26"/>
      <c r="J19" s="10"/>
      <c r="K19" s="10"/>
      <c r="L19" s="4"/>
      <c r="M19" s="4"/>
      <c r="N19" s="4"/>
      <c r="O19" s="4"/>
    </row>
    <row r="20" spans="1:15" ht="15">
      <c r="A20" s="26">
        <f t="shared" si="0"/>
        <v>11</v>
      </c>
      <c r="B20" s="47" t="s">
        <v>33</v>
      </c>
      <c r="C20" s="26" t="s">
        <v>19</v>
      </c>
      <c r="D20" s="10">
        <v>9.26</v>
      </c>
      <c r="E20" s="26"/>
      <c r="F20" s="10"/>
      <c r="G20" s="43"/>
      <c r="H20" s="10"/>
      <c r="I20" s="26"/>
      <c r="J20" s="10"/>
      <c r="K20" s="10"/>
      <c r="L20" s="4"/>
      <c r="M20" s="4"/>
      <c r="N20" s="4"/>
      <c r="O20" s="4"/>
    </row>
    <row r="21" spans="1:15" ht="25.5">
      <c r="A21" s="26">
        <f t="shared" si="0"/>
        <v>12</v>
      </c>
      <c r="B21" s="38" t="s">
        <v>23</v>
      </c>
      <c r="C21" s="26" t="s">
        <v>11</v>
      </c>
      <c r="D21" s="10">
        <f>D20*1.85</f>
        <v>17.131</v>
      </c>
      <c r="E21" s="26"/>
      <c r="F21" s="10"/>
      <c r="G21" s="43"/>
      <c r="H21" s="10"/>
      <c r="I21" s="26"/>
      <c r="J21" s="10"/>
      <c r="K21" s="10"/>
      <c r="L21" s="4"/>
      <c r="M21" s="4"/>
      <c r="N21" s="4"/>
      <c r="O21" s="4"/>
    </row>
    <row r="22" spans="1:15">
      <c r="A22" s="26"/>
      <c r="B22" s="48" t="s">
        <v>16</v>
      </c>
      <c r="C22" s="26"/>
      <c r="D22" s="10"/>
      <c r="E22" s="26"/>
      <c r="F22" s="10"/>
      <c r="G22" s="10"/>
      <c r="H22" s="10"/>
      <c r="I22" s="10"/>
      <c r="J22" s="10"/>
      <c r="K22" s="10"/>
    </row>
    <row r="23" spans="1:15">
      <c r="A23" s="26"/>
      <c r="B23" s="49" t="s">
        <v>12</v>
      </c>
      <c r="C23" s="50" t="s">
        <v>34</v>
      </c>
      <c r="D23" s="26"/>
      <c r="E23" s="26"/>
      <c r="F23" s="26"/>
      <c r="G23" s="26"/>
      <c r="H23" s="26"/>
      <c r="I23" s="26"/>
      <c r="J23" s="26"/>
      <c r="K23" s="51"/>
    </row>
    <row r="24" spans="1:15">
      <c r="A24" s="26"/>
      <c r="B24" s="49" t="s">
        <v>8</v>
      </c>
      <c r="C24" s="26"/>
      <c r="D24" s="26"/>
      <c r="E24" s="26"/>
      <c r="F24" s="26"/>
      <c r="G24" s="26"/>
      <c r="H24" s="26"/>
      <c r="I24" s="26"/>
      <c r="J24" s="26"/>
      <c r="K24" s="51"/>
    </row>
    <row r="25" spans="1:15">
      <c r="A25" s="26"/>
      <c r="B25" s="49" t="s">
        <v>13</v>
      </c>
      <c r="C25" s="50" t="s">
        <v>34</v>
      </c>
      <c r="D25" s="26"/>
      <c r="E25" s="26"/>
      <c r="F25" s="26"/>
      <c r="G25" s="26"/>
      <c r="H25" s="26"/>
      <c r="I25" s="26"/>
      <c r="J25" s="26"/>
      <c r="K25" s="51"/>
    </row>
    <row r="26" spans="1:15">
      <c r="A26" s="26"/>
      <c r="B26" s="49" t="s">
        <v>8</v>
      </c>
      <c r="C26" s="26"/>
      <c r="D26" s="26"/>
      <c r="E26" s="26"/>
      <c r="F26" s="26"/>
      <c r="G26" s="26"/>
      <c r="H26" s="26"/>
      <c r="I26" s="26"/>
      <c r="J26" s="26"/>
      <c r="K26" s="51"/>
    </row>
    <row r="27" spans="1:15">
      <c r="A27" s="26"/>
      <c r="B27" s="12" t="s">
        <v>35</v>
      </c>
      <c r="C27" s="50">
        <v>0.01</v>
      </c>
      <c r="D27" s="26"/>
      <c r="E27" s="26"/>
      <c r="F27" s="26"/>
      <c r="G27" s="26"/>
      <c r="H27" s="26"/>
      <c r="I27" s="26"/>
      <c r="J27" s="26"/>
      <c r="K27" s="51"/>
    </row>
    <row r="28" spans="1:15">
      <c r="A28" s="26"/>
      <c r="B28" s="49" t="s">
        <v>8</v>
      </c>
      <c r="C28" s="26"/>
      <c r="D28" s="26"/>
      <c r="E28" s="26"/>
      <c r="F28" s="26"/>
      <c r="G28" s="26"/>
      <c r="H28" s="26"/>
      <c r="I28" s="26"/>
      <c r="J28" s="26"/>
      <c r="K28" s="51"/>
    </row>
    <row r="29" spans="1:15">
      <c r="A29" s="26"/>
      <c r="B29" s="49" t="s">
        <v>14</v>
      </c>
      <c r="C29" s="50">
        <v>0.18</v>
      </c>
      <c r="D29" s="26"/>
      <c r="E29" s="26"/>
      <c r="F29" s="26"/>
      <c r="G29" s="26"/>
      <c r="H29" s="26"/>
      <c r="I29" s="26"/>
      <c r="J29" s="26"/>
      <c r="K29" s="51"/>
    </row>
    <row r="30" spans="1:15">
      <c r="A30" s="26"/>
      <c r="B30" s="49" t="s">
        <v>15</v>
      </c>
      <c r="C30" s="26"/>
      <c r="D30" s="26"/>
      <c r="E30" s="52"/>
      <c r="F30" s="52"/>
      <c r="G30" s="52"/>
      <c r="H30" s="52"/>
      <c r="I30" s="52"/>
      <c r="J30" s="52"/>
      <c r="K30" s="53"/>
    </row>
    <row r="31" spans="1:15">
      <c r="A31" s="54"/>
      <c r="B31" s="25"/>
      <c r="C31" s="54"/>
      <c r="D31" s="54"/>
      <c r="E31" s="55"/>
      <c r="F31" s="55"/>
      <c r="G31" s="55"/>
      <c r="H31" s="55"/>
      <c r="I31" s="55"/>
      <c r="J31" s="55"/>
      <c r="K31" s="56"/>
    </row>
    <row r="32" spans="1:15">
      <c r="A32" s="4"/>
      <c r="C32" s="4"/>
      <c r="D32" s="4"/>
    </row>
    <row r="33" spans="1:1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>
      <c r="A34" s="4"/>
      <c r="C34" s="4"/>
      <c r="D34" s="4"/>
    </row>
  </sheetData>
  <mergeCells count="13">
    <mergeCell ref="A33:K33"/>
    <mergeCell ref="G4:K4"/>
    <mergeCell ref="G5:K5"/>
    <mergeCell ref="A1:K1"/>
    <mergeCell ref="A2:K2"/>
    <mergeCell ref="A7:A8"/>
    <mergeCell ref="B7:B8"/>
    <mergeCell ref="C7:C8"/>
    <mergeCell ref="D7:D8"/>
    <mergeCell ref="E7:F7"/>
    <mergeCell ref="G7:H7"/>
    <mergeCell ref="I7:J7"/>
    <mergeCell ref="K7:K8"/>
  </mergeCells>
  <pageMargins left="0.7" right="0.7" top="0.72916666666666663" bottom="0.30208333333333331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13" workbookViewId="0">
      <selection activeCell="B24" sqref="B23:B24"/>
    </sheetView>
  </sheetViews>
  <sheetFormatPr defaultRowHeight="12.75"/>
  <cols>
    <col min="1" max="1" width="4.85546875" customWidth="1"/>
    <col min="2" max="2" width="62.42578125" customWidth="1"/>
    <col min="3" max="4" width="9.140625" customWidth="1"/>
    <col min="5" max="5" width="11" bestFit="1" customWidth="1"/>
  </cols>
  <sheetData>
    <row r="1" spans="1:11" ht="33.75" customHeight="1">
      <c r="A1" s="66" t="s">
        <v>28</v>
      </c>
      <c r="B1" s="66"/>
      <c r="C1" s="66"/>
      <c r="D1" s="66"/>
      <c r="E1" s="22"/>
      <c r="F1" s="22"/>
      <c r="G1" s="22"/>
      <c r="H1" s="22"/>
      <c r="I1" s="22"/>
      <c r="J1" s="22"/>
      <c r="K1" s="22"/>
    </row>
    <row r="2" spans="1:11" ht="15.75">
      <c r="A2" s="67" t="s">
        <v>18</v>
      </c>
      <c r="B2" s="67"/>
      <c r="C2" s="67"/>
      <c r="D2" s="67"/>
    </row>
    <row r="3" spans="1:11" ht="15.75">
      <c r="A3" s="13"/>
      <c r="B3" s="13"/>
      <c r="C3" s="13"/>
      <c r="D3" s="13"/>
    </row>
    <row r="4" spans="1:11" ht="14.25">
      <c r="A4" s="1"/>
      <c r="B4" s="2"/>
      <c r="C4" s="15"/>
      <c r="D4" s="15"/>
    </row>
    <row r="5" spans="1:11" s="18" customFormat="1">
      <c r="A5" s="62" t="s">
        <v>3</v>
      </c>
      <c r="B5" s="63" t="s">
        <v>0</v>
      </c>
      <c r="C5" s="62" t="s">
        <v>1</v>
      </c>
      <c r="D5" s="62" t="s">
        <v>2</v>
      </c>
    </row>
    <row r="6" spans="1:11" s="19" customFormat="1">
      <c r="A6" s="62"/>
      <c r="B6" s="64"/>
      <c r="C6" s="62"/>
      <c r="D6" s="62"/>
    </row>
    <row r="7" spans="1:11" s="19" customFormat="1">
      <c r="A7" s="20">
        <v>1</v>
      </c>
      <c r="B7" s="20">
        <v>2</v>
      </c>
      <c r="C7" s="20">
        <v>3</v>
      </c>
      <c r="D7" s="20">
        <v>4</v>
      </c>
    </row>
    <row r="8" spans="1:11" ht="25.5">
      <c r="A8" s="14">
        <v>1</v>
      </c>
      <c r="B8" s="17" t="s">
        <v>32</v>
      </c>
      <c r="C8" s="14" t="s">
        <v>19</v>
      </c>
      <c r="D8" s="5">
        <f>600*5*0.05*0.6*0.95</f>
        <v>85.5</v>
      </c>
    </row>
    <row r="9" spans="1:11" ht="15">
      <c r="A9" s="14">
        <f>A8+1</f>
        <v>2</v>
      </c>
      <c r="B9" s="7" t="s">
        <v>22</v>
      </c>
      <c r="C9" s="14" t="s">
        <v>19</v>
      </c>
      <c r="D9" s="5">
        <f>600*5*0.05*0.6*0.05</f>
        <v>4.5</v>
      </c>
    </row>
    <row r="10" spans="1:11" ht="25.5">
      <c r="A10" s="14">
        <f t="shared" ref="A10:A19" si="0">A9+1</f>
        <v>3</v>
      </c>
      <c r="B10" s="7" t="s">
        <v>23</v>
      </c>
      <c r="C10" s="14" t="s">
        <v>11</v>
      </c>
      <c r="D10" s="5">
        <f>(D9+D8)*1.85</f>
        <v>166.5</v>
      </c>
    </row>
    <row r="11" spans="1:11" ht="15">
      <c r="A11" s="14">
        <f t="shared" si="0"/>
        <v>4</v>
      </c>
      <c r="B11" s="8" t="s">
        <v>24</v>
      </c>
      <c r="C11" s="14" t="s">
        <v>20</v>
      </c>
      <c r="D11" s="5">
        <f>600*5</f>
        <v>3000</v>
      </c>
    </row>
    <row r="12" spans="1:11" ht="25.5">
      <c r="A12" s="14">
        <f t="shared" si="0"/>
        <v>5</v>
      </c>
      <c r="B12" s="23" t="s">
        <v>31</v>
      </c>
      <c r="C12" s="14" t="s">
        <v>19</v>
      </c>
      <c r="D12" s="5">
        <f>70*5*0.15*1.21</f>
        <v>63.524999999999999</v>
      </c>
    </row>
    <row r="13" spans="1:11" ht="15">
      <c r="A13" s="14">
        <f t="shared" si="0"/>
        <v>6</v>
      </c>
      <c r="B13" s="17" t="s">
        <v>26</v>
      </c>
      <c r="C13" s="14" t="s">
        <v>20</v>
      </c>
      <c r="D13" s="10">
        <f>D11</f>
        <v>3000</v>
      </c>
    </row>
    <row r="14" spans="1:11" ht="14.25">
      <c r="A14" s="14">
        <f t="shared" si="0"/>
        <v>7</v>
      </c>
      <c r="B14" s="9" t="s">
        <v>21</v>
      </c>
      <c r="C14" s="14" t="s">
        <v>17</v>
      </c>
      <c r="D14" s="6">
        <f>D15*0.0006</f>
        <v>1.7999999999999998</v>
      </c>
      <c r="E14" s="1"/>
      <c r="F14" s="1"/>
      <c r="G14" s="1"/>
      <c r="H14" s="1"/>
    </row>
    <row r="15" spans="1:11" ht="25.5">
      <c r="A15" s="14">
        <f t="shared" si="0"/>
        <v>8</v>
      </c>
      <c r="B15" s="11" t="s">
        <v>25</v>
      </c>
      <c r="C15" s="14" t="s">
        <v>20</v>
      </c>
      <c r="D15" s="5">
        <f>D13</f>
        <v>3000</v>
      </c>
      <c r="E15" s="1"/>
      <c r="F15" s="1"/>
      <c r="G15" s="1"/>
      <c r="H15" s="1"/>
    </row>
    <row r="16" spans="1:11" ht="25.5">
      <c r="A16" s="14">
        <f t="shared" si="0"/>
        <v>9</v>
      </c>
      <c r="B16" s="16" t="s">
        <v>27</v>
      </c>
      <c r="C16" s="14" t="s">
        <v>20</v>
      </c>
      <c r="D16" s="5">
        <f>590*0.6</f>
        <v>354</v>
      </c>
    </row>
    <row r="17" spans="1:4">
      <c r="A17" s="14">
        <f t="shared" si="0"/>
        <v>10</v>
      </c>
      <c r="B17" s="24" t="s">
        <v>29</v>
      </c>
      <c r="C17" s="14" t="s">
        <v>30</v>
      </c>
      <c r="D17" s="5">
        <v>1</v>
      </c>
    </row>
    <row r="18" spans="1:4" ht="12.75" customHeight="1">
      <c r="A18" s="14">
        <f t="shared" si="0"/>
        <v>11</v>
      </c>
      <c r="B18" s="27" t="s">
        <v>33</v>
      </c>
      <c r="C18" s="14" t="s">
        <v>19</v>
      </c>
      <c r="D18" s="5">
        <v>9.26</v>
      </c>
    </row>
    <row r="19" spans="1:4" ht="25.5">
      <c r="A19" s="14">
        <f t="shared" si="0"/>
        <v>12</v>
      </c>
      <c r="B19" s="7" t="s">
        <v>23</v>
      </c>
      <c r="C19" s="14" t="s">
        <v>11</v>
      </c>
      <c r="D19" s="5">
        <f>D18*1.85</f>
        <v>17.131</v>
      </c>
    </row>
  </sheetData>
  <mergeCells count="6">
    <mergeCell ref="A1:D1"/>
    <mergeCell ref="A2:D2"/>
    <mergeCell ref="A5:A6"/>
    <mergeCell ref="B5:B6"/>
    <mergeCell ref="C5:C6"/>
    <mergeCell ref="D5:D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activeCell="F25" sqref="F25"/>
    </sheetView>
  </sheetViews>
  <sheetFormatPr defaultRowHeight="12.75"/>
  <cols>
    <col min="1" max="1" width="9.140625" style="3"/>
    <col min="2" max="4" width="9.140625" style="4"/>
    <col min="5" max="5" width="9.140625" style="21"/>
    <col min="6" max="7" width="9.140625" style="4"/>
    <col min="8" max="8" width="9.140625" style="21"/>
    <col min="9" max="16384" width="9.140625" style="3"/>
  </cols>
  <sheetData/>
  <pageMargins left="0.38541666666666669" right="0.25" top="0.29166666666666669" bottom="0.18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ხარჯთ.1</vt:lpstr>
      <vt:lpstr>მოც.უწყ</vt:lpstr>
      <vt:lpstr>პიკ. დათ.უწყ 1</vt:lpstr>
    </vt:vector>
  </TitlesOfParts>
  <Company>Топоматик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Irina Potskhveria</cp:lastModifiedBy>
  <cp:lastPrinted>2016-04-16T13:58:55Z</cp:lastPrinted>
  <dcterms:created xsi:type="dcterms:W3CDTF">2004-01-01T02:48:21Z</dcterms:created>
  <dcterms:modified xsi:type="dcterms:W3CDTF">2019-01-22T10:08:10Z</dcterms:modified>
</cp:coreProperties>
</file>