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kstop\ადაპტირებული ლიფტი\"/>
    </mc:Choice>
  </mc:AlternateContent>
  <bookViews>
    <workbookView xWindow="0" yWindow="0" windowWidth="28800" windowHeight="12300"/>
  </bookViews>
  <sheets>
    <sheet name="ხარჯთაღრიცხვა" sheetId="2" r:id="rId1"/>
  </sheets>
  <definedNames>
    <definedName name="_xlnm.Print_Area" localSheetId="0">ხარჯთაღრიცხვა!$A$1:$N$50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" i="2" l="1"/>
  <c r="H9" i="2"/>
  <c r="J9" i="2"/>
  <c r="L9" i="2"/>
  <c r="H14" i="2" l="1"/>
  <c r="J14" i="2"/>
  <c r="L14" i="2"/>
  <c r="L10" i="2"/>
  <c r="L11" i="2"/>
  <c r="L12" i="2"/>
  <c r="L13" i="2"/>
  <c r="J10" i="2"/>
  <c r="J11" i="2"/>
  <c r="J12" i="2"/>
  <c r="J13" i="2"/>
  <c r="H10" i="2"/>
  <c r="H11" i="2"/>
  <c r="H12" i="2"/>
  <c r="H13" i="2"/>
  <c r="M11" i="2" l="1"/>
  <c r="M12" i="2"/>
  <c r="M14" i="2"/>
  <c r="M13" i="2"/>
  <c r="M10" i="2"/>
  <c r="H25" i="2"/>
  <c r="J25" i="2"/>
  <c r="L25" i="2"/>
  <c r="H28" i="2"/>
  <c r="J28" i="2"/>
  <c r="L28" i="2"/>
  <c r="H29" i="2"/>
  <c r="J29" i="2"/>
  <c r="L29" i="2"/>
  <c r="H30" i="2"/>
  <c r="J30" i="2"/>
  <c r="L30" i="2"/>
  <c r="H31" i="2"/>
  <c r="J31" i="2"/>
  <c r="L31" i="2"/>
  <c r="H32" i="2"/>
  <c r="J32" i="2"/>
  <c r="L32" i="2"/>
  <c r="H33" i="2"/>
  <c r="J33" i="2"/>
  <c r="L33" i="2"/>
  <c r="H34" i="2"/>
  <c r="J34" i="2"/>
  <c r="L34" i="2"/>
  <c r="H35" i="2"/>
  <c r="J35" i="2"/>
  <c r="L35" i="2"/>
  <c r="H8" i="2"/>
  <c r="H18" i="2" s="1"/>
  <c r="J8" i="2"/>
  <c r="L8" i="2"/>
  <c r="L18" i="2" s="1"/>
  <c r="L36" i="2" l="1"/>
  <c r="L38" i="2" s="1"/>
  <c r="J36" i="2"/>
  <c r="H36" i="2"/>
  <c r="M34" i="2"/>
  <c r="M32" i="2"/>
  <c r="M30" i="2"/>
  <c r="M28" i="2"/>
  <c r="M35" i="2"/>
  <c r="M33" i="2"/>
  <c r="M31" i="2"/>
  <c r="M29" i="2"/>
  <c r="M25" i="2"/>
  <c r="M8" i="2"/>
  <c r="M15" i="2" l="1"/>
  <c r="M18" i="2"/>
  <c r="L39" i="2"/>
  <c r="L40" i="2" s="1"/>
  <c r="M37" i="2"/>
  <c r="J37" i="2"/>
  <c r="J38" i="2" s="1"/>
  <c r="M36" i="2"/>
  <c r="H38" i="2"/>
  <c r="H15" i="2"/>
  <c r="L15" i="2"/>
  <c r="L16" i="2" l="1"/>
  <c r="L17" i="2" s="1"/>
  <c r="L19" i="2" s="1"/>
  <c r="L21" i="2" s="1"/>
  <c r="L22" i="2" s="1"/>
  <c r="L23" i="2" s="1"/>
  <c r="L24" i="2" s="1"/>
  <c r="H17" i="2"/>
  <c r="H19" i="2" s="1"/>
  <c r="H21" i="2" s="1"/>
  <c r="H22" i="2" s="1"/>
  <c r="J17" i="2"/>
  <c r="J19" i="2" s="1"/>
  <c r="J21" i="2" s="1"/>
  <c r="J22" i="2" s="1"/>
  <c r="J23" i="2" s="1"/>
  <c r="J24" i="2" s="1"/>
  <c r="J39" i="2"/>
  <c r="J40" i="2" s="1"/>
  <c r="H39" i="2"/>
  <c r="H40" i="2" s="1"/>
  <c r="M38" i="2"/>
  <c r="M39" i="2" s="1"/>
  <c r="M16" i="2"/>
  <c r="H23" i="2" l="1"/>
  <c r="H24" i="2"/>
  <c r="M40" i="2"/>
  <c r="M17" i="2"/>
  <c r="M19" i="2" s="1"/>
  <c r="J26" i="2" l="1"/>
  <c r="L26" i="2"/>
  <c r="H26" i="2"/>
  <c r="M21" i="2"/>
  <c r="M22" i="2" s="1"/>
  <c r="M23" i="2" l="1"/>
  <c r="M24" i="2" s="1"/>
  <c r="M26" i="2" s="1"/>
</calcChain>
</file>

<file path=xl/comments1.xml><?xml version="1.0" encoding="utf-8"?>
<comments xmlns="http://schemas.openxmlformats.org/spreadsheetml/2006/main">
  <authors>
    <author>Aleksi</author>
  </authors>
  <commentList>
    <comment ref="D20" authorId="0" shapeId="0">
      <text>
        <r>
          <rPr>
            <b/>
            <sz val="12"/>
            <color indexed="81"/>
            <rFont val="Acad Nusx Geo"/>
            <family val="2"/>
          </rPr>
          <t xml:space="preserve">zeda zRvari
75%-mde    </t>
        </r>
      </text>
    </comment>
    <comment ref="D37" authorId="0" shapeId="0">
      <text>
        <r>
          <rPr>
            <b/>
            <sz val="12"/>
            <color indexed="81"/>
            <rFont val="Acad Nusx Geo"/>
            <family val="2"/>
          </rPr>
          <t xml:space="preserve">zeda zRvari
75%-mde    </t>
        </r>
      </text>
    </comment>
  </commentList>
</comments>
</file>

<file path=xl/sharedStrings.xml><?xml version="1.0" encoding="utf-8"?>
<sst xmlns="http://schemas.openxmlformats.org/spreadsheetml/2006/main" count="80" uniqueCount="49">
  <si>
    <t>jami</t>
  </si>
  <si>
    <t>c</t>
  </si>
  <si>
    <t>erT.
Rireb</t>
  </si>
  <si>
    <t>transporti და მექანიზმები</t>
  </si>
  <si>
    <t>xelfasi</t>
  </si>
  <si>
    <t>masala</t>
  </si>
  <si>
    <t>raode
noba</t>
  </si>
  <si>
    <t>ganz.
erT</t>
  </si>
  <si>
    <t>samuSaoebis da masalebis dasaxeleba</t>
  </si>
  <si>
    <t>#</t>
  </si>
  <si>
    <t xml:space="preserve"> jami</t>
  </si>
  <si>
    <t>jami larSi</t>
  </si>
  <si>
    <t xml:space="preserve">erT.
Rireb </t>
  </si>
  <si>
    <t>ankerebis montaJi</t>
  </si>
  <si>
    <t>m. S. samontaJo samuSaoebi</t>
  </si>
  <si>
    <t>samSeneblo samuSaoebi</t>
  </si>
  <si>
    <t>eleqtro sadeni 3X4 ШВВП nacrisferi</t>
  </si>
  <si>
    <t>m</t>
  </si>
  <si>
    <t>kuTxe Sida 20X10</t>
  </si>
  <si>
    <t>elsadenis Rari 20X10</t>
  </si>
  <si>
    <r>
      <t xml:space="preserve">amomrTveli avtomaturi </t>
    </r>
    <r>
      <rPr>
        <sz val="11"/>
        <rFont val="Arial"/>
        <family val="2"/>
      </rPr>
      <t>1PC32A</t>
    </r>
  </si>
  <si>
    <t>yuTi el damcvelis 2-ni misadgmeli</t>
  </si>
  <si>
    <t>caluRi plastikuri 3,6X200mm</t>
  </si>
  <si>
    <t>diubeli universaluri 6X37</t>
  </si>
  <si>
    <t>TviTmWreli 4,2X38</t>
  </si>
  <si>
    <t>jami Tavi I</t>
  </si>
  <si>
    <t>jami Tavi II</t>
  </si>
  <si>
    <t>manq/
dRe</t>
  </si>
  <si>
    <t>avto amwes qiravnoba</t>
  </si>
  <si>
    <t xml:space="preserve">Sromis danaxarjebi  </t>
  </si>
  <si>
    <t>lt</t>
  </si>
  <si>
    <t>ხარჯთაღრიცხვის კრებული, ცხრილი</t>
  </si>
  <si>
    <t>sabazro</t>
  </si>
  <si>
    <r>
      <t xml:space="preserve">samontaJo ankerebisaTvis aguris kedelsa da rkina betonis fundamentSi </t>
    </r>
    <r>
      <rPr>
        <sz val="11"/>
        <rFont val="Arial"/>
        <family val="2"/>
      </rPr>
      <t>d</t>
    </r>
    <r>
      <rPr>
        <sz val="11"/>
        <rFont val="AcadNusx"/>
      </rPr>
      <t xml:space="preserve">=20-22mm da </t>
    </r>
    <r>
      <rPr>
        <sz val="11"/>
        <rFont val="Arial"/>
        <family val="2"/>
      </rPr>
      <t>L</t>
    </r>
    <r>
      <rPr>
        <sz val="11"/>
        <rFont val="AcadNusx"/>
      </rPr>
      <t xml:space="preserve">=40mm xvrelebis mowyoba </t>
    </r>
  </si>
  <si>
    <r>
      <t xml:space="preserve">ankeri </t>
    </r>
    <r>
      <rPr>
        <sz val="11"/>
        <rFont val="Arial"/>
        <family val="2"/>
      </rPr>
      <t>M</t>
    </r>
    <r>
      <rPr>
        <sz val="11"/>
        <rFont val="AcadNusx"/>
      </rPr>
      <t xml:space="preserve">-16mm, </t>
    </r>
    <r>
      <rPr>
        <sz val="11"/>
        <rFont val="Arial"/>
        <family val="2"/>
      </rPr>
      <t>L</t>
    </r>
    <r>
      <rPr>
        <sz val="11"/>
        <rFont val="AcadNusx"/>
      </rPr>
      <t>=400mm</t>
    </r>
  </si>
  <si>
    <r>
      <t xml:space="preserve">ankeri </t>
    </r>
    <r>
      <rPr>
        <sz val="11"/>
        <rFont val="Arial"/>
        <family val="2"/>
      </rPr>
      <t>M</t>
    </r>
    <r>
      <rPr>
        <sz val="11"/>
        <rFont val="AcadNusx"/>
      </rPr>
      <t xml:space="preserve">-20mm, </t>
    </r>
    <r>
      <rPr>
        <sz val="11"/>
        <rFont val="Arial"/>
        <family val="2"/>
      </rPr>
      <t>L</t>
    </r>
    <r>
      <rPr>
        <sz val="11"/>
        <rFont val="AcadNusx"/>
      </rPr>
      <t>=400mm</t>
    </r>
  </si>
  <si>
    <t>ankeris CasamontaJebeli 
xsnari</t>
  </si>
  <si>
    <t>შშმ პირთათვის განკუთვნილი ვერტიკალური ლიფტი (4900 მმ ასვლის სიმაღლე)</t>
  </si>
  <si>
    <t>samSeneblo-samontaJo samuSaoebi - (ტექნიკური ნაწილი) II</t>
  </si>
  <si>
    <t xml:space="preserve"> kote afxazis quCa #32-Si S.S.m. pirTaTvis Ria tipis  adaptirebuli liftis  mowyoba</t>
  </si>
  <si>
    <t>eleqtro-samontaJo samuSaoebi</t>
  </si>
  <si>
    <t>II</t>
  </si>
  <si>
    <t>I</t>
  </si>
  <si>
    <t>satransporto xarji (არაუმეტეს) 3% masalebis Rirebulebidan</t>
  </si>
  <si>
    <t xml:space="preserve">zednadebi xarjebi montaJze (არაუმეტეს 68 % xelfasidan)      </t>
  </si>
  <si>
    <t xml:space="preserve">zednadebi xarjebi (არაუმეტეს 10%) samSeneblo samuSaoebze     </t>
  </si>
  <si>
    <t>gegmiuri mogeba (არაუმეტეს 8%)</t>
  </si>
  <si>
    <t xml:space="preserve">zednadebi xarjebi montaJze (არაუმეტეს 75 % xelfasidan)      </t>
  </si>
  <si>
    <t>პრეტენდენტის ხელისმოწერა--------------------------------------ბ.ა.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</si>
</sst>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>
    <font>
      <sz val="10"/>
      <name val="Arial"/>
      <family val="2"/>
    </font>
    <font>
      <sz val="10"/>
      <name val="Arial"/>
      <family val="2"/>
    </font>
    <font>
      <sz val="12"/>
      <name val="AcadNusx"/>
    </font>
    <font>
      <sz val="10"/>
      <name val="AcadNusx"/>
    </font>
    <font>
      <sz val="11"/>
      <name val="Times New Roman"/>
      <family val="1"/>
    </font>
    <font>
      <sz val="10"/>
      <color indexed="8"/>
      <name val="AcadNusx"/>
    </font>
    <font>
      <b/>
      <sz val="10"/>
      <name val="AcadNusx"/>
    </font>
    <font>
      <b/>
      <sz val="11"/>
      <name val="AcadNusx"/>
    </font>
    <font>
      <b/>
      <sz val="12"/>
      <name val="AcadNusx"/>
    </font>
    <font>
      <b/>
      <sz val="12"/>
      <color indexed="81"/>
      <name val="Acad Nusx Geo"/>
      <family val="2"/>
    </font>
    <font>
      <sz val="10"/>
      <name val="Menlo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Cambria"/>
      <family val="1"/>
      <charset val="204"/>
      <scheme val="major"/>
    </font>
    <font>
      <b/>
      <sz val="10"/>
      <name val="Menlo Bold"/>
    </font>
    <font>
      <sz val="11"/>
      <name val="AcadNusx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cadNusx"/>
    </font>
    <font>
      <sz val="10"/>
      <name val="Sylfaen"/>
      <family val="1"/>
      <charset val="204"/>
    </font>
    <font>
      <sz val="10"/>
      <name val="Arial Cyr"/>
      <family val="2"/>
      <charset val="204"/>
    </font>
    <font>
      <b/>
      <sz val="10"/>
      <color rgb="FFFF0000"/>
      <name val="AcadMtavr"/>
    </font>
    <font>
      <b/>
      <i/>
      <sz val="12"/>
      <name val="AcadMtavr"/>
    </font>
    <font>
      <b/>
      <sz val="10"/>
      <name val="AcadMtavr"/>
    </font>
    <font>
      <sz val="10"/>
      <name val="Helv"/>
    </font>
    <font>
      <i/>
      <sz val="10"/>
      <name val="Arial"/>
      <family val="2"/>
      <charset val="204"/>
    </font>
    <font>
      <i/>
      <sz val="11"/>
      <name val="AcadNusx"/>
    </font>
    <font>
      <i/>
      <sz val="10"/>
      <name val="AcadNusx"/>
    </font>
    <font>
      <b/>
      <sz val="10"/>
      <color theme="1"/>
      <name val="AcadMtavr"/>
    </font>
    <font>
      <b/>
      <i/>
      <sz val="11"/>
      <name val="AcadNusx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20" fillId="0" borderId="0"/>
    <xf numFmtId="0" fontId="24" fillId="0" borderId="0"/>
  </cellStyleXfs>
  <cellXfs count="12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 wrapText="1"/>
    </xf>
    <xf numFmtId="9" fontId="15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right" vertical="center"/>
    </xf>
    <xf numFmtId="2" fontId="16" fillId="2" borderId="2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9" fontId="7" fillId="2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6" fillId="0" borderId="2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vertical="center"/>
    </xf>
    <xf numFmtId="0" fontId="13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9" fontId="15" fillId="3" borderId="2" xfId="0" applyNumberFormat="1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center" vertical="center" wrapText="1"/>
    </xf>
    <xf numFmtId="9" fontId="15" fillId="4" borderId="2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vertical="center"/>
    </xf>
    <xf numFmtId="2" fontId="7" fillId="4" borderId="2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right" vertical="center"/>
    </xf>
    <xf numFmtId="9" fontId="7" fillId="4" borderId="5" xfId="0" applyNumberFormat="1" applyFont="1" applyFill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/>
    </xf>
    <xf numFmtId="9" fontId="3" fillId="0" borderId="0" xfId="1" applyNumberFormat="1" applyFont="1" applyFill="1" applyBorder="1" applyAlignment="1">
      <alignment horizontal="center" vertical="center"/>
    </xf>
    <xf numFmtId="9" fontId="7" fillId="0" borderId="2" xfId="1" applyNumberFormat="1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right" vertical="center"/>
    </xf>
    <xf numFmtId="2" fontId="15" fillId="2" borderId="2" xfId="0" applyNumberFormat="1" applyFont="1" applyFill="1" applyBorder="1" applyAlignment="1">
      <alignment horizontal="right" vertical="center"/>
    </xf>
    <xf numFmtId="2" fontId="17" fillId="2" borderId="0" xfId="0" applyNumberFormat="1" applyFont="1" applyFill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9" fontId="15" fillId="2" borderId="6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2" fontId="7" fillId="2" borderId="6" xfId="0" applyNumberFormat="1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21" fillId="0" borderId="0" xfId="18" applyNumberFormat="1" applyFont="1" applyBorder="1" applyAlignment="1">
      <alignment horizontal="center" vertical="center" wrapText="1"/>
    </xf>
    <xf numFmtId="0" fontId="23" fillId="0" borderId="0" xfId="18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5" fillId="0" borderId="0" xfId="19" applyFont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19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2" fontId="29" fillId="0" borderId="0" xfId="19" applyNumberFormat="1" applyFont="1" applyBorder="1" applyAlignment="1">
      <alignment horizontal="center" vertical="center" wrapText="1"/>
    </xf>
    <xf numFmtId="164" fontId="29" fillId="0" borderId="0" xfId="19" applyNumberFormat="1" applyFont="1" applyBorder="1" applyAlignment="1">
      <alignment horizontal="center" vertical="center" wrapText="1"/>
    </xf>
    <xf numFmtId="0" fontId="24" fillId="0" borderId="0" xfId="19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22" fillId="0" borderId="0" xfId="18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9" fillId="2" borderId="7" xfId="0" applyNumberFormat="1" applyFont="1" applyFill="1" applyBorder="1" applyAlignment="1">
      <alignment horizontal="center" vertical="center" textRotation="90" wrapText="1"/>
    </xf>
    <xf numFmtId="49" fontId="19" fillId="2" borderId="6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0" fillId="0" borderId="0" xfId="19" applyFont="1" applyAlignment="1">
      <alignment horizontal="center" wrapText="1"/>
    </xf>
  </cellXfs>
  <cellStyles count="2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3" xfId="17"/>
    <cellStyle name="Normal_kala saboloo" xfId="1"/>
    <cellStyle name="Normal_stadion-1" xfId="2"/>
    <cellStyle name="Style 1" xfId="19"/>
    <cellStyle name="Обычный 2" xfId="1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9"/>
  <sheetViews>
    <sheetView tabSelected="1" view="pageBreakPreview" topLeftCell="A30" zoomScaleSheetLayoutView="100" workbookViewId="0">
      <selection activeCell="C44" sqref="C44:L44"/>
    </sheetView>
  </sheetViews>
  <sheetFormatPr defaultColWidth="8.85546875" defaultRowHeight="16.5"/>
  <cols>
    <col min="1" max="1" width="3.42578125" style="1" customWidth="1"/>
    <col min="2" max="2" width="8.42578125" style="1" hidden="1" customWidth="1"/>
    <col min="3" max="3" width="45.42578125" style="2" customWidth="1"/>
    <col min="4" max="4" width="8.7109375" style="1" customWidth="1"/>
    <col min="5" max="5" width="8.42578125" style="1" hidden="1" customWidth="1"/>
    <col min="6" max="6" width="9.85546875" style="1" customWidth="1"/>
    <col min="7" max="7" width="10.42578125" style="1" customWidth="1"/>
    <col min="8" max="12" width="9.7109375" style="1" customWidth="1"/>
    <col min="13" max="13" width="11.28515625" style="1" customWidth="1"/>
    <col min="14" max="14" width="11.5703125" style="1" customWidth="1"/>
    <col min="15" max="15" width="14" style="1" customWidth="1"/>
    <col min="16" max="16384" width="8.85546875" style="1"/>
  </cols>
  <sheetData>
    <row r="1" spans="1:28" s="93" customFormat="1" ht="40.9" customHeight="1">
      <c r="A1" s="92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28" s="93" customFormat="1" ht="5.4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8" s="91" customFormat="1" ht="18" customHeight="1">
      <c r="A3" s="105"/>
      <c r="B3" s="105"/>
      <c r="C3" s="105"/>
      <c r="D3" s="105"/>
      <c r="E3" s="105"/>
      <c r="F3" s="105"/>
      <c r="G3" s="94"/>
      <c r="H3" s="94"/>
      <c r="I3" s="106"/>
      <c r="J3" s="107"/>
      <c r="K3" s="107"/>
      <c r="L3" s="107"/>
      <c r="M3" s="107"/>
    </row>
    <row r="4" spans="1:28" s="12" customFormat="1" ht="36.950000000000003" customHeight="1">
      <c r="A4" s="115" t="s">
        <v>9</v>
      </c>
      <c r="B4" s="113" t="s">
        <v>31</v>
      </c>
      <c r="C4" s="116" t="s">
        <v>8</v>
      </c>
      <c r="D4" s="116" t="s">
        <v>7</v>
      </c>
      <c r="E4" s="117" t="s">
        <v>6</v>
      </c>
      <c r="F4" s="118"/>
      <c r="G4" s="115" t="s">
        <v>5</v>
      </c>
      <c r="H4" s="115"/>
      <c r="I4" s="115" t="s">
        <v>4</v>
      </c>
      <c r="J4" s="115"/>
      <c r="K4" s="116" t="s">
        <v>3</v>
      </c>
      <c r="L4" s="116"/>
      <c r="M4" s="115" t="s">
        <v>11</v>
      </c>
    </row>
    <row r="5" spans="1:28" s="12" customFormat="1" ht="38.25" customHeight="1">
      <c r="A5" s="115"/>
      <c r="B5" s="114"/>
      <c r="C5" s="116"/>
      <c r="D5" s="116"/>
      <c r="E5" s="119"/>
      <c r="F5" s="120"/>
      <c r="G5" s="9" t="s">
        <v>12</v>
      </c>
      <c r="H5" s="10" t="s">
        <v>0</v>
      </c>
      <c r="I5" s="9" t="s">
        <v>12</v>
      </c>
      <c r="J5" s="9" t="s">
        <v>11</v>
      </c>
      <c r="K5" s="9" t="s">
        <v>2</v>
      </c>
      <c r="L5" s="9" t="s">
        <v>11</v>
      </c>
      <c r="M5" s="115"/>
    </row>
    <row r="6" spans="1:28" s="12" customFormat="1" ht="18" customHeight="1">
      <c r="A6" s="10">
        <v>1</v>
      </c>
      <c r="B6" s="45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</row>
    <row r="7" spans="1:28" s="12" customFormat="1" ht="33" customHeight="1">
      <c r="A7" s="104" t="s">
        <v>42</v>
      </c>
      <c r="B7" s="45"/>
      <c r="C7" s="108" t="s">
        <v>38</v>
      </c>
      <c r="D7" s="109"/>
      <c r="E7" s="109"/>
      <c r="F7" s="109"/>
      <c r="G7" s="109"/>
      <c r="H7" s="109"/>
      <c r="I7" s="109"/>
      <c r="J7" s="109"/>
      <c r="K7" s="109"/>
      <c r="L7" s="109"/>
      <c r="M7" s="110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8" ht="31.9" customHeight="1">
      <c r="A8" s="10">
        <v>1</v>
      </c>
      <c r="B8" s="52" t="s">
        <v>32</v>
      </c>
      <c r="C8" s="65" t="s">
        <v>37</v>
      </c>
      <c r="D8" s="66" t="s">
        <v>1</v>
      </c>
      <c r="E8" s="66"/>
      <c r="F8" s="67">
        <v>1</v>
      </c>
      <c r="G8" s="67">
        <v>0</v>
      </c>
      <c r="H8" s="67">
        <f t="shared" ref="H8:H14" si="0">F8*G8</f>
        <v>0</v>
      </c>
      <c r="I8" s="67">
        <v>0</v>
      </c>
      <c r="J8" s="67">
        <f>F8*I8</f>
        <v>0</v>
      </c>
      <c r="K8" s="67"/>
      <c r="L8" s="67">
        <f>F8*K8</f>
        <v>0</v>
      </c>
      <c r="M8" s="67">
        <f>H8+J8+L8</f>
        <v>0</v>
      </c>
    </row>
    <row r="9" spans="1:28" hidden="1">
      <c r="A9" s="45"/>
      <c r="B9" s="45"/>
      <c r="C9" s="68" t="s">
        <v>29</v>
      </c>
      <c r="D9" s="66" t="s">
        <v>1</v>
      </c>
      <c r="E9" s="66"/>
      <c r="F9" s="67">
        <v>1</v>
      </c>
      <c r="G9" s="67"/>
      <c r="H9" s="67">
        <f t="shared" si="0"/>
        <v>0</v>
      </c>
      <c r="I9" s="67">
        <v>750</v>
      </c>
      <c r="J9" s="67">
        <f>F9*I9</f>
        <v>750</v>
      </c>
      <c r="K9" s="67"/>
      <c r="L9" s="67">
        <f>F9*K9</f>
        <v>0</v>
      </c>
      <c r="M9" s="67">
        <v>0</v>
      </c>
    </row>
    <row r="10" spans="1:28" ht="55.5" customHeight="1">
      <c r="A10" s="13">
        <v>2</v>
      </c>
      <c r="B10" s="52" t="s">
        <v>32</v>
      </c>
      <c r="C10" s="14" t="s">
        <v>33</v>
      </c>
      <c r="D10" s="13" t="s">
        <v>1</v>
      </c>
      <c r="E10" s="13"/>
      <c r="F10" s="15">
        <v>8</v>
      </c>
      <c r="G10" s="15"/>
      <c r="H10" s="15">
        <f t="shared" si="0"/>
        <v>0</v>
      </c>
      <c r="I10" s="15">
        <v>0</v>
      </c>
      <c r="J10" s="15">
        <f t="shared" ref="J10:J14" si="1">F10*I10</f>
        <v>0</v>
      </c>
      <c r="K10" s="15"/>
      <c r="L10" s="15">
        <f t="shared" ref="L10:L14" si="2">F10*K10</f>
        <v>0</v>
      </c>
      <c r="M10" s="15">
        <f t="shared" ref="M10:M14" si="3">H10+J10+L10</f>
        <v>0</v>
      </c>
    </row>
    <row r="11" spans="1:28">
      <c r="A11" s="10">
        <v>3</v>
      </c>
      <c r="B11" s="45"/>
      <c r="C11" s="14" t="s">
        <v>34</v>
      </c>
      <c r="D11" s="13" t="s">
        <v>1</v>
      </c>
      <c r="E11" s="13"/>
      <c r="F11" s="15">
        <v>4</v>
      </c>
      <c r="G11" s="15">
        <v>0</v>
      </c>
      <c r="H11" s="15">
        <f t="shared" si="0"/>
        <v>0</v>
      </c>
      <c r="I11" s="15"/>
      <c r="J11" s="15">
        <f t="shared" si="1"/>
        <v>0</v>
      </c>
      <c r="K11" s="15"/>
      <c r="L11" s="15">
        <f t="shared" si="2"/>
        <v>0</v>
      </c>
      <c r="M11" s="15">
        <f t="shared" si="3"/>
        <v>0</v>
      </c>
    </row>
    <row r="12" spans="1:28">
      <c r="A12" s="13">
        <v>4</v>
      </c>
      <c r="B12" s="13"/>
      <c r="C12" s="14" t="s">
        <v>35</v>
      </c>
      <c r="D12" s="13" t="s">
        <v>1</v>
      </c>
      <c r="E12" s="13"/>
      <c r="F12" s="15">
        <v>4</v>
      </c>
      <c r="G12" s="15">
        <v>0</v>
      </c>
      <c r="H12" s="15">
        <f t="shared" si="0"/>
        <v>0</v>
      </c>
      <c r="I12" s="15"/>
      <c r="J12" s="15">
        <f t="shared" si="1"/>
        <v>0</v>
      </c>
      <c r="K12" s="15"/>
      <c r="L12" s="15">
        <f t="shared" si="2"/>
        <v>0</v>
      </c>
      <c r="M12" s="15">
        <f t="shared" si="3"/>
        <v>0</v>
      </c>
    </row>
    <row r="13" spans="1:28" ht="18.75" customHeight="1">
      <c r="A13" s="10">
        <v>5</v>
      </c>
      <c r="B13" s="52" t="s">
        <v>32</v>
      </c>
      <c r="C13" s="14" t="s">
        <v>13</v>
      </c>
      <c r="D13" s="13" t="s">
        <v>1</v>
      </c>
      <c r="E13" s="13"/>
      <c r="F13" s="15">
        <v>8</v>
      </c>
      <c r="G13" s="15"/>
      <c r="H13" s="15">
        <f t="shared" si="0"/>
        <v>0</v>
      </c>
      <c r="I13" s="15">
        <v>0</v>
      </c>
      <c r="J13" s="15">
        <f t="shared" si="1"/>
        <v>0</v>
      </c>
      <c r="K13" s="15"/>
      <c r="L13" s="15">
        <f t="shared" si="2"/>
        <v>0</v>
      </c>
      <c r="M13" s="15">
        <f t="shared" si="3"/>
        <v>0</v>
      </c>
    </row>
    <row r="14" spans="1:28" ht="31.5">
      <c r="A14" s="45"/>
      <c r="B14" s="45"/>
      <c r="C14" s="14" t="s">
        <v>36</v>
      </c>
      <c r="D14" s="13" t="s">
        <v>30</v>
      </c>
      <c r="E14" s="13"/>
      <c r="F14" s="15">
        <v>3</v>
      </c>
      <c r="G14" s="15">
        <v>0</v>
      </c>
      <c r="H14" s="15">
        <f t="shared" si="0"/>
        <v>0</v>
      </c>
      <c r="I14" s="15"/>
      <c r="J14" s="15">
        <f t="shared" si="1"/>
        <v>0</v>
      </c>
      <c r="K14" s="15"/>
      <c r="L14" s="15">
        <f t="shared" si="2"/>
        <v>0</v>
      </c>
      <c r="M14" s="15">
        <f t="shared" si="3"/>
        <v>0</v>
      </c>
    </row>
    <row r="15" spans="1:28" s="12" customFormat="1" ht="19.5" customHeight="1">
      <c r="A15" s="85"/>
      <c r="B15" s="48"/>
      <c r="C15" s="22" t="s">
        <v>0</v>
      </c>
      <c r="D15" s="30"/>
      <c r="E15" s="30"/>
      <c r="F15" s="86"/>
      <c r="G15" s="87"/>
      <c r="H15" s="88">
        <f>SUM(H8:H14)</f>
        <v>0</v>
      </c>
      <c r="I15" s="89"/>
      <c r="J15" s="88">
        <v>0</v>
      </c>
      <c r="K15" s="89"/>
      <c r="L15" s="88">
        <f>SUM(L8:L14)</f>
        <v>0</v>
      </c>
      <c r="M15" s="90">
        <f>SUM(M8:M14)</f>
        <v>0</v>
      </c>
      <c r="O15" s="8"/>
    </row>
    <row r="16" spans="1:28" s="46" customFormat="1" ht="35.25" customHeight="1">
      <c r="A16" s="13"/>
      <c r="B16" s="48"/>
      <c r="C16" s="22" t="s">
        <v>43</v>
      </c>
      <c r="D16" s="79"/>
      <c r="E16" s="30"/>
      <c r="F16" s="23"/>
      <c r="G16" s="31"/>
      <c r="H16" s="20"/>
      <c r="I16" s="24"/>
      <c r="J16" s="20"/>
      <c r="K16" s="24"/>
      <c r="L16" s="20">
        <f>H15*D16</f>
        <v>0</v>
      </c>
      <c r="M16" s="21">
        <f>H15*D16</f>
        <v>0</v>
      </c>
      <c r="O16" s="8"/>
    </row>
    <row r="17" spans="1:17" s="46" customFormat="1" ht="19.5" customHeight="1">
      <c r="A17" s="13"/>
      <c r="B17" s="48"/>
      <c r="C17" s="22" t="s">
        <v>0</v>
      </c>
      <c r="D17" s="30"/>
      <c r="E17" s="30"/>
      <c r="F17" s="23"/>
      <c r="G17" s="31"/>
      <c r="H17" s="20">
        <f>SUM(H15:H16)</f>
        <v>0</v>
      </c>
      <c r="I17" s="24"/>
      <c r="J17" s="20">
        <f>SUM(J15:J16)</f>
        <v>0</v>
      </c>
      <c r="K17" s="24"/>
      <c r="L17" s="20">
        <f>SUM(L15:L16)</f>
        <v>0</v>
      </c>
      <c r="M17" s="21">
        <f>SUM(M15:M16)</f>
        <v>0</v>
      </c>
      <c r="O17" s="8"/>
    </row>
    <row r="18" spans="1:17" s="12" customFormat="1" ht="19.5" customHeight="1">
      <c r="A18" s="13"/>
      <c r="B18" s="48"/>
      <c r="C18" s="69" t="s">
        <v>14</v>
      </c>
      <c r="D18" s="70"/>
      <c r="E18" s="70"/>
      <c r="F18" s="71"/>
      <c r="G18" s="72"/>
      <c r="H18" s="73">
        <f>H8</f>
        <v>0</v>
      </c>
      <c r="I18" s="74"/>
      <c r="J18" s="73">
        <v>0</v>
      </c>
      <c r="K18" s="74"/>
      <c r="L18" s="73">
        <f>L8</f>
        <v>0</v>
      </c>
      <c r="M18" s="75">
        <f>M8+M9</f>
        <v>0</v>
      </c>
      <c r="O18" s="8"/>
    </row>
    <row r="19" spans="1:17" s="12" customFormat="1" ht="19.5" customHeight="1">
      <c r="A19" s="13"/>
      <c r="B19" s="48"/>
      <c r="C19" s="22" t="s">
        <v>15</v>
      </c>
      <c r="D19" s="30"/>
      <c r="E19" s="30"/>
      <c r="F19" s="23"/>
      <c r="G19" s="31"/>
      <c r="H19" s="20">
        <f>H17-H18</f>
        <v>0</v>
      </c>
      <c r="I19" s="24"/>
      <c r="J19" s="20">
        <f>J17-J18</f>
        <v>0</v>
      </c>
      <c r="K19" s="24"/>
      <c r="L19" s="20">
        <f>L17-L18</f>
        <v>0</v>
      </c>
      <c r="M19" s="21">
        <f>M17-M18</f>
        <v>0</v>
      </c>
      <c r="O19" s="8"/>
    </row>
    <row r="20" spans="1:17" s="12" customFormat="1" ht="36" customHeight="1">
      <c r="A20" s="13"/>
      <c r="B20" s="48"/>
      <c r="C20" s="69" t="s">
        <v>44</v>
      </c>
      <c r="D20" s="76"/>
      <c r="E20" s="70"/>
      <c r="F20" s="71"/>
      <c r="G20" s="77"/>
      <c r="H20" s="66"/>
      <c r="I20" s="74"/>
      <c r="J20" s="67">
        <v>0</v>
      </c>
      <c r="K20" s="74"/>
      <c r="L20" s="66"/>
      <c r="M20" s="80">
        <f>J20</f>
        <v>0</v>
      </c>
      <c r="O20" s="8"/>
    </row>
    <row r="21" spans="1:17" s="12" customFormat="1" ht="33.75" customHeight="1">
      <c r="A21" s="13"/>
      <c r="B21" s="48"/>
      <c r="C21" s="22" t="s">
        <v>45</v>
      </c>
      <c r="D21" s="79"/>
      <c r="E21" s="30"/>
      <c r="F21" s="23"/>
      <c r="G21" s="25"/>
      <c r="H21" s="15">
        <f>H19*D21</f>
        <v>0</v>
      </c>
      <c r="I21" s="24"/>
      <c r="J21" s="27">
        <f>J19*D21</f>
        <v>0</v>
      </c>
      <c r="K21" s="27"/>
      <c r="L21" s="15">
        <f>L19*D21</f>
        <v>0</v>
      </c>
      <c r="M21" s="81">
        <f>M19*D21</f>
        <v>0</v>
      </c>
    </row>
    <row r="22" spans="1:17" s="3" customFormat="1" ht="15.75">
      <c r="A22" s="26"/>
      <c r="B22" s="49"/>
      <c r="C22" s="16" t="s">
        <v>0</v>
      </c>
      <c r="D22" s="17"/>
      <c r="E22" s="17"/>
      <c r="F22" s="18"/>
      <c r="G22" s="19"/>
      <c r="H22" s="20">
        <f>H17+H20+H21</f>
        <v>0</v>
      </c>
      <c r="I22" s="20"/>
      <c r="J22" s="20">
        <f>J17+J20+J21</f>
        <v>0</v>
      </c>
      <c r="K22" s="20"/>
      <c r="L22" s="20">
        <f>L17+L20+L21</f>
        <v>0</v>
      </c>
      <c r="M22" s="28">
        <f>M17+M20+M21</f>
        <v>0</v>
      </c>
      <c r="O22" s="7"/>
      <c r="Q22" s="78"/>
    </row>
    <row r="23" spans="1:17" s="3" customFormat="1" ht="15.75">
      <c r="A23" s="26"/>
      <c r="B23" s="49"/>
      <c r="C23" s="16" t="s">
        <v>46</v>
      </c>
      <c r="D23" s="79"/>
      <c r="E23" s="17"/>
      <c r="F23" s="23"/>
      <c r="G23" s="25"/>
      <c r="H23" s="82">
        <f>(H22-H8)*D23</f>
        <v>0</v>
      </c>
      <c r="I23" s="27"/>
      <c r="J23" s="82">
        <f>J22*D23</f>
        <v>0</v>
      </c>
      <c r="K23" s="27"/>
      <c r="L23" s="82">
        <f>L22*D23</f>
        <v>0</v>
      </c>
      <c r="M23" s="29">
        <f>(M22-H8)*D23</f>
        <v>0</v>
      </c>
    </row>
    <row r="24" spans="1:17" s="3" customFormat="1" ht="15.75">
      <c r="A24" s="26"/>
      <c r="B24" s="49"/>
      <c r="C24" s="16" t="s">
        <v>10</v>
      </c>
      <c r="D24" s="17"/>
      <c r="E24" s="17"/>
      <c r="F24" s="23"/>
      <c r="G24" s="25"/>
      <c r="H24" s="20">
        <f>SUM(H22:H23)</f>
        <v>0</v>
      </c>
      <c r="I24" s="20"/>
      <c r="J24" s="20">
        <f>SUM(J22:J23)</f>
        <v>0</v>
      </c>
      <c r="K24" s="20"/>
      <c r="L24" s="20">
        <f>SUM(L22:L23)</f>
        <v>0</v>
      </c>
      <c r="M24" s="28">
        <f>SUM(M22:M23)</f>
        <v>0</v>
      </c>
    </row>
    <row r="25" spans="1:17" s="3" customFormat="1" ht="31.5">
      <c r="A25" s="26"/>
      <c r="B25" s="49"/>
      <c r="C25" s="16" t="s">
        <v>28</v>
      </c>
      <c r="D25" s="34" t="s">
        <v>27</v>
      </c>
      <c r="E25" s="17"/>
      <c r="F25" s="15">
        <v>1</v>
      </c>
      <c r="G25" s="15"/>
      <c r="H25" s="15">
        <f t="shared" ref="H25" si="4">F25*G25</f>
        <v>0</v>
      </c>
      <c r="I25" s="15"/>
      <c r="J25" s="15">
        <f t="shared" ref="J25" si="5">F25*I25</f>
        <v>0</v>
      </c>
      <c r="K25" s="15">
        <v>0</v>
      </c>
      <c r="L25" s="15">
        <f t="shared" ref="L25" si="6">F25*K25</f>
        <v>0</v>
      </c>
      <c r="M25" s="15">
        <f t="shared" ref="M25" si="7">H25+J25+L25</f>
        <v>0</v>
      </c>
    </row>
    <row r="26" spans="1:17" s="3" customFormat="1" ht="15.75">
      <c r="A26" s="53"/>
      <c r="B26" s="54"/>
      <c r="C26" s="55" t="s">
        <v>25</v>
      </c>
      <c r="D26" s="56"/>
      <c r="E26" s="56"/>
      <c r="F26" s="57"/>
      <c r="G26" s="58"/>
      <c r="H26" s="59">
        <f>SUM(H24:H25)</f>
        <v>0</v>
      </c>
      <c r="I26" s="59"/>
      <c r="J26" s="59">
        <f>SUM(J24:J25)</f>
        <v>0</v>
      </c>
      <c r="K26" s="59"/>
      <c r="L26" s="59">
        <f>SUM(L24:L25)</f>
        <v>0</v>
      </c>
      <c r="M26" s="59">
        <f>SUM(M24:M25)</f>
        <v>0</v>
      </c>
      <c r="O26" s="7"/>
    </row>
    <row r="27" spans="1:17" s="5" customFormat="1" ht="25.5" customHeight="1">
      <c r="A27" s="103" t="s">
        <v>41</v>
      </c>
      <c r="B27" s="36"/>
      <c r="C27" s="35" t="s">
        <v>40</v>
      </c>
      <c r="D27" s="37"/>
      <c r="E27" s="37"/>
      <c r="F27" s="38"/>
      <c r="G27" s="38"/>
      <c r="H27" s="38"/>
      <c r="I27" s="39"/>
      <c r="J27" s="40"/>
      <c r="K27" s="41"/>
      <c r="L27" s="41"/>
      <c r="M27" s="41"/>
      <c r="N27" s="6"/>
    </row>
    <row r="28" spans="1:17" s="5" customFormat="1" ht="20.25" customHeight="1">
      <c r="A28" s="42"/>
      <c r="B28" s="52" t="s">
        <v>32</v>
      </c>
      <c r="C28" s="44" t="s">
        <v>16</v>
      </c>
      <c r="D28" s="43" t="s">
        <v>17</v>
      </c>
      <c r="E28" s="43"/>
      <c r="F28" s="15">
        <v>25</v>
      </c>
      <c r="G28" s="15">
        <v>0</v>
      </c>
      <c r="H28" s="15">
        <f t="shared" ref="H28" si="8">F28*G28</f>
        <v>0</v>
      </c>
      <c r="I28" s="15">
        <v>0</v>
      </c>
      <c r="J28" s="15">
        <f t="shared" ref="J28" si="9">F28*I28</f>
        <v>0</v>
      </c>
      <c r="K28" s="15"/>
      <c r="L28" s="15">
        <f t="shared" ref="L28" si="10">F28*K28</f>
        <v>0</v>
      </c>
      <c r="M28" s="15">
        <f t="shared" ref="M28" si="11">H28+J28+L28</f>
        <v>0</v>
      </c>
      <c r="N28" s="6"/>
    </row>
    <row r="29" spans="1:17" s="5" customFormat="1" ht="27">
      <c r="A29" s="42"/>
      <c r="B29" s="52" t="s">
        <v>32</v>
      </c>
      <c r="C29" s="44" t="s">
        <v>18</v>
      </c>
      <c r="D29" s="43" t="s">
        <v>1</v>
      </c>
      <c r="E29" s="43"/>
      <c r="F29" s="15">
        <v>10</v>
      </c>
      <c r="G29" s="15">
        <v>0</v>
      </c>
      <c r="H29" s="15">
        <f t="shared" ref="H29:H35" si="12">F29*G29</f>
        <v>0</v>
      </c>
      <c r="I29" s="15"/>
      <c r="J29" s="15">
        <f t="shared" ref="J29:J35" si="13">F29*I29</f>
        <v>0</v>
      </c>
      <c r="K29" s="15"/>
      <c r="L29" s="15">
        <f t="shared" ref="L29:L35" si="14">F29*K29</f>
        <v>0</v>
      </c>
      <c r="M29" s="15">
        <f t="shared" ref="M29:M35" si="15">H29+J29+L29</f>
        <v>0</v>
      </c>
      <c r="N29" s="6"/>
    </row>
    <row r="30" spans="1:17" s="5" customFormat="1" ht="27">
      <c r="A30" s="42"/>
      <c r="B30" s="52" t="s">
        <v>32</v>
      </c>
      <c r="C30" s="44" t="s">
        <v>19</v>
      </c>
      <c r="D30" s="43" t="s">
        <v>17</v>
      </c>
      <c r="E30" s="43"/>
      <c r="F30" s="15">
        <v>13</v>
      </c>
      <c r="G30" s="15">
        <v>0</v>
      </c>
      <c r="H30" s="15">
        <f t="shared" si="12"/>
        <v>0</v>
      </c>
      <c r="I30" s="15"/>
      <c r="J30" s="15">
        <f t="shared" si="13"/>
        <v>0</v>
      </c>
      <c r="K30" s="15"/>
      <c r="L30" s="15">
        <f t="shared" si="14"/>
        <v>0</v>
      </c>
      <c r="M30" s="15">
        <f t="shared" si="15"/>
        <v>0</v>
      </c>
      <c r="N30" s="6"/>
    </row>
    <row r="31" spans="1:17" s="5" customFormat="1" ht="27">
      <c r="A31" s="42"/>
      <c r="B31" s="52" t="s">
        <v>32</v>
      </c>
      <c r="C31" s="44" t="s">
        <v>20</v>
      </c>
      <c r="D31" s="43" t="s">
        <v>1</v>
      </c>
      <c r="E31" s="43"/>
      <c r="F31" s="15">
        <v>1</v>
      </c>
      <c r="G31" s="15">
        <v>0</v>
      </c>
      <c r="H31" s="15">
        <f t="shared" si="12"/>
        <v>0</v>
      </c>
      <c r="I31" s="15">
        <v>0</v>
      </c>
      <c r="J31" s="15">
        <f t="shared" si="13"/>
        <v>0</v>
      </c>
      <c r="K31" s="15"/>
      <c r="L31" s="15">
        <f t="shared" si="14"/>
        <v>0</v>
      </c>
      <c r="M31" s="15">
        <f t="shared" si="15"/>
        <v>0</v>
      </c>
      <c r="N31" s="6"/>
    </row>
    <row r="32" spans="1:17" s="5" customFormat="1" ht="27">
      <c r="A32" s="42"/>
      <c r="B32" s="52" t="s">
        <v>32</v>
      </c>
      <c r="C32" s="44" t="s">
        <v>21</v>
      </c>
      <c r="D32" s="43" t="s">
        <v>1</v>
      </c>
      <c r="E32" s="43"/>
      <c r="F32" s="15">
        <v>1</v>
      </c>
      <c r="G32" s="15">
        <v>0</v>
      </c>
      <c r="H32" s="15">
        <f t="shared" si="12"/>
        <v>0</v>
      </c>
      <c r="I32" s="15">
        <v>0</v>
      </c>
      <c r="J32" s="15">
        <f t="shared" si="13"/>
        <v>0</v>
      </c>
      <c r="K32" s="15"/>
      <c r="L32" s="15">
        <f t="shared" si="14"/>
        <v>0</v>
      </c>
      <c r="M32" s="15">
        <f t="shared" si="15"/>
        <v>0</v>
      </c>
      <c r="N32" s="6"/>
    </row>
    <row r="33" spans="1:14" s="5" customFormat="1" ht="27">
      <c r="A33" s="42"/>
      <c r="B33" s="52" t="s">
        <v>32</v>
      </c>
      <c r="C33" s="44" t="s">
        <v>22</v>
      </c>
      <c r="D33" s="43" t="s">
        <v>1</v>
      </c>
      <c r="E33" s="43"/>
      <c r="F33" s="15">
        <v>1</v>
      </c>
      <c r="G33" s="15">
        <v>0</v>
      </c>
      <c r="H33" s="15">
        <f t="shared" si="12"/>
        <v>0</v>
      </c>
      <c r="I33" s="15"/>
      <c r="J33" s="15">
        <f t="shared" si="13"/>
        <v>0</v>
      </c>
      <c r="K33" s="15"/>
      <c r="L33" s="15">
        <f t="shared" si="14"/>
        <v>0</v>
      </c>
      <c r="M33" s="15">
        <f t="shared" si="15"/>
        <v>0</v>
      </c>
      <c r="N33" s="6"/>
    </row>
    <row r="34" spans="1:14" s="5" customFormat="1" ht="27">
      <c r="A34" s="42"/>
      <c r="B34" s="52" t="s">
        <v>32</v>
      </c>
      <c r="C34" s="44" t="s">
        <v>23</v>
      </c>
      <c r="D34" s="43" t="s">
        <v>1</v>
      </c>
      <c r="E34" s="43"/>
      <c r="F34" s="15">
        <v>60</v>
      </c>
      <c r="G34" s="15">
        <v>0</v>
      </c>
      <c r="H34" s="15">
        <f t="shared" si="12"/>
        <v>0</v>
      </c>
      <c r="I34" s="15"/>
      <c r="J34" s="15">
        <f t="shared" si="13"/>
        <v>0</v>
      </c>
      <c r="K34" s="15"/>
      <c r="L34" s="15">
        <f t="shared" si="14"/>
        <v>0</v>
      </c>
      <c r="M34" s="15">
        <f t="shared" si="15"/>
        <v>0</v>
      </c>
      <c r="N34" s="6"/>
    </row>
    <row r="35" spans="1:14" s="5" customFormat="1" ht="27">
      <c r="A35" s="42"/>
      <c r="B35" s="52" t="s">
        <v>32</v>
      </c>
      <c r="C35" s="44" t="s">
        <v>24</v>
      </c>
      <c r="D35" s="43" t="s">
        <v>1</v>
      </c>
      <c r="E35" s="43"/>
      <c r="F35" s="15">
        <v>200</v>
      </c>
      <c r="G35" s="15">
        <v>0</v>
      </c>
      <c r="H35" s="15">
        <f t="shared" si="12"/>
        <v>0</v>
      </c>
      <c r="I35" s="15"/>
      <c r="J35" s="15">
        <f t="shared" si="13"/>
        <v>0</v>
      </c>
      <c r="K35" s="15"/>
      <c r="L35" s="15">
        <f t="shared" si="14"/>
        <v>0</v>
      </c>
      <c r="M35" s="15">
        <f t="shared" si="15"/>
        <v>0</v>
      </c>
      <c r="N35" s="6"/>
    </row>
    <row r="36" spans="1:14" s="5" customFormat="1" ht="15.75">
      <c r="A36" s="42"/>
      <c r="B36" s="50"/>
      <c r="C36" s="22" t="s">
        <v>0</v>
      </c>
      <c r="D36" s="30"/>
      <c r="E36" s="30"/>
      <c r="F36" s="23"/>
      <c r="G36" s="31"/>
      <c r="H36" s="20">
        <f>SUM(H28:H35)</f>
        <v>0</v>
      </c>
      <c r="I36" s="24"/>
      <c r="J36" s="20">
        <f>SUM(J28:J35)</f>
        <v>0</v>
      </c>
      <c r="K36" s="24"/>
      <c r="L36" s="20">
        <f>SUM(L28:L35)</f>
        <v>0</v>
      </c>
      <c r="M36" s="20">
        <f>SUM(H36:L36)</f>
        <v>0</v>
      </c>
      <c r="N36" s="6"/>
    </row>
    <row r="37" spans="1:14" s="5" customFormat="1" ht="32.25" customHeight="1">
      <c r="A37" s="42"/>
      <c r="B37" s="50"/>
      <c r="C37" s="22" t="s">
        <v>47</v>
      </c>
      <c r="D37" s="34"/>
      <c r="E37" s="30"/>
      <c r="F37" s="23"/>
      <c r="G37" s="25"/>
      <c r="H37" s="13"/>
      <c r="I37" s="24"/>
      <c r="J37" s="27">
        <f>J36*D37</f>
        <v>0</v>
      </c>
      <c r="K37" s="24"/>
      <c r="L37" s="13"/>
      <c r="M37" s="27">
        <f>J36*D37</f>
        <v>0</v>
      </c>
      <c r="N37" s="6"/>
    </row>
    <row r="38" spans="1:14" s="5" customFormat="1" ht="15.75">
      <c r="A38" s="42"/>
      <c r="B38" s="51"/>
      <c r="C38" s="16" t="s">
        <v>0</v>
      </c>
      <c r="D38" s="17"/>
      <c r="E38" s="17"/>
      <c r="F38" s="18"/>
      <c r="G38" s="19"/>
      <c r="H38" s="20">
        <f>SUM(H36:H37)</f>
        <v>0</v>
      </c>
      <c r="I38" s="20"/>
      <c r="J38" s="20">
        <f>SUM(J36:J37)</f>
        <v>0</v>
      </c>
      <c r="K38" s="20"/>
      <c r="L38" s="27">
        <f>SUM(L36:L37)</f>
        <v>0</v>
      </c>
      <c r="M38" s="83">
        <f>SUM(H38:L38)</f>
        <v>0</v>
      </c>
      <c r="N38" s="6"/>
    </row>
    <row r="39" spans="1:14" s="5" customFormat="1" ht="15.75">
      <c r="A39" s="42"/>
      <c r="B39" s="51"/>
      <c r="C39" s="16" t="s">
        <v>46</v>
      </c>
      <c r="D39" s="79"/>
      <c r="E39" s="17"/>
      <c r="F39" s="23"/>
      <c r="G39" s="25"/>
      <c r="H39" s="82">
        <f>H38*D39</f>
        <v>0</v>
      </c>
      <c r="I39" s="27"/>
      <c r="J39" s="82">
        <f>J38*D39</f>
        <v>0</v>
      </c>
      <c r="K39" s="27"/>
      <c r="L39" s="82">
        <f>L38*D39</f>
        <v>0</v>
      </c>
      <c r="M39" s="84">
        <f>M38*D39</f>
        <v>0</v>
      </c>
      <c r="N39" s="6"/>
    </row>
    <row r="40" spans="1:14" s="5" customFormat="1" ht="15.75">
      <c r="A40" s="60"/>
      <c r="B40" s="61"/>
      <c r="C40" s="55" t="s">
        <v>26</v>
      </c>
      <c r="D40" s="56"/>
      <c r="E40" s="56"/>
      <c r="F40" s="62"/>
      <c r="G40" s="63"/>
      <c r="H40" s="47">
        <f>SUM(H38:H39)</f>
        <v>0</v>
      </c>
      <c r="I40" s="47"/>
      <c r="J40" s="47">
        <f>SUM(J38:J39)</f>
        <v>0</v>
      </c>
      <c r="K40" s="47"/>
      <c r="L40" s="59">
        <f>SUM(L38:L39)</f>
        <v>0</v>
      </c>
      <c r="M40" s="64">
        <f>SUM(H40:L40)</f>
        <v>0</v>
      </c>
      <c r="N40" s="6"/>
    </row>
    <row r="41" spans="1:14" s="12" customFormat="1" ht="13.5">
      <c r="B41" s="46"/>
      <c r="D41" s="4"/>
      <c r="E41" s="4"/>
      <c r="F41" s="3"/>
      <c r="G41" s="3"/>
      <c r="H41" s="32"/>
      <c r="I41" s="32"/>
      <c r="J41" s="32"/>
      <c r="K41" s="32"/>
      <c r="L41" s="11"/>
      <c r="M41" s="11"/>
      <c r="N41" s="3"/>
    </row>
    <row r="42" spans="1:14" s="12" customFormat="1" ht="13.5">
      <c r="A42" s="33"/>
      <c r="B42" s="33"/>
      <c r="C42" s="33"/>
      <c r="D42" s="4"/>
      <c r="E42" s="4"/>
      <c r="F42" s="3"/>
      <c r="G42" s="3"/>
      <c r="H42" s="11"/>
      <c r="I42" s="11"/>
      <c r="J42" s="11"/>
      <c r="K42" s="11"/>
      <c r="L42" s="11"/>
      <c r="M42" s="11"/>
      <c r="N42" s="3"/>
    </row>
    <row r="43" spans="1:14" s="95" customFormat="1" ht="19.5" customHeight="1">
      <c r="B43" s="96"/>
      <c r="C43" s="97"/>
      <c r="D43" s="98"/>
      <c r="E43" s="99"/>
      <c r="F43" s="99"/>
      <c r="G43" s="99"/>
      <c r="H43" s="99"/>
      <c r="I43" s="100"/>
    </row>
    <row r="44" spans="1:14" s="101" customFormat="1" ht="19.5" customHeight="1">
      <c r="C44" s="121" t="s">
        <v>48</v>
      </c>
      <c r="D44" s="121"/>
      <c r="E44" s="121"/>
      <c r="F44" s="121"/>
      <c r="G44" s="121"/>
      <c r="H44" s="121"/>
      <c r="I44" s="121"/>
      <c r="J44" s="121"/>
      <c r="K44" s="121"/>
      <c r="L44" s="121"/>
    </row>
    <row r="49" spans="5:5">
      <c r="E49" s="1">
        <v>3</v>
      </c>
    </row>
  </sheetData>
  <mergeCells count="15">
    <mergeCell ref="C44:L44"/>
    <mergeCell ref="A3:F3"/>
    <mergeCell ref="I3:M3"/>
    <mergeCell ref="C7:M7"/>
    <mergeCell ref="B1:M1"/>
    <mergeCell ref="R7:AB7"/>
    <mergeCell ref="B4:B5"/>
    <mergeCell ref="A4:A5"/>
    <mergeCell ref="C4:C5"/>
    <mergeCell ref="D4:D5"/>
    <mergeCell ref="G4:H4"/>
    <mergeCell ref="I4:J4"/>
    <mergeCell ref="K4:L4"/>
    <mergeCell ref="M4:M5"/>
    <mergeCell ref="E4:F5"/>
  </mergeCells>
  <pageMargins left="0.23622047244094491" right="0.23622047244094491" top="0.39370078740157483" bottom="0.19685039370078741" header="0.31496062992125984" footer="0.31496062992125984"/>
  <pageSetup scale="88" orientation="landscape" r:id="rId1"/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</dc:creator>
  <cp:lastModifiedBy>Shalva Gatikashvili</cp:lastModifiedBy>
  <cp:lastPrinted>2018-12-12T10:33:39Z</cp:lastPrinted>
  <dcterms:created xsi:type="dcterms:W3CDTF">2013-01-04T16:32:26Z</dcterms:created>
  <dcterms:modified xsi:type="dcterms:W3CDTF">2019-01-17T07:35:10Z</dcterms:modified>
</cp:coreProperties>
</file>