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sha.gogoladze\Desktop\გამოსაცხადებელი ბეტონები\16\დვალაშვილები-აბდუშელიშვილების უბანი\"/>
    </mc:Choice>
  </mc:AlternateContent>
  <bookViews>
    <workbookView xWindow="45" yWindow="6015" windowWidth="15600" windowHeight="6060" tabRatio="878"/>
  </bookViews>
  <sheets>
    <sheet name="ხარჯთაღრიცხვა" sheetId="64" r:id="rId1"/>
  </sheets>
  <calcPr calcId="152511"/>
</workbook>
</file>

<file path=xl/calcChain.xml><?xml version="1.0" encoding="utf-8"?>
<calcChain xmlns="http://schemas.openxmlformats.org/spreadsheetml/2006/main">
  <c r="F46" i="64" l="1"/>
  <c r="F56" i="64" l="1"/>
  <c r="H56" i="64" s="1"/>
  <c r="M56" i="64" s="1"/>
  <c r="F43" i="64"/>
  <c r="H43" i="64" s="1"/>
  <c r="M43" i="64" s="1"/>
  <c r="F52" i="64" l="1"/>
  <c r="L52" i="64" s="1"/>
  <c r="M52" i="64" s="1"/>
  <c r="F47" i="64"/>
  <c r="J47" i="64" s="1"/>
  <c r="M47" i="64" s="1"/>
  <c r="F50" i="64"/>
  <c r="L50" i="64" s="1"/>
  <c r="M50" i="64" s="1"/>
  <c r="F54" i="64"/>
  <c r="H54" i="64" s="1"/>
  <c r="M54" i="64" s="1"/>
  <c r="F48" i="64"/>
  <c r="L48" i="64" s="1"/>
  <c r="M48" i="64" s="1"/>
  <c r="F57" i="64"/>
  <c r="H57" i="64" s="1"/>
  <c r="M57" i="64" s="1"/>
  <c r="F51" i="64"/>
  <c r="L51" i="64" s="1"/>
  <c r="M51" i="64" s="1"/>
  <c r="F55" i="64"/>
  <c r="H55" i="64" s="1"/>
  <c r="M55" i="64" s="1"/>
  <c r="F49" i="64"/>
  <c r="L49" i="64" s="1"/>
  <c r="M49" i="64" s="1"/>
  <c r="F58" i="64"/>
  <c r="H58" i="64" s="1"/>
  <c r="M58" i="64" s="1"/>
  <c r="F41" i="64"/>
  <c r="H41" i="64" s="1"/>
  <c r="M41" i="64" s="1"/>
  <c r="F35" i="64"/>
  <c r="J35" i="64" s="1"/>
  <c r="M35" i="64" s="1"/>
  <c r="F44" i="64"/>
  <c r="H44" i="64" s="1"/>
  <c r="M44" i="64" s="1"/>
  <c r="F39" i="64"/>
  <c r="H39" i="64" s="1"/>
  <c r="M39" i="64" s="1"/>
  <c r="F42" i="64"/>
  <c r="H42" i="64" s="1"/>
  <c r="M42" i="64" s="1"/>
  <c r="F45" i="64"/>
  <c r="H45" i="64" s="1"/>
  <c r="M45" i="64" s="1"/>
  <c r="H40" i="64"/>
  <c r="M40" i="64" s="1"/>
  <c r="F37" i="64"/>
  <c r="L37" i="64" s="1"/>
  <c r="M37" i="64" s="1"/>
  <c r="F36" i="64"/>
  <c r="L36" i="64" s="1"/>
  <c r="M36" i="64" s="1"/>
  <c r="F67" i="64" l="1"/>
  <c r="H67" i="64" s="1"/>
  <c r="M67" i="64" s="1"/>
  <c r="F66" i="64"/>
  <c r="H66" i="64" s="1"/>
  <c r="M66" i="64" s="1"/>
  <c r="F64" i="64"/>
  <c r="L64" i="64" s="1"/>
  <c r="M64" i="64" s="1"/>
  <c r="F63" i="64"/>
  <c r="L63" i="64" s="1"/>
  <c r="M63" i="64" s="1"/>
  <c r="F62" i="64"/>
  <c r="L62" i="64" s="1"/>
  <c r="M62" i="64" s="1"/>
  <c r="F61" i="64"/>
  <c r="L61" i="64" s="1"/>
  <c r="M61" i="64" s="1"/>
  <c r="F60" i="64"/>
  <c r="J60" i="64" s="1"/>
  <c r="M60" i="64" s="1"/>
  <c r="F33" i="64"/>
  <c r="H33" i="64" s="1"/>
  <c r="M33" i="64" s="1"/>
  <c r="F32" i="64"/>
  <c r="H32" i="64" s="1"/>
  <c r="M32" i="64" s="1"/>
  <c r="F30" i="64"/>
  <c r="L30" i="64" s="1"/>
  <c r="M30" i="64" s="1"/>
  <c r="F29" i="64"/>
  <c r="L29" i="64" s="1"/>
  <c r="M29" i="64" s="1"/>
  <c r="F28" i="64"/>
  <c r="L28" i="64" s="1"/>
  <c r="M28" i="64" s="1"/>
  <c r="F27" i="64"/>
  <c r="L27" i="64" s="1"/>
  <c r="M27" i="64" s="1"/>
  <c r="F26" i="64"/>
  <c r="L26" i="64" s="1"/>
  <c r="M26" i="64" s="1"/>
  <c r="F25" i="64"/>
  <c r="J25" i="64" s="1"/>
  <c r="M25" i="64" s="1"/>
  <c r="F23" i="64"/>
  <c r="H23" i="64" s="1"/>
  <c r="M23" i="64" s="1"/>
  <c r="F22" i="64"/>
  <c r="H22" i="64" s="1"/>
  <c r="F20" i="64"/>
  <c r="L20" i="64" s="1"/>
  <c r="M20" i="64" s="1"/>
  <c r="F19" i="64"/>
  <c r="L19" i="64" s="1"/>
  <c r="M19" i="64" s="1"/>
  <c r="F18" i="64"/>
  <c r="L18" i="64" s="1"/>
  <c r="M18" i="64" s="1"/>
  <c r="F17" i="64"/>
  <c r="J17" i="64" s="1"/>
  <c r="M17" i="64" s="1"/>
  <c r="F14" i="64"/>
  <c r="L14" i="64" s="1"/>
  <c r="M14" i="64" s="1"/>
  <c r="F13" i="64"/>
  <c r="L13" i="64" s="1"/>
  <c r="M13" i="64" s="1"/>
  <c r="F12" i="64"/>
  <c r="L12" i="64" s="1"/>
  <c r="M12" i="64" s="1"/>
  <c r="F11" i="64"/>
  <c r="J11" i="64" s="1"/>
  <c r="M11" i="64" s="1"/>
  <c r="F8" i="64"/>
  <c r="J8" i="64" s="1"/>
  <c r="M8" i="64" l="1"/>
  <c r="M22" i="64"/>
  <c r="J68" i="64" l="1"/>
  <c r="L68" i="64" l="1"/>
  <c r="M68" i="64"/>
  <c r="H68" i="64"/>
</calcChain>
</file>

<file path=xl/sharedStrings.xml><?xml version="1.0" encoding="utf-8"?>
<sst xmlns="http://schemas.openxmlformats.org/spreadsheetml/2006/main" count="156" uniqueCount="74">
  <si>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</si>
  <si>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</si>
  <si>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</si>
  <si>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</si>
  <si>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</si>
  <si>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</si>
  <si>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</si>
  <si>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</si>
  <si>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</si>
  <si>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</si>
  <si>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</si>
  <si>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</si>
  <si>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</si>
  <si>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</si>
  <si>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kac/sT</t>
  </si>
  <si>
    <t>masalebi</t>
  </si>
  <si>
    <t>sxva masala</t>
  </si>
  <si>
    <t xml:space="preserve">gegmiuri dagroveba </t>
  </si>
  <si>
    <t xml:space="preserve">   jami</t>
  </si>
  <si>
    <t>man/sT</t>
  </si>
  <si>
    <t>r e s u r s e b i</t>
  </si>
  <si>
    <t>sxva manqanebi</t>
  </si>
  <si>
    <t xml:space="preserve">zednadebi xarjebi 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</si>
  <si>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</si>
  <si>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</si>
  <si>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gauTvaliswinebeli xarji</t>
  </si>
  <si>
    <t>safuZveli</t>
  </si>
  <si>
    <r>
      <t>m</t>
    </r>
    <r>
      <rPr>
        <vertAlign val="superscript"/>
        <sz val="12"/>
        <rFont val="AcadMtavr"/>
      </rPr>
      <t>3</t>
    </r>
  </si>
  <si>
    <r>
      <t>eqskavatori pnevmoTvlian svlaze 0.5 m</t>
    </r>
    <r>
      <rPr>
        <vertAlign val="superscript"/>
        <sz val="10"/>
        <rFont val="AcadMtavr"/>
      </rPr>
      <t>3</t>
    </r>
  </si>
  <si>
    <t>sn da w
1-22-16</t>
  </si>
  <si>
    <t>avtogreideri 108 c.Z.</t>
  </si>
  <si>
    <t>qviSa-xreSovani narevi</t>
  </si>
  <si>
    <t>sagzao satkepni 5t</t>
  </si>
  <si>
    <t>sagzao satkepni 10t</t>
  </si>
  <si>
    <t>wyali</t>
  </si>
  <si>
    <r>
      <t>m</t>
    </r>
    <r>
      <rPr>
        <b/>
        <vertAlign val="superscript"/>
        <sz val="10"/>
        <rFont val="AcadMtavr"/>
      </rPr>
      <t>3</t>
    </r>
  </si>
  <si>
    <t>sagzao satkepni 18t</t>
  </si>
  <si>
    <t>sarwyavi manqana 6000 litri</t>
  </si>
  <si>
    <t>sn da w
27-7-2</t>
  </si>
  <si>
    <t>misayreli gverdulebis mowyoba qviSa-xreSovani nareviT</t>
  </si>
  <si>
    <t>trasis aRdgena da damagreba</t>
  </si>
  <si>
    <t>km</t>
  </si>
  <si>
    <t>masalis transportireba</t>
  </si>
  <si>
    <t>kvleva-Zieb.          krebuli        gv-557</t>
  </si>
  <si>
    <t>IV kategoriis gruntis damuSaveba eqskavatoriT CamCis moculobiT 0.5 m³ TxrilSi a/m datvirTviT</t>
  </si>
  <si>
    <t>srf</t>
  </si>
  <si>
    <t>sn da w
27-11-2/4</t>
  </si>
  <si>
    <t>qvis namtvrevebis gamanawilebeli manqana</t>
  </si>
  <si>
    <t>mosamzadebeli samuSaoebi</t>
  </si>
  <si>
    <t>miwis vakisis mowyobis samuSaoebi</t>
  </si>
  <si>
    <t>gruntis gatana nagavsayrelze saSualod 5 km-ze</t>
  </si>
  <si>
    <t>sagzao samosis mowyobis samuSaoebi</t>
  </si>
  <si>
    <t>lokalur-resursuli xarjTaRricxva</t>
  </si>
  <si>
    <t>bitumis emulsia</t>
  </si>
  <si>
    <t>grZ.m</t>
  </si>
  <si>
    <t>RorRi fraqcia 0-40 mm</t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</si>
  <si>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A-III</t>
    </r>
  </si>
  <si>
    <t>qargilis ficari</t>
  </si>
  <si>
    <r>
      <t>m</t>
    </r>
    <r>
      <rPr>
        <vertAlign val="superscript"/>
        <sz val="12"/>
        <rFont val="AcadMtavr"/>
      </rPr>
      <t>2</t>
    </r>
  </si>
  <si>
    <t>safuZvlis zeda fenis mowyoba RorRiT fraqcia (0-40 mm) sisqiT 10 sm</t>
  </si>
  <si>
    <t>Semasworebeli fenis mowyoba qviSa-xreSovani nareviT, sisqiT uwyisis mixedviT</t>
  </si>
  <si>
    <t>qviSa</t>
  </si>
  <si>
    <t>sn da w
27-24-17(18)</t>
  </si>
  <si>
    <r>
      <rPr>
        <b/>
        <sz val="10"/>
        <rFont val="Calibri"/>
        <family val="2"/>
        <charset val="204"/>
        <scheme val="minor"/>
      </rPr>
      <t xml:space="preserve">B-30 F-200 W-6 </t>
    </r>
    <r>
      <rPr>
        <b/>
        <sz val="10"/>
        <rFont val="AcadMtavr"/>
      </rPr>
      <t>cementobetonis safaris mowyoba sisqiT 16 sm</t>
    </r>
  </si>
  <si>
    <r>
      <rPr>
        <sz val="10"/>
        <rFont val="Calibri"/>
        <family val="2"/>
        <charset val="204"/>
        <scheme val="minor"/>
      </rPr>
      <t>B-30 F-200 W-6</t>
    </r>
    <r>
      <rPr>
        <sz val="10"/>
        <rFont val="AcadMtavr"/>
      </rPr>
      <t xml:space="preserve"> c/betonis narevi</t>
    </r>
  </si>
  <si>
    <t>bitumis mastika</t>
  </si>
  <si>
    <t>sn da w
27-28-1</t>
  </si>
  <si>
    <t>nakerebis CamWreli meqanizmi</t>
  </si>
  <si>
    <t>traqtori 80 cx.Z.</t>
  </si>
  <si>
    <t>nakerebis Camsxmeli</t>
  </si>
  <si>
    <t>proeqti</t>
  </si>
  <si>
    <t>betonis safaris ganivi sadeformacio nakerebis mowyoba</t>
  </si>
  <si>
    <t>WiaTuris municipaliteti  sofeli bJineviM(dvalaSvili-abduSeliSvilebis ubani)                                                                                                           saubno gzis sareabilitacio samuSaoebi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</si>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</sst>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₽_-;\-* #,##0.00\ _₽_-;_-* &quot;-&quot;??\ _₽_-;_-@_-"/>
    <numFmt numFmtId="166" formatCode="0.000"/>
    <numFmt numFmtId="167" formatCode="0.0000"/>
    <numFmt numFmtId="168" formatCode="0.0"/>
    <numFmt numFmtId="169" formatCode="_-* #,##0.000_р_._-;\-* #,##0.000_р_._-;_-* &quot;-&quot;???_р_._-;_-@_-"/>
    <numFmt numFmtId="170" formatCode="_-* #,##0.00_р_._-;\-* #,##0.00_р_._-;_-* &quot;-&quot;???_р_._-;_-@_-"/>
    <numFmt numFmtId="171" formatCode="0.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1"/>
      <name val="AcadMtavr"/>
    </font>
    <font>
      <vertAlign val="superscript"/>
      <sz val="12"/>
      <name val="AcadMtavr"/>
    </font>
    <font>
      <sz val="16"/>
      <name val="AcadMtavr"/>
    </font>
    <font>
      <sz val="6"/>
      <name val="AcadMtavr"/>
    </font>
    <font>
      <b/>
      <sz val="11"/>
      <color rgb="FFFF0000"/>
      <name val="AcadMtavr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11" applyFont="1" applyFill="1" applyBorder="1" applyAlignment="1">
      <alignment horizontal="center" vertical="center"/>
    </xf>
    <xf numFmtId="43" fontId="8" fillId="0" borderId="1" xfId="1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3" fontId="8" fillId="0" borderId="2" xfId="12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9" fillId="0" borderId="1" xfId="12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0" xfId="11" applyFont="1" applyFill="1" applyBorder="1" applyAlignment="1">
      <alignment horizontal="center" vertical="center"/>
    </xf>
    <xf numFmtId="0" fontId="6" fillId="0" borderId="7" xfId="1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9" fillId="0" borderId="3" xfId="12" applyFont="1" applyFill="1" applyBorder="1" applyAlignment="1">
      <alignment horizontal="center" vertical="center"/>
    </xf>
    <xf numFmtId="43" fontId="6" fillId="0" borderId="3" xfId="12" applyFont="1" applyFill="1" applyBorder="1" applyAlignment="1">
      <alignment horizontal="center" vertical="center" wrapText="1"/>
    </xf>
    <xf numFmtId="43" fontId="9" fillId="0" borderId="11" xfId="12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7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11" applyFont="1" applyFill="1" applyBorder="1" applyAlignment="1">
      <alignment horizontal="center" vertical="center" wrapText="1" shrinkToFit="1"/>
    </xf>
    <xf numFmtId="0" fontId="14" fillId="0" borderId="0" xfId="11" applyFont="1" applyFill="1" applyBorder="1" applyAlignment="1">
      <alignment horizontal="center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6">
    <cellStyle name="Comma" xfId="12" builtinId="3"/>
    <cellStyle name="Normal" xfId="0" builtinId="0"/>
    <cellStyle name="Normal 10" xfId="1"/>
    <cellStyle name="Normal 14" xfId="2"/>
    <cellStyle name="Normal 14 2" xfId="13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8" xfId="8"/>
    <cellStyle name="Normal_gare wyalsadfenigagarini 2 2" xfId="9"/>
    <cellStyle name="Обычный 2" xfId="10"/>
    <cellStyle name="Обычный 2 2" xfId="14"/>
    <cellStyle name="Обычный_Лист1" xfId="11"/>
    <cellStyle name="Финансовый 2" xfId="15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zoomScale="95" zoomScaleNormal="95" workbookViewId="0">
      <selection activeCell="L85" sqref="L85"/>
    </sheetView>
  </sheetViews>
  <sheetFormatPr defaultRowHeight="12.75" x14ac:dyDescent="0.2"/>
  <cols>
    <col min="1" max="1" width="3.5703125" style="16" customWidth="1"/>
    <col min="2" max="2" width="8.7109375" style="16" customWidth="1"/>
    <col min="3" max="3" width="36.7109375" style="16" customWidth="1"/>
    <col min="4" max="4" width="7.7109375" style="16" customWidth="1"/>
    <col min="5" max="5" width="7.5703125" style="16" customWidth="1"/>
    <col min="6" max="6" width="10.7109375" style="16" customWidth="1"/>
    <col min="7" max="7" width="9.5703125" style="16" customWidth="1"/>
    <col min="8" max="8" width="13.5703125" style="16" customWidth="1"/>
    <col min="9" max="9" width="9.140625" style="16"/>
    <col min="10" max="10" width="12" style="16" customWidth="1"/>
    <col min="11" max="11" width="9.7109375" style="16" customWidth="1"/>
    <col min="12" max="12" width="13.140625" style="16" customWidth="1"/>
    <col min="13" max="13" width="14.5703125" style="16" customWidth="1"/>
    <col min="14" max="16384" width="9.140625" style="16"/>
  </cols>
  <sheetData>
    <row r="1" spans="1:13" ht="33" customHeight="1" x14ac:dyDescent="0.2">
      <c r="A1" s="82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" x14ac:dyDescent="0.2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">
      <c r="A3" s="85" t="s">
        <v>1</v>
      </c>
      <c r="B3" s="80" t="s">
        <v>26</v>
      </c>
      <c r="C3" s="75" t="s">
        <v>2</v>
      </c>
      <c r="D3" s="85" t="s">
        <v>3</v>
      </c>
      <c r="E3" s="85" t="s">
        <v>11</v>
      </c>
      <c r="F3" s="85" t="s">
        <v>4</v>
      </c>
      <c r="G3" s="86" t="s">
        <v>15</v>
      </c>
      <c r="H3" s="86"/>
      <c r="I3" s="86" t="s">
        <v>5</v>
      </c>
      <c r="J3" s="86"/>
      <c r="K3" s="85" t="s">
        <v>6</v>
      </c>
      <c r="L3" s="85"/>
      <c r="M3" s="4" t="s">
        <v>18</v>
      </c>
    </row>
    <row r="4" spans="1:13" x14ac:dyDescent="0.2">
      <c r="A4" s="85"/>
      <c r="B4" s="81"/>
      <c r="C4" s="75"/>
      <c r="D4" s="85"/>
      <c r="E4" s="85"/>
      <c r="F4" s="85"/>
      <c r="G4" s="66" t="s">
        <v>7</v>
      </c>
      <c r="H4" s="11" t="s">
        <v>8</v>
      </c>
      <c r="I4" s="66" t="s">
        <v>7</v>
      </c>
      <c r="J4" s="11" t="s">
        <v>8</v>
      </c>
      <c r="K4" s="66" t="s">
        <v>7</v>
      </c>
      <c r="L4" s="11" t="s">
        <v>9</v>
      </c>
      <c r="M4" s="66" t="s">
        <v>10</v>
      </c>
    </row>
    <row r="5" spans="1:13" x14ac:dyDescent="0.2">
      <c r="A5" s="65">
        <v>1</v>
      </c>
      <c r="B5" s="71">
        <v>2</v>
      </c>
      <c r="C5" s="65">
        <v>3</v>
      </c>
      <c r="D5" s="65">
        <v>4</v>
      </c>
      <c r="E5" s="65">
        <v>5</v>
      </c>
      <c r="F5" s="71">
        <v>6</v>
      </c>
      <c r="G5" s="66">
        <v>7</v>
      </c>
      <c r="H5" s="12">
        <v>8</v>
      </c>
      <c r="I5" s="66">
        <v>9</v>
      </c>
      <c r="J5" s="12">
        <v>10</v>
      </c>
      <c r="K5" s="66">
        <v>11</v>
      </c>
      <c r="L5" s="12">
        <v>12</v>
      </c>
      <c r="M5" s="66">
        <v>13</v>
      </c>
    </row>
    <row r="6" spans="1:13" ht="14.25" customHeight="1" x14ac:dyDescent="0.2">
      <c r="A6" s="77" t="s">
        <v>48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13" x14ac:dyDescent="0.2">
      <c r="A7" s="73">
        <v>1</v>
      </c>
      <c r="B7" s="76" t="s">
        <v>43</v>
      </c>
      <c r="C7" s="41" t="s">
        <v>40</v>
      </c>
      <c r="D7" s="45" t="s">
        <v>41</v>
      </c>
      <c r="E7" s="45"/>
      <c r="F7" s="68">
        <v>0.05</v>
      </c>
      <c r="G7" s="43"/>
      <c r="H7" s="46"/>
      <c r="I7" s="46"/>
      <c r="J7" s="46"/>
      <c r="K7" s="46"/>
      <c r="L7" s="46"/>
      <c r="M7" s="46"/>
    </row>
    <row r="8" spans="1:13" x14ac:dyDescent="0.2">
      <c r="A8" s="73"/>
      <c r="B8" s="76"/>
      <c r="C8" s="40" t="s">
        <v>12</v>
      </c>
      <c r="D8" s="32" t="s">
        <v>14</v>
      </c>
      <c r="E8" s="32">
        <v>93.22</v>
      </c>
      <c r="F8" s="44">
        <f>F7*E8</f>
        <v>4.6610000000000005</v>
      </c>
      <c r="G8" s="32"/>
      <c r="H8" s="44"/>
      <c r="I8" s="44">
        <v>0</v>
      </c>
      <c r="J8" s="44">
        <f>F8*I8</f>
        <v>0</v>
      </c>
      <c r="K8" s="44"/>
      <c r="L8" s="44"/>
      <c r="M8" s="44">
        <f>H8+J8+L8</f>
        <v>0</v>
      </c>
    </row>
    <row r="9" spans="1:13" ht="14.25" customHeight="1" x14ac:dyDescent="0.2">
      <c r="A9" s="72" t="s">
        <v>49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51" x14ac:dyDescent="0.2">
      <c r="A10" s="74">
        <v>2</v>
      </c>
      <c r="B10" s="51" t="s">
        <v>29</v>
      </c>
      <c r="C10" s="41" t="s">
        <v>44</v>
      </c>
      <c r="D10" s="63" t="s">
        <v>23</v>
      </c>
      <c r="E10" s="45"/>
      <c r="F10" s="31">
        <v>24.15</v>
      </c>
      <c r="G10" s="45"/>
      <c r="H10" s="46"/>
      <c r="I10" s="45"/>
      <c r="J10" s="46"/>
      <c r="K10" s="45"/>
      <c r="L10" s="46"/>
      <c r="M10" s="46"/>
    </row>
    <row r="11" spans="1:13" x14ac:dyDescent="0.2">
      <c r="A11" s="74"/>
      <c r="B11" s="70"/>
      <c r="C11" s="40" t="s">
        <v>12</v>
      </c>
      <c r="D11" s="27" t="s">
        <v>14</v>
      </c>
      <c r="E11" s="27">
        <v>2.7E-2</v>
      </c>
      <c r="F11" s="29">
        <f>E11*F10</f>
        <v>0.65204999999999991</v>
      </c>
      <c r="G11" s="28"/>
      <c r="H11" s="47"/>
      <c r="I11" s="29">
        <v>0</v>
      </c>
      <c r="J11" s="29">
        <f>F11*I11</f>
        <v>0</v>
      </c>
      <c r="K11" s="30"/>
      <c r="L11" s="29"/>
      <c r="M11" s="29">
        <f>H11+J11+L11</f>
        <v>0</v>
      </c>
    </row>
    <row r="12" spans="1:13" ht="27.75" x14ac:dyDescent="0.2">
      <c r="A12" s="74"/>
      <c r="B12" s="70"/>
      <c r="C12" s="28" t="s">
        <v>28</v>
      </c>
      <c r="D12" s="27" t="s">
        <v>19</v>
      </c>
      <c r="E12" s="27">
        <v>6.0499999999999998E-2</v>
      </c>
      <c r="F12" s="39">
        <f>E12*F10</f>
        <v>1.4610749999999999</v>
      </c>
      <c r="G12" s="32"/>
      <c r="H12" s="44"/>
      <c r="I12" s="32"/>
      <c r="J12" s="44"/>
      <c r="K12" s="32">
        <v>0</v>
      </c>
      <c r="L12" s="44">
        <f>F12*K12</f>
        <v>0</v>
      </c>
      <c r="M12" s="44">
        <f>L12</f>
        <v>0</v>
      </c>
    </row>
    <row r="13" spans="1:13" x14ac:dyDescent="0.2">
      <c r="A13" s="74"/>
      <c r="B13" s="70"/>
      <c r="C13" s="42" t="s">
        <v>21</v>
      </c>
      <c r="D13" s="48" t="s">
        <v>0</v>
      </c>
      <c r="E13" s="27">
        <v>2.2100000000000002E-3</v>
      </c>
      <c r="F13" s="52">
        <f>E13*F10</f>
        <v>5.3371500000000002E-2</v>
      </c>
      <c r="G13" s="48"/>
      <c r="H13" s="49"/>
      <c r="I13" s="50"/>
      <c r="J13" s="49"/>
      <c r="K13" s="49">
        <v>0</v>
      </c>
      <c r="L13" s="49">
        <f>F13*K13</f>
        <v>0</v>
      </c>
      <c r="M13" s="49">
        <f>H13+J13+L13</f>
        <v>0</v>
      </c>
    </row>
    <row r="14" spans="1:13" ht="36.75" customHeight="1" x14ac:dyDescent="0.2">
      <c r="A14" s="64">
        <v>3</v>
      </c>
      <c r="B14" s="51" t="s">
        <v>45</v>
      </c>
      <c r="C14" s="53" t="s">
        <v>50</v>
      </c>
      <c r="D14" s="63" t="s">
        <v>13</v>
      </c>
      <c r="E14" s="29">
        <v>1.97</v>
      </c>
      <c r="F14" s="31">
        <f>F10*1.97</f>
        <v>47.575499999999998</v>
      </c>
      <c r="G14" s="32"/>
      <c r="H14" s="44"/>
      <c r="I14" s="32"/>
      <c r="J14" s="44"/>
      <c r="K14" s="32">
        <v>0</v>
      </c>
      <c r="L14" s="44">
        <f>F14*K14</f>
        <v>0</v>
      </c>
      <c r="M14" s="44">
        <f>L14</f>
        <v>0</v>
      </c>
    </row>
    <row r="15" spans="1:13" ht="14.25" x14ac:dyDescent="0.2">
      <c r="A15" s="72" t="s">
        <v>51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38.25" x14ac:dyDescent="0.2">
      <c r="A16" s="73">
        <v>4</v>
      </c>
      <c r="B16" s="51" t="s">
        <v>38</v>
      </c>
      <c r="C16" s="41" t="s">
        <v>60</v>
      </c>
      <c r="D16" s="63" t="s">
        <v>35</v>
      </c>
      <c r="E16" s="63"/>
      <c r="F16" s="31">
        <v>1.55</v>
      </c>
      <c r="G16" s="55"/>
      <c r="H16" s="56"/>
      <c r="I16" s="57"/>
      <c r="J16" s="56"/>
      <c r="K16" s="57"/>
      <c r="L16" s="56"/>
      <c r="M16" s="56"/>
    </row>
    <row r="17" spans="1:13" x14ac:dyDescent="0.2">
      <c r="A17" s="73"/>
      <c r="B17" s="70"/>
      <c r="C17" s="40" t="s">
        <v>12</v>
      </c>
      <c r="D17" s="48" t="s">
        <v>14</v>
      </c>
      <c r="E17" s="39">
        <v>0.15</v>
      </c>
      <c r="F17" s="52">
        <f>F16*E17</f>
        <v>0.23249999999999998</v>
      </c>
      <c r="G17" s="54"/>
      <c r="H17" s="58"/>
      <c r="I17" s="49">
        <v>0</v>
      </c>
      <c r="J17" s="49">
        <f>F17*I17</f>
        <v>0</v>
      </c>
      <c r="K17" s="50"/>
      <c r="L17" s="49"/>
      <c r="M17" s="49">
        <f>H17+J17+L17</f>
        <v>0</v>
      </c>
    </row>
    <row r="18" spans="1:13" x14ac:dyDescent="0.2">
      <c r="A18" s="73"/>
      <c r="B18" s="70"/>
      <c r="C18" s="42" t="s">
        <v>30</v>
      </c>
      <c r="D18" s="48" t="s">
        <v>19</v>
      </c>
      <c r="E18" s="27">
        <v>2.1600000000000001E-2</v>
      </c>
      <c r="F18" s="52">
        <f>E18*F16</f>
        <v>3.3480000000000003E-2</v>
      </c>
      <c r="G18" s="48"/>
      <c r="H18" s="49"/>
      <c r="I18" s="50"/>
      <c r="J18" s="49"/>
      <c r="K18" s="50">
        <v>0</v>
      </c>
      <c r="L18" s="49">
        <f>F18*K18</f>
        <v>0</v>
      </c>
      <c r="M18" s="49">
        <f>H18+J18+L18</f>
        <v>0</v>
      </c>
    </row>
    <row r="19" spans="1:13" x14ac:dyDescent="0.2">
      <c r="A19" s="73"/>
      <c r="B19" s="70"/>
      <c r="C19" s="42" t="s">
        <v>36</v>
      </c>
      <c r="D19" s="48" t="s">
        <v>19</v>
      </c>
      <c r="E19" s="27">
        <v>2.7300000000000001E-2</v>
      </c>
      <c r="F19" s="52">
        <f>F16*E19</f>
        <v>4.2315000000000005E-2</v>
      </c>
      <c r="G19" s="48"/>
      <c r="H19" s="49"/>
      <c r="I19" s="50"/>
      <c r="J19" s="49"/>
      <c r="K19" s="49">
        <v>0</v>
      </c>
      <c r="L19" s="49">
        <f>F19*K19</f>
        <v>0</v>
      </c>
      <c r="M19" s="49">
        <f>H19+J19+L19</f>
        <v>0</v>
      </c>
    </row>
    <row r="20" spans="1:13" x14ac:dyDescent="0.2">
      <c r="A20" s="73"/>
      <c r="B20" s="70"/>
      <c r="C20" s="42" t="s">
        <v>37</v>
      </c>
      <c r="D20" s="48" t="s">
        <v>19</v>
      </c>
      <c r="E20" s="27">
        <v>9.7000000000000003E-3</v>
      </c>
      <c r="F20" s="52">
        <f>F16*E20</f>
        <v>1.5035000000000001E-2</v>
      </c>
      <c r="G20" s="48"/>
      <c r="H20" s="49"/>
      <c r="I20" s="50"/>
      <c r="J20" s="49"/>
      <c r="K20" s="50">
        <v>0</v>
      </c>
      <c r="L20" s="49">
        <f>F20*K20</f>
        <v>0</v>
      </c>
      <c r="M20" s="49">
        <f>H20+J20+L20</f>
        <v>0</v>
      </c>
    </row>
    <row r="21" spans="1:13" x14ac:dyDescent="0.2">
      <c r="A21" s="73"/>
      <c r="B21" s="70"/>
      <c r="C21" s="27" t="s">
        <v>20</v>
      </c>
      <c r="D21" s="48"/>
      <c r="E21" s="27"/>
      <c r="F21" s="48"/>
      <c r="G21" s="48"/>
      <c r="H21" s="49"/>
      <c r="I21" s="50"/>
      <c r="J21" s="49"/>
      <c r="K21" s="50"/>
      <c r="L21" s="49"/>
      <c r="M21" s="49"/>
    </row>
    <row r="22" spans="1:13" ht="18.75" x14ac:dyDescent="0.2">
      <c r="A22" s="73"/>
      <c r="B22" s="70"/>
      <c r="C22" s="40" t="s">
        <v>31</v>
      </c>
      <c r="D22" s="27" t="s">
        <v>27</v>
      </c>
      <c r="E22" s="27">
        <v>1.22</v>
      </c>
      <c r="F22" s="49">
        <f>E22*F16</f>
        <v>1.891</v>
      </c>
      <c r="G22" s="49">
        <v>0</v>
      </c>
      <c r="H22" s="49">
        <f>F22*G22</f>
        <v>0</v>
      </c>
      <c r="I22" s="50"/>
      <c r="J22" s="49"/>
      <c r="K22" s="50"/>
      <c r="L22" s="49"/>
      <c r="M22" s="49">
        <f>H22+J22+L22</f>
        <v>0</v>
      </c>
    </row>
    <row r="23" spans="1:13" ht="18.75" x14ac:dyDescent="0.2">
      <c r="A23" s="73"/>
      <c r="B23" s="70"/>
      <c r="C23" s="28" t="s">
        <v>34</v>
      </c>
      <c r="D23" s="27" t="s">
        <v>27</v>
      </c>
      <c r="E23" s="27">
        <v>7.0000000000000007E-2</v>
      </c>
      <c r="F23" s="48">
        <f>E23*F16</f>
        <v>0.10850000000000001</v>
      </c>
      <c r="G23" s="49">
        <v>0</v>
      </c>
      <c r="H23" s="49">
        <f>F23*G23</f>
        <v>0</v>
      </c>
      <c r="I23" s="50"/>
      <c r="J23" s="49"/>
      <c r="K23" s="50"/>
      <c r="L23" s="49"/>
      <c r="M23" s="49">
        <f>H23+J23+L23</f>
        <v>0</v>
      </c>
    </row>
    <row r="24" spans="1:13" ht="38.25" x14ac:dyDescent="0.2">
      <c r="A24" s="73">
        <v>5</v>
      </c>
      <c r="B24" s="51" t="s">
        <v>46</v>
      </c>
      <c r="C24" s="41" t="s">
        <v>59</v>
      </c>
      <c r="D24" s="63" t="s">
        <v>24</v>
      </c>
      <c r="E24" s="63"/>
      <c r="F24" s="31">
        <v>170</v>
      </c>
      <c r="G24" s="55"/>
      <c r="H24" s="56"/>
      <c r="I24" s="57"/>
      <c r="J24" s="56"/>
      <c r="K24" s="57"/>
      <c r="L24" s="56"/>
      <c r="M24" s="56"/>
    </row>
    <row r="25" spans="1:13" x14ac:dyDescent="0.2">
      <c r="A25" s="73"/>
      <c r="B25" s="70"/>
      <c r="C25" s="40" t="s">
        <v>12</v>
      </c>
      <c r="D25" s="48" t="s">
        <v>14</v>
      </c>
      <c r="E25" s="27">
        <v>3.3000000000000002E-2</v>
      </c>
      <c r="F25" s="52">
        <f>F24*E25</f>
        <v>5.61</v>
      </c>
      <c r="G25" s="54"/>
      <c r="H25" s="58"/>
      <c r="I25" s="49">
        <v>0</v>
      </c>
      <c r="J25" s="49">
        <f>F25*I25</f>
        <v>0</v>
      </c>
      <c r="K25" s="50"/>
      <c r="L25" s="49"/>
      <c r="M25" s="49">
        <f t="shared" ref="M25:M30" si="0">H25+J25+L25</f>
        <v>0</v>
      </c>
    </row>
    <row r="26" spans="1:13" x14ac:dyDescent="0.2">
      <c r="A26" s="73"/>
      <c r="B26" s="70"/>
      <c r="C26" s="42" t="s">
        <v>30</v>
      </c>
      <c r="D26" s="48" t="s">
        <v>19</v>
      </c>
      <c r="E26" s="27">
        <v>1.91E-3</v>
      </c>
      <c r="F26" s="52">
        <f>E26*F24</f>
        <v>0.32469999999999999</v>
      </c>
      <c r="G26" s="48"/>
      <c r="H26" s="49"/>
      <c r="I26" s="50"/>
      <c r="J26" s="49"/>
      <c r="K26" s="50">
        <v>0</v>
      </c>
      <c r="L26" s="49">
        <f>F26*K26</f>
        <v>0</v>
      </c>
      <c r="M26" s="49">
        <f t="shared" si="0"/>
        <v>0</v>
      </c>
    </row>
    <row r="27" spans="1:13" x14ac:dyDescent="0.2">
      <c r="A27" s="73"/>
      <c r="B27" s="70"/>
      <c r="C27" s="42" t="s">
        <v>32</v>
      </c>
      <c r="D27" s="48" t="s">
        <v>19</v>
      </c>
      <c r="E27" s="27">
        <v>1.12E-2</v>
      </c>
      <c r="F27" s="52">
        <f>E27*F24</f>
        <v>1.9039999999999999</v>
      </c>
      <c r="G27" s="48"/>
      <c r="H27" s="49"/>
      <c r="I27" s="50"/>
      <c r="J27" s="49"/>
      <c r="K27" s="49">
        <v>0</v>
      </c>
      <c r="L27" s="49">
        <f>F27*K27</f>
        <v>0</v>
      </c>
      <c r="M27" s="49">
        <f t="shared" si="0"/>
        <v>0</v>
      </c>
    </row>
    <row r="28" spans="1:13" x14ac:dyDescent="0.2">
      <c r="A28" s="73"/>
      <c r="B28" s="70"/>
      <c r="C28" s="42" t="s">
        <v>33</v>
      </c>
      <c r="D28" s="48" t="s">
        <v>19</v>
      </c>
      <c r="E28" s="27">
        <v>2.4799999999999999E-2</v>
      </c>
      <c r="F28" s="52">
        <f>E28*F24</f>
        <v>4.2160000000000002</v>
      </c>
      <c r="G28" s="48"/>
      <c r="H28" s="49"/>
      <c r="I28" s="50"/>
      <c r="J28" s="49"/>
      <c r="K28" s="50">
        <v>0</v>
      </c>
      <c r="L28" s="49">
        <f>F28*K28</f>
        <v>0</v>
      </c>
      <c r="M28" s="49">
        <f t="shared" si="0"/>
        <v>0</v>
      </c>
    </row>
    <row r="29" spans="1:13" x14ac:dyDescent="0.2">
      <c r="A29" s="73"/>
      <c r="B29" s="70"/>
      <c r="C29" s="42" t="s">
        <v>37</v>
      </c>
      <c r="D29" s="48" t="s">
        <v>19</v>
      </c>
      <c r="E29" s="27">
        <v>4.1399999999999996E-3</v>
      </c>
      <c r="F29" s="52">
        <f>F24*E29</f>
        <v>0.70379999999999998</v>
      </c>
      <c r="G29" s="48"/>
      <c r="H29" s="49"/>
      <c r="I29" s="50"/>
      <c r="J29" s="49"/>
      <c r="K29" s="50">
        <v>0</v>
      </c>
      <c r="L29" s="49">
        <f>F29*K29</f>
        <v>0</v>
      </c>
      <c r="M29" s="49">
        <f t="shared" si="0"/>
        <v>0</v>
      </c>
    </row>
    <row r="30" spans="1:13" ht="25.5" x14ac:dyDescent="0.2">
      <c r="A30" s="73"/>
      <c r="B30" s="70"/>
      <c r="C30" s="42" t="s">
        <v>47</v>
      </c>
      <c r="D30" s="48" t="s">
        <v>19</v>
      </c>
      <c r="E30" s="27">
        <v>5.2999999999999998E-4</v>
      </c>
      <c r="F30" s="39">
        <f>E30*F24</f>
        <v>9.01E-2</v>
      </c>
      <c r="G30" s="27"/>
      <c r="H30" s="29"/>
      <c r="I30" s="30"/>
      <c r="J30" s="29"/>
      <c r="K30" s="30">
        <v>0</v>
      </c>
      <c r="L30" s="29">
        <f>F30*K30</f>
        <v>0</v>
      </c>
      <c r="M30" s="29">
        <f t="shared" si="0"/>
        <v>0</v>
      </c>
    </row>
    <row r="31" spans="1:13" x14ac:dyDescent="0.2">
      <c r="A31" s="73"/>
      <c r="B31" s="70"/>
      <c r="C31" s="27" t="s">
        <v>20</v>
      </c>
      <c r="D31" s="48"/>
      <c r="E31" s="27"/>
      <c r="F31" s="48"/>
      <c r="G31" s="48"/>
      <c r="H31" s="49"/>
      <c r="I31" s="50"/>
      <c r="J31" s="49"/>
      <c r="K31" s="50"/>
      <c r="L31" s="49"/>
      <c r="M31" s="49"/>
    </row>
    <row r="32" spans="1:13" ht="18.75" x14ac:dyDescent="0.2">
      <c r="A32" s="73"/>
      <c r="B32" s="70"/>
      <c r="C32" s="40" t="s">
        <v>55</v>
      </c>
      <c r="D32" s="27" t="s">
        <v>27</v>
      </c>
      <c r="E32" s="27">
        <v>0.126</v>
      </c>
      <c r="F32" s="29">
        <f>E32*F24</f>
        <v>21.42</v>
      </c>
      <c r="G32" s="61">
        <v>0</v>
      </c>
      <c r="H32" s="61">
        <f>F32*G32</f>
        <v>0</v>
      </c>
      <c r="I32" s="62"/>
      <c r="J32" s="61"/>
      <c r="K32" s="62"/>
      <c r="L32" s="61"/>
      <c r="M32" s="61">
        <f>H32+J32+L32</f>
        <v>0</v>
      </c>
    </row>
    <row r="33" spans="1:13" ht="18.75" x14ac:dyDescent="0.2">
      <c r="A33" s="73"/>
      <c r="B33" s="70"/>
      <c r="C33" s="28" t="s">
        <v>34</v>
      </c>
      <c r="D33" s="27" t="s">
        <v>27</v>
      </c>
      <c r="E33" s="27">
        <v>0.03</v>
      </c>
      <c r="F33" s="49">
        <f>E33*F24</f>
        <v>5.0999999999999996</v>
      </c>
      <c r="G33" s="49">
        <v>0</v>
      </c>
      <c r="H33" s="49">
        <f>F33*G33</f>
        <v>0</v>
      </c>
      <c r="I33" s="50"/>
      <c r="J33" s="49"/>
      <c r="K33" s="50"/>
      <c r="L33" s="49"/>
      <c r="M33" s="49">
        <f>H33+J33+L33</f>
        <v>0</v>
      </c>
    </row>
    <row r="34" spans="1:13" ht="25.5" x14ac:dyDescent="0.2">
      <c r="A34" s="87">
        <v>6</v>
      </c>
      <c r="B34" s="51" t="s">
        <v>62</v>
      </c>
      <c r="C34" s="41" t="s">
        <v>63</v>
      </c>
      <c r="D34" s="67" t="s">
        <v>24</v>
      </c>
      <c r="E34" s="67"/>
      <c r="F34" s="31">
        <v>150</v>
      </c>
      <c r="G34" s="55"/>
      <c r="H34" s="56"/>
      <c r="I34" s="57"/>
      <c r="J34" s="56"/>
      <c r="K34" s="57"/>
      <c r="L34" s="56"/>
      <c r="M34" s="56"/>
    </row>
    <row r="35" spans="1:13" x14ac:dyDescent="0.2">
      <c r="A35" s="88"/>
      <c r="B35" s="70"/>
      <c r="C35" s="40" t="s">
        <v>12</v>
      </c>
      <c r="D35" s="32" t="s">
        <v>14</v>
      </c>
      <c r="E35" s="27">
        <v>0.38644000000000001</v>
      </c>
      <c r="F35" s="39">
        <f>E35*F34</f>
        <v>57.966000000000001</v>
      </c>
      <c r="G35" s="27"/>
      <c r="H35" s="29"/>
      <c r="I35" s="29">
        <v>0</v>
      </c>
      <c r="J35" s="29">
        <f>I35*F35</f>
        <v>0</v>
      </c>
      <c r="K35" s="27"/>
      <c r="L35" s="27"/>
      <c r="M35" s="29">
        <f>L35+J35+H35</f>
        <v>0</v>
      </c>
    </row>
    <row r="36" spans="1:13" x14ac:dyDescent="0.2">
      <c r="A36" s="88"/>
      <c r="B36" s="70"/>
      <c r="C36" s="42" t="s">
        <v>37</v>
      </c>
      <c r="D36" s="48" t="s">
        <v>19</v>
      </c>
      <c r="E36" s="27">
        <v>2.2599999999999999E-2</v>
      </c>
      <c r="F36" s="52">
        <f>F34*E36</f>
        <v>3.3899999999999997</v>
      </c>
      <c r="G36" s="48"/>
      <c r="H36" s="49"/>
      <c r="I36" s="50"/>
      <c r="J36" s="49"/>
      <c r="K36" s="50">
        <v>0</v>
      </c>
      <c r="L36" s="49">
        <f>F36*K36</f>
        <v>0</v>
      </c>
      <c r="M36" s="49">
        <f t="shared" ref="M36" si="1">H36+J36+L36</f>
        <v>0</v>
      </c>
    </row>
    <row r="37" spans="1:13" x14ac:dyDescent="0.2">
      <c r="A37" s="88"/>
      <c r="B37" s="70"/>
      <c r="C37" s="28" t="s">
        <v>21</v>
      </c>
      <c r="D37" s="32" t="s">
        <v>0</v>
      </c>
      <c r="E37" s="27">
        <v>1.3100000000000001E-2</v>
      </c>
      <c r="F37" s="39">
        <f>E37*F34</f>
        <v>1.9650000000000001</v>
      </c>
      <c r="G37" s="27"/>
      <c r="H37" s="27"/>
      <c r="I37" s="27"/>
      <c r="J37" s="27"/>
      <c r="K37" s="29">
        <v>0</v>
      </c>
      <c r="L37" s="29">
        <f>K37*F37</f>
        <v>0</v>
      </c>
      <c r="M37" s="29">
        <f>L37+J37+H37</f>
        <v>0</v>
      </c>
    </row>
    <row r="38" spans="1:13" x14ac:dyDescent="0.2">
      <c r="A38" s="88"/>
      <c r="B38" s="70"/>
      <c r="C38" s="27" t="s">
        <v>20</v>
      </c>
      <c r="D38" s="27"/>
      <c r="E38" s="27"/>
      <c r="F38" s="29"/>
      <c r="G38" s="27"/>
      <c r="H38" s="29"/>
      <c r="I38" s="30"/>
      <c r="J38" s="29"/>
      <c r="K38" s="30"/>
      <c r="L38" s="29"/>
      <c r="M38" s="29"/>
    </row>
    <row r="39" spans="1:13" ht="18.75" x14ac:dyDescent="0.2">
      <c r="A39" s="88"/>
      <c r="B39" s="70"/>
      <c r="C39" s="28" t="s">
        <v>64</v>
      </c>
      <c r="D39" s="27" t="s">
        <v>27</v>
      </c>
      <c r="E39" s="27">
        <v>0.16320000000000001</v>
      </c>
      <c r="F39" s="39">
        <f>E39*F34</f>
        <v>24.48</v>
      </c>
      <c r="G39" s="33">
        <v>0</v>
      </c>
      <c r="H39" s="33">
        <f>G39*F39</f>
        <v>0</v>
      </c>
      <c r="I39" s="34"/>
      <c r="J39" s="35"/>
      <c r="K39" s="36"/>
      <c r="L39" s="36"/>
      <c r="M39" s="29">
        <f>L39+J39+H39</f>
        <v>0</v>
      </c>
    </row>
    <row r="40" spans="1:13" ht="21" x14ac:dyDescent="0.2">
      <c r="A40" s="88"/>
      <c r="B40" s="70"/>
      <c r="C40" s="60" t="s">
        <v>56</v>
      </c>
      <c r="D40" s="27" t="s">
        <v>13</v>
      </c>
      <c r="E40" s="71" t="s">
        <v>70</v>
      </c>
      <c r="F40" s="39">
        <v>1.129</v>
      </c>
      <c r="G40" s="29">
        <v>0</v>
      </c>
      <c r="H40" s="29">
        <f t="shared" ref="H40" si="2">F40*G40</f>
        <v>0</v>
      </c>
      <c r="I40" s="30"/>
      <c r="J40" s="29"/>
      <c r="K40" s="30"/>
      <c r="L40" s="29"/>
      <c r="M40" s="29">
        <f t="shared" ref="M40" si="3">H40+J40+L40</f>
        <v>0</v>
      </c>
    </row>
    <row r="41" spans="1:13" x14ac:dyDescent="0.2">
      <c r="A41" s="88"/>
      <c r="B41" s="70"/>
      <c r="C41" s="42" t="s">
        <v>65</v>
      </c>
      <c r="D41" s="48" t="s">
        <v>13</v>
      </c>
      <c r="E41" s="27">
        <v>1.9000000000000001E-4</v>
      </c>
      <c r="F41" s="49">
        <f>E41*F34</f>
        <v>2.8500000000000001E-2</v>
      </c>
      <c r="G41" s="49">
        <v>0</v>
      </c>
      <c r="H41" s="49">
        <f>F41*G41</f>
        <v>0</v>
      </c>
      <c r="I41" s="50"/>
      <c r="J41" s="49"/>
      <c r="K41" s="50"/>
      <c r="L41" s="49"/>
      <c r="M41" s="49">
        <f>H41+J41+L41</f>
        <v>0</v>
      </c>
    </row>
    <row r="42" spans="1:13" ht="18.75" x14ac:dyDescent="0.2">
      <c r="A42" s="88"/>
      <c r="B42" s="70"/>
      <c r="C42" s="28" t="s">
        <v>61</v>
      </c>
      <c r="D42" s="27" t="s">
        <v>27</v>
      </c>
      <c r="E42" s="27">
        <v>0.04</v>
      </c>
      <c r="F42" s="29">
        <f>E42*F34</f>
        <v>6</v>
      </c>
      <c r="G42" s="29">
        <v>0</v>
      </c>
      <c r="H42" s="29">
        <f>F42*G42</f>
        <v>0</v>
      </c>
      <c r="I42" s="30"/>
      <c r="J42" s="29"/>
      <c r="K42" s="30"/>
      <c r="L42" s="29"/>
      <c r="M42" s="29">
        <f>H42+J42+L42</f>
        <v>0</v>
      </c>
    </row>
    <row r="43" spans="1:13" ht="18.75" x14ac:dyDescent="0.2">
      <c r="A43" s="88"/>
      <c r="B43" s="70"/>
      <c r="C43" s="28" t="s">
        <v>57</v>
      </c>
      <c r="D43" s="27" t="s">
        <v>58</v>
      </c>
      <c r="E43" s="27">
        <v>9.3399999999999993E-3</v>
      </c>
      <c r="F43" s="39">
        <f>E43*F34</f>
        <v>1.4009999999999998</v>
      </c>
      <c r="G43" s="29">
        <v>0</v>
      </c>
      <c r="H43" s="29">
        <f t="shared" ref="H43" si="4">F43*G43</f>
        <v>0</v>
      </c>
      <c r="I43" s="30"/>
      <c r="J43" s="29"/>
      <c r="K43" s="30"/>
      <c r="L43" s="29"/>
      <c r="M43" s="29">
        <f t="shared" ref="M43" si="5">H43+J43+L43</f>
        <v>0</v>
      </c>
    </row>
    <row r="44" spans="1:13" ht="18.75" x14ac:dyDescent="0.2">
      <c r="A44" s="88"/>
      <c r="B44" s="70"/>
      <c r="C44" s="28" t="s">
        <v>34</v>
      </c>
      <c r="D44" s="27" t="s">
        <v>27</v>
      </c>
      <c r="E44" s="27">
        <v>0.17799999999999999</v>
      </c>
      <c r="F44" s="29">
        <f>E44*F34</f>
        <v>26.7</v>
      </c>
      <c r="G44" s="29">
        <v>0</v>
      </c>
      <c r="H44" s="29">
        <f>F44*G44</f>
        <v>0</v>
      </c>
      <c r="I44" s="30"/>
      <c r="J44" s="29"/>
      <c r="K44" s="30"/>
      <c r="L44" s="29"/>
      <c r="M44" s="29">
        <f>H44+J44+L44</f>
        <v>0</v>
      </c>
    </row>
    <row r="45" spans="1:13" x14ac:dyDescent="0.2">
      <c r="A45" s="89"/>
      <c r="B45" s="70"/>
      <c r="C45" s="28" t="s">
        <v>16</v>
      </c>
      <c r="D45" s="32" t="s">
        <v>0</v>
      </c>
      <c r="E45" s="27">
        <v>5.64E-3</v>
      </c>
      <c r="F45" s="29">
        <f>E45*F34</f>
        <v>0.84599999999999997</v>
      </c>
      <c r="G45" s="33">
        <v>0</v>
      </c>
      <c r="H45" s="33">
        <f t="shared" ref="H45" si="6">G45*F45</f>
        <v>0</v>
      </c>
      <c r="I45" s="34"/>
      <c r="J45" s="35"/>
      <c r="K45" s="36"/>
      <c r="L45" s="36"/>
      <c r="M45" s="29">
        <f t="shared" ref="M45" si="7">L45+J45+H45</f>
        <v>0</v>
      </c>
    </row>
    <row r="46" spans="1:13" ht="38.25" x14ac:dyDescent="0.2">
      <c r="A46" s="73">
        <v>7</v>
      </c>
      <c r="B46" s="51" t="s">
        <v>66</v>
      </c>
      <c r="C46" s="41" t="s">
        <v>71</v>
      </c>
      <c r="D46" s="67" t="s">
        <v>54</v>
      </c>
      <c r="E46" s="67"/>
      <c r="F46" s="31">
        <f>F7/4.5*1000*3</f>
        <v>33.333333333333329</v>
      </c>
      <c r="G46" s="55"/>
      <c r="H46" s="56"/>
      <c r="I46" s="57"/>
      <c r="J46" s="56"/>
      <c r="K46" s="57"/>
      <c r="L46" s="56"/>
      <c r="M46" s="56"/>
    </row>
    <row r="47" spans="1:13" x14ac:dyDescent="0.2">
      <c r="A47" s="73"/>
      <c r="B47" s="70"/>
      <c r="C47" s="40" t="s">
        <v>12</v>
      </c>
      <c r="D47" s="32" t="s">
        <v>14</v>
      </c>
      <c r="E47" s="27">
        <v>7.6999999999999999E-2</v>
      </c>
      <c r="F47" s="37">
        <f>E47*F46</f>
        <v>2.5666666666666664</v>
      </c>
      <c r="G47" s="27"/>
      <c r="H47" s="29"/>
      <c r="I47" s="29">
        <v>0</v>
      </c>
      <c r="J47" s="29">
        <f>I47*F47</f>
        <v>0</v>
      </c>
      <c r="K47" s="27"/>
      <c r="L47" s="27"/>
      <c r="M47" s="29">
        <f>L47+J47+H47</f>
        <v>0</v>
      </c>
    </row>
    <row r="48" spans="1:13" x14ac:dyDescent="0.2">
      <c r="A48" s="73"/>
      <c r="B48" s="70"/>
      <c r="C48" s="42" t="s">
        <v>67</v>
      </c>
      <c r="D48" s="48" t="s">
        <v>19</v>
      </c>
      <c r="E48" s="27">
        <v>0.19400000000000001</v>
      </c>
      <c r="F48" s="59">
        <f>E48*F46</f>
        <v>6.4666666666666659</v>
      </c>
      <c r="G48" s="48"/>
      <c r="H48" s="49"/>
      <c r="I48" s="50"/>
      <c r="J48" s="49"/>
      <c r="K48" s="49">
        <v>0</v>
      </c>
      <c r="L48" s="49">
        <f>F48*K48</f>
        <v>0</v>
      </c>
      <c r="M48" s="49">
        <f>H48+J48+L48</f>
        <v>0</v>
      </c>
    </row>
    <row r="49" spans="1:13" x14ac:dyDescent="0.2">
      <c r="A49" s="73"/>
      <c r="B49" s="70"/>
      <c r="C49" s="42" t="s">
        <v>68</v>
      </c>
      <c r="D49" s="48" t="s">
        <v>19</v>
      </c>
      <c r="E49" s="27">
        <v>2.4199999999999999E-2</v>
      </c>
      <c r="F49" s="59">
        <f>E49*F46</f>
        <v>0.80666666666666653</v>
      </c>
      <c r="G49" s="48"/>
      <c r="H49" s="49"/>
      <c r="I49" s="50"/>
      <c r="J49" s="49"/>
      <c r="K49" s="49">
        <v>0</v>
      </c>
      <c r="L49" s="49">
        <f>F49*K49</f>
        <v>0</v>
      </c>
      <c r="M49" s="49">
        <f>H49+J49+L49</f>
        <v>0</v>
      </c>
    </row>
    <row r="50" spans="1:13" x14ac:dyDescent="0.2">
      <c r="A50" s="73"/>
      <c r="B50" s="70"/>
      <c r="C50" s="42" t="s">
        <v>69</v>
      </c>
      <c r="D50" s="48" t="s">
        <v>19</v>
      </c>
      <c r="E50" s="27">
        <v>1.67E-2</v>
      </c>
      <c r="F50" s="59">
        <f>E50*F46</f>
        <v>0.55666666666666653</v>
      </c>
      <c r="G50" s="48"/>
      <c r="H50" s="49"/>
      <c r="I50" s="50"/>
      <c r="J50" s="49"/>
      <c r="K50" s="50">
        <v>0</v>
      </c>
      <c r="L50" s="49">
        <f>F50*K50</f>
        <v>0</v>
      </c>
      <c r="M50" s="49">
        <f>H50+J50+L50</f>
        <v>0</v>
      </c>
    </row>
    <row r="51" spans="1:13" x14ac:dyDescent="0.2">
      <c r="A51" s="73"/>
      <c r="B51" s="70"/>
      <c r="C51" s="42" t="s">
        <v>37</v>
      </c>
      <c r="D51" s="48" t="s">
        <v>19</v>
      </c>
      <c r="E51" s="27">
        <v>8.8000000000000005E-3</v>
      </c>
      <c r="F51" s="59">
        <f>E51*F46</f>
        <v>0.29333333333333333</v>
      </c>
      <c r="G51" s="48"/>
      <c r="H51" s="49"/>
      <c r="I51" s="50"/>
      <c r="J51" s="49"/>
      <c r="K51" s="50">
        <v>0</v>
      </c>
      <c r="L51" s="49">
        <f>F51*K51</f>
        <v>0</v>
      </c>
      <c r="M51" s="49">
        <f>H51+J51+L51</f>
        <v>0</v>
      </c>
    </row>
    <row r="52" spans="1:13" x14ac:dyDescent="0.2">
      <c r="A52" s="73"/>
      <c r="B52" s="70"/>
      <c r="C52" s="28" t="s">
        <v>21</v>
      </c>
      <c r="D52" s="32" t="s">
        <v>0</v>
      </c>
      <c r="E52" s="27">
        <v>6.3700000000000007E-2</v>
      </c>
      <c r="F52" s="37">
        <f>E52*F46</f>
        <v>2.1233333333333331</v>
      </c>
      <c r="G52" s="27"/>
      <c r="H52" s="27"/>
      <c r="I52" s="27"/>
      <c r="J52" s="27"/>
      <c r="K52" s="29">
        <v>0</v>
      </c>
      <c r="L52" s="29">
        <f>K52*F52</f>
        <v>0</v>
      </c>
      <c r="M52" s="29">
        <f>L52+J52+H52</f>
        <v>0</v>
      </c>
    </row>
    <row r="53" spans="1:13" x14ac:dyDescent="0.2">
      <c r="A53" s="73"/>
      <c r="B53" s="70"/>
      <c r="C53" s="27" t="s">
        <v>20</v>
      </c>
      <c r="D53" s="27"/>
      <c r="E53" s="27"/>
      <c r="F53" s="29"/>
      <c r="G53" s="27"/>
      <c r="H53" s="29"/>
      <c r="I53" s="30"/>
      <c r="J53" s="29"/>
      <c r="K53" s="30"/>
      <c r="L53" s="29"/>
      <c r="M53" s="29"/>
    </row>
    <row r="54" spans="1:13" x14ac:dyDescent="0.2">
      <c r="A54" s="73"/>
      <c r="B54" s="70"/>
      <c r="C54" s="42" t="s">
        <v>53</v>
      </c>
      <c r="D54" s="48" t="s">
        <v>13</v>
      </c>
      <c r="E54" s="27">
        <v>5.9999999999999995E-4</v>
      </c>
      <c r="F54" s="69">
        <f>E54*F46</f>
        <v>1.9999999999999997E-2</v>
      </c>
      <c r="G54" s="49">
        <v>0</v>
      </c>
      <c r="H54" s="49">
        <f>F54*G54</f>
        <v>0</v>
      </c>
      <c r="I54" s="50"/>
      <c r="J54" s="49"/>
      <c r="K54" s="50"/>
      <c r="L54" s="49"/>
      <c r="M54" s="49">
        <f>H54+J54+L54</f>
        <v>0</v>
      </c>
    </row>
    <row r="55" spans="1:13" ht="18.75" x14ac:dyDescent="0.2">
      <c r="A55" s="73"/>
      <c r="B55" s="70"/>
      <c r="C55" s="28" t="s">
        <v>34</v>
      </c>
      <c r="D55" s="27" t="s">
        <v>27</v>
      </c>
      <c r="E55" s="27">
        <v>6.2E-2</v>
      </c>
      <c r="F55" s="37">
        <f>E55*F46</f>
        <v>2.0666666666666664</v>
      </c>
      <c r="G55" s="49">
        <v>0</v>
      </c>
      <c r="H55" s="49">
        <f>F55*G55</f>
        <v>0</v>
      </c>
      <c r="I55" s="50"/>
      <c r="J55" s="49"/>
      <c r="K55" s="50"/>
      <c r="L55" s="49"/>
      <c r="M55" s="49">
        <f>H55+J55+L55</f>
        <v>0</v>
      </c>
    </row>
    <row r="56" spans="1:13" ht="18.75" x14ac:dyDescent="0.2">
      <c r="A56" s="73"/>
      <c r="B56" s="70"/>
      <c r="C56" s="28" t="s">
        <v>61</v>
      </c>
      <c r="D56" s="27" t="s">
        <v>27</v>
      </c>
      <c r="E56" s="27">
        <v>0.01</v>
      </c>
      <c r="F56" s="37">
        <f>E56*F46</f>
        <v>0.33333333333333331</v>
      </c>
      <c r="G56" s="49">
        <v>0</v>
      </c>
      <c r="H56" s="49">
        <f>F56*G56</f>
        <v>0</v>
      </c>
      <c r="I56" s="50"/>
      <c r="J56" s="49"/>
      <c r="K56" s="50"/>
      <c r="L56" s="49"/>
      <c r="M56" s="49">
        <f>H56+J56+L56</f>
        <v>0</v>
      </c>
    </row>
    <row r="57" spans="1:13" x14ac:dyDescent="0.2">
      <c r="A57" s="73"/>
      <c r="B57" s="70"/>
      <c r="C57" s="42" t="s">
        <v>65</v>
      </c>
      <c r="D57" s="48" t="s">
        <v>13</v>
      </c>
      <c r="E57" s="27">
        <v>6.9999999999999999E-4</v>
      </c>
      <c r="F57" s="69">
        <f>E57*F46</f>
        <v>2.3333333333333331E-2</v>
      </c>
      <c r="G57" s="49">
        <v>0</v>
      </c>
      <c r="H57" s="49">
        <f>F57*G57</f>
        <v>0</v>
      </c>
      <c r="I57" s="50"/>
      <c r="J57" s="49"/>
      <c r="K57" s="50"/>
      <c r="L57" s="49"/>
      <c r="M57" s="49">
        <f>H57+J57+L57</f>
        <v>0</v>
      </c>
    </row>
    <row r="58" spans="1:13" x14ac:dyDescent="0.2">
      <c r="A58" s="73"/>
      <c r="B58" s="70"/>
      <c r="C58" s="28" t="s">
        <v>16</v>
      </c>
      <c r="D58" s="32" t="s">
        <v>0</v>
      </c>
      <c r="E58" s="27">
        <v>1.78E-2</v>
      </c>
      <c r="F58" s="37">
        <f>E58*F46</f>
        <v>0.59333333333333327</v>
      </c>
      <c r="G58" s="33">
        <v>0</v>
      </c>
      <c r="H58" s="33">
        <f t="shared" ref="H58" si="8">G58*F58</f>
        <v>0</v>
      </c>
      <c r="I58" s="34"/>
      <c r="J58" s="35"/>
      <c r="K58" s="36"/>
      <c r="L58" s="36"/>
      <c r="M58" s="29">
        <f t="shared" ref="M58" si="9">L58+J58+H58</f>
        <v>0</v>
      </c>
    </row>
    <row r="59" spans="1:13" ht="38.25" x14ac:dyDescent="0.2">
      <c r="A59" s="73">
        <v>8</v>
      </c>
      <c r="B59" s="51" t="s">
        <v>38</v>
      </c>
      <c r="C59" s="41" t="s">
        <v>39</v>
      </c>
      <c r="D59" s="63" t="s">
        <v>35</v>
      </c>
      <c r="E59" s="63"/>
      <c r="F59" s="31">
        <v>9.01</v>
      </c>
      <c r="G59" s="55"/>
      <c r="H59" s="56"/>
      <c r="I59" s="57"/>
      <c r="J59" s="56"/>
      <c r="K59" s="57"/>
      <c r="L59" s="56"/>
      <c r="M59" s="56"/>
    </row>
    <row r="60" spans="1:13" x14ac:dyDescent="0.2">
      <c r="A60" s="73"/>
      <c r="B60" s="70"/>
      <c r="C60" s="40" t="s">
        <v>12</v>
      </c>
      <c r="D60" s="32" t="s">
        <v>14</v>
      </c>
      <c r="E60" s="39">
        <v>0.15</v>
      </c>
      <c r="F60" s="37">
        <f>E60*F59</f>
        <v>1.3514999999999999</v>
      </c>
      <c r="G60" s="27"/>
      <c r="H60" s="29"/>
      <c r="I60" s="29">
        <v>0</v>
      </c>
      <c r="J60" s="29">
        <f>I60*F60</f>
        <v>0</v>
      </c>
      <c r="K60" s="27"/>
      <c r="L60" s="27"/>
      <c r="M60" s="29">
        <f>L60+J60+H60</f>
        <v>0</v>
      </c>
    </row>
    <row r="61" spans="1:13" x14ac:dyDescent="0.2">
      <c r="A61" s="73"/>
      <c r="B61" s="70"/>
      <c r="C61" s="42" t="s">
        <v>30</v>
      </c>
      <c r="D61" s="48" t="s">
        <v>19</v>
      </c>
      <c r="E61" s="27">
        <v>2.1600000000000001E-2</v>
      </c>
      <c r="F61" s="59">
        <f>E61*F59</f>
        <v>0.19461600000000001</v>
      </c>
      <c r="G61" s="48"/>
      <c r="H61" s="49"/>
      <c r="I61" s="50"/>
      <c r="J61" s="49"/>
      <c r="K61" s="50">
        <v>0</v>
      </c>
      <c r="L61" s="49">
        <f>F61*K61</f>
        <v>0</v>
      </c>
      <c r="M61" s="49">
        <f>H61+J61+L61</f>
        <v>0</v>
      </c>
    </row>
    <row r="62" spans="1:13" x14ac:dyDescent="0.2">
      <c r="A62" s="73"/>
      <c r="B62" s="70"/>
      <c r="C62" s="42" t="s">
        <v>33</v>
      </c>
      <c r="D62" s="48" t="s">
        <v>19</v>
      </c>
      <c r="E62" s="27">
        <v>2.7300000000000001E-2</v>
      </c>
      <c r="F62" s="59">
        <f>E62*F59</f>
        <v>0.245973</v>
      </c>
      <c r="G62" s="48"/>
      <c r="H62" s="49"/>
      <c r="I62" s="50"/>
      <c r="J62" s="49"/>
      <c r="K62" s="50">
        <v>0</v>
      </c>
      <c r="L62" s="49">
        <f>F62*K62</f>
        <v>0</v>
      </c>
      <c r="M62" s="49">
        <f>H62+J62+L62</f>
        <v>0</v>
      </c>
    </row>
    <row r="63" spans="1:13" x14ac:dyDescent="0.2">
      <c r="A63" s="73"/>
      <c r="B63" s="70"/>
      <c r="C63" s="42" t="s">
        <v>37</v>
      </c>
      <c r="D63" s="48" t="s">
        <v>19</v>
      </c>
      <c r="E63" s="27">
        <v>9.7000000000000003E-3</v>
      </c>
      <c r="F63" s="52">
        <f>E63*F59</f>
        <v>8.7397000000000002E-2</v>
      </c>
      <c r="G63" s="48"/>
      <c r="H63" s="49"/>
      <c r="I63" s="50"/>
      <c r="J63" s="49"/>
      <c r="K63" s="50">
        <v>0</v>
      </c>
      <c r="L63" s="49">
        <f>F63*K63</f>
        <v>0</v>
      </c>
      <c r="M63" s="49">
        <f>H63+J63+L63</f>
        <v>0</v>
      </c>
    </row>
    <row r="64" spans="1:13" x14ac:dyDescent="0.2">
      <c r="A64" s="73"/>
      <c r="B64" s="70"/>
      <c r="C64" s="28" t="s">
        <v>21</v>
      </c>
      <c r="D64" s="32" t="s">
        <v>0</v>
      </c>
      <c r="E64" s="27">
        <v>2.3E-3</v>
      </c>
      <c r="F64" s="39">
        <f>E64*F59</f>
        <v>2.0722999999999998E-2</v>
      </c>
      <c r="G64" s="27"/>
      <c r="H64" s="27"/>
      <c r="I64" s="27"/>
      <c r="J64" s="27"/>
      <c r="K64" s="29">
        <v>0</v>
      </c>
      <c r="L64" s="29">
        <f>K64*F64</f>
        <v>0</v>
      </c>
      <c r="M64" s="29">
        <f>L64+J64+H64</f>
        <v>0</v>
      </c>
    </row>
    <row r="65" spans="1:13" x14ac:dyDescent="0.2">
      <c r="A65" s="73"/>
      <c r="B65" s="70"/>
      <c r="C65" s="27" t="s">
        <v>20</v>
      </c>
      <c r="D65" s="27"/>
      <c r="E65" s="27"/>
      <c r="F65" s="29"/>
      <c r="G65" s="27"/>
      <c r="H65" s="29"/>
      <c r="I65" s="30"/>
      <c r="J65" s="29"/>
      <c r="K65" s="30"/>
      <c r="L65" s="29"/>
      <c r="M65" s="29"/>
    </row>
    <row r="66" spans="1:13" ht="18.75" x14ac:dyDescent="0.2">
      <c r="A66" s="73"/>
      <c r="B66" s="70"/>
      <c r="C66" s="28" t="s">
        <v>31</v>
      </c>
      <c r="D66" s="27" t="s">
        <v>27</v>
      </c>
      <c r="E66" s="27">
        <v>1.22</v>
      </c>
      <c r="F66" s="39">
        <f>E66*F59</f>
        <v>10.992199999999999</v>
      </c>
      <c r="G66" s="33">
        <v>0</v>
      </c>
      <c r="H66" s="33">
        <f>G66*F66</f>
        <v>0</v>
      </c>
      <c r="I66" s="34"/>
      <c r="J66" s="35"/>
      <c r="K66" s="36"/>
      <c r="L66" s="36"/>
      <c r="M66" s="29">
        <f>L66+J66+H66</f>
        <v>0</v>
      </c>
    </row>
    <row r="67" spans="1:13" ht="19.5" thickBot="1" x14ac:dyDescent="0.25">
      <c r="A67" s="73"/>
      <c r="B67" s="70"/>
      <c r="C67" s="28" t="s">
        <v>34</v>
      </c>
      <c r="D67" s="27" t="s">
        <v>27</v>
      </c>
      <c r="E67" s="27">
        <v>7.0000000000000007E-2</v>
      </c>
      <c r="F67" s="48">
        <f>E67*F59</f>
        <v>0.63070000000000004</v>
      </c>
      <c r="G67" s="49">
        <v>0</v>
      </c>
      <c r="H67" s="49">
        <f>F67*G67</f>
        <v>0</v>
      </c>
      <c r="I67" s="50"/>
      <c r="J67" s="49"/>
      <c r="K67" s="50"/>
      <c r="L67" s="49"/>
      <c r="M67" s="49">
        <f>H67+J67+L67</f>
        <v>0</v>
      </c>
    </row>
    <row r="68" spans="1:13" ht="13.5" thickBot="1" x14ac:dyDescent="0.25">
      <c r="A68" s="18"/>
      <c r="B68" s="19"/>
      <c r="C68" s="20" t="s">
        <v>8</v>
      </c>
      <c r="D68" s="21"/>
      <c r="E68" s="21"/>
      <c r="F68" s="22"/>
      <c r="G68" s="21"/>
      <c r="H68" s="23">
        <f>SUM(H7:H67)</f>
        <v>0</v>
      </c>
      <c r="I68" s="24"/>
      <c r="J68" s="23">
        <f>SUM(J7:J67)</f>
        <v>0</v>
      </c>
      <c r="K68" s="23"/>
      <c r="L68" s="23">
        <f>SUM(L7:L67)</f>
        <v>0</v>
      </c>
      <c r="M68" s="25">
        <f>SUM(M7:M67)</f>
        <v>0</v>
      </c>
    </row>
    <row r="69" spans="1:13" x14ac:dyDescent="0.2">
      <c r="A69" s="7"/>
      <c r="B69" s="7"/>
      <c r="C69" s="5" t="s">
        <v>42</v>
      </c>
      <c r="D69" s="38"/>
      <c r="E69" s="8" t="s">
        <v>73</v>
      </c>
      <c r="F69" s="38"/>
      <c r="G69" s="38"/>
      <c r="H69" s="26"/>
      <c r="I69" s="17"/>
      <c r="J69" s="26"/>
      <c r="K69" s="17"/>
      <c r="L69" s="26"/>
      <c r="M69" s="6"/>
    </row>
    <row r="70" spans="1:13" x14ac:dyDescent="0.2">
      <c r="A70" s="10"/>
      <c r="B70" s="10"/>
      <c r="C70" s="53" t="s">
        <v>8</v>
      </c>
      <c r="D70" s="63"/>
      <c r="E70" s="63"/>
      <c r="F70" s="14"/>
      <c r="G70" s="63"/>
      <c r="H70" s="31"/>
      <c r="I70" s="13"/>
      <c r="J70" s="31"/>
      <c r="K70" s="13"/>
      <c r="L70" s="31"/>
      <c r="M70" s="15"/>
    </row>
    <row r="71" spans="1:13" x14ac:dyDescent="0.2">
      <c r="A71" s="1"/>
      <c r="B71" s="1"/>
      <c r="C71" s="28" t="s">
        <v>22</v>
      </c>
      <c r="D71" s="27"/>
      <c r="E71" s="9" t="s">
        <v>73</v>
      </c>
      <c r="F71" s="27"/>
      <c r="G71" s="27"/>
      <c r="H71" s="27"/>
      <c r="I71" s="27"/>
      <c r="J71" s="27"/>
      <c r="K71" s="27"/>
      <c r="L71" s="27"/>
      <c r="M71" s="2"/>
    </row>
    <row r="72" spans="1:13" x14ac:dyDescent="0.2">
      <c r="A72" s="10"/>
      <c r="B72" s="10"/>
      <c r="C72" s="53" t="s">
        <v>8</v>
      </c>
      <c r="D72" s="63"/>
      <c r="E72" s="63"/>
      <c r="F72" s="14"/>
      <c r="G72" s="63"/>
      <c r="H72" s="13"/>
      <c r="I72" s="13"/>
      <c r="J72" s="13"/>
      <c r="K72" s="13"/>
      <c r="L72" s="31"/>
      <c r="M72" s="15"/>
    </row>
    <row r="73" spans="1:13" x14ac:dyDescent="0.2">
      <c r="A73" s="1"/>
      <c r="B73" s="1"/>
      <c r="C73" s="28" t="s">
        <v>17</v>
      </c>
      <c r="D73" s="27"/>
      <c r="E73" s="9" t="s">
        <v>73</v>
      </c>
      <c r="F73" s="30"/>
      <c r="G73" s="27"/>
      <c r="H73" s="3"/>
      <c r="I73" s="3"/>
      <c r="J73" s="3"/>
      <c r="K73" s="3"/>
      <c r="L73" s="29"/>
      <c r="M73" s="2"/>
    </row>
    <row r="74" spans="1:13" x14ac:dyDescent="0.2">
      <c r="A74" s="10"/>
      <c r="B74" s="10"/>
      <c r="C74" s="53" t="s">
        <v>8</v>
      </c>
      <c r="D74" s="63"/>
      <c r="E74" s="63"/>
      <c r="F74" s="14"/>
      <c r="G74" s="63"/>
      <c r="H74" s="31"/>
      <c r="I74" s="13"/>
      <c r="J74" s="31"/>
      <c r="K74" s="13"/>
      <c r="L74" s="31"/>
      <c r="M74" s="15"/>
    </row>
    <row r="75" spans="1:13" x14ac:dyDescent="0.2">
      <c r="A75" s="10"/>
      <c r="B75" s="10"/>
      <c r="C75" s="28" t="s">
        <v>25</v>
      </c>
      <c r="D75" s="63"/>
      <c r="E75" s="9">
        <v>0.03</v>
      </c>
      <c r="F75" s="14"/>
      <c r="G75" s="63"/>
      <c r="H75" s="31"/>
      <c r="I75" s="13"/>
      <c r="J75" s="31"/>
      <c r="K75" s="13"/>
      <c r="L75" s="31"/>
      <c r="M75" s="2"/>
    </row>
    <row r="76" spans="1:13" x14ac:dyDescent="0.2">
      <c r="A76" s="10"/>
      <c r="B76" s="10"/>
      <c r="C76" s="53" t="s">
        <v>8</v>
      </c>
      <c r="D76" s="63"/>
      <c r="E76" s="63"/>
      <c r="F76" s="14"/>
      <c r="G76" s="63"/>
      <c r="H76" s="31"/>
      <c r="I76" s="13"/>
      <c r="J76" s="31"/>
      <c r="K76" s="13"/>
      <c r="L76" s="31"/>
      <c r="M76" s="15"/>
    </row>
  </sheetData>
  <mergeCells count="22">
    <mergeCell ref="A59:A67"/>
    <mergeCell ref="A46:A58"/>
    <mergeCell ref="A1:M1"/>
    <mergeCell ref="A2:M2"/>
    <mergeCell ref="E3:E4"/>
    <mergeCell ref="F3:F4"/>
    <mergeCell ref="G3:H3"/>
    <mergeCell ref="I3:J3"/>
    <mergeCell ref="K3:L3"/>
    <mergeCell ref="D3:D4"/>
    <mergeCell ref="A3:A4"/>
    <mergeCell ref="A34:A45"/>
    <mergeCell ref="A24:A33"/>
    <mergeCell ref="A15:M15"/>
    <mergeCell ref="A16:A23"/>
    <mergeCell ref="A10:A13"/>
    <mergeCell ref="C3:C4"/>
    <mergeCell ref="A7:A8"/>
    <mergeCell ref="A9:M9"/>
    <mergeCell ref="B7:B8"/>
    <mergeCell ref="A6:M6"/>
    <mergeCell ref="B3:B4"/>
  </mergeCells>
  <conditionalFormatting sqref="C12:M12">
    <cfRule type="cellIs" dxfId="0" priority="41" stopIfTrue="1" operator="equal">
      <formula>8223.307275</formula>
    </cfRule>
  </conditionalFormatting>
  <pageMargins left="0.25" right="0.17" top="0.51" bottom="0.42" header="0.11811023622047245" footer="0.11811023622047245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Lasha Gogoladze</cp:lastModifiedBy>
  <cp:lastPrinted>2018-08-11T20:20:33Z</cp:lastPrinted>
  <dcterms:created xsi:type="dcterms:W3CDTF">1996-10-14T23:33:28Z</dcterms:created>
  <dcterms:modified xsi:type="dcterms:W3CDTF">2019-01-15T14:26:13Z</dcterms:modified>
</cp:coreProperties>
</file>