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sha.gogoladze\Desktop\გამოსაცხადებელი ბეტონები\16\მოდებაძე-რაზმაძეების უბანი\"/>
    </mc:Choice>
  </mc:AlternateContent>
  <bookViews>
    <workbookView xWindow="45" yWindow="6015" windowWidth="15600" windowHeight="6060" tabRatio="878"/>
  </bookViews>
  <sheets>
    <sheet name="ხარჯთაღრიცხვა" sheetId="64" r:id="rId1"/>
  </sheets>
  <calcPr calcId="152511"/>
</workbook>
</file>

<file path=xl/calcChain.xml><?xml version="1.0" encoding="utf-8"?>
<calcChain xmlns="http://schemas.openxmlformats.org/spreadsheetml/2006/main">
  <c r="F46" i="64" l="1"/>
  <c r="F83" i="64" l="1"/>
  <c r="H83" i="64" s="1"/>
  <c r="M83" i="64" s="1"/>
  <c r="F82" i="64"/>
  <c r="H82" i="64" s="1"/>
  <c r="M82" i="64" s="1"/>
  <c r="F80" i="64"/>
  <c r="L80" i="64" s="1"/>
  <c r="M80" i="64" s="1"/>
  <c r="F79" i="64"/>
  <c r="J79" i="64" s="1"/>
  <c r="M79" i="64" s="1"/>
  <c r="F56" i="64" l="1"/>
  <c r="H56" i="64" s="1"/>
  <c r="M56" i="64" s="1"/>
  <c r="F43" i="64"/>
  <c r="H43" i="64" s="1"/>
  <c r="M43" i="64" s="1"/>
  <c r="F52" i="64" l="1"/>
  <c r="L52" i="64" s="1"/>
  <c r="M52" i="64" s="1"/>
  <c r="F47" i="64"/>
  <c r="J47" i="64" s="1"/>
  <c r="M47" i="64" s="1"/>
  <c r="F50" i="64"/>
  <c r="L50" i="64" s="1"/>
  <c r="M50" i="64" s="1"/>
  <c r="F54" i="64"/>
  <c r="H54" i="64" s="1"/>
  <c r="M54" i="64" s="1"/>
  <c r="F48" i="64"/>
  <c r="L48" i="64" s="1"/>
  <c r="M48" i="64" s="1"/>
  <c r="F57" i="64"/>
  <c r="H57" i="64" s="1"/>
  <c r="M57" i="64" s="1"/>
  <c r="F51" i="64"/>
  <c r="L51" i="64" s="1"/>
  <c r="M51" i="64" s="1"/>
  <c r="F55" i="64"/>
  <c r="H55" i="64" s="1"/>
  <c r="M55" i="64" s="1"/>
  <c r="F49" i="64"/>
  <c r="L49" i="64" s="1"/>
  <c r="M49" i="64" s="1"/>
  <c r="F58" i="64"/>
  <c r="H58" i="64" s="1"/>
  <c r="M58" i="64" s="1"/>
  <c r="F41" i="64"/>
  <c r="H41" i="64" s="1"/>
  <c r="M41" i="64" s="1"/>
  <c r="F35" i="64"/>
  <c r="J35" i="64" s="1"/>
  <c r="M35" i="64" s="1"/>
  <c r="F44" i="64"/>
  <c r="H44" i="64" s="1"/>
  <c r="M44" i="64" s="1"/>
  <c r="F39" i="64"/>
  <c r="H39" i="64" s="1"/>
  <c r="M39" i="64" s="1"/>
  <c r="F42" i="64"/>
  <c r="H42" i="64" s="1"/>
  <c r="M42" i="64" s="1"/>
  <c r="F45" i="64"/>
  <c r="H45" i="64" s="1"/>
  <c r="M45" i="64" s="1"/>
  <c r="H40" i="64"/>
  <c r="M40" i="64" s="1"/>
  <c r="F37" i="64"/>
  <c r="L37" i="64" s="1"/>
  <c r="M37" i="64" s="1"/>
  <c r="F36" i="64"/>
  <c r="L36" i="64" s="1"/>
  <c r="M36" i="64" s="1"/>
  <c r="F120" i="64" l="1"/>
  <c r="L120" i="64" s="1"/>
  <c r="M120" i="64" s="1"/>
  <c r="F119" i="64"/>
  <c r="L119" i="64" s="1"/>
  <c r="M119" i="64" s="1"/>
  <c r="F118" i="64"/>
  <c r="J118" i="64" s="1"/>
  <c r="M118" i="64" s="1"/>
  <c r="F116" i="64"/>
  <c r="H116" i="64" s="1"/>
  <c r="M116" i="64" s="1"/>
  <c r="F114" i="64"/>
  <c r="L114" i="64" s="1"/>
  <c r="M114" i="64" s="1"/>
  <c r="F113" i="64"/>
  <c r="L113" i="64" s="1"/>
  <c r="M113" i="64" s="1"/>
  <c r="F112" i="64"/>
  <c r="J112" i="64" s="1"/>
  <c r="M112" i="64" s="1"/>
  <c r="F110" i="64"/>
  <c r="H110" i="64" s="1"/>
  <c r="M110" i="64" s="1"/>
  <c r="F109" i="64"/>
  <c r="H109" i="64" s="1"/>
  <c r="M109" i="64" s="1"/>
  <c r="F107" i="64"/>
  <c r="L107" i="64" s="1"/>
  <c r="M107" i="64" s="1"/>
  <c r="F106" i="64"/>
  <c r="J106" i="64" s="1"/>
  <c r="M106" i="64" s="1"/>
  <c r="F104" i="64"/>
  <c r="H104" i="64" s="1"/>
  <c r="M104" i="64" s="1"/>
  <c r="F103" i="64"/>
  <c r="H103" i="64" s="1"/>
  <c r="M103" i="64" s="1"/>
  <c r="F102" i="64"/>
  <c r="H102" i="64" s="1"/>
  <c r="M102" i="64" s="1"/>
  <c r="F101" i="64"/>
  <c r="H101" i="64" s="1"/>
  <c r="M101" i="64" s="1"/>
  <c r="H100" i="64"/>
  <c r="M100" i="64" s="1"/>
  <c r="H99" i="64"/>
  <c r="M99" i="64" s="1"/>
  <c r="F98" i="64"/>
  <c r="H98" i="64" s="1"/>
  <c r="M98" i="64" s="1"/>
  <c r="F96" i="64"/>
  <c r="L96" i="64" s="1"/>
  <c r="M96" i="64" s="1"/>
  <c r="F95" i="64"/>
  <c r="J95" i="64" s="1"/>
  <c r="M95" i="64" s="1"/>
  <c r="F93" i="64"/>
  <c r="H93" i="64" s="1"/>
  <c r="M93" i="64" s="1"/>
  <c r="F91" i="64"/>
  <c r="L91" i="64" s="1"/>
  <c r="M91" i="64" s="1"/>
  <c r="F90" i="64"/>
  <c r="J90" i="64" s="1"/>
  <c r="M90" i="64" s="1"/>
  <c r="F88" i="64"/>
  <c r="H88" i="64" s="1"/>
  <c r="M88" i="64" s="1"/>
  <c r="F87" i="64"/>
  <c r="H87" i="64" s="1"/>
  <c r="M87" i="64" s="1"/>
  <c r="F85" i="64"/>
  <c r="J85" i="64" s="1"/>
  <c r="M85" i="64" s="1"/>
  <c r="F77" i="64"/>
  <c r="H77" i="64" s="1"/>
  <c r="M77" i="64" s="1"/>
  <c r="F75" i="64"/>
  <c r="J75" i="64" s="1"/>
  <c r="M75" i="64" s="1"/>
  <c r="F73" i="64"/>
  <c r="L73" i="64" s="1"/>
  <c r="M73" i="64" s="1"/>
  <c r="F72" i="64"/>
  <c r="L72" i="64" s="1"/>
  <c r="M72" i="64" s="1"/>
  <c r="F71" i="64"/>
  <c r="L71" i="64" s="1"/>
  <c r="M71" i="64" s="1"/>
  <c r="F70" i="64"/>
  <c r="J70" i="64" s="1"/>
  <c r="M70" i="64" s="1"/>
  <c r="F67" i="64"/>
  <c r="H67" i="64" s="1"/>
  <c r="M67" i="64" s="1"/>
  <c r="F66" i="64"/>
  <c r="H66" i="64" s="1"/>
  <c r="M66" i="64" s="1"/>
  <c r="F64" i="64"/>
  <c r="L64" i="64" s="1"/>
  <c r="M64" i="64" s="1"/>
  <c r="F63" i="64"/>
  <c r="L63" i="64" s="1"/>
  <c r="M63" i="64" s="1"/>
  <c r="F62" i="64"/>
  <c r="L62" i="64" s="1"/>
  <c r="M62" i="64" s="1"/>
  <c r="F61" i="64"/>
  <c r="L61" i="64" s="1"/>
  <c r="M61" i="64" s="1"/>
  <c r="F60" i="64"/>
  <c r="J60" i="64" s="1"/>
  <c r="M60" i="64" s="1"/>
  <c r="F33" i="64"/>
  <c r="H33" i="64" s="1"/>
  <c r="M33" i="64" s="1"/>
  <c r="F32" i="64"/>
  <c r="H32" i="64" s="1"/>
  <c r="M32" i="64" s="1"/>
  <c r="F30" i="64"/>
  <c r="L30" i="64" s="1"/>
  <c r="M30" i="64" s="1"/>
  <c r="F29" i="64"/>
  <c r="L29" i="64" s="1"/>
  <c r="M29" i="64" s="1"/>
  <c r="F28" i="64"/>
  <c r="L28" i="64" s="1"/>
  <c r="M28" i="64" s="1"/>
  <c r="F27" i="64"/>
  <c r="L27" i="64" s="1"/>
  <c r="M27" i="64" s="1"/>
  <c r="F26" i="64"/>
  <c r="L26" i="64" s="1"/>
  <c r="M26" i="64" s="1"/>
  <c r="F25" i="64"/>
  <c r="J25" i="64" s="1"/>
  <c r="M25" i="64" s="1"/>
  <c r="F23" i="64"/>
  <c r="H23" i="64" s="1"/>
  <c r="M23" i="64" s="1"/>
  <c r="F22" i="64"/>
  <c r="H22" i="64" s="1"/>
  <c r="F20" i="64"/>
  <c r="L20" i="64" s="1"/>
  <c r="M20" i="64" s="1"/>
  <c r="F19" i="64"/>
  <c r="L19" i="64" s="1"/>
  <c r="M19" i="64" s="1"/>
  <c r="F18" i="64"/>
  <c r="L18" i="64" s="1"/>
  <c r="M18" i="64" s="1"/>
  <c r="F17" i="64"/>
  <c r="J17" i="64" s="1"/>
  <c r="M17" i="64" s="1"/>
  <c r="F14" i="64"/>
  <c r="L14" i="64" s="1"/>
  <c r="M14" i="64" s="1"/>
  <c r="F13" i="64"/>
  <c r="L13" i="64" s="1"/>
  <c r="M13" i="64" s="1"/>
  <c r="F12" i="64"/>
  <c r="L12" i="64" s="1"/>
  <c r="M12" i="64" s="1"/>
  <c r="F11" i="64"/>
  <c r="J11" i="64" s="1"/>
  <c r="M11" i="64" s="1"/>
  <c r="F8" i="64"/>
  <c r="J8" i="64" s="1"/>
  <c r="M8" i="64" l="1"/>
  <c r="M22" i="64"/>
  <c r="J121" i="64" l="1"/>
  <c r="L121" i="64" l="1"/>
  <c r="M121" i="64"/>
  <c r="H121" i="64"/>
</calcChain>
</file>

<file path=xl/sharedStrings.xml><?xml version="1.0" encoding="utf-8"?>
<sst xmlns="http://schemas.openxmlformats.org/spreadsheetml/2006/main" count="265" uniqueCount="106">
  <si>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</si>
  <si>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</si>
  <si>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</si>
  <si>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</si>
  <si>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</si>
  <si>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</si>
  <si>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</si>
  <si>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</si>
  <si>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</si>
  <si>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</si>
  <si>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</si>
  <si>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</si>
  <si>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</si>
  <si>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</si>
  <si>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kac/sT</t>
  </si>
  <si>
    <t>masalebi</t>
  </si>
  <si>
    <t>sxva masala</t>
  </si>
  <si>
    <t xml:space="preserve">gegmiuri dagroveba </t>
  </si>
  <si>
    <t xml:space="preserve">   jami</t>
  </si>
  <si>
    <t>man/sT</t>
  </si>
  <si>
    <t>r e s u r s e b i</t>
  </si>
  <si>
    <t>sxva manqanebi</t>
  </si>
  <si>
    <t xml:space="preserve">zednadebi xarjebi 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</si>
  <si>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</si>
  <si>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</si>
  <si>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gauTvaliswinebeli xarji</t>
  </si>
  <si>
    <t>safuZveli</t>
  </si>
  <si>
    <r>
      <t>m</t>
    </r>
    <r>
      <rPr>
        <vertAlign val="superscript"/>
        <sz val="12"/>
        <rFont val="AcadMtavr"/>
      </rPr>
      <t>3</t>
    </r>
  </si>
  <si>
    <r>
      <t>eqskavatori pnevmoTvlian svlaze 0.5 m</t>
    </r>
    <r>
      <rPr>
        <vertAlign val="superscript"/>
        <sz val="10"/>
        <rFont val="AcadMtavr"/>
      </rPr>
      <t>3</t>
    </r>
  </si>
  <si>
    <t>sn da w
1-22-16</t>
  </si>
  <si>
    <t>avtogreideri 108 c.Z.</t>
  </si>
  <si>
    <t>qviSa-xreSovani narevi</t>
  </si>
  <si>
    <t>sagzao satkepni 5t</t>
  </si>
  <si>
    <t>sagzao satkepni 10t</t>
  </si>
  <si>
    <t>wyali</t>
  </si>
  <si>
    <r>
      <t>m</t>
    </r>
    <r>
      <rPr>
        <b/>
        <vertAlign val="superscript"/>
        <sz val="10"/>
        <rFont val="AcadMtavr"/>
      </rPr>
      <t>3</t>
    </r>
  </si>
  <si>
    <t>sagzao satkepni 18t</t>
  </si>
  <si>
    <t>sarwyavi manqana 6000 litri</t>
  </si>
  <si>
    <t>sn da w
27-7-2</t>
  </si>
  <si>
    <t>misayreli gverdulebis mowyoba qviSa-xreSovani nareviT</t>
  </si>
  <si>
    <t>trasis aRdgena da damagreba</t>
  </si>
  <si>
    <t>km</t>
  </si>
  <si>
    <t>masalis transportireba</t>
  </si>
  <si>
    <t>kvleva-Zieb.          krebuli        gv-557</t>
  </si>
  <si>
    <t>IV kategoriis gruntis damuSaveba eqskavatoriT CamCis moculobiT 0.5 m³ TxrilSi a/m datvirTviT</t>
  </si>
  <si>
    <t>srf</t>
  </si>
  <si>
    <t>sn da w
27-11-2/4</t>
  </si>
  <si>
    <t>qvis namtvrevebis gamanawilebeli manqana</t>
  </si>
  <si>
    <t>mosamzadebeli samuSaoebi</t>
  </si>
  <si>
    <t>miwis vakisis mowyobis samuSaoebi</t>
  </si>
  <si>
    <t>gruntis gatana nagavsayrelze saSualod 5 km-ze</t>
  </si>
  <si>
    <t>sagzao samosis mowyobis samuSaoebi</t>
  </si>
  <si>
    <t>lokalur-resursuli xarjTaRricxva</t>
  </si>
  <si>
    <t>proeqt</t>
  </si>
  <si>
    <t>bitumis emulsia</t>
  </si>
  <si>
    <t>grZ.m</t>
  </si>
  <si>
    <t>gruntis transportireba saSualod 2 km-ze</t>
  </si>
  <si>
    <t>grZ.m.</t>
  </si>
  <si>
    <t>sn da w
23-1-1</t>
  </si>
  <si>
    <t>sxva masalebi</t>
  </si>
  <si>
    <t xml:space="preserve">sn da w
15-166-3  </t>
  </si>
  <si>
    <r>
      <t>m</t>
    </r>
    <r>
      <rPr>
        <b/>
        <vertAlign val="superscript"/>
        <sz val="12"/>
        <rFont val="AcadMtavr"/>
      </rPr>
      <t>2</t>
    </r>
  </si>
  <si>
    <t>hidrosaizolacio masala</t>
  </si>
  <si>
    <t>kg</t>
  </si>
  <si>
    <r>
      <t xml:space="preserve">sn da w
27-7-2      </t>
    </r>
    <r>
      <rPr>
        <sz val="7"/>
        <rFont val="AcadMtavr"/>
      </rPr>
      <t>miyenebiT</t>
    </r>
  </si>
  <si>
    <t>kalapotis formireba eqskvatoriT</t>
  </si>
  <si>
    <t>xelovnuri nagebobebi</t>
  </si>
  <si>
    <t>RorRi fraqcia 0-40 mm</t>
  </si>
  <si>
    <t>sn da w
30-3-2</t>
  </si>
  <si>
    <t>portaluri kedelis qviSa-xreSovani sagebis mowyoba sisqiT 10 sm</t>
  </si>
  <si>
    <t>sn da w
6-14-5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</si>
  <si>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</si>
  <si>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r>
      <rPr>
        <sz val="10"/>
        <rFont val="AcadMtavr"/>
      </rPr>
      <t>betoni</t>
    </r>
    <r>
      <rPr>
        <sz val="10"/>
        <rFont val="Sylfaen"/>
        <family val="1"/>
        <charset val="204"/>
      </rPr>
      <t xml:space="preserve"> B22,5F200W6</t>
    </r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</si>
  <si>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A-III</t>
    </r>
  </si>
  <si>
    <t>qargilis ficari</t>
  </si>
  <si>
    <r>
      <t>m</t>
    </r>
    <r>
      <rPr>
        <vertAlign val="superscript"/>
        <sz val="12"/>
        <rFont val="AcadMtavr"/>
      </rPr>
      <t>2</t>
    </r>
  </si>
  <si>
    <t>daxerxili xis masala</t>
  </si>
  <si>
    <t>lursmani samSeneblo 50-200 mm</t>
  </si>
  <si>
    <t>sn da w
8-4-7</t>
  </si>
  <si>
    <t>rk/betonis kedlebis gare zedapiris damuSaveba 2 fena cxeli bitumiT (hidroizoliacia)</t>
  </si>
  <si>
    <t>tn.</t>
  </si>
  <si>
    <t>liTonis milebze hidroizolaciis mowyoba 2 fena</t>
  </si>
  <si>
    <t>qvabulis darCenili sivrcis Sevseba qviSa-xreSovani nareviT</t>
  </si>
  <si>
    <t>milis qveS qviSis sagebis mowyoba sisqiT 10 sm</t>
  </si>
  <si>
    <t>sn da w
1-22-15</t>
  </si>
  <si>
    <r>
      <t>III kategoriis gruntis damuSaveba eqskavatoriT CamCis moculobiT 0,5m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>,  a/m datvirTviT da gatana nayarSi saSualod 2km-ze</t>
    </r>
  </si>
  <si>
    <t>safuZvlis zeda fenis mowyoba RorRiT fraqcia (0-40 mm) sisqiT 10 sm</t>
  </si>
  <si>
    <r>
      <t xml:space="preserve">gamsvleli portaluri kedelis mowyoba monoliTuri betoniT </t>
    </r>
    <r>
      <rPr>
        <b/>
        <sz val="10"/>
        <rFont val="Arial"/>
        <family val="2"/>
        <charset val="204"/>
      </rPr>
      <t>B22,5F200W6</t>
    </r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</si>
  <si>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</t>
    </r>
  </si>
  <si>
    <t>Semasworebeli fenis mowyoba qviSa-xreSovani nareviT, sisqiT uwyisis mixedviT</t>
  </si>
  <si>
    <t>qviSa</t>
  </si>
  <si>
    <t>sn da w
27-24-17(18)</t>
  </si>
  <si>
    <r>
      <rPr>
        <b/>
        <sz val="10"/>
        <rFont val="Calibri"/>
        <family val="2"/>
        <charset val="204"/>
        <scheme val="minor"/>
      </rPr>
      <t xml:space="preserve">B-30 F-200 W-6 </t>
    </r>
    <r>
      <rPr>
        <b/>
        <sz val="10"/>
        <rFont val="AcadMtavr"/>
      </rPr>
      <t>cementobetonis safaris mowyoba sisqiT 16 sm</t>
    </r>
  </si>
  <si>
    <r>
      <rPr>
        <sz val="10"/>
        <rFont val="Calibri"/>
        <family val="2"/>
        <charset val="204"/>
        <scheme val="minor"/>
      </rPr>
      <t>B-30 F-200 W-6</t>
    </r>
    <r>
      <rPr>
        <sz val="10"/>
        <rFont val="AcadMtavr"/>
      </rPr>
      <t xml:space="preserve"> c/betonis narevi</t>
    </r>
  </si>
  <si>
    <t>bitumis mastika</t>
  </si>
  <si>
    <t>sn da w
27-28-1</t>
  </si>
  <si>
    <t>nakerebis CamWreli meqanizmi</t>
  </si>
  <si>
    <t>traqtori 80 cx.Z.</t>
  </si>
  <si>
    <t>nakerebis Camsxmeli</t>
  </si>
  <si>
    <t>proeqti</t>
  </si>
  <si>
    <t>sn da w
22-5-10</t>
  </si>
  <si>
    <t>liTonis milis mowyoba d-400 mm</t>
  </si>
  <si>
    <t>liTonis mili d=426X6 mm</t>
  </si>
  <si>
    <t>betonis safaris ganivi sadeformacio nakerebis mowyoba</t>
  </si>
  <si>
    <t>WiaTuris municipaliteti  sofeli bJinevi (modebaZe-razmaZeebis ubani)                                                                                                           saubno gzis sareabilitacio samuSaoebi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</si>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</sst>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₽_-;\-* #,##0.00\ _₽_-;_-* &quot;-&quot;??\ _₽_-;_-@_-"/>
    <numFmt numFmtId="166" formatCode="0.000"/>
    <numFmt numFmtId="167" formatCode="0.0000"/>
    <numFmt numFmtId="168" formatCode="0.0"/>
    <numFmt numFmtId="169" formatCode="_-* #,##0.000_р_._-;\-* #,##0.000_р_._-;_-* &quot;-&quot;???_р_._-;_-@_-"/>
    <numFmt numFmtId="170" formatCode="_-* #,##0.00_р_._-;\-* #,##0.00_р_._-;_-* &quot;-&quot;???_р_._-;_-@_-"/>
    <numFmt numFmtId="171" formatCode="0.00000"/>
  </numFmts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vertAlign val="superscript"/>
      <sz val="10"/>
      <name val="AcadMtavr"/>
    </font>
    <font>
      <i/>
      <sz val="10"/>
      <name val="AcadMtavr"/>
    </font>
    <font>
      <b/>
      <i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sz val="7"/>
      <name val="AcadMtavr"/>
    </font>
    <font>
      <b/>
      <sz val="11"/>
      <name val="AcadMtavr"/>
    </font>
    <font>
      <vertAlign val="superscript"/>
      <sz val="12"/>
      <name val="AcadMtavr"/>
    </font>
    <font>
      <sz val="16"/>
      <name val="AcadMtavr"/>
    </font>
    <font>
      <sz val="6"/>
      <name val="AcadMtavr"/>
    </font>
    <font>
      <b/>
      <sz val="11"/>
      <color rgb="FFFF0000"/>
      <name val="AcadMtavr"/>
    </font>
    <font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b/>
      <sz val="8"/>
      <name val="Sylfaen"/>
      <family val="1"/>
      <charset val="204"/>
    </font>
    <font>
      <sz val="9"/>
      <name val="Sylfaen"/>
      <family val="1"/>
      <charset val="204"/>
    </font>
    <font>
      <sz val="10"/>
      <name val="Sylfaen"/>
      <family val="1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AcadMtav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1" xfId="11" applyFont="1" applyFill="1" applyBorder="1" applyAlignment="1">
      <alignment horizontal="center" vertical="center"/>
    </xf>
    <xf numFmtId="43" fontId="8" fillId="0" borderId="1" xfId="1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3" fontId="8" fillId="0" borderId="2" xfId="12" applyFont="1" applyFill="1" applyBorder="1" applyAlignment="1">
      <alignment horizontal="center" vertical="center"/>
    </xf>
    <xf numFmtId="0" fontId="5" fillId="0" borderId="2" xfId="1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3" fontId="9" fillId="0" borderId="1" xfId="12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0" xfId="11" applyFont="1" applyFill="1" applyBorder="1" applyAlignment="1">
      <alignment horizontal="center" vertical="center"/>
    </xf>
    <xf numFmtId="0" fontId="6" fillId="0" borderId="7" xfId="1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9" fillId="0" borderId="3" xfId="12" applyFont="1" applyFill="1" applyBorder="1" applyAlignment="1">
      <alignment horizontal="center" vertical="center"/>
    </xf>
    <xf numFmtId="43" fontId="6" fillId="0" borderId="3" xfId="12" applyFont="1" applyFill="1" applyBorder="1" applyAlignment="1">
      <alignment horizontal="center" vertical="center" wrapText="1"/>
    </xf>
    <xf numFmtId="43" fontId="9" fillId="0" borderId="11" xfId="12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9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7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71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4" fillId="0" borderId="0" xfId="11" applyFont="1" applyFill="1" applyBorder="1" applyAlignment="1">
      <alignment horizontal="center" vertical="center" wrapText="1" shrinkToFit="1"/>
    </xf>
    <xf numFmtId="0" fontId="14" fillId="0" borderId="0" xfId="11" applyFont="1" applyFill="1" applyBorder="1" applyAlignment="1">
      <alignment horizontal="center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6">
    <cellStyle name="Comma" xfId="12" builtinId="3"/>
    <cellStyle name="Normal" xfId="0" builtinId="0"/>
    <cellStyle name="Normal 10" xfId="1"/>
    <cellStyle name="Normal 14" xfId="2"/>
    <cellStyle name="Normal 14 2" xfId="13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8" xfId="8"/>
    <cellStyle name="Normal_gare wyalsadfenigagarini 2 2" xfId="9"/>
    <cellStyle name="Обычный 2" xfId="10"/>
    <cellStyle name="Обычный 2 2" xfId="14"/>
    <cellStyle name="Обычный_Лист1" xfId="11"/>
    <cellStyle name="Финансовый 2" xfId="15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zoomScale="110" zoomScaleNormal="110" workbookViewId="0">
      <selection activeCell="M122" sqref="M122:M129"/>
    </sheetView>
  </sheetViews>
  <sheetFormatPr defaultRowHeight="12.75" x14ac:dyDescent="0.2"/>
  <cols>
    <col min="1" max="1" width="3.5703125" style="16" customWidth="1"/>
    <col min="2" max="2" width="8.7109375" style="16" customWidth="1"/>
    <col min="3" max="3" width="36.7109375" style="16" customWidth="1"/>
    <col min="4" max="4" width="7.7109375" style="16" customWidth="1"/>
    <col min="5" max="5" width="7.5703125" style="16" customWidth="1"/>
    <col min="6" max="6" width="10.7109375" style="16" customWidth="1"/>
    <col min="7" max="7" width="9.5703125" style="16" customWidth="1"/>
    <col min="8" max="8" width="13.5703125" style="16" customWidth="1"/>
    <col min="9" max="9" width="9.140625" style="16"/>
    <col min="10" max="10" width="12" style="16" customWidth="1"/>
    <col min="11" max="11" width="9.7109375" style="16" customWidth="1"/>
    <col min="12" max="12" width="13.140625" style="16" customWidth="1"/>
    <col min="13" max="13" width="14.5703125" style="16" customWidth="1"/>
    <col min="14" max="16384" width="9.140625" style="16"/>
  </cols>
  <sheetData>
    <row r="1" spans="1:13" ht="33" customHeight="1" x14ac:dyDescent="0.2">
      <c r="A1" s="98" t="s">
        <v>104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x14ac:dyDescent="0.2">
      <c r="A3" s="101" t="s">
        <v>1</v>
      </c>
      <c r="B3" s="91" t="s">
        <v>26</v>
      </c>
      <c r="C3" s="84" t="s">
        <v>2</v>
      </c>
      <c r="D3" s="101" t="s">
        <v>3</v>
      </c>
      <c r="E3" s="101" t="s">
        <v>11</v>
      </c>
      <c r="F3" s="101" t="s">
        <v>4</v>
      </c>
      <c r="G3" s="102" t="s">
        <v>15</v>
      </c>
      <c r="H3" s="102"/>
      <c r="I3" s="102" t="s">
        <v>5</v>
      </c>
      <c r="J3" s="102"/>
      <c r="K3" s="101" t="s">
        <v>6</v>
      </c>
      <c r="L3" s="101"/>
      <c r="M3" s="4" t="s">
        <v>18</v>
      </c>
    </row>
    <row r="4" spans="1:13" x14ac:dyDescent="0.2">
      <c r="A4" s="101"/>
      <c r="B4" s="92"/>
      <c r="C4" s="84"/>
      <c r="D4" s="101"/>
      <c r="E4" s="101"/>
      <c r="F4" s="101"/>
      <c r="G4" s="75" t="s">
        <v>7</v>
      </c>
      <c r="H4" s="11" t="s">
        <v>8</v>
      </c>
      <c r="I4" s="75" t="s">
        <v>7</v>
      </c>
      <c r="J4" s="11" t="s">
        <v>8</v>
      </c>
      <c r="K4" s="75" t="s">
        <v>7</v>
      </c>
      <c r="L4" s="11" t="s">
        <v>9</v>
      </c>
      <c r="M4" s="75" t="s">
        <v>10</v>
      </c>
    </row>
    <row r="5" spans="1:13" x14ac:dyDescent="0.2">
      <c r="A5" s="74">
        <v>1</v>
      </c>
      <c r="B5" s="81">
        <v>2</v>
      </c>
      <c r="C5" s="74">
        <v>3</v>
      </c>
      <c r="D5" s="74">
        <v>4</v>
      </c>
      <c r="E5" s="74">
        <v>5</v>
      </c>
      <c r="F5" s="81">
        <v>6</v>
      </c>
      <c r="G5" s="75">
        <v>7</v>
      </c>
      <c r="H5" s="12">
        <v>8</v>
      </c>
      <c r="I5" s="75">
        <v>9</v>
      </c>
      <c r="J5" s="12">
        <v>10</v>
      </c>
      <c r="K5" s="75">
        <v>11</v>
      </c>
      <c r="L5" s="12">
        <v>12</v>
      </c>
      <c r="M5" s="75">
        <v>13</v>
      </c>
    </row>
    <row r="6" spans="1:13" ht="14.25" customHeight="1" x14ac:dyDescent="0.2">
      <c r="A6" s="88" t="s">
        <v>48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x14ac:dyDescent="0.2">
      <c r="A7" s="85">
        <v>1</v>
      </c>
      <c r="B7" s="87" t="s">
        <v>43</v>
      </c>
      <c r="C7" s="41" t="s">
        <v>40</v>
      </c>
      <c r="D7" s="45" t="s">
        <v>41</v>
      </c>
      <c r="E7" s="45"/>
      <c r="F7" s="78">
        <v>0.05</v>
      </c>
      <c r="G7" s="43"/>
      <c r="H7" s="46"/>
      <c r="I7" s="46"/>
      <c r="J7" s="46"/>
      <c r="K7" s="46"/>
      <c r="L7" s="46"/>
      <c r="M7" s="46"/>
    </row>
    <row r="8" spans="1:13" x14ac:dyDescent="0.2">
      <c r="A8" s="85"/>
      <c r="B8" s="87"/>
      <c r="C8" s="40" t="s">
        <v>12</v>
      </c>
      <c r="D8" s="32" t="s">
        <v>14</v>
      </c>
      <c r="E8" s="32">
        <v>93.22</v>
      </c>
      <c r="F8" s="44">
        <f>F7*E8</f>
        <v>4.6610000000000005</v>
      </c>
      <c r="G8" s="32"/>
      <c r="H8" s="44"/>
      <c r="I8" s="44">
        <v>0</v>
      </c>
      <c r="J8" s="44">
        <f>F8*I8</f>
        <v>0</v>
      </c>
      <c r="K8" s="44"/>
      <c r="L8" s="44"/>
      <c r="M8" s="44">
        <f>H8+J8+L8</f>
        <v>0</v>
      </c>
    </row>
    <row r="9" spans="1:13" ht="14.25" customHeight="1" x14ac:dyDescent="0.2">
      <c r="A9" s="86" t="s">
        <v>49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51" x14ac:dyDescent="0.2">
      <c r="A10" s="96">
        <v>2</v>
      </c>
      <c r="B10" s="51" t="s">
        <v>29</v>
      </c>
      <c r="C10" s="41" t="s">
        <v>44</v>
      </c>
      <c r="D10" s="72" t="s">
        <v>23</v>
      </c>
      <c r="E10" s="45"/>
      <c r="F10" s="31">
        <v>33.85</v>
      </c>
      <c r="G10" s="45"/>
      <c r="H10" s="46"/>
      <c r="I10" s="45"/>
      <c r="J10" s="46"/>
      <c r="K10" s="45"/>
      <c r="L10" s="46"/>
      <c r="M10" s="46"/>
    </row>
    <row r="11" spans="1:13" x14ac:dyDescent="0.2">
      <c r="A11" s="96"/>
      <c r="B11" s="80"/>
      <c r="C11" s="40" t="s">
        <v>12</v>
      </c>
      <c r="D11" s="27" t="s">
        <v>14</v>
      </c>
      <c r="E11" s="27">
        <v>2.7E-2</v>
      </c>
      <c r="F11" s="29">
        <f>E11*F10</f>
        <v>0.91395000000000004</v>
      </c>
      <c r="G11" s="28"/>
      <c r="H11" s="47"/>
      <c r="I11" s="29">
        <v>0</v>
      </c>
      <c r="J11" s="29">
        <f>F11*I11</f>
        <v>0</v>
      </c>
      <c r="K11" s="30"/>
      <c r="L11" s="29"/>
      <c r="M11" s="29">
        <f>H11+J11+L11</f>
        <v>0</v>
      </c>
    </row>
    <row r="12" spans="1:13" ht="27.75" x14ac:dyDescent="0.2">
      <c r="A12" s="96"/>
      <c r="B12" s="80"/>
      <c r="C12" s="28" t="s">
        <v>28</v>
      </c>
      <c r="D12" s="27" t="s">
        <v>19</v>
      </c>
      <c r="E12" s="27">
        <v>6.0499999999999998E-2</v>
      </c>
      <c r="F12" s="39">
        <f>E12*F10</f>
        <v>2.0479250000000002</v>
      </c>
      <c r="G12" s="32"/>
      <c r="H12" s="44"/>
      <c r="I12" s="32"/>
      <c r="J12" s="44"/>
      <c r="K12" s="32">
        <v>0</v>
      </c>
      <c r="L12" s="44">
        <f>F12*K12</f>
        <v>0</v>
      </c>
      <c r="M12" s="44">
        <f>L12</f>
        <v>0</v>
      </c>
    </row>
    <row r="13" spans="1:13" x14ac:dyDescent="0.2">
      <c r="A13" s="96"/>
      <c r="B13" s="80"/>
      <c r="C13" s="42" t="s">
        <v>21</v>
      </c>
      <c r="D13" s="48" t="s">
        <v>0</v>
      </c>
      <c r="E13" s="27">
        <v>2.2100000000000002E-3</v>
      </c>
      <c r="F13" s="52">
        <f>E13*F10</f>
        <v>7.4808500000000014E-2</v>
      </c>
      <c r="G13" s="48"/>
      <c r="H13" s="49"/>
      <c r="I13" s="50"/>
      <c r="J13" s="49"/>
      <c r="K13" s="49">
        <v>0</v>
      </c>
      <c r="L13" s="49">
        <f>F13*K13</f>
        <v>0</v>
      </c>
      <c r="M13" s="49">
        <f>H13+J13+L13</f>
        <v>0</v>
      </c>
    </row>
    <row r="14" spans="1:13" ht="36.75" customHeight="1" x14ac:dyDescent="0.2">
      <c r="A14" s="73">
        <v>3</v>
      </c>
      <c r="B14" s="51" t="s">
        <v>45</v>
      </c>
      <c r="C14" s="53" t="s">
        <v>50</v>
      </c>
      <c r="D14" s="72" t="s">
        <v>13</v>
      </c>
      <c r="E14" s="29">
        <v>1.97</v>
      </c>
      <c r="F14" s="31">
        <f>F10*1.97</f>
        <v>66.6845</v>
      </c>
      <c r="G14" s="32"/>
      <c r="H14" s="44"/>
      <c r="I14" s="32"/>
      <c r="J14" s="44"/>
      <c r="K14" s="32">
        <v>0</v>
      </c>
      <c r="L14" s="44">
        <f>F14*K14</f>
        <v>0</v>
      </c>
      <c r="M14" s="44">
        <f>L14</f>
        <v>0</v>
      </c>
    </row>
    <row r="15" spans="1:13" ht="14.25" x14ac:dyDescent="0.2">
      <c r="A15" s="86" t="s">
        <v>51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38.25" x14ac:dyDescent="0.2">
      <c r="A16" s="85">
        <v>4</v>
      </c>
      <c r="B16" s="51" t="s">
        <v>38</v>
      </c>
      <c r="C16" s="41" t="s">
        <v>89</v>
      </c>
      <c r="D16" s="72" t="s">
        <v>35</v>
      </c>
      <c r="E16" s="72"/>
      <c r="F16" s="31">
        <v>1.65</v>
      </c>
      <c r="G16" s="55"/>
      <c r="H16" s="56"/>
      <c r="I16" s="57"/>
      <c r="J16" s="56"/>
      <c r="K16" s="57"/>
      <c r="L16" s="56"/>
      <c r="M16" s="56"/>
    </row>
    <row r="17" spans="1:13" x14ac:dyDescent="0.2">
      <c r="A17" s="85"/>
      <c r="B17" s="80"/>
      <c r="C17" s="40" t="s">
        <v>12</v>
      </c>
      <c r="D17" s="48" t="s">
        <v>14</v>
      </c>
      <c r="E17" s="39">
        <v>0.15</v>
      </c>
      <c r="F17" s="52">
        <f>F16*E17</f>
        <v>0.24749999999999997</v>
      </c>
      <c r="G17" s="54"/>
      <c r="H17" s="58"/>
      <c r="I17" s="49">
        <v>0</v>
      </c>
      <c r="J17" s="49">
        <f>F17*I17</f>
        <v>0</v>
      </c>
      <c r="K17" s="50"/>
      <c r="L17" s="49"/>
      <c r="M17" s="49">
        <f>H17+J17+L17</f>
        <v>0</v>
      </c>
    </row>
    <row r="18" spans="1:13" x14ac:dyDescent="0.2">
      <c r="A18" s="85"/>
      <c r="B18" s="80"/>
      <c r="C18" s="42" t="s">
        <v>30</v>
      </c>
      <c r="D18" s="48" t="s">
        <v>19</v>
      </c>
      <c r="E18" s="27">
        <v>2.1600000000000001E-2</v>
      </c>
      <c r="F18" s="52">
        <f>E18*F16</f>
        <v>3.5639999999999998E-2</v>
      </c>
      <c r="G18" s="48"/>
      <c r="H18" s="49"/>
      <c r="I18" s="50"/>
      <c r="J18" s="49"/>
      <c r="K18" s="50">
        <v>0</v>
      </c>
      <c r="L18" s="49">
        <f>F18*K18</f>
        <v>0</v>
      </c>
      <c r="M18" s="49">
        <f>H18+J18+L18</f>
        <v>0</v>
      </c>
    </row>
    <row r="19" spans="1:13" x14ac:dyDescent="0.2">
      <c r="A19" s="85"/>
      <c r="B19" s="80"/>
      <c r="C19" s="42" t="s">
        <v>36</v>
      </c>
      <c r="D19" s="48" t="s">
        <v>19</v>
      </c>
      <c r="E19" s="27">
        <v>2.7300000000000001E-2</v>
      </c>
      <c r="F19" s="52">
        <f>F16*E19</f>
        <v>4.5045000000000002E-2</v>
      </c>
      <c r="G19" s="48"/>
      <c r="H19" s="49"/>
      <c r="I19" s="50"/>
      <c r="J19" s="49"/>
      <c r="K19" s="49">
        <v>0</v>
      </c>
      <c r="L19" s="49">
        <f>F19*K19</f>
        <v>0</v>
      </c>
      <c r="M19" s="49">
        <f>H19+J19+L19</f>
        <v>0</v>
      </c>
    </row>
    <row r="20" spans="1:13" x14ac:dyDescent="0.2">
      <c r="A20" s="85"/>
      <c r="B20" s="80"/>
      <c r="C20" s="42" t="s">
        <v>37</v>
      </c>
      <c r="D20" s="48" t="s">
        <v>19</v>
      </c>
      <c r="E20" s="27">
        <v>9.7000000000000003E-3</v>
      </c>
      <c r="F20" s="52">
        <f>F16*E20</f>
        <v>1.6004999999999998E-2</v>
      </c>
      <c r="G20" s="48"/>
      <c r="H20" s="49"/>
      <c r="I20" s="50"/>
      <c r="J20" s="49"/>
      <c r="K20" s="50">
        <v>0</v>
      </c>
      <c r="L20" s="49">
        <f>F20*K20</f>
        <v>0</v>
      </c>
      <c r="M20" s="49">
        <f>H20+J20+L20</f>
        <v>0</v>
      </c>
    </row>
    <row r="21" spans="1:13" x14ac:dyDescent="0.2">
      <c r="A21" s="85"/>
      <c r="B21" s="80"/>
      <c r="C21" s="27" t="s">
        <v>20</v>
      </c>
      <c r="D21" s="48"/>
      <c r="E21" s="27"/>
      <c r="F21" s="48"/>
      <c r="G21" s="48"/>
      <c r="H21" s="49"/>
      <c r="I21" s="50"/>
      <c r="J21" s="49"/>
      <c r="K21" s="50"/>
      <c r="L21" s="49"/>
      <c r="M21" s="49"/>
    </row>
    <row r="22" spans="1:13" ht="18.75" x14ac:dyDescent="0.2">
      <c r="A22" s="85"/>
      <c r="B22" s="80"/>
      <c r="C22" s="40" t="s">
        <v>31</v>
      </c>
      <c r="D22" s="27" t="s">
        <v>27</v>
      </c>
      <c r="E22" s="27">
        <v>1.22</v>
      </c>
      <c r="F22" s="49">
        <f>E22*F16</f>
        <v>2.0129999999999999</v>
      </c>
      <c r="G22" s="49">
        <v>0</v>
      </c>
      <c r="H22" s="49">
        <f>F22*G22</f>
        <v>0</v>
      </c>
      <c r="I22" s="50"/>
      <c r="J22" s="49"/>
      <c r="K22" s="50"/>
      <c r="L22" s="49"/>
      <c r="M22" s="49">
        <f>H22+J22+L22</f>
        <v>0</v>
      </c>
    </row>
    <row r="23" spans="1:13" ht="18.75" x14ac:dyDescent="0.2">
      <c r="A23" s="85"/>
      <c r="B23" s="80"/>
      <c r="C23" s="28" t="s">
        <v>34</v>
      </c>
      <c r="D23" s="27" t="s">
        <v>27</v>
      </c>
      <c r="E23" s="27">
        <v>7.0000000000000007E-2</v>
      </c>
      <c r="F23" s="48">
        <f>E23*F16</f>
        <v>0.11550000000000001</v>
      </c>
      <c r="G23" s="49">
        <v>0</v>
      </c>
      <c r="H23" s="49">
        <f>F23*G23</f>
        <v>0</v>
      </c>
      <c r="I23" s="50"/>
      <c r="J23" s="49"/>
      <c r="K23" s="50"/>
      <c r="L23" s="49"/>
      <c r="M23" s="49">
        <f>H23+J23+L23</f>
        <v>0</v>
      </c>
    </row>
    <row r="24" spans="1:13" ht="38.25" x14ac:dyDescent="0.2">
      <c r="A24" s="85">
        <v>5</v>
      </c>
      <c r="B24" s="51" t="s">
        <v>46</v>
      </c>
      <c r="C24" s="41" t="s">
        <v>86</v>
      </c>
      <c r="D24" s="72" t="s">
        <v>24</v>
      </c>
      <c r="E24" s="72"/>
      <c r="F24" s="31">
        <v>170</v>
      </c>
      <c r="G24" s="55"/>
      <c r="H24" s="56"/>
      <c r="I24" s="57"/>
      <c r="J24" s="56"/>
      <c r="K24" s="57"/>
      <c r="L24" s="56"/>
      <c r="M24" s="56"/>
    </row>
    <row r="25" spans="1:13" x14ac:dyDescent="0.2">
      <c r="A25" s="85"/>
      <c r="B25" s="80"/>
      <c r="C25" s="40" t="s">
        <v>12</v>
      </c>
      <c r="D25" s="48" t="s">
        <v>14</v>
      </c>
      <c r="E25" s="27">
        <v>3.3000000000000002E-2</v>
      </c>
      <c r="F25" s="52">
        <f>F24*E25</f>
        <v>5.61</v>
      </c>
      <c r="G25" s="54"/>
      <c r="H25" s="58"/>
      <c r="I25" s="49">
        <v>0</v>
      </c>
      <c r="J25" s="49">
        <f>F25*I25</f>
        <v>0</v>
      </c>
      <c r="K25" s="50"/>
      <c r="L25" s="49"/>
      <c r="M25" s="49">
        <f t="shared" ref="M25:M30" si="0">H25+J25+L25</f>
        <v>0</v>
      </c>
    </row>
    <row r="26" spans="1:13" x14ac:dyDescent="0.2">
      <c r="A26" s="85"/>
      <c r="B26" s="80"/>
      <c r="C26" s="42" t="s">
        <v>30</v>
      </c>
      <c r="D26" s="48" t="s">
        <v>19</v>
      </c>
      <c r="E26" s="27">
        <v>1.91E-3</v>
      </c>
      <c r="F26" s="52">
        <f>E26*F24</f>
        <v>0.32469999999999999</v>
      </c>
      <c r="G26" s="48"/>
      <c r="H26" s="49"/>
      <c r="I26" s="50"/>
      <c r="J26" s="49"/>
      <c r="K26" s="50">
        <v>0</v>
      </c>
      <c r="L26" s="49">
        <f>F26*K26</f>
        <v>0</v>
      </c>
      <c r="M26" s="49">
        <f t="shared" si="0"/>
        <v>0</v>
      </c>
    </row>
    <row r="27" spans="1:13" x14ac:dyDescent="0.2">
      <c r="A27" s="85"/>
      <c r="B27" s="80"/>
      <c r="C27" s="42" t="s">
        <v>32</v>
      </c>
      <c r="D27" s="48" t="s">
        <v>19</v>
      </c>
      <c r="E27" s="27">
        <v>1.12E-2</v>
      </c>
      <c r="F27" s="52">
        <f>E27*F24</f>
        <v>1.9039999999999999</v>
      </c>
      <c r="G27" s="48"/>
      <c r="H27" s="49"/>
      <c r="I27" s="50"/>
      <c r="J27" s="49"/>
      <c r="K27" s="49">
        <v>0</v>
      </c>
      <c r="L27" s="49">
        <f>F27*K27</f>
        <v>0</v>
      </c>
      <c r="M27" s="49">
        <f t="shared" si="0"/>
        <v>0</v>
      </c>
    </row>
    <row r="28" spans="1:13" x14ac:dyDescent="0.2">
      <c r="A28" s="85"/>
      <c r="B28" s="80"/>
      <c r="C28" s="42" t="s">
        <v>33</v>
      </c>
      <c r="D28" s="48" t="s">
        <v>19</v>
      </c>
      <c r="E28" s="27">
        <v>2.4799999999999999E-2</v>
      </c>
      <c r="F28" s="52">
        <f>E28*F24</f>
        <v>4.2160000000000002</v>
      </c>
      <c r="G28" s="48"/>
      <c r="H28" s="49"/>
      <c r="I28" s="50"/>
      <c r="J28" s="49"/>
      <c r="K28" s="50">
        <v>0</v>
      </c>
      <c r="L28" s="49">
        <f>F28*K28</f>
        <v>0</v>
      </c>
      <c r="M28" s="49">
        <f t="shared" si="0"/>
        <v>0</v>
      </c>
    </row>
    <row r="29" spans="1:13" x14ac:dyDescent="0.2">
      <c r="A29" s="85"/>
      <c r="B29" s="80"/>
      <c r="C29" s="42" t="s">
        <v>37</v>
      </c>
      <c r="D29" s="48" t="s">
        <v>19</v>
      </c>
      <c r="E29" s="27">
        <v>4.1399999999999996E-3</v>
      </c>
      <c r="F29" s="52">
        <f>F24*E29</f>
        <v>0.70379999999999998</v>
      </c>
      <c r="G29" s="48"/>
      <c r="H29" s="49"/>
      <c r="I29" s="50"/>
      <c r="J29" s="49"/>
      <c r="K29" s="50">
        <v>0</v>
      </c>
      <c r="L29" s="49">
        <f>F29*K29</f>
        <v>0</v>
      </c>
      <c r="M29" s="49">
        <f t="shared" si="0"/>
        <v>0</v>
      </c>
    </row>
    <row r="30" spans="1:13" ht="25.5" x14ac:dyDescent="0.2">
      <c r="A30" s="85"/>
      <c r="B30" s="80"/>
      <c r="C30" s="42" t="s">
        <v>47</v>
      </c>
      <c r="D30" s="48" t="s">
        <v>19</v>
      </c>
      <c r="E30" s="27">
        <v>5.2999999999999998E-4</v>
      </c>
      <c r="F30" s="39">
        <f>E30*F24</f>
        <v>9.01E-2</v>
      </c>
      <c r="G30" s="27"/>
      <c r="H30" s="29"/>
      <c r="I30" s="30"/>
      <c r="J30" s="29"/>
      <c r="K30" s="30">
        <v>0</v>
      </c>
      <c r="L30" s="29">
        <f>F30*K30</f>
        <v>0</v>
      </c>
      <c r="M30" s="29">
        <f t="shared" si="0"/>
        <v>0</v>
      </c>
    </row>
    <row r="31" spans="1:13" x14ac:dyDescent="0.2">
      <c r="A31" s="85"/>
      <c r="B31" s="80"/>
      <c r="C31" s="27" t="s">
        <v>20</v>
      </c>
      <c r="D31" s="48"/>
      <c r="E31" s="27"/>
      <c r="F31" s="48"/>
      <c r="G31" s="48"/>
      <c r="H31" s="49"/>
      <c r="I31" s="50"/>
      <c r="J31" s="49"/>
      <c r="K31" s="50"/>
      <c r="L31" s="49"/>
      <c r="M31" s="49"/>
    </row>
    <row r="32" spans="1:13" ht="18.75" x14ac:dyDescent="0.2">
      <c r="A32" s="85"/>
      <c r="B32" s="80"/>
      <c r="C32" s="40" t="s">
        <v>67</v>
      </c>
      <c r="D32" s="27" t="s">
        <v>27</v>
      </c>
      <c r="E32" s="27">
        <v>0.126</v>
      </c>
      <c r="F32" s="29">
        <f>E32*F24</f>
        <v>21.42</v>
      </c>
      <c r="G32" s="70">
        <v>0</v>
      </c>
      <c r="H32" s="70">
        <f>F32*G32</f>
        <v>0</v>
      </c>
      <c r="I32" s="71"/>
      <c r="J32" s="70"/>
      <c r="K32" s="71"/>
      <c r="L32" s="70"/>
      <c r="M32" s="70">
        <f>H32+J32+L32</f>
        <v>0</v>
      </c>
    </row>
    <row r="33" spans="1:13" ht="18.75" x14ac:dyDescent="0.2">
      <c r="A33" s="85"/>
      <c r="B33" s="80"/>
      <c r="C33" s="28" t="s">
        <v>34</v>
      </c>
      <c r="D33" s="27" t="s">
        <v>27</v>
      </c>
      <c r="E33" s="27">
        <v>0.03</v>
      </c>
      <c r="F33" s="49">
        <f>E33*F24</f>
        <v>5.0999999999999996</v>
      </c>
      <c r="G33" s="49">
        <v>0</v>
      </c>
      <c r="H33" s="49">
        <f>F33*G33</f>
        <v>0</v>
      </c>
      <c r="I33" s="50"/>
      <c r="J33" s="49"/>
      <c r="K33" s="50"/>
      <c r="L33" s="49"/>
      <c r="M33" s="49">
        <f>H33+J33+L33</f>
        <v>0</v>
      </c>
    </row>
    <row r="34" spans="1:13" ht="25.5" x14ac:dyDescent="0.2">
      <c r="A34" s="93">
        <v>6</v>
      </c>
      <c r="B34" s="51" t="s">
        <v>91</v>
      </c>
      <c r="C34" s="41" t="s">
        <v>92</v>
      </c>
      <c r="D34" s="77" t="s">
        <v>24</v>
      </c>
      <c r="E34" s="77"/>
      <c r="F34" s="31">
        <v>150</v>
      </c>
      <c r="G34" s="55"/>
      <c r="H34" s="56"/>
      <c r="I34" s="57"/>
      <c r="J34" s="56"/>
      <c r="K34" s="57"/>
      <c r="L34" s="56"/>
      <c r="M34" s="56"/>
    </row>
    <row r="35" spans="1:13" x14ac:dyDescent="0.2">
      <c r="A35" s="94"/>
      <c r="B35" s="80"/>
      <c r="C35" s="40" t="s">
        <v>12</v>
      </c>
      <c r="D35" s="32" t="s">
        <v>14</v>
      </c>
      <c r="E35" s="27">
        <v>0.38644000000000001</v>
      </c>
      <c r="F35" s="39">
        <f>E35*F34</f>
        <v>57.966000000000001</v>
      </c>
      <c r="G35" s="27"/>
      <c r="H35" s="29"/>
      <c r="I35" s="29">
        <v>0</v>
      </c>
      <c r="J35" s="29">
        <f>I35*F35</f>
        <v>0</v>
      </c>
      <c r="K35" s="27"/>
      <c r="L35" s="27"/>
      <c r="M35" s="29">
        <f>L35+J35+H35</f>
        <v>0</v>
      </c>
    </row>
    <row r="36" spans="1:13" x14ac:dyDescent="0.2">
      <c r="A36" s="94"/>
      <c r="B36" s="80"/>
      <c r="C36" s="42" t="s">
        <v>37</v>
      </c>
      <c r="D36" s="48" t="s">
        <v>19</v>
      </c>
      <c r="E36" s="27">
        <v>2.2599999999999999E-2</v>
      </c>
      <c r="F36" s="52">
        <f>F34*E36</f>
        <v>3.3899999999999997</v>
      </c>
      <c r="G36" s="48"/>
      <c r="H36" s="49"/>
      <c r="I36" s="50"/>
      <c r="J36" s="49"/>
      <c r="K36" s="50">
        <v>0</v>
      </c>
      <c r="L36" s="49">
        <f>F36*K36</f>
        <v>0</v>
      </c>
      <c r="M36" s="49">
        <f t="shared" ref="M36" si="1">H36+J36+L36</f>
        <v>0</v>
      </c>
    </row>
    <row r="37" spans="1:13" x14ac:dyDescent="0.2">
      <c r="A37" s="94"/>
      <c r="B37" s="80"/>
      <c r="C37" s="28" t="s">
        <v>21</v>
      </c>
      <c r="D37" s="32" t="s">
        <v>0</v>
      </c>
      <c r="E37" s="27">
        <v>1.3100000000000001E-2</v>
      </c>
      <c r="F37" s="39">
        <f>E37*F34</f>
        <v>1.9650000000000001</v>
      </c>
      <c r="G37" s="27"/>
      <c r="H37" s="27"/>
      <c r="I37" s="27"/>
      <c r="J37" s="27"/>
      <c r="K37" s="29">
        <v>0</v>
      </c>
      <c r="L37" s="29">
        <f>K37*F37</f>
        <v>0</v>
      </c>
      <c r="M37" s="29">
        <f>L37+J37+H37</f>
        <v>0</v>
      </c>
    </row>
    <row r="38" spans="1:13" x14ac:dyDescent="0.2">
      <c r="A38" s="94"/>
      <c r="B38" s="80"/>
      <c r="C38" s="27" t="s">
        <v>20</v>
      </c>
      <c r="D38" s="27"/>
      <c r="E38" s="27"/>
      <c r="F38" s="29"/>
      <c r="G38" s="27"/>
      <c r="H38" s="29"/>
      <c r="I38" s="30"/>
      <c r="J38" s="29"/>
      <c r="K38" s="30"/>
      <c r="L38" s="29"/>
      <c r="M38" s="29"/>
    </row>
    <row r="39" spans="1:13" ht="18.75" x14ac:dyDescent="0.2">
      <c r="A39" s="94"/>
      <c r="B39" s="80"/>
      <c r="C39" s="28" t="s">
        <v>93</v>
      </c>
      <c r="D39" s="27" t="s">
        <v>27</v>
      </c>
      <c r="E39" s="27">
        <v>0.16320000000000001</v>
      </c>
      <c r="F39" s="39">
        <f>E39*F34</f>
        <v>24.48</v>
      </c>
      <c r="G39" s="33">
        <v>0</v>
      </c>
      <c r="H39" s="33">
        <f>G39*F39</f>
        <v>0</v>
      </c>
      <c r="I39" s="34"/>
      <c r="J39" s="35"/>
      <c r="K39" s="36"/>
      <c r="L39" s="36"/>
      <c r="M39" s="29">
        <f>L39+J39+H39</f>
        <v>0</v>
      </c>
    </row>
    <row r="40" spans="1:13" ht="21" x14ac:dyDescent="0.2">
      <c r="A40" s="94"/>
      <c r="B40" s="80"/>
      <c r="C40" s="68" t="s">
        <v>73</v>
      </c>
      <c r="D40" s="27" t="s">
        <v>13</v>
      </c>
      <c r="E40" s="81" t="s">
        <v>99</v>
      </c>
      <c r="F40" s="39">
        <v>1.129</v>
      </c>
      <c r="G40" s="29">
        <v>0</v>
      </c>
      <c r="H40" s="29">
        <f t="shared" ref="H40" si="2">F40*G40</f>
        <v>0</v>
      </c>
      <c r="I40" s="30"/>
      <c r="J40" s="29"/>
      <c r="K40" s="30"/>
      <c r="L40" s="29"/>
      <c r="M40" s="29">
        <f t="shared" ref="M40" si="3">H40+J40+L40</f>
        <v>0</v>
      </c>
    </row>
    <row r="41" spans="1:13" x14ac:dyDescent="0.2">
      <c r="A41" s="94"/>
      <c r="B41" s="80"/>
      <c r="C41" s="42" t="s">
        <v>94</v>
      </c>
      <c r="D41" s="48" t="s">
        <v>13</v>
      </c>
      <c r="E41" s="27">
        <v>1.9000000000000001E-4</v>
      </c>
      <c r="F41" s="49">
        <f>E41*F34</f>
        <v>2.8500000000000001E-2</v>
      </c>
      <c r="G41" s="49">
        <v>0</v>
      </c>
      <c r="H41" s="49">
        <f>F41*G41</f>
        <v>0</v>
      </c>
      <c r="I41" s="50"/>
      <c r="J41" s="49"/>
      <c r="K41" s="50"/>
      <c r="L41" s="49"/>
      <c r="M41" s="49">
        <f>H41+J41+L41</f>
        <v>0</v>
      </c>
    </row>
    <row r="42" spans="1:13" ht="18.75" x14ac:dyDescent="0.2">
      <c r="A42" s="94"/>
      <c r="B42" s="80"/>
      <c r="C42" s="28" t="s">
        <v>90</v>
      </c>
      <c r="D42" s="27" t="s">
        <v>27</v>
      </c>
      <c r="E42" s="27">
        <v>0.04</v>
      </c>
      <c r="F42" s="29">
        <f>E42*F34</f>
        <v>6</v>
      </c>
      <c r="G42" s="29">
        <v>0</v>
      </c>
      <c r="H42" s="29">
        <f>F42*G42</f>
        <v>0</v>
      </c>
      <c r="I42" s="30"/>
      <c r="J42" s="29"/>
      <c r="K42" s="30"/>
      <c r="L42" s="29"/>
      <c r="M42" s="29">
        <f>H42+J42+L42</f>
        <v>0</v>
      </c>
    </row>
    <row r="43" spans="1:13" ht="18.75" x14ac:dyDescent="0.2">
      <c r="A43" s="94"/>
      <c r="B43" s="80"/>
      <c r="C43" s="28" t="s">
        <v>74</v>
      </c>
      <c r="D43" s="27" t="s">
        <v>75</v>
      </c>
      <c r="E43" s="27">
        <v>9.3399999999999993E-3</v>
      </c>
      <c r="F43" s="39">
        <f>E43*F34</f>
        <v>1.4009999999999998</v>
      </c>
      <c r="G43" s="29">
        <v>0</v>
      </c>
      <c r="H43" s="29">
        <f t="shared" ref="H43" si="4">F43*G43</f>
        <v>0</v>
      </c>
      <c r="I43" s="30"/>
      <c r="J43" s="29"/>
      <c r="K43" s="30"/>
      <c r="L43" s="29"/>
      <c r="M43" s="29">
        <f t="shared" ref="M43" si="5">H43+J43+L43</f>
        <v>0</v>
      </c>
    </row>
    <row r="44" spans="1:13" ht="18.75" x14ac:dyDescent="0.2">
      <c r="A44" s="94"/>
      <c r="B44" s="80"/>
      <c r="C44" s="28" t="s">
        <v>34</v>
      </c>
      <c r="D44" s="27" t="s">
        <v>27</v>
      </c>
      <c r="E44" s="27">
        <v>0.17799999999999999</v>
      </c>
      <c r="F44" s="29">
        <f>E44*F34</f>
        <v>26.7</v>
      </c>
      <c r="G44" s="29">
        <v>0</v>
      </c>
      <c r="H44" s="29">
        <f>F44*G44</f>
        <v>0</v>
      </c>
      <c r="I44" s="30"/>
      <c r="J44" s="29"/>
      <c r="K44" s="30"/>
      <c r="L44" s="29"/>
      <c r="M44" s="29">
        <f>H44+J44+L44</f>
        <v>0</v>
      </c>
    </row>
    <row r="45" spans="1:13" x14ac:dyDescent="0.2">
      <c r="A45" s="95"/>
      <c r="B45" s="80"/>
      <c r="C45" s="28" t="s">
        <v>16</v>
      </c>
      <c r="D45" s="32" t="s">
        <v>0</v>
      </c>
      <c r="E45" s="27">
        <v>5.64E-3</v>
      </c>
      <c r="F45" s="29">
        <f>E45*F34</f>
        <v>0.84599999999999997</v>
      </c>
      <c r="G45" s="33">
        <v>0</v>
      </c>
      <c r="H45" s="33">
        <f t="shared" ref="H45" si="6">G45*F45</f>
        <v>0</v>
      </c>
      <c r="I45" s="34"/>
      <c r="J45" s="35"/>
      <c r="K45" s="36"/>
      <c r="L45" s="36"/>
      <c r="M45" s="29">
        <f t="shared" ref="M45" si="7">L45+J45+H45</f>
        <v>0</v>
      </c>
    </row>
    <row r="46" spans="1:13" ht="38.25" x14ac:dyDescent="0.2">
      <c r="A46" s="85">
        <v>7</v>
      </c>
      <c r="B46" s="51" t="s">
        <v>95</v>
      </c>
      <c r="C46" s="41" t="s">
        <v>103</v>
      </c>
      <c r="D46" s="77" t="s">
        <v>55</v>
      </c>
      <c r="E46" s="77"/>
      <c r="F46" s="31">
        <f>F7/4.5*1000*3</f>
        <v>33.333333333333329</v>
      </c>
      <c r="G46" s="55"/>
      <c r="H46" s="56"/>
      <c r="I46" s="57"/>
      <c r="J46" s="56"/>
      <c r="K46" s="57"/>
      <c r="L46" s="56"/>
      <c r="M46" s="56"/>
    </row>
    <row r="47" spans="1:13" x14ac:dyDescent="0.2">
      <c r="A47" s="85"/>
      <c r="B47" s="80"/>
      <c r="C47" s="40" t="s">
        <v>12</v>
      </c>
      <c r="D47" s="32" t="s">
        <v>14</v>
      </c>
      <c r="E47" s="27">
        <v>7.6999999999999999E-2</v>
      </c>
      <c r="F47" s="37">
        <f>E47*F46</f>
        <v>2.5666666666666664</v>
      </c>
      <c r="G47" s="27"/>
      <c r="H47" s="29"/>
      <c r="I47" s="29">
        <v>0</v>
      </c>
      <c r="J47" s="29">
        <f>I47*F47</f>
        <v>0</v>
      </c>
      <c r="K47" s="27"/>
      <c r="L47" s="27"/>
      <c r="M47" s="29">
        <f>L47+J47+H47</f>
        <v>0</v>
      </c>
    </row>
    <row r="48" spans="1:13" x14ac:dyDescent="0.2">
      <c r="A48" s="85"/>
      <c r="B48" s="80"/>
      <c r="C48" s="42" t="s">
        <v>96</v>
      </c>
      <c r="D48" s="48" t="s">
        <v>19</v>
      </c>
      <c r="E48" s="27">
        <v>0.19400000000000001</v>
      </c>
      <c r="F48" s="59">
        <f>E48*F46</f>
        <v>6.4666666666666659</v>
      </c>
      <c r="G48" s="48"/>
      <c r="H48" s="49"/>
      <c r="I48" s="50"/>
      <c r="J48" s="49"/>
      <c r="K48" s="49">
        <v>0</v>
      </c>
      <c r="L48" s="49">
        <f>F48*K48</f>
        <v>0</v>
      </c>
      <c r="M48" s="49">
        <f>H48+J48+L48</f>
        <v>0</v>
      </c>
    </row>
    <row r="49" spans="1:13" x14ac:dyDescent="0.2">
      <c r="A49" s="85"/>
      <c r="B49" s="80"/>
      <c r="C49" s="42" t="s">
        <v>97</v>
      </c>
      <c r="D49" s="48" t="s">
        <v>19</v>
      </c>
      <c r="E49" s="27">
        <v>2.4199999999999999E-2</v>
      </c>
      <c r="F49" s="59">
        <f>E49*F46</f>
        <v>0.80666666666666653</v>
      </c>
      <c r="G49" s="48"/>
      <c r="H49" s="49"/>
      <c r="I49" s="50"/>
      <c r="J49" s="49"/>
      <c r="K49" s="49">
        <v>0</v>
      </c>
      <c r="L49" s="49">
        <f>F49*K49</f>
        <v>0</v>
      </c>
      <c r="M49" s="49">
        <f>H49+J49+L49</f>
        <v>0</v>
      </c>
    </row>
    <row r="50" spans="1:13" x14ac:dyDescent="0.2">
      <c r="A50" s="85"/>
      <c r="B50" s="80"/>
      <c r="C50" s="42" t="s">
        <v>98</v>
      </c>
      <c r="D50" s="48" t="s">
        <v>19</v>
      </c>
      <c r="E50" s="27">
        <v>1.67E-2</v>
      </c>
      <c r="F50" s="59">
        <f>E50*F46</f>
        <v>0.55666666666666653</v>
      </c>
      <c r="G50" s="48"/>
      <c r="H50" s="49"/>
      <c r="I50" s="50"/>
      <c r="J50" s="49"/>
      <c r="K50" s="50">
        <v>0</v>
      </c>
      <c r="L50" s="49">
        <f>F50*K50</f>
        <v>0</v>
      </c>
      <c r="M50" s="49">
        <f>H50+J50+L50</f>
        <v>0</v>
      </c>
    </row>
    <row r="51" spans="1:13" x14ac:dyDescent="0.2">
      <c r="A51" s="85"/>
      <c r="B51" s="80"/>
      <c r="C51" s="42" t="s">
        <v>37</v>
      </c>
      <c r="D51" s="48" t="s">
        <v>19</v>
      </c>
      <c r="E51" s="27">
        <v>8.8000000000000005E-3</v>
      </c>
      <c r="F51" s="59">
        <f>E51*F46</f>
        <v>0.29333333333333333</v>
      </c>
      <c r="G51" s="48"/>
      <c r="H51" s="49"/>
      <c r="I51" s="50"/>
      <c r="J51" s="49"/>
      <c r="K51" s="50">
        <v>0</v>
      </c>
      <c r="L51" s="49">
        <f>F51*K51</f>
        <v>0</v>
      </c>
      <c r="M51" s="49">
        <f>H51+J51+L51</f>
        <v>0</v>
      </c>
    </row>
    <row r="52" spans="1:13" x14ac:dyDescent="0.2">
      <c r="A52" s="85"/>
      <c r="B52" s="80"/>
      <c r="C52" s="28" t="s">
        <v>21</v>
      </c>
      <c r="D52" s="32" t="s">
        <v>0</v>
      </c>
      <c r="E52" s="27">
        <v>6.3700000000000007E-2</v>
      </c>
      <c r="F52" s="37">
        <f>E52*F46</f>
        <v>2.1233333333333331</v>
      </c>
      <c r="G52" s="27"/>
      <c r="H52" s="27"/>
      <c r="I52" s="27"/>
      <c r="J52" s="27"/>
      <c r="K52" s="29">
        <v>0</v>
      </c>
      <c r="L52" s="29">
        <f>K52*F52</f>
        <v>0</v>
      </c>
      <c r="M52" s="29">
        <f>L52+J52+H52</f>
        <v>0</v>
      </c>
    </row>
    <row r="53" spans="1:13" x14ac:dyDescent="0.2">
      <c r="A53" s="85"/>
      <c r="B53" s="80"/>
      <c r="C53" s="27" t="s">
        <v>20</v>
      </c>
      <c r="D53" s="27"/>
      <c r="E53" s="27"/>
      <c r="F53" s="29"/>
      <c r="G53" s="27"/>
      <c r="H53" s="29"/>
      <c r="I53" s="30"/>
      <c r="J53" s="29"/>
      <c r="K53" s="30"/>
      <c r="L53" s="29"/>
      <c r="M53" s="29"/>
    </row>
    <row r="54" spans="1:13" x14ac:dyDescent="0.2">
      <c r="A54" s="85"/>
      <c r="B54" s="80"/>
      <c r="C54" s="42" t="s">
        <v>54</v>
      </c>
      <c r="D54" s="48" t="s">
        <v>13</v>
      </c>
      <c r="E54" s="27">
        <v>5.9999999999999995E-4</v>
      </c>
      <c r="F54" s="79">
        <f>E54*F46</f>
        <v>1.9999999999999997E-2</v>
      </c>
      <c r="G54" s="49">
        <v>0</v>
      </c>
      <c r="H54" s="49">
        <f>F54*G54</f>
        <v>0</v>
      </c>
      <c r="I54" s="50"/>
      <c r="J54" s="49"/>
      <c r="K54" s="50"/>
      <c r="L54" s="49"/>
      <c r="M54" s="49">
        <f>H54+J54+L54</f>
        <v>0</v>
      </c>
    </row>
    <row r="55" spans="1:13" ht="18.75" x14ac:dyDescent="0.2">
      <c r="A55" s="85"/>
      <c r="B55" s="80"/>
      <c r="C55" s="28" t="s">
        <v>34</v>
      </c>
      <c r="D55" s="27" t="s">
        <v>27</v>
      </c>
      <c r="E55" s="27">
        <v>6.2E-2</v>
      </c>
      <c r="F55" s="37">
        <f>E55*F46</f>
        <v>2.0666666666666664</v>
      </c>
      <c r="G55" s="49">
        <v>0</v>
      </c>
      <c r="H55" s="49">
        <f>F55*G55</f>
        <v>0</v>
      </c>
      <c r="I55" s="50"/>
      <c r="J55" s="49"/>
      <c r="K55" s="50"/>
      <c r="L55" s="49"/>
      <c r="M55" s="49">
        <f>H55+J55+L55</f>
        <v>0</v>
      </c>
    </row>
    <row r="56" spans="1:13" ht="18.75" x14ac:dyDescent="0.2">
      <c r="A56" s="85"/>
      <c r="B56" s="80"/>
      <c r="C56" s="28" t="s">
        <v>90</v>
      </c>
      <c r="D56" s="27" t="s">
        <v>27</v>
      </c>
      <c r="E56" s="27">
        <v>0.01</v>
      </c>
      <c r="F56" s="37">
        <f>E56*F46</f>
        <v>0.33333333333333331</v>
      </c>
      <c r="G56" s="49">
        <v>0</v>
      </c>
      <c r="H56" s="49">
        <f>F56*G56</f>
        <v>0</v>
      </c>
      <c r="I56" s="50"/>
      <c r="J56" s="49"/>
      <c r="K56" s="50"/>
      <c r="L56" s="49"/>
      <c r="M56" s="49">
        <f>H56+J56+L56</f>
        <v>0</v>
      </c>
    </row>
    <row r="57" spans="1:13" x14ac:dyDescent="0.2">
      <c r="A57" s="85"/>
      <c r="B57" s="80"/>
      <c r="C57" s="42" t="s">
        <v>94</v>
      </c>
      <c r="D57" s="48" t="s">
        <v>13</v>
      </c>
      <c r="E57" s="27">
        <v>6.9999999999999999E-4</v>
      </c>
      <c r="F57" s="79">
        <f>E57*F46</f>
        <v>2.3333333333333331E-2</v>
      </c>
      <c r="G57" s="49">
        <v>0</v>
      </c>
      <c r="H57" s="49">
        <f>F57*G57</f>
        <v>0</v>
      </c>
      <c r="I57" s="50"/>
      <c r="J57" s="49"/>
      <c r="K57" s="50"/>
      <c r="L57" s="49"/>
      <c r="M57" s="49">
        <f>H57+J57+L57</f>
        <v>0</v>
      </c>
    </row>
    <row r="58" spans="1:13" x14ac:dyDescent="0.2">
      <c r="A58" s="85"/>
      <c r="B58" s="80"/>
      <c r="C58" s="28" t="s">
        <v>16</v>
      </c>
      <c r="D58" s="32" t="s">
        <v>0</v>
      </c>
      <c r="E58" s="27">
        <v>1.78E-2</v>
      </c>
      <c r="F58" s="37">
        <f>E58*F46</f>
        <v>0.59333333333333327</v>
      </c>
      <c r="G58" s="33">
        <v>0</v>
      </c>
      <c r="H58" s="33">
        <f t="shared" ref="H58" si="8">G58*F58</f>
        <v>0</v>
      </c>
      <c r="I58" s="34"/>
      <c r="J58" s="35"/>
      <c r="K58" s="36"/>
      <c r="L58" s="36"/>
      <c r="M58" s="29">
        <f t="shared" ref="M58" si="9">L58+J58+H58</f>
        <v>0</v>
      </c>
    </row>
    <row r="59" spans="1:13" ht="38.25" x14ac:dyDescent="0.2">
      <c r="A59" s="85">
        <v>8</v>
      </c>
      <c r="B59" s="51" t="s">
        <v>38</v>
      </c>
      <c r="C59" s="41" t="s">
        <v>39</v>
      </c>
      <c r="D59" s="72" t="s">
        <v>35</v>
      </c>
      <c r="E59" s="72"/>
      <c r="F59" s="31">
        <v>9.01</v>
      </c>
      <c r="G59" s="55"/>
      <c r="H59" s="56"/>
      <c r="I59" s="57"/>
      <c r="J59" s="56"/>
      <c r="K59" s="57"/>
      <c r="L59" s="56"/>
      <c r="M59" s="56"/>
    </row>
    <row r="60" spans="1:13" x14ac:dyDescent="0.2">
      <c r="A60" s="85"/>
      <c r="B60" s="80"/>
      <c r="C60" s="40" t="s">
        <v>12</v>
      </c>
      <c r="D60" s="32" t="s">
        <v>14</v>
      </c>
      <c r="E60" s="39">
        <v>0.15</v>
      </c>
      <c r="F60" s="37">
        <f>E60*F59</f>
        <v>1.3514999999999999</v>
      </c>
      <c r="G60" s="27"/>
      <c r="H60" s="29"/>
      <c r="I60" s="29">
        <v>0</v>
      </c>
      <c r="J60" s="29">
        <f>I60*F60</f>
        <v>0</v>
      </c>
      <c r="K60" s="27"/>
      <c r="L60" s="27"/>
      <c r="M60" s="29">
        <f>L60+J60+H60</f>
        <v>0</v>
      </c>
    </row>
    <row r="61" spans="1:13" x14ac:dyDescent="0.2">
      <c r="A61" s="85"/>
      <c r="B61" s="80"/>
      <c r="C61" s="42" t="s">
        <v>30</v>
      </c>
      <c r="D61" s="48" t="s">
        <v>19</v>
      </c>
      <c r="E61" s="27">
        <v>2.1600000000000001E-2</v>
      </c>
      <c r="F61" s="59">
        <f>E61*F59</f>
        <v>0.19461600000000001</v>
      </c>
      <c r="G61" s="48"/>
      <c r="H61" s="49"/>
      <c r="I61" s="50"/>
      <c r="J61" s="49"/>
      <c r="K61" s="50">
        <v>0</v>
      </c>
      <c r="L61" s="49">
        <f>F61*K61</f>
        <v>0</v>
      </c>
      <c r="M61" s="49">
        <f>H61+J61+L61</f>
        <v>0</v>
      </c>
    </row>
    <row r="62" spans="1:13" x14ac:dyDescent="0.2">
      <c r="A62" s="85"/>
      <c r="B62" s="80"/>
      <c r="C62" s="42" t="s">
        <v>33</v>
      </c>
      <c r="D62" s="48" t="s">
        <v>19</v>
      </c>
      <c r="E62" s="27">
        <v>2.7300000000000001E-2</v>
      </c>
      <c r="F62" s="59">
        <f>E62*F59</f>
        <v>0.245973</v>
      </c>
      <c r="G62" s="48"/>
      <c r="H62" s="49"/>
      <c r="I62" s="50"/>
      <c r="J62" s="49"/>
      <c r="K62" s="50">
        <v>0</v>
      </c>
      <c r="L62" s="49">
        <f>F62*K62</f>
        <v>0</v>
      </c>
      <c r="M62" s="49">
        <f>H62+J62+L62</f>
        <v>0</v>
      </c>
    </row>
    <row r="63" spans="1:13" x14ac:dyDescent="0.2">
      <c r="A63" s="85"/>
      <c r="B63" s="80"/>
      <c r="C63" s="42" t="s">
        <v>37</v>
      </c>
      <c r="D63" s="48" t="s">
        <v>19</v>
      </c>
      <c r="E63" s="27">
        <v>9.7000000000000003E-3</v>
      </c>
      <c r="F63" s="52">
        <f>E63*F59</f>
        <v>8.7397000000000002E-2</v>
      </c>
      <c r="G63" s="48"/>
      <c r="H63" s="49"/>
      <c r="I63" s="50"/>
      <c r="J63" s="49"/>
      <c r="K63" s="50">
        <v>0</v>
      </c>
      <c r="L63" s="49">
        <f>F63*K63</f>
        <v>0</v>
      </c>
      <c r="M63" s="49">
        <f>H63+J63+L63</f>
        <v>0</v>
      </c>
    </row>
    <row r="64" spans="1:13" x14ac:dyDescent="0.2">
      <c r="A64" s="85"/>
      <c r="B64" s="80"/>
      <c r="C64" s="28" t="s">
        <v>21</v>
      </c>
      <c r="D64" s="32" t="s">
        <v>0</v>
      </c>
      <c r="E64" s="27">
        <v>2.3E-3</v>
      </c>
      <c r="F64" s="39">
        <f>E64*F59</f>
        <v>2.0722999999999998E-2</v>
      </c>
      <c r="G64" s="27"/>
      <c r="H64" s="27"/>
      <c r="I64" s="27"/>
      <c r="J64" s="27"/>
      <c r="K64" s="29">
        <v>0</v>
      </c>
      <c r="L64" s="29">
        <f>K64*F64</f>
        <v>0</v>
      </c>
      <c r="M64" s="29">
        <f>L64+J64+H64</f>
        <v>0</v>
      </c>
    </row>
    <row r="65" spans="1:13" x14ac:dyDescent="0.2">
      <c r="A65" s="85"/>
      <c r="B65" s="80"/>
      <c r="C65" s="27" t="s">
        <v>20</v>
      </c>
      <c r="D65" s="27"/>
      <c r="E65" s="27"/>
      <c r="F65" s="29"/>
      <c r="G65" s="27"/>
      <c r="H65" s="29"/>
      <c r="I65" s="30"/>
      <c r="J65" s="29"/>
      <c r="K65" s="30"/>
      <c r="L65" s="29"/>
      <c r="M65" s="29"/>
    </row>
    <row r="66" spans="1:13" ht="18.75" x14ac:dyDescent="0.2">
      <c r="A66" s="85"/>
      <c r="B66" s="80"/>
      <c r="C66" s="28" t="s">
        <v>31</v>
      </c>
      <c r="D66" s="27" t="s">
        <v>27</v>
      </c>
      <c r="E66" s="27">
        <v>1.22</v>
      </c>
      <c r="F66" s="39">
        <f>E66*F59</f>
        <v>10.992199999999999</v>
      </c>
      <c r="G66" s="33">
        <v>0</v>
      </c>
      <c r="H66" s="33">
        <f>G66*F66</f>
        <v>0</v>
      </c>
      <c r="I66" s="34"/>
      <c r="J66" s="35"/>
      <c r="K66" s="36"/>
      <c r="L66" s="36"/>
      <c r="M66" s="29">
        <f>L66+J66+H66</f>
        <v>0</v>
      </c>
    </row>
    <row r="67" spans="1:13" ht="18.75" x14ac:dyDescent="0.2">
      <c r="A67" s="85"/>
      <c r="B67" s="80"/>
      <c r="C67" s="28" t="s">
        <v>34</v>
      </c>
      <c r="D67" s="27" t="s">
        <v>27</v>
      </c>
      <c r="E67" s="27">
        <v>7.0000000000000007E-2</v>
      </c>
      <c r="F67" s="48">
        <f>E67*F59</f>
        <v>0.63070000000000004</v>
      </c>
      <c r="G67" s="49">
        <v>0</v>
      </c>
      <c r="H67" s="49">
        <f>F67*G67</f>
        <v>0</v>
      </c>
      <c r="I67" s="50"/>
      <c r="J67" s="49"/>
      <c r="K67" s="50"/>
      <c r="L67" s="49"/>
      <c r="M67" s="49">
        <f>H67+J67+L67</f>
        <v>0</v>
      </c>
    </row>
    <row r="68" spans="1:13" ht="14.25" x14ac:dyDescent="0.2">
      <c r="A68" s="97" t="s">
        <v>66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3" ht="66" x14ac:dyDescent="0.2">
      <c r="A69" s="85">
        <v>9</v>
      </c>
      <c r="B69" s="51" t="s">
        <v>84</v>
      </c>
      <c r="C69" s="41" t="s">
        <v>85</v>
      </c>
      <c r="D69" s="72" t="s">
        <v>23</v>
      </c>
      <c r="E69" s="45"/>
      <c r="F69" s="31">
        <v>3.6</v>
      </c>
      <c r="G69" s="45"/>
      <c r="H69" s="46"/>
      <c r="I69" s="45"/>
      <c r="J69" s="46"/>
      <c r="K69" s="45"/>
      <c r="L69" s="46"/>
      <c r="M69" s="46"/>
    </row>
    <row r="70" spans="1:13" x14ac:dyDescent="0.2">
      <c r="A70" s="85"/>
      <c r="B70" s="80"/>
      <c r="C70" s="40" t="s">
        <v>12</v>
      </c>
      <c r="D70" s="27" t="s">
        <v>14</v>
      </c>
      <c r="E70" s="27">
        <v>0.02</v>
      </c>
      <c r="F70" s="29">
        <f>E70*F69</f>
        <v>7.2000000000000008E-2</v>
      </c>
      <c r="G70" s="28"/>
      <c r="H70" s="47"/>
      <c r="I70" s="29">
        <v>0</v>
      </c>
      <c r="J70" s="29">
        <f>F70*I70</f>
        <v>0</v>
      </c>
      <c r="K70" s="30"/>
      <c r="L70" s="29"/>
      <c r="M70" s="29">
        <f>H70+J70+L70</f>
        <v>0</v>
      </c>
    </row>
    <row r="71" spans="1:13" ht="27.75" x14ac:dyDescent="0.2">
      <c r="A71" s="85"/>
      <c r="B71" s="80"/>
      <c r="C71" s="28" t="s">
        <v>28</v>
      </c>
      <c r="D71" s="27" t="s">
        <v>19</v>
      </c>
      <c r="E71" s="27">
        <v>4.48E-2</v>
      </c>
      <c r="F71" s="39">
        <f>E71*F69</f>
        <v>0.16128000000000001</v>
      </c>
      <c r="G71" s="32"/>
      <c r="H71" s="44"/>
      <c r="I71" s="32"/>
      <c r="J71" s="44"/>
      <c r="K71" s="32">
        <v>0</v>
      </c>
      <c r="L71" s="44">
        <f>F71*K71</f>
        <v>0</v>
      </c>
      <c r="M71" s="44">
        <f>L71</f>
        <v>0</v>
      </c>
    </row>
    <row r="72" spans="1:13" x14ac:dyDescent="0.2">
      <c r="A72" s="85"/>
      <c r="B72" s="80"/>
      <c r="C72" s="42" t="s">
        <v>21</v>
      </c>
      <c r="D72" s="48" t="s">
        <v>0</v>
      </c>
      <c r="E72" s="27">
        <v>2.0999999999999999E-3</v>
      </c>
      <c r="F72" s="52">
        <f>E72*F69</f>
        <v>7.5599999999999999E-3</v>
      </c>
      <c r="G72" s="48"/>
      <c r="H72" s="49"/>
      <c r="I72" s="50"/>
      <c r="J72" s="49"/>
      <c r="K72" s="49">
        <v>0</v>
      </c>
      <c r="L72" s="49">
        <f>F72*K72</f>
        <v>0</v>
      </c>
      <c r="M72" s="49">
        <f>H72+J72+L72</f>
        <v>0</v>
      </c>
    </row>
    <row r="73" spans="1:13" ht="25.5" x14ac:dyDescent="0.2">
      <c r="A73" s="85"/>
      <c r="B73" s="51"/>
      <c r="C73" s="28" t="s">
        <v>56</v>
      </c>
      <c r="D73" s="27" t="s">
        <v>13</v>
      </c>
      <c r="E73" s="27">
        <v>1.97</v>
      </c>
      <c r="F73" s="29">
        <f>E73*F69</f>
        <v>7.0919999999999996</v>
      </c>
      <c r="G73" s="32"/>
      <c r="H73" s="44"/>
      <c r="I73" s="32"/>
      <c r="J73" s="44"/>
      <c r="K73" s="32">
        <v>0</v>
      </c>
      <c r="L73" s="44">
        <f>F73*K73</f>
        <v>0</v>
      </c>
      <c r="M73" s="44">
        <f>L73</f>
        <v>0</v>
      </c>
    </row>
    <row r="74" spans="1:13" ht="25.5" x14ac:dyDescent="0.2">
      <c r="A74" s="85">
        <v>10</v>
      </c>
      <c r="B74" s="51" t="s">
        <v>58</v>
      </c>
      <c r="C74" s="41" t="s">
        <v>83</v>
      </c>
      <c r="D74" s="72" t="s">
        <v>27</v>
      </c>
      <c r="E74" s="72"/>
      <c r="F74" s="31">
        <v>0.43</v>
      </c>
      <c r="G74" s="55"/>
      <c r="H74" s="56"/>
      <c r="I74" s="57"/>
      <c r="J74" s="56"/>
      <c r="K74" s="57"/>
      <c r="L74" s="56"/>
      <c r="M74" s="56"/>
    </row>
    <row r="75" spans="1:13" x14ac:dyDescent="0.2">
      <c r="A75" s="85"/>
      <c r="B75" s="27"/>
      <c r="C75" s="40" t="s">
        <v>12</v>
      </c>
      <c r="D75" s="32" t="s">
        <v>14</v>
      </c>
      <c r="E75" s="44">
        <v>1.8</v>
      </c>
      <c r="F75" s="44">
        <f>F74*E75</f>
        <v>0.77400000000000002</v>
      </c>
      <c r="G75" s="27"/>
      <c r="H75" s="29"/>
      <c r="I75" s="29">
        <v>0</v>
      </c>
      <c r="J75" s="29">
        <f>I75*F75</f>
        <v>0</v>
      </c>
      <c r="K75" s="27"/>
      <c r="L75" s="27"/>
      <c r="M75" s="29">
        <f>L75+J75+H75</f>
        <v>0</v>
      </c>
    </row>
    <row r="76" spans="1:13" x14ac:dyDescent="0.2">
      <c r="A76" s="85"/>
      <c r="B76" s="27"/>
      <c r="C76" s="27" t="s">
        <v>20</v>
      </c>
      <c r="D76" s="27"/>
      <c r="E76" s="39"/>
      <c r="F76" s="29"/>
      <c r="G76" s="32"/>
      <c r="H76" s="60"/>
      <c r="I76" s="32"/>
      <c r="J76" s="44"/>
      <c r="K76" s="32"/>
      <c r="L76" s="60"/>
      <c r="M76" s="29"/>
    </row>
    <row r="77" spans="1:13" ht="18.75" x14ac:dyDescent="0.2">
      <c r="A77" s="85"/>
      <c r="B77" s="27"/>
      <c r="C77" s="40" t="s">
        <v>90</v>
      </c>
      <c r="D77" s="27" t="s">
        <v>27</v>
      </c>
      <c r="E77" s="44">
        <v>1.1000000000000001</v>
      </c>
      <c r="F77" s="44">
        <f>F74*E77</f>
        <v>0.47300000000000003</v>
      </c>
      <c r="G77" s="33">
        <v>0</v>
      </c>
      <c r="H77" s="33">
        <f>G77*F77</f>
        <v>0</v>
      </c>
      <c r="I77" s="34"/>
      <c r="J77" s="35"/>
      <c r="K77" s="36"/>
      <c r="L77" s="36"/>
      <c r="M77" s="29">
        <f>L77+J77+H77</f>
        <v>0</v>
      </c>
    </row>
    <row r="78" spans="1:13" ht="25.5" x14ac:dyDescent="0.2">
      <c r="A78" s="93">
        <v>11</v>
      </c>
      <c r="B78" s="51" t="s">
        <v>100</v>
      </c>
      <c r="C78" s="53" t="s">
        <v>101</v>
      </c>
      <c r="D78" s="80" t="s">
        <v>57</v>
      </c>
      <c r="E78" s="27"/>
      <c r="F78" s="31">
        <v>12</v>
      </c>
      <c r="G78" s="83"/>
      <c r="H78" s="44"/>
      <c r="I78" s="32"/>
      <c r="J78" s="44"/>
      <c r="K78" s="32"/>
      <c r="L78" s="44"/>
      <c r="M78" s="44"/>
    </row>
    <row r="79" spans="1:13" x14ac:dyDescent="0.2">
      <c r="A79" s="94"/>
      <c r="B79" s="27"/>
      <c r="C79" s="40" t="s">
        <v>12</v>
      </c>
      <c r="D79" s="82" t="s">
        <v>14</v>
      </c>
      <c r="E79" s="27">
        <v>0.745</v>
      </c>
      <c r="F79" s="29">
        <f>E79*F78</f>
        <v>8.94</v>
      </c>
      <c r="G79" s="32"/>
      <c r="H79" s="44"/>
      <c r="I79" s="44">
        <v>0</v>
      </c>
      <c r="J79" s="44">
        <f>F79*I79</f>
        <v>0</v>
      </c>
      <c r="K79" s="32"/>
      <c r="L79" s="44"/>
      <c r="M79" s="44">
        <f>J79</f>
        <v>0</v>
      </c>
    </row>
    <row r="80" spans="1:13" x14ac:dyDescent="0.2">
      <c r="A80" s="94"/>
      <c r="B80" s="27"/>
      <c r="C80" s="28" t="s">
        <v>21</v>
      </c>
      <c r="D80" s="27" t="s">
        <v>0</v>
      </c>
      <c r="E80" s="27">
        <v>0.38</v>
      </c>
      <c r="F80" s="39">
        <f>E80*F78</f>
        <v>4.5600000000000005</v>
      </c>
      <c r="G80" s="32"/>
      <c r="H80" s="44"/>
      <c r="I80" s="32"/>
      <c r="J80" s="44"/>
      <c r="K80" s="44">
        <v>0</v>
      </c>
      <c r="L80" s="44">
        <f>F80*K80</f>
        <v>0</v>
      </c>
      <c r="M80" s="44">
        <f>L80</f>
        <v>0</v>
      </c>
    </row>
    <row r="81" spans="1:13" x14ac:dyDescent="0.2">
      <c r="A81" s="94"/>
      <c r="B81" s="27"/>
      <c r="C81" s="27" t="s">
        <v>20</v>
      </c>
      <c r="D81" s="27"/>
      <c r="E81" s="27"/>
      <c r="F81" s="39"/>
      <c r="G81" s="32"/>
      <c r="H81" s="44"/>
      <c r="I81" s="32"/>
      <c r="J81" s="44"/>
      <c r="K81" s="32"/>
      <c r="L81" s="44"/>
      <c r="M81" s="44"/>
    </row>
    <row r="82" spans="1:13" x14ac:dyDescent="0.2">
      <c r="A82" s="94"/>
      <c r="B82" s="27"/>
      <c r="C82" s="28" t="s">
        <v>102</v>
      </c>
      <c r="D82" s="27" t="s">
        <v>55</v>
      </c>
      <c r="E82" s="27">
        <v>0.995</v>
      </c>
      <c r="F82" s="39">
        <f>E82*F78</f>
        <v>11.94</v>
      </c>
      <c r="G82" s="44">
        <v>0</v>
      </c>
      <c r="H82" s="44">
        <f>F82*G82</f>
        <v>0</v>
      </c>
      <c r="I82" s="32"/>
      <c r="J82" s="44"/>
      <c r="K82" s="32"/>
      <c r="L82" s="44"/>
      <c r="M82" s="44">
        <f>H82</f>
        <v>0</v>
      </c>
    </row>
    <row r="83" spans="1:13" x14ac:dyDescent="0.2">
      <c r="A83" s="95"/>
      <c r="B83" s="27"/>
      <c r="C83" s="28" t="s">
        <v>59</v>
      </c>
      <c r="D83" s="27" t="s">
        <v>0</v>
      </c>
      <c r="E83" s="39">
        <v>0.184</v>
      </c>
      <c r="F83" s="39">
        <f>E83*F78</f>
        <v>2.2080000000000002</v>
      </c>
      <c r="G83" s="44">
        <v>0</v>
      </c>
      <c r="H83" s="44">
        <f>F83*G83</f>
        <v>0</v>
      </c>
      <c r="I83" s="32"/>
      <c r="J83" s="44"/>
      <c r="K83" s="32"/>
      <c r="L83" s="44"/>
      <c r="M83" s="44">
        <f>H83</f>
        <v>0</v>
      </c>
    </row>
    <row r="84" spans="1:13" ht="38.25" x14ac:dyDescent="0.2">
      <c r="A84" s="85">
        <v>12</v>
      </c>
      <c r="B84" s="51" t="s">
        <v>60</v>
      </c>
      <c r="C84" s="61" t="s">
        <v>81</v>
      </c>
      <c r="D84" s="72" t="s">
        <v>61</v>
      </c>
      <c r="E84" s="45"/>
      <c r="F84" s="31">
        <v>16.05</v>
      </c>
      <c r="G84" s="43"/>
      <c r="H84" s="46"/>
      <c r="I84" s="45"/>
      <c r="J84" s="46"/>
      <c r="K84" s="45"/>
      <c r="L84" s="46"/>
      <c r="M84" s="46"/>
    </row>
    <row r="85" spans="1:13" x14ac:dyDescent="0.2">
      <c r="A85" s="85"/>
      <c r="B85" s="27"/>
      <c r="C85" s="40" t="s">
        <v>12</v>
      </c>
      <c r="D85" s="32" t="s">
        <v>14</v>
      </c>
      <c r="E85" s="32">
        <v>0.376</v>
      </c>
      <c r="F85" s="44">
        <f>F84*E85</f>
        <v>6.0348000000000006</v>
      </c>
      <c r="G85" s="32"/>
      <c r="H85" s="44"/>
      <c r="I85" s="44">
        <v>0</v>
      </c>
      <c r="J85" s="44">
        <f>F85*I85</f>
        <v>0</v>
      </c>
      <c r="K85" s="32"/>
      <c r="L85" s="44"/>
      <c r="M85" s="44">
        <f>H85+J85+L85</f>
        <v>0</v>
      </c>
    </row>
    <row r="86" spans="1:13" x14ac:dyDescent="0.2">
      <c r="A86" s="85"/>
      <c r="B86" s="27"/>
      <c r="C86" s="27" t="s">
        <v>20</v>
      </c>
      <c r="D86" s="27"/>
      <c r="E86" s="27"/>
      <c r="F86" s="29"/>
      <c r="G86" s="27"/>
      <c r="H86" s="29"/>
      <c r="I86" s="32"/>
      <c r="J86" s="29"/>
      <c r="K86" s="30"/>
      <c r="L86" s="29"/>
      <c r="M86" s="29"/>
    </row>
    <row r="87" spans="1:13" x14ac:dyDescent="0.2">
      <c r="A87" s="85"/>
      <c r="B87" s="27"/>
      <c r="C87" s="28" t="s">
        <v>62</v>
      </c>
      <c r="D87" s="27" t="s">
        <v>63</v>
      </c>
      <c r="E87" s="27">
        <v>0.06</v>
      </c>
      <c r="F87" s="29">
        <f>E87*F84</f>
        <v>0.96299999999999997</v>
      </c>
      <c r="G87" s="29">
        <v>0</v>
      </c>
      <c r="H87" s="29">
        <f>F87*G87</f>
        <v>0</v>
      </c>
      <c r="I87" s="32"/>
      <c r="J87" s="29"/>
      <c r="K87" s="30"/>
      <c r="L87" s="29"/>
      <c r="M87" s="29">
        <f>H87+J87+L87</f>
        <v>0</v>
      </c>
    </row>
    <row r="88" spans="1:13" x14ac:dyDescent="0.2">
      <c r="A88" s="85"/>
      <c r="B88" s="27"/>
      <c r="C88" s="40" t="s">
        <v>16</v>
      </c>
      <c r="D88" s="27" t="s">
        <v>0</v>
      </c>
      <c r="E88" s="27">
        <v>6.0000000000000001E-3</v>
      </c>
      <c r="F88" s="39">
        <f>E88*F84</f>
        <v>9.6300000000000011E-2</v>
      </c>
      <c r="G88" s="29">
        <v>0</v>
      </c>
      <c r="H88" s="39">
        <f>F88*G88</f>
        <v>0</v>
      </c>
      <c r="I88" s="32"/>
      <c r="J88" s="29"/>
      <c r="K88" s="30"/>
      <c r="L88" s="29"/>
      <c r="M88" s="29">
        <f>H88+J88+L88</f>
        <v>0</v>
      </c>
    </row>
    <row r="89" spans="1:13" ht="38.25" x14ac:dyDescent="0.2">
      <c r="A89" s="85">
        <v>13</v>
      </c>
      <c r="B89" s="51" t="s">
        <v>68</v>
      </c>
      <c r="C89" s="41" t="s">
        <v>69</v>
      </c>
      <c r="D89" s="72" t="s">
        <v>27</v>
      </c>
      <c r="E89" s="72"/>
      <c r="F89" s="31">
        <v>0.14000000000000001</v>
      </c>
      <c r="G89" s="55"/>
      <c r="H89" s="56"/>
      <c r="I89" s="57"/>
      <c r="J89" s="56"/>
      <c r="K89" s="57"/>
      <c r="L89" s="56"/>
      <c r="M89" s="56"/>
    </row>
    <row r="90" spans="1:13" x14ac:dyDescent="0.2">
      <c r="A90" s="85"/>
      <c r="B90" s="27"/>
      <c r="C90" s="40" t="s">
        <v>12</v>
      </c>
      <c r="D90" s="32" t="s">
        <v>14</v>
      </c>
      <c r="E90" s="44">
        <v>2.12</v>
      </c>
      <c r="F90" s="44">
        <f>E90*F89</f>
        <v>0.29680000000000006</v>
      </c>
      <c r="G90" s="27"/>
      <c r="H90" s="29"/>
      <c r="I90" s="29">
        <v>0</v>
      </c>
      <c r="J90" s="29">
        <f>I90*F90</f>
        <v>0</v>
      </c>
      <c r="K90" s="27"/>
      <c r="L90" s="27"/>
      <c r="M90" s="29">
        <f>L90+J90+H90</f>
        <v>0</v>
      </c>
    </row>
    <row r="91" spans="1:13" x14ac:dyDescent="0.2">
      <c r="A91" s="85"/>
      <c r="B91" s="27"/>
      <c r="C91" s="42" t="s">
        <v>21</v>
      </c>
      <c r="D91" s="48" t="s">
        <v>0</v>
      </c>
      <c r="E91" s="27">
        <v>0.10100000000000001</v>
      </c>
      <c r="F91" s="52">
        <f>E91*F89</f>
        <v>1.4140000000000002E-2</v>
      </c>
      <c r="G91" s="48"/>
      <c r="H91" s="49"/>
      <c r="I91" s="50"/>
      <c r="J91" s="49"/>
      <c r="K91" s="49">
        <v>0</v>
      </c>
      <c r="L91" s="49">
        <f>F91*K91</f>
        <v>0</v>
      </c>
      <c r="M91" s="49">
        <f>H91+J91+L91</f>
        <v>0</v>
      </c>
    </row>
    <row r="92" spans="1:13" x14ac:dyDescent="0.2">
      <c r="A92" s="85"/>
      <c r="B92" s="27"/>
      <c r="C92" s="27" t="s">
        <v>20</v>
      </c>
      <c r="D92" s="27"/>
      <c r="E92" s="39"/>
      <c r="F92" s="29"/>
      <c r="G92" s="32"/>
      <c r="H92" s="60"/>
      <c r="I92" s="32"/>
      <c r="J92" s="44"/>
      <c r="K92" s="32"/>
      <c r="L92" s="60"/>
      <c r="M92" s="29"/>
    </row>
    <row r="93" spans="1:13" ht="18.75" x14ac:dyDescent="0.2">
      <c r="A93" s="85"/>
      <c r="B93" s="27"/>
      <c r="C93" s="40" t="s">
        <v>31</v>
      </c>
      <c r="D93" s="27" t="s">
        <v>27</v>
      </c>
      <c r="E93" s="44">
        <v>1.1000000000000001</v>
      </c>
      <c r="F93" s="44">
        <f>F89*E93</f>
        <v>0.15400000000000003</v>
      </c>
      <c r="G93" s="33">
        <v>0</v>
      </c>
      <c r="H93" s="33">
        <f>G93*F93</f>
        <v>0</v>
      </c>
      <c r="I93" s="34"/>
      <c r="J93" s="35"/>
      <c r="K93" s="36"/>
      <c r="L93" s="36"/>
      <c r="M93" s="29">
        <f>L93+J93+H93</f>
        <v>0</v>
      </c>
    </row>
    <row r="94" spans="1:13" ht="51" x14ac:dyDescent="0.2">
      <c r="A94" s="93">
        <v>14</v>
      </c>
      <c r="B94" s="51" t="s">
        <v>70</v>
      </c>
      <c r="C94" s="62" t="s">
        <v>87</v>
      </c>
      <c r="D94" s="63" t="s">
        <v>71</v>
      </c>
      <c r="E94" s="64"/>
      <c r="F94" s="69">
        <v>1.58</v>
      </c>
      <c r="G94" s="65"/>
      <c r="H94" s="66"/>
      <c r="I94" s="65"/>
      <c r="J94" s="67"/>
      <c r="K94" s="65"/>
      <c r="L94" s="66"/>
      <c r="M94" s="67"/>
    </row>
    <row r="95" spans="1:13" x14ac:dyDescent="0.2">
      <c r="A95" s="94"/>
      <c r="B95" s="80"/>
      <c r="C95" s="40" t="s">
        <v>12</v>
      </c>
      <c r="D95" s="32" t="s">
        <v>14</v>
      </c>
      <c r="E95" s="29">
        <v>6.81</v>
      </c>
      <c r="F95" s="29">
        <f>E95*F94</f>
        <v>10.7598</v>
      </c>
      <c r="G95" s="27"/>
      <c r="H95" s="29"/>
      <c r="I95" s="29">
        <v>0</v>
      </c>
      <c r="J95" s="29">
        <f>I95*F95</f>
        <v>0</v>
      </c>
      <c r="K95" s="27"/>
      <c r="L95" s="27"/>
      <c r="M95" s="29">
        <f>L95+J95+H95</f>
        <v>0</v>
      </c>
    </row>
    <row r="96" spans="1:13" x14ac:dyDescent="0.2">
      <c r="A96" s="94"/>
      <c r="B96" s="80"/>
      <c r="C96" s="42" t="s">
        <v>21</v>
      </c>
      <c r="D96" s="48" t="s">
        <v>0</v>
      </c>
      <c r="E96" s="44">
        <v>0.99</v>
      </c>
      <c r="F96" s="44">
        <f>E96*F94</f>
        <v>1.5642</v>
      </c>
      <c r="G96" s="44"/>
      <c r="H96" s="44"/>
      <c r="I96" s="44"/>
      <c r="J96" s="44"/>
      <c r="K96" s="44">
        <v>0</v>
      </c>
      <c r="L96" s="44">
        <f>F96*K96</f>
        <v>0</v>
      </c>
      <c r="M96" s="44">
        <f>H96+J96+L96</f>
        <v>0</v>
      </c>
    </row>
    <row r="97" spans="1:13" x14ac:dyDescent="0.2">
      <c r="A97" s="94"/>
      <c r="B97" s="80"/>
      <c r="C97" s="27" t="s">
        <v>20</v>
      </c>
      <c r="D97" s="27"/>
      <c r="E97" s="27"/>
      <c r="F97" s="29"/>
      <c r="G97" s="27"/>
      <c r="H97" s="29"/>
      <c r="I97" s="30"/>
      <c r="J97" s="29"/>
      <c r="K97" s="30"/>
      <c r="L97" s="29"/>
      <c r="M97" s="29"/>
    </row>
    <row r="98" spans="1:13" ht="18.75" x14ac:dyDescent="0.2">
      <c r="A98" s="94"/>
      <c r="B98" s="80"/>
      <c r="C98" s="68" t="s">
        <v>72</v>
      </c>
      <c r="D98" s="27" t="s">
        <v>27</v>
      </c>
      <c r="E98" s="27">
        <v>1.0149999999999999</v>
      </c>
      <c r="F98" s="29">
        <f>E98*F94</f>
        <v>1.6036999999999999</v>
      </c>
      <c r="G98" s="29">
        <v>0</v>
      </c>
      <c r="H98" s="29">
        <f t="shared" ref="H98:H104" si="10">F98*G98</f>
        <v>0</v>
      </c>
      <c r="I98" s="30"/>
      <c r="J98" s="29"/>
      <c r="K98" s="30"/>
      <c r="L98" s="29"/>
      <c r="M98" s="29">
        <f t="shared" ref="M98:M104" si="11">H98+J98+L98</f>
        <v>0</v>
      </c>
    </row>
    <row r="99" spans="1:13" ht="15" x14ac:dyDescent="0.2">
      <c r="A99" s="94"/>
      <c r="B99" s="80"/>
      <c r="C99" s="68" t="s">
        <v>73</v>
      </c>
      <c r="D99" s="27" t="s">
        <v>13</v>
      </c>
      <c r="E99" s="76" t="s">
        <v>53</v>
      </c>
      <c r="F99" s="29">
        <v>0.12</v>
      </c>
      <c r="G99" s="29">
        <v>0</v>
      </c>
      <c r="H99" s="29">
        <f t="shared" si="10"/>
        <v>0</v>
      </c>
      <c r="I99" s="30"/>
      <c r="J99" s="29"/>
      <c r="K99" s="30"/>
      <c r="L99" s="29"/>
      <c r="M99" s="29">
        <f t="shared" si="11"/>
        <v>0</v>
      </c>
    </row>
    <row r="100" spans="1:13" ht="15" x14ac:dyDescent="0.2">
      <c r="A100" s="94"/>
      <c r="B100" s="80"/>
      <c r="C100" s="68" t="s">
        <v>88</v>
      </c>
      <c r="D100" s="27" t="s">
        <v>63</v>
      </c>
      <c r="E100" s="76" t="s">
        <v>53</v>
      </c>
      <c r="F100" s="29">
        <v>8.6999999999999993</v>
      </c>
      <c r="G100" s="29">
        <v>0</v>
      </c>
      <c r="H100" s="29">
        <f t="shared" si="10"/>
        <v>0</v>
      </c>
      <c r="I100" s="30"/>
      <c r="J100" s="29"/>
      <c r="K100" s="30"/>
      <c r="L100" s="29"/>
      <c r="M100" s="29">
        <f t="shared" si="11"/>
        <v>0</v>
      </c>
    </row>
    <row r="101" spans="1:13" ht="18.75" x14ac:dyDescent="0.2">
      <c r="A101" s="94"/>
      <c r="B101" s="80"/>
      <c r="C101" s="28" t="s">
        <v>74</v>
      </c>
      <c r="D101" s="27" t="s">
        <v>75</v>
      </c>
      <c r="E101" s="27">
        <v>1.32</v>
      </c>
      <c r="F101" s="39">
        <f>E101*F94</f>
        <v>2.0856000000000003</v>
      </c>
      <c r="G101" s="29">
        <v>0</v>
      </c>
      <c r="H101" s="29">
        <f t="shared" si="10"/>
        <v>0</v>
      </c>
      <c r="I101" s="30"/>
      <c r="J101" s="29"/>
      <c r="K101" s="30"/>
      <c r="L101" s="29"/>
      <c r="M101" s="29">
        <f t="shared" si="11"/>
        <v>0</v>
      </c>
    </row>
    <row r="102" spans="1:13" ht="18.75" x14ac:dyDescent="0.2">
      <c r="A102" s="94"/>
      <c r="B102" s="80"/>
      <c r="C102" s="28" t="s">
        <v>76</v>
      </c>
      <c r="D102" s="27" t="s">
        <v>27</v>
      </c>
      <c r="E102" s="27">
        <v>2.9899999999999999E-2</v>
      </c>
      <c r="F102" s="39">
        <f>E102*F94</f>
        <v>4.7241999999999999E-2</v>
      </c>
      <c r="G102" s="29">
        <v>0</v>
      </c>
      <c r="H102" s="29">
        <f t="shared" si="10"/>
        <v>0</v>
      </c>
      <c r="I102" s="30"/>
      <c r="J102" s="29"/>
      <c r="K102" s="30"/>
      <c r="L102" s="29"/>
      <c r="M102" s="29">
        <f t="shared" si="11"/>
        <v>0</v>
      </c>
    </row>
    <row r="103" spans="1:13" x14ac:dyDescent="0.2">
      <c r="A103" s="94"/>
      <c r="B103" s="80"/>
      <c r="C103" s="28" t="s">
        <v>77</v>
      </c>
      <c r="D103" s="27" t="s">
        <v>63</v>
      </c>
      <c r="E103" s="29">
        <v>1.6</v>
      </c>
      <c r="F103" s="39">
        <f>E103*F94</f>
        <v>2.5280000000000005</v>
      </c>
      <c r="G103" s="29">
        <v>0</v>
      </c>
      <c r="H103" s="29">
        <f t="shared" si="10"/>
        <v>0</v>
      </c>
      <c r="I103" s="30"/>
      <c r="J103" s="29"/>
      <c r="K103" s="30"/>
      <c r="L103" s="29"/>
      <c r="M103" s="29">
        <f t="shared" si="11"/>
        <v>0</v>
      </c>
    </row>
    <row r="104" spans="1:13" x14ac:dyDescent="0.2">
      <c r="A104" s="95"/>
      <c r="B104" s="80"/>
      <c r="C104" s="40" t="s">
        <v>16</v>
      </c>
      <c r="D104" s="32" t="s">
        <v>0</v>
      </c>
      <c r="E104" s="27">
        <v>0.24</v>
      </c>
      <c r="F104" s="39">
        <f>E104*F94</f>
        <v>0.37919999999999998</v>
      </c>
      <c r="G104" s="29">
        <v>0</v>
      </c>
      <c r="H104" s="29">
        <f t="shared" si="10"/>
        <v>0</v>
      </c>
      <c r="I104" s="30"/>
      <c r="J104" s="29"/>
      <c r="K104" s="30"/>
      <c r="L104" s="29"/>
      <c r="M104" s="29">
        <f t="shared" si="11"/>
        <v>0</v>
      </c>
    </row>
    <row r="105" spans="1:13" ht="51" x14ac:dyDescent="0.2">
      <c r="A105" s="85">
        <v>15</v>
      </c>
      <c r="B105" s="51" t="s">
        <v>78</v>
      </c>
      <c r="C105" s="53" t="s">
        <v>79</v>
      </c>
      <c r="D105" s="72" t="s">
        <v>24</v>
      </c>
      <c r="E105" s="72"/>
      <c r="F105" s="31">
        <v>6.02</v>
      </c>
      <c r="G105" s="32"/>
      <c r="H105" s="44"/>
      <c r="I105" s="32"/>
      <c r="J105" s="44"/>
      <c r="K105" s="32"/>
      <c r="L105" s="44"/>
      <c r="M105" s="44"/>
    </row>
    <row r="106" spans="1:13" x14ac:dyDescent="0.2">
      <c r="A106" s="85"/>
      <c r="B106" s="27"/>
      <c r="C106" s="28" t="s">
        <v>12</v>
      </c>
      <c r="D106" s="32" t="s">
        <v>14</v>
      </c>
      <c r="E106" s="27">
        <v>0.33600000000000002</v>
      </c>
      <c r="F106" s="39">
        <f>E106*F105</f>
        <v>2.0227200000000001</v>
      </c>
      <c r="G106" s="32"/>
      <c r="H106" s="44"/>
      <c r="I106" s="44">
        <v>0</v>
      </c>
      <c r="J106" s="44">
        <f>F106*I106</f>
        <v>0</v>
      </c>
      <c r="K106" s="32"/>
      <c r="L106" s="44"/>
      <c r="M106" s="44">
        <f>J106</f>
        <v>0</v>
      </c>
    </row>
    <row r="107" spans="1:13" x14ac:dyDescent="0.2">
      <c r="A107" s="85"/>
      <c r="B107" s="27"/>
      <c r="C107" s="28" t="s">
        <v>21</v>
      </c>
      <c r="D107" s="27" t="s">
        <v>0</v>
      </c>
      <c r="E107" s="27">
        <v>1.15E-2</v>
      </c>
      <c r="F107" s="39">
        <f>E107*F105</f>
        <v>6.923E-2</v>
      </c>
      <c r="G107" s="32"/>
      <c r="H107" s="44"/>
      <c r="I107" s="32"/>
      <c r="J107" s="44"/>
      <c r="K107" s="44">
        <v>0</v>
      </c>
      <c r="L107" s="44">
        <f>F107*K107</f>
        <v>0</v>
      </c>
      <c r="M107" s="44">
        <f>L107</f>
        <v>0</v>
      </c>
    </row>
    <row r="108" spans="1:13" x14ac:dyDescent="0.2">
      <c r="A108" s="85"/>
      <c r="B108" s="27"/>
      <c r="C108" s="27" t="s">
        <v>20</v>
      </c>
      <c r="D108" s="27"/>
      <c r="E108" s="27"/>
      <c r="F108" s="39"/>
      <c r="G108" s="32"/>
      <c r="H108" s="44"/>
      <c r="I108" s="32"/>
      <c r="J108" s="44"/>
      <c r="K108" s="32"/>
      <c r="L108" s="44"/>
      <c r="M108" s="44"/>
    </row>
    <row r="109" spans="1:13" x14ac:dyDescent="0.2">
      <c r="A109" s="85"/>
      <c r="B109" s="27"/>
      <c r="C109" s="28" t="s">
        <v>54</v>
      </c>
      <c r="D109" s="27" t="s">
        <v>80</v>
      </c>
      <c r="E109" s="27">
        <v>2.3999999999999998E-3</v>
      </c>
      <c r="F109" s="39">
        <f>E109*F105</f>
        <v>1.4447999999999997E-2</v>
      </c>
      <c r="G109" s="44">
        <v>0</v>
      </c>
      <c r="H109" s="44">
        <f>F109*G109</f>
        <v>0</v>
      </c>
      <c r="I109" s="32"/>
      <c r="J109" s="44"/>
      <c r="K109" s="32"/>
      <c r="L109" s="44"/>
      <c r="M109" s="44">
        <f>H109</f>
        <v>0</v>
      </c>
    </row>
    <row r="110" spans="1:13" x14ac:dyDescent="0.2">
      <c r="A110" s="85"/>
      <c r="B110" s="27"/>
      <c r="C110" s="40" t="s">
        <v>16</v>
      </c>
      <c r="D110" s="27" t="s">
        <v>0</v>
      </c>
      <c r="E110" s="27">
        <v>2.2800000000000001E-2</v>
      </c>
      <c r="F110" s="39">
        <f>E110*F105</f>
        <v>0.13725599999999999</v>
      </c>
      <c r="G110" s="44">
        <v>0</v>
      </c>
      <c r="H110" s="44">
        <f>F110*G110</f>
        <v>0</v>
      </c>
      <c r="I110" s="32"/>
      <c r="J110" s="44"/>
      <c r="K110" s="32"/>
      <c r="L110" s="44"/>
      <c r="M110" s="44">
        <f>H110</f>
        <v>0</v>
      </c>
    </row>
    <row r="111" spans="1:13" ht="38.25" x14ac:dyDescent="0.2">
      <c r="A111" s="85">
        <v>16</v>
      </c>
      <c r="B111" s="51" t="s">
        <v>64</v>
      </c>
      <c r="C111" s="41" t="s">
        <v>82</v>
      </c>
      <c r="D111" s="72" t="s">
        <v>35</v>
      </c>
      <c r="E111" s="72"/>
      <c r="F111" s="31">
        <v>2.88</v>
      </c>
      <c r="G111" s="55"/>
      <c r="H111" s="56"/>
      <c r="I111" s="57"/>
      <c r="J111" s="56"/>
      <c r="K111" s="57"/>
      <c r="L111" s="56"/>
      <c r="M111" s="56"/>
    </row>
    <row r="112" spans="1:13" x14ac:dyDescent="0.2">
      <c r="A112" s="85"/>
      <c r="B112" s="80"/>
      <c r="C112" s="40" t="s">
        <v>12</v>
      </c>
      <c r="D112" s="48" t="s">
        <v>14</v>
      </c>
      <c r="E112" s="39">
        <v>0.15</v>
      </c>
      <c r="F112" s="52">
        <f>F111*E112</f>
        <v>0.432</v>
      </c>
      <c r="G112" s="54"/>
      <c r="H112" s="58"/>
      <c r="I112" s="49">
        <v>0</v>
      </c>
      <c r="J112" s="49">
        <f>F112*I112</f>
        <v>0</v>
      </c>
      <c r="K112" s="50"/>
      <c r="L112" s="49"/>
      <c r="M112" s="49">
        <f>H112+J112+L112</f>
        <v>0</v>
      </c>
    </row>
    <row r="113" spans="1:13" x14ac:dyDescent="0.2">
      <c r="A113" s="85"/>
      <c r="B113" s="80"/>
      <c r="C113" s="42" t="s">
        <v>30</v>
      </c>
      <c r="D113" s="48" t="s">
        <v>19</v>
      </c>
      <c r="E113" s="27">
        <v>2.1600000000000001E-2</v>
      </c>
      <c r="F113" s="52">
        <f>E113*F111</f>
        <v>6.2207999999999999E-2</v>
      </c>
      <c r="G113" s="48"/>
      <c r="H113" s="49"/>
      <c r="I113" s="50"/>
      <c r="J113" s="49"/>
      <c r="K113" s="50">
        <v>0</v>
      </c>
      <c r="L113" s="49">
        <f>F113*K113</f>
        <v>0</v>
      </c>
      <c r="M113" s="49">
        <f>H113+J113+L113</f>
        <v>0</v>
      </c>
    </row>
    <row r="114" spans="1:13" x14ac:dyDescent="0.2">
      <c r="A114" s="85"/>
      <c r="B114" s="80"/>
      <c r="C114" s="42" t="s">
        <v>36</v>
      </c>
      <c r="D114" s="48" t="s">
        <v>19</v>
      </c>
      <c r="E114" s="27">
        <v>2.7300000000000001E-2</v>
      </c>
      <c r="F114" s="52">
        <f>F111*E114</f>
        <v>7.8623999999999999E-2</v>
      </c>
      <c r="G114" s="48"/>
      <c r="H114" s="49"/>
      <c r="I114" s="50"/>
      <c r="J114" s="49"/>
      <c r="K114" s="49">
        <v>0</v>
      </c>
      <c r="L114" s="49">
        <f>F114*K114</f>
        <v>0</v>
      </c>
      <c r="M114" s="49">
        <f>H114+J114+L114</f>
        <v>0</v>
      </c>
    </row>
    <row r="115" spans="1:13" x14ac:dyDescent="0.2">
      <c r="A115" s="85"/>
      <c r="B115" s="80"/>
      <c r="C115" s="27" t="s">
        <v>20</v>
      </c>
      <c r="D115" s="48"/>
      <c r="E115" s="27"/>
      <c r="F115" s="48"/>
      <c r="G115" s="48"/>
      <c r="H115" s="49"/>
      <c r="I115" s="50"/>
      <c r="J115" s="49"/>
      <c r="K115" s="50"/>
      <c r="L115" s="49"/>
      <c r="M115" s="49"/>
    </row>
    <row r="116" spans="1:13" ht="18.75" x14ac:dyDescent="0.2">
      <c r="A116" s="85"/>
      <c r="B116" s="80"/>
      <c r="C116" s="40" t="s">
        <v>31</v>
      </c>
      <c r="D116" s="27" t="s">
        <v>27</v>
      </c>
      <c r="E116" s="27">
        <v>1.22</v>
      </c>
      <c r="F116" s="49">
        <f>E116*F111</f>
        <v>3.5135999999999998</v>
      </c>
      <c r="G116" s="49">
        <v>0</v>
      </c>
      <c r="H116" s="49">
        <f>F116*G116</f>
        <v>0</v>
      </c>
      <c r="I116" s="50"/>
      <c r="J116" s="49"/>
      <c r="K116" s="50"/>
      <c r="L116" s="49"/>
      <c r="M116" s="49">
        <f>H116+J116+L116</f>
        <v>0</v>
      </c>
    </row>
    <row r="117" spans="1:13" ht="25.5" x14ac:dyDescent="0.2">
      <c r="A117" s="93">
        <v>17</v>
      </c>
      <c r="B117" s="51" t="s">
        <v>84</v>
      </c>
      <c r="C117" s="41" t="s">
        <v>65</v>
      </c>
      <c r="D117" s="72" t="s">
        <v>23</v>
      </c>
      <c r="E117" s="45"/>
      <c r="F117" s="31">
        <v>1.74</v>
      </c>
      <c r="G117" s="45"/>
      <c r="H117" s="46"/>
      <c r="I117" s="45"/>
      <c r="J117" s="46"/>
      <c r="K117" s="45"/>
      <c r="L117" s="46"/>
      <c r="M117" s="46"/>
    </row>
    <row r="118" spans="1:13" x14ac:dyDescent="0.2">
      <c r="A118" s="94"/>
      <c r="B118" s="80"/>
      <c r="C118" s="40" t="s">
        <v>12</v>
      </c>
      <c r="D118" s="27" t="s">
        <v>14</v>
      </c>
      <c r="E118" s="27">
        <v>0.02</v>
      </c>
      <c r="F118" s="29">
        <f>E118*F117</f>
        <v>3.4799999999999998E-2</v>
      </c>
      <c r="G118" s="28"/>
      <c r="H118" s="47"/>
      <c r="I118" s="29">
        <v>0</v>
      </c>
      <c r="J118" s="29">
        <f>F118*I118</f>
        <v>0</v>
      </c>
      <c r="K118" s="30"/>
      <c r="L118" s="29"/>
      <c r="M118" s="29">
        <f>H118+J118+L118</f>
        <v>0</v>
      </c>
    </row>
    <row r="119" spans="1:13" ht="27.75" x14ac:dyDescent="0.2">
      <c r="A119" s="94"/>
      <c r="B119" s="80"/>
      <c r="C119" s="28" t="s">
        <v>28</v>
      </c>
      <c r="D119" s="27" t="s">
        <v>19</v>
      </c>
      <c r="E119" s="27">
        <v>4.48E-2</v>
      </c>
      <c r="F119" s="39">
        <f>E119*F117</f>
        <v>7.7951999999999994E-2</v>
      </c>
      <c r="G119" s="32"/>
      <c r="H119" s="44"/>
      <c r="I119" s="32"/>
      <c r="J119" s="44"/>
      <c r="K119" s="32">
        <v>0</v>
      </c>
      <c r="L119" s="44">
        <f>F119*K119</f>
        <v>0</v>
      </c>
      <c r="M119" s="44">
        <f>L119</f>
        <v>0</v>
      </c>
    </row>
    <row r="120" spans="1:13" ht="13.5" thickBot="1" x14ac:dyDescent="0.25">
      <c r="A120" s="95"/>
      <c r="B120" s="80"/>
      <c r="C120" s="42" t="s">
        <v>21</v>
      </c>
      <c r="D120" s="48" t="s">
        <v>0</v>
      </c>
      <c r="E120" s="27">
        <v>2.0999999999999999E-3</v>
      </c>
      <c r="F120" s="52">
        <f>E120*F117</f>
        <v>3.6539999999999997E-3</v>
      </c>
      <c r="G120" s="48"/>
      <c r="H120" s="49"/>
      <c r="I120" s="50"/>
      <c r="J120" s="49"/>
      <c r="K120" s="49">
        <v>0</v>
      </c>
      <c r="L120" s="49">
        <f>F120*K120</f>
        <v>0</v>
      </c>
      <c r="M120" s="49">
        <f>H120+J120+L120</f>
        <v>0</v>
      </c>
    </row>
    <row r="121" spans="1:13" ht="13.5" thickBot="1" x14ac:dyDescent="0.25">
      <c r="A121" s="18"/>
      <c r="B121" s="19"/>
      <c r="C121" s="20" t="s">
        <v>8</v>
      </c>
      <c r="D121" s="21"/>
      <c r="E121" s="21"/>
      <c r="F121" s="22"/>
      <c r="G121" s="21"/>
      <c r="H121" s="23">
        <f>SUM(H7:H120)</f>
        <v>0</v>
      </c>
      <c r="I121" s="24"/>
      <c r="J121" s="23">
        <f>SUM(J7:J120)</f>
        <v>0</v>
      </c>
      <c r="K121" s="23"/>
      <c r="L121" s="23">
        <f>SUM(L7:L120)</f>
        <v>0</v>
      </c>
      <c r="M121" s="25">
        <f>SUM(M7:M120)</f>
        <v>0</v>
      </c>
    </row>
    <row r="122" spans="1:13" x14ac:dyDescent="0.2">
      <c r="A122" s="7"/>
      <c r="B122" s="7"/>
      <c r="C122" s="5" t="s">
        <v>42</v>
      </c>
      <c r="D122" s="38"/>
      <c r="E122" s="8" t="s">
        <v>105</v>
      </c>
      <c r="F122" s="38"/>
      <c r="G122" s="38"/>
      <c r="H122" s="26"/>
      <c r="I122" s="17"/>
      <c r="J122" s="26"/>
      <c r="K122" s="17"/>
      <c r="L122" s="26"/>
      <c r="M122" s="6"/>
    </row>
    <row r="123" spans="1:13" x14ac:dyDescent="0.2">
      <c r="A123" s="10"/>
      <c r="B123" s="10"/>
      <c r="C123" s="53" t="s">
        <v>8</v>
      </c>
      <c r="D123" s="72"/>
      <c r="E123" s="72"/>
      <c r="F123" s="14"/>
      <c r="G123" s="72"/>
      <c r="H123" s="31"/>
      <c r="I123" s="13"/>
      <c r="J123" s="31"/>
      <c r="K123" s="13"/>
      <c r="L123" s="31"/>
      <c r="M123" s="15"/>
    </row>
    <row r="124" spans="1:13" x14ac:dyDescent="0.2">
      <c r="A124" s="1"/>
      <c r="B124" s="1"/>
      <c r="C124" s="28" t="s">
        <v>22</v>
      </c>
      <c r="D124" s="27"/>
      <c r="E124" s="9" t="s">
        <v>105</v>
      </c>
      <c r="F124" s="27"/>
      <c r="G124" s="27"/>
      <c r="H124" s="27"/>
      <c r="I124" s="27"/>
      <c r="J124" s="27"/>
      <c r="K124" s="27"/>
      <c r="L124" s="27"/>
      <c r="M124" s="2"/>
    </row>
    <row r="125" spans="1:13" x14ac:dyDescent="0.2">
      <c r="A125" s="10"/>
      <c r="B125" s="10"/>
      <c r="C125" s="53" t="s">
        <v>8</v>
      </c>
      <c r="D125" s="72"/>
      <c r="E125" s="72"/>
      <c r="F125" s="14"/>
      <c r="G125" s="72"/>
      <c r="H125" s="13"/>
      <c r="I125" s="13"/>
      <c r="J125" s="13"/>
      <c r="K125" s="13"/>
      <c r="L125" s="31"/>
      <c r="M125" s="15"/>
    </row>
    <row r="126" spans="1:13" x14ac:dyDescent="0.2">
      <c r="A126" s="1"/>
      <c r="B126" s="1"/>
      <c r="C126" s="28" t="s">
        <v>17</v>
      </c>
      <c r="D126" s="27"/>
      <c r="E126" s="9" t="s">
        <v>105</v>
      </c>
      <c r="F126" s="30"/>
      <c r="G126" s="27"/>
      <c r="H126" s="3"/>
      <c r="I126" s="3"/>
      <c r="J126" s="3"/>
      <c r="K126" s="3"/>
      <c r="L126" s="29"/>
      <c r="M126" s="2"/>
    </row>
    <row r="127" spans="1:13" x14ac:dyDescent="0.2">
      <c r="A127" s="10"/>
      <c r="B127" s="10"/>
      <c r="C127" s="53" t="s">
        <v>8</v>
      </c>
      <c r="D127" s="72"/>
      <c r="E127" s="72"/>
      <c r="F127" s="14"/>
      <c r="G127" s="72"/>
      <c r="H127" s="31"/>
      <c r="I127" s="13"/>
      <c r="J127" s="31"/>
      <c r="K127" s="13"/>
      <c r="L127" s="31"/>
      <c r="M127" s="15"/>
    </row>
    <row r="128" spans="1:13" x14ac:dyDescent="0.2">
      <c r="A128" s="10"/>
      <c r="B128" s="10"/>
      <c r="C128" s="28" t="s">
        <v>25</v>
      </c>
      <c r="D128" s="72"/>
      <c r="E128" s="9">
        <v>0.03</v>
      </c>
      <c r="F128" s="14"/>
      <c r="G128" s="72"/>
      <c r="H128" s="31"/>
      <c r="I128" s="13"/>
      <c r="J128" s="31"/>
      <c r="K128" s="13"/>
      <c r="L128" s="31"/>
      <c r="M128" s="2"/>
    </row>
    <row r="129" spans="1:13" x14ac:dyDescent="0.2">
      <c r="A129" s="10"/>
      <c r="B129" s="10"/>
      <c r="C129" s="53" t="s">
        <v>8</v>
      </c>
      <c r="D129" s="72"/>
      <c r="E129" s="72"/>
      <c r="F129" s="14"/>
      <c r="G129" s="72"/>
      <c r="H129" s="31"/>
      <c r="I129" s="13"/>
      <c r="J129" s="31"/>
      <c r="K129" s="13"/>
      <c r="L129" s="31"/>
      <c r="M129" s="15"/>
    </row>
  </sheetData>
  <mergeCells count="32">
    <mergeCell ref="A69:A73"/>
    <mergeCell ref="A59:A67"/>
    <mergeCell ref="A46:A58"/>
    <mergeCell ref="A68:M68"/>
    <mergeCell ref="A1:M1"/>
    <mergeCell ref="A2:M2"/>
    <mergeCell ref="E3:E4"/>
    <mergeCell ref="F3:F4"/>
    <mergeCell ref="G3:H3"/>
    <mergeCell ref="I3:J3"/>
    <mergeCell ref="K3:L3"/>
    <mergeCell ref="D3:D4"/>
    <mergeCell ref="A3:A4"/>
    <mergeCell ref="A34:A45"/>
    <mergeCell ref="A24:A33"/>
    <mergeCell ref="A15:M15"/>
    <mergeCell ref="A16:A23"/>
    <mergeCell ref="A10:A13"/>
    <mergeCell ref="A117:A120"/>
    <mergeCell ref="A111:A116"/>
    <mergeCell ref="A74:A77"/>
    <mergeCell ref="A84:A88"/>
    <mergeCell ref="A78:A83"/>
    <mergeCell ref="A89:A93"/>
    <mergeCell ref="A105:A110"/>
    <mergeCell ref="A94:A104"/>
    <mergeCell ref="C3:C4"/>
    <mergeCell ref="A7:A8"/>
    <mergeCell ref="A9:M9"/>
    <mergeCell ref="B7:B8"/>
    <mergeCell ref="A6:M6"/>
    <mergeCell ref="B3:B4"/>
  </mergeCells>
  <conditionalFormatting sqref="C12:M12">
    <cfRule type="cellIs" dxfId="4" priority="41" stopIfTrue="1" operator="equal">
      <formula>8223.307275</formula>
    </cfRule>
  </conditionalFormatting>
  <conditionalFormatting sqref="C71:M71">
    <cfRule type="cellIs" dxfId="3" priority="27" stopIfTrue="1" operator="equal">
      <formula>8223.307275</formula>
    </cfRule>
  </conditionalFormatting>
  <conditionalFormatting sqref="C84:D84">
    <cfRule type="cellIs" dxfId="2" priority="20" stopIfTrue="1" operator="equal">
      <formula>8223.307275</formula>
    </cfRule>
  </conditionalFormatting>
  <conditionalFormatting sqref="C119:D119 F119:M119">
    <cfRule type="cellIs" dxfId="1" priority="19" stopIfTrue="1" operator="equal">
      <formula>8223.307275</formula>
    </cfRule>
  </conditionalFormatting>
  <conditionalFormatting sqref="E119">
    <cfRule type="cellIs" dxfId="0" priority="1" stopIfTrue="1" operator="equal">
      <formula>8223.307275</formula>
    </cfRule>
  </conditionalFormatting>
  <pageMargins left="0.25" right="0.17" top="0.51" bottom="0.42" header="0.11811023622047245" footer="0.11811023622047245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Lasha Gogoladze</cp:lastModifiedBy>
  <cp:lastPrinted>2018-08-11T20:20:33Z</cp:lastPrinted>
  <dcterms:created xsi:type="dcterms:W3CDTF">1996-10-14T23:33:28Z</dcterms:created>
  <dcterms:modified xsi:type="dcterms:W3CDTF">2019-01-15T14:29:43Z</dcterms:modified>
</cp:coreProperties>
</file>