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3" i="1" l="1"/>
  <c r="F10" i="1" l="1"/>
  <c r="E27" i="1" l="1"/>
  <c r="F22" i="1"/>
  <c r="F25" i="1" s="1"/>
  <c r="F19" i="1"/>
  <c r="F16" i="1"/>
  <c r="F17" i="1" s="1"/>
  <c r="F13" i="1"/>
  <c r="F14" i="1" s="1"/>
  <c r="F27" i="1" l="1"/>
  <c r="F26" i="1"/>
  <c r="F30" i="1"/>
  <c r="F18" i="1"/>
  <c r="F23" i="1"/>
  <c r="F28" i="1"/>
  <c r="F24" i="1"/>
  <c r="F29" i="1"/>
</calcChain>
</file>

<file path=xl/sharedStrings.xml><?xml version="1.0" encoding="utf-8"?>
<sst xmlns="http://schemas.openxmlformats.org/spreadsheetml/2006/main" count="82" uniqueCount="57">
  <si>
    <t>ლოკალური ხარჯთაღრიცხვა</t>
  </si>
  <si>
    <t>ლარი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</si>
  <si>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</si>
  <si>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</si>
  <si>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</si>
  <si>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</si>
  <si>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</si>
  <si>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</si>
  <si>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</si>
  <si>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</si>
  <si>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</si>
  <si>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</si>
  <si>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</si>
  <si>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1-80-3</t>
  </si>
  <si>
    <t>გრუნტის დამუშავება ხელით საყრდენი კედლის მოსაწყობად</t>
  </si>
  <si>
    <t>მ3</t>
  </si>
  <si>
    <t>100 მ3</t>
  </si>
  <si>
    <t xml:space="preserve">შრომითი დანახარჯები  </t>
  </si>
  <si>
    <t>კაც/სთ</t>
  </si>
  <si>
    <t>23-1-3.</t>
  </si>
  <si>
    <t>10 მ3</t>
  </si>
  <si>
    <t xml:space="preserve">შრომითი დანახარჯები </t>
  </si>
  <si>
    <t>4-1-228</t>
  </si>
  <si>
    <t>ქვიშა-ხრეშოვანი ბალიში</t>
  </si>
  <si>
    <t>მასალების ტრანსპორტირება საშუალოდ 7 კმ-ზე</t>
  </si>
  <si>
    <t>ტ</t>
  </si>
  <si>
    <t>6-11-3.</t>
  </si>
  <si>
    <t>მონოლითური ბეტონის საყრდენი კედლის მოწყობა</t>
  </si>
  <si>
    <t xml:space="preserve">სხვა მანქანები  </t>
  </si>
  <si>
    <t>5-1-138</t>
  </si>
  <si>
    <t xml:space="preserve">ფარი ფიცრის, ყალიბის </t>
  </si>
  <si>
    <t>მ2</t>
  </si>
  <si>
    <t>5-1-008</t>
  </si>
  <si>
    <t>ხის მასალა დახერხილი ნედლი წიწვოვანი</t>
  </si>
  <si>
    <t>1-10-017</t>
  </si>
  <si>
    <t xml:space="preserve">ჭანჭიკი </t>
  </si>
  <si>
    <t>კგ</t>
  </si>
  <si>
    <t xml:space="preserve">სხვა მასალები  </t>
  </si>
  <si>
    <t>თ15</t>
  </si>
  <si>
    <t>მასალების ტრანსპორტირება 26 კმ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</si>
  <si>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</si>
  <si>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</si>
  <si>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</si>
  <si>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</si>
  <si>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1-52-3,6</t>
  </si>
  <si>
    <t xml:space="preserve">გრუნტის დამუშავება ბულდოზერით </t>
  </si>
  <si>
    <t>1000 მ3</t>
  </si>
  <si>
    <t>14-142 #3</t>
  </si>
  <si>
    <t>ბულდოზერი</t>
  </si>
  <si>
    <t>მანქ/სთ</t>
  </si>
  <si>
    <t>15-ტრ-5</t>
  </si>
  <si>
    <t>მოხსნილი მასის დატვირთვა ავტოთვითმცლელებზე , ზიდვა 2 კმ-მდე</t>
  </si>
  <si>
    <t>ტრანსპორტირება საშუალოდ 2 კმ-ზე</t>
  </si>
  <si>
    <t xml:space="preserve">ქვიშა-ხრეშოვანი ბალიშის  მოწყობა  სისქით 10 სმ </t>
  </si>
  <si>
    <t>4-1-347,362</t>
  </si>
  <si>
    <t>ბეტონი მ-300 (B-25) პლასტიფიკატორით</t>
  </si>
  <si>
    <t xml:space="preserve">სოფელ ლემზაგორში ფერდის შემაკავებელი ბეტონის კედლის მოწყობა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</si>
</sst>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cadMtav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4" fillId="0" borderId="0"/>
  </cellStyleXfs>
  <cellXfs count="98">
    <xf numFmtId="0" fontId="0" fillId="0" borderId="0" xfId="0"/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right" vertical="center"/>
    </xf>
    <xf numFmtId="4" fontId="6" fillId="2" borderId="0" xfId="1" applyNumberFormat="1" applyFont="1" applyFill="1" applyBorder="1" applyAlignment="1">
      <alignment horizontal="right" vertical="center"/>
    </xf>
    <xf numFmtId="4" fontId="6" fillId="2" borderId="0" xfId="1" applyNumberFormat="1" applyFont="1" applyFill="1" applyBorder="1" applyAlignment="1">
      <alignment horizontal="right" vertical="center" indent="1"/>
    </xf>
    <xf numFmtId="4" fontId="6" fillId="2" borderId="2" xfId="1" applyNumberFormat="1" applyFont="1" applyFill="1" applyBorder="1" applyAlignment="1">
      <alignment horizontal="center" vertical="center"/>
    </xf>
    <xf numFmtId="4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49" fontId="5" fillId="2" borderId="3" xfId="2" applyNumberFormat="1" applyFont="1" applyFill="1" applyBorder="1" applyAlignment="1">
      <alignment horizontal="center" vertical="center"/>
    </xf>
    <xf numFmtId="0" fontId="5" fillId="2" borderId="3" xfId="2" applyNumberFormat="1" applyFont="1" applyFill="1" applyBorder="1" applyAlignment="1">
      <alignment horizontal="left" vertical="center"/>
    </xf>
    <xf numFmtId="4" fontId="5" fillId="2" borderId="3" xfId="2" applyNumberFormat="1" applyFont="1" applyFill="1" applyBorder="1" applyAlignment="1">
      <alignment horizontal="center" vertical="center"/>
    </xf>
    <xf numFmtId="164" fontId="5" fillId="2" borderId="3" xfId="2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49" fontId="5" fillId="2" borderId="3" xfId="2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left" vertical="center" indent="1"/>
    </xf>
    <xf numFmtId="0" fontId="5" fillId="2" borderId="3" xfId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5" fillId="2" borderId="3" xfId="2" applyNumberFormat="1" applyFont="1" applyFill="1" applyBorder="1" applyAlignment="1">
      <alignment horizontal="left" vertical="center" indent="1"/>
    </xf>
    <xf numFmtId="4" fontId="5" fillId="2" borderId="3" xfId="3" applyNumberFormat="1" applyFont="1" applyFill="1" applyBorder="1" applyAlignment="1">
      <alignment horizontal="center" vertical="center"/>
    </xf>
    <xf numFmtId="4" fontId="5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6" fillId="2" borderId="3" xfId="0" applyNumberFormat="1" applyFont="1" applyFill="1" applyBorder="1" applyAlignment="1">
      <alignment horizontal="left" vertical="center" wrapText="1" indent="1"/>
    </xf>
    <xf numFmtId="0" fontId="5" fillId="2" borderId="3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2" borderId="3" xfId="4" applyNumberFormat="1" applyFont="1" applyFill="1" applyBorder="1" applyAlignment="1">
      <alignment horizontal="center" vertical="center" wrapText="1"/>
    </xf>
    <xf numFmtId="0" fontId="5" fillId="2" borderId="3" xfId="4" applyNumberFormat="1" applyFont="1" applyFill="1" applyBorder="1" applyAlignment="1">
      <alignment horizontal="left" vertical="center" indent="1"/>
    </xf>
    <xf numFmtId="4" fontId="5" fillId="2" borderId="3" xfId="4" applyNumberFormat="1" applyFont="1" applyFill="1" applyBorder="1" applyAlignment="1">
      <alignment horizontal="center" vertical="center"/>
    </xf>
    <xf numFmtId="0" fontId="5" fillId="2" borderId="0" xfId="4" applyFont="1" applyFill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/>
    </xf>
    <xf numFmtId="0" fontId="6" fillId="3" borderId="3" xfId="2" applyNumberFormat="1" applyFont="1" applyFill="1" applyBorder="1" applyAlignment="1">
      <alignment horizontal="center" vertical="center"/>
    </xf>
    <xf numFmtId="4" fontId="6" fillId="3" borderId="3" xfId="2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1" fontId="5" fillId="3" borderId="3" xfId="2" applyNumberFormat="1" applyFont="1" applyFill="1" applyBorder="1" applyAlignment="1">
      <alignment horizontal="center" vertical="center" wrapText="1"/>
    </xf>
    <xf numFmtId="0" fontId="5" fillId="3" borderId="3" xfId="2" applyNumberFormat="1" applyFont="1" applyFill="1" applyBorder="1" applyAlignment="1">
      <alignment horizontal="center" vertical="center"/>
    </xf>
    <xf numFmtId="9" fontId="5" fillId="3" borderId="3" xfId="2" applyNumberFormat="1" applyFont="1" applyFill="1" applyBorder="1" applyAlignment="1">
      <alignment horizontal="center" vertical="center"/>
    </xf>
    <xf numFmtId="4" fontId="5" fillId="3" borderId="3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6" fillId="3" borderId="3" xfId="2" applyFont="1" applyFill="1" applyBorder="1" applyAlignment="1">
      <alignment horizontal="center" vertical="center" wrapText="1"/>
    </xf>
    <xf numFmtId="1" fontId="6" fillId="3" borderId="3" xfId="2" applyNumberFormat="1" applyFont="1" applyFill="1" applyBorder="1" applyAlignment="1">
      <alignment horizontal="center" vertical="center" wrapText="1"/>
    </xf>
    <xf numFmtId="9" fontId="6" fillId="3" borderId="3" xfId="2" applyNumberFormat="1" applyFont="1" applyFill="1" applyBorder="1" applyAlignment="1">
      <alignment horizontal="center" vertical="center"/>
    </xf>
    <xf numFmtId="0" fontId="7" fillId="2" borderId="0" xfId="2" applyFont="1" applyFill="1" applyAlignment="1">
      <alignment vertical="center"/>
    </xf>
    <xf numFmtId="4" fontId="6" fillId="4" borderId="3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5" applyFont="1" applyFill="1" applyAlignment="1">
      <alignment horizontal="left" vertical="center"/>
    </xf>
    <xf numFmtId="0" fontId="8" fillId="2" borderId="0" xfId="5" applyFont="1" applyFill="1" applyAlignment="1">
      <alignment horizontal="center" vertical="center"/>
    </xf>
    <xf numFmtId="0" fontId="5" fillId="2" borderId="0" xfId="6" applyFont="1" applyFill="1" applyAlignment="1">
      <alignment vertical="center"/>
    </xf>
    <xf numFmtId="4" fontId="8" fillId="2" borderId="0" xfId="0" applyNumberFormat="1" applyFont="1" applyFill="1" applyAlignment="1">
      <alignment horizontal="center" vertical="center"/>
    </xf>
    <xf numFmtId="49" fontId="6" fillId="2" borderId="3" xfId="6" applyNumberFormat="1" applyFont="1" applyFill="1" applyBorder="1" applyAlignment="1">
      <alignment horizontal="center" vertical="center" wrapText="1"/>
    </xf>
    <xf numFmtId="0" fontId="6" fillId="2" borderId="3" xfId="6" applyNumberFormat="1" applyFont="1" applyFill="1" applyBorder="1" applyAlignment="1">
      <alignment horizontal="left" vertical="center" wrapText="1" indent="1"/>
    </xf>
    <xf numFmtId="0" fontId="6" fillId="2" borderId="3" xfId="6" applyFont="1" applyFill="1" applyBorder="1" applyAlignment="1">
      <alignment horizontal="center" vertical="center"/>
    </xf>
    <xf numFmtId="165" fontId="6" fillId="2" borderId="3" xfId="6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6" fillId="2" borderId="3" xfId="6" applyNumberFormat="1" applyFont="1" applyFill="1" applyBorder="1" applyAlignment="1">
      <alignment horizontal="center" vertical="center"/>
    </xf>
    <xf numFmtId="0" fontId="6" fillId="2" borderId="0" xfId="6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 applyProtection="1">
      <alignment horizontal="center" vertical="center"/>
    </xf>
    <xf numFmtId="1" fontId="6" fillId="2" borderId="5" xfId="0" applyNumberFormat="1" applyFont="1" applyFill="1" applyBorder="1" applyAlignment="1" applyProtection="1">
      <alignment horizontal="center" vertical="center"/>
    </xf>
    <xf numFmtId="1" fontId="6" fillId="2" borderId="6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4" fontId="6" fillId="2" borderId="0" xfId="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7">
    <cellStyle name="Normal" xfId="0" builtinId="0"/>
    <cellStyle name="Normal 2" xfId="6"/>
    <cellStyle name="Normal 3" xfId="3"/>
    <cellStyle name="Обычный 2" xfId="1"/>
    <cellStyle name="Обычный 2 2" xfId="5"/>
    <cellStyle name="Обычный 3" xfId="2"/>
    <cellStyle name="ჩვეულებრივი 2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9"/>
  <sheetViews>
    <sheetView tabSelected="1" view="pageBreakPreview" zoomScaleSheetLayoutView="100" workbookViewId="0">
      <selection activeCell="T9" sqref="T9"/>
    </sheetView>
  </sheetViews>
  <sheetFormatPr defaultColWidth="7" defaultRowHeight="15"/>
  <cols>
    <col min="1" max="1" width="4.7109375" bestFit="1" customWidth="1"/>
    <col min="2" max="2" width="14.28515625" customWidth="1"/>
    <col min="3" max="3" width="67.5703125" customWidth="1"/>
    <col min="4" max="4" width="9.28515625" customWidth="1"/>
    <col min="5" max="5" width="9" customWidth="1"/>
    <col min="6" max="7" width="9.28515625" customWidth="1"/>
    <col min="8" max="8" width="10" customWidth="1"/>
    <col min="9" max="9" width="9.28515625" customWidth="1"/>
    <col min="10" max="10" width="10.140625" customWidth="1"/>
    <col min="11" max="11" width="9.28515625" customWidth="1"/>
    <col min="12" max="12" width="10.28515625" customWidth="1"/>
    <col min="13" max="13" width="12.28515625" customWidth="1"/>
    <col min="14" max="222" width="9.140625" customWidth="1"/>
    <col min="223" max="223" width="2.7109375" customWidth="1"/>
    <col min="224" max="224" width="9.140625" customWidth="1"/>
    <col min="225" max="225" width="47.85546875" customWidth="1"/>
    <col min="226" max="226" width="6.7109375" customWidth="1"/>
    <col min="227" max="227" width="7.28515625" customWidth="1"/>
    <col min="228" max="228" width="7" customWidth="1"/>
    <col min="229" max="229" width="8.7109375" customWidth="1"/>
    <col min="230" max="230" width="12" customWidth="1"/>
    <col min="231" max="231" width="4.7109375" customWidth="1"/>
    <col min="232" max="232" width="9.140625" customWidth="1"/>
    <col min="233" max="233" width="11.7109375" customWidth="1"/>
  </cols>
  <sheetData>
    <row r="1" spans="1:236" s="1" customFormat="1" ht="49.5" customHeight="1">
      <c r="A1" s="94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236" s="1" customFormat="1" ht="12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236" s="3" customFormat="1" ht="12.75">
      <c r="A3" s="2"/>
      <c r="C3" s="4"/>
      <c r="D3" s="2"/>
      <c r="E3" s="2"/>
      <c r="F3" s="2"/>
      <c r="G3" s="2"/>
      <c r="H3" s="5"/>
      <c r="I3" s="5"/>
      <c r="J3" s="6"/>
      <c r="K3" s="96"/>
      <c r="L3" s="96"/>
      <c r="M3" s="2" t="s">
        <v>1</v>
      </c>
    </row>
    <row r="4" spans="1:236" s="3" customFormat="1" ht="12.75">
      <c r="A4" s="2"/>
      <c r="C4" s="4"/>
      <c r="D4" s="2"/>
      <c r="E4" s="2"/>
      <c r="F4" s="2"/>
      <c r="G4" s="2"/>
      <c r="H4" s="7"/>
      <c r="I4" s="7"/>
      <c r="J4" s="7"/>
      <c r="K4" s="8"/>
      <c r="L4" s="8"/>
      <c r="M4" s="2"/>
    </row>
    <row r="5" spans="1:236" s="9" customFormat="1" ht="12.75">
      <c r="A5" s="90" t="s">
        <v>2</v>
      </c>
      <c r="B5" s="90" t="s">
        <v>3</v>
      </c>
      <c r="C5" s="97" t="s">
        <v>4</v>
      </c>
      <c r="D5" s="97" t="s">
        <v>5</v>
      </c>
      <c r="E5" s="90" t="s">
        <v>6</v>
      </c>
      <c r="F5" s="90"/>
      <c r="G5" s="97" t="s">
        <v>7</v>
      </c>
      <c r="H5" s="97"/>
      <c r="I5" s="97" t="s">
        <v>8</v>
      </c>
      <c r="J5" s="97"/>
      <c r="K5" s="90" t="s">
        <v>9</v>
      </c>
      <c r="L5" s="90"/>
      <c r="M5" s="90" t="s">
        <v>10</v>
      </c>
    </row>
    <row r="6" spans="1:236" s="9" customFormat="1" ht="12.75">
      <c r="A6" s="90"/>
      <c r="B6" s="90"/>
      <c r="C6" s="97"/>
      <c r="D6" s="97"/>
      <c r="E6" s="10" t="s">
        <v>11</v>
      </c>
      <c r="F6" s="10" t="s">
        <v>12</v>
      </c>
      <c r="G6" s="10" t="s">
        <v>11</v>
      </c>
      <c r="H6" s="10" t="s">
        <v>12</v>
      </c>
      <c r="I6" s="10" t="s">
        <v>11</v>
      </c>
      <c r="J6" s="10" t="s">
        <v>12</v>
      </c>
      <c r="K6" s="10" t="s">
        <v>11</v>
      </c>
      <c r="L6" s="10" t="s">
        <v>12</v>
      </c>
      <c r="M6" s="90"/>
    </row>
    <row r="7" spans="1:236" s="13" customFormat="1" ht="12.75">
      <c r="A7" s="11">
        <v>1</v>
      </c>
      <c r="B7" s="11">
        <v>2</v>
      </c>
      <c r="C7" s="11">
        <v>3</v>
      </c>
      <c r="D7" s="12">
        <v>4</v>
      </c>
      <c r="E7" s="12">
        <v>5</v>
      </c>
      <c r="F7" s="12">
        <v>6</v>
      </c>
      <c r="G7" s="12">
        <v>7</v>
      </c>
      <c r="H7" s="11">
        <v>8</v>
      </c>
      <c r="I7" s="12">
        <v>9</v>
      </c>
      <c r="J7" s="11">
        <v>10</v>
      </c>
      <c r="K7" s="12">
        <v>11</v>
      </c>
      <c r="L7" s="11">
        <v>12</v>
      </c>
      <c r="M7" s="11">
        <v>13</v>
      </c>
    </row>
    <row r="8" spans="1:236" s="13" customFormat="1" ht="12.75" hidden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236" s="79" customFormat="1" ht="25.5" customHeight="1">
      <c r="A9" s="84">
        <v>1</v>
      </c>
      <c r="B9" s="72" t="s">
        <v>44</v>
      </c>
      <c r="C9" s="73" t="s">
        <v>45</v>
      </c>
      <c r="D9" s="74" t="s">
        <v>46</v>
      </c>
      <c r="E9" s="75"/>
      <c r="F9" s="76">
        <v>1.5</v>
      </c>
      <c r="G9" s="76"/>
      <c r="H9" s="76"/>
      <c r="I9" s="76"/>
      <c r="J9" s="76"/>
      <c r="K9" s="77"/>
      <c r="L9" s="77"/>
      <c r="M9" s="77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</row>
    <row r="10" spans="1:236" s="46" customFormat="1" ht="12.75">
      <c r="A10" s="85"/>
      <c r="B10" s="39" t="s">
        <v>47</v>
      </c>
      <c r="C10" s="40" t="s">
        <v>48</v>
      </c>
      <c r="D10" s="38" t="s">
        <v>49</v>
      </c>
      <c r="E10" s="80">
        <v>23.29</v>
      </c>
      <c r="F10" s="81">
        <f>F9*E10</f>
        <v>34.935000000000002</v>
      </c>
      <c r="G10" s="30"/>
      <c r="H10" s="82"/>
      <c r="I10" s="82"/>
      <c r="J10" s="82"/>
      <c r="K10" s="30"/>
      <c r="L10" s="30"/>
      <c r="M10" s="30"/>
    </row>
    <row r="11" spans="1:236" s="46" customFormat="1" ht="12.75" hidden="1">
      <c r="A11" s="86"/>
      <c r="B11" s="39"/>
      <c r="C11" s="40"/>
      <c r="D11" s="38"/>
      <c r="E11" s="80"/>
      <c r="F11" s="81"/>
      <c r="G11" s="30"/>
      <c r="H11" s="82"/>
      <c r="I11" s="82"/>
      <c r="J11" s="82"/>
      <c r="K11" s="18"/>
      <c r="L11" s="30"/>
      <c r="M11" s="30"/>
    </row>
    <row r="12" spans="1:236" s="13" customFormat="1" ht="12.75">
      <c r="A12" s="84">
        <v>2</v>
      </c>
      <c r="B12" s="15" t="s">
        <v>13</v>
      </c>
      <c r="C12" s="16" t="s">
        <v>14</v>
      </c>
      <c r="D12" s="17" t="s">
        <v>15</v>
      </c>
      <c r="E12" s="18"/>
      <c r="F12" s="18">
        <v>6</v>
      </c>
      <c r="G12" s="18"/>
      <c r="H12" s="18"/>
      <c r="I12" s="18"/>
      <c r="J12" s="18"/>
      <c r="K12" s="23"/>
      <c r="L12" s="18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</row>
    <row r="13" spans="1:236" s="26" customFormat="1" ht="12.75">
      <c r="A13" s="85"/>
      <c r="B13" s="21"/>
      <c r="C13" s="22"/>
      <c r="D13" s="20" t="s">
        <v>16</v>
      </c>
      <c r="E13" s="23"/>
      <c r="F13" s="24">
        <f>F12/100</f>
        <v>0.06</v>
      </c>
      <c r="G13" s="23"/>
      <c r="H13" s="23"/>
      <c r="I13" s="23"/>
      <c r="J13" s="23"/>
      <c r="K13" s="30"/>
      <c r="L13" s="23"/>
      <c r="M13" s="23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</row>
    <row r="14" spans="1:236" s="13" customFormat="1" ht="12.75">
      <c r="A14" s="86"/>
      <c r="B14" s="27"/>
      <c r="C14" s="28" t="s">
        <v>17</v>
      </c>
      <c r="D14" s="29" t="s">
        <v>18</v>
      </c>
      <c r="E14" s="23">
        <v>206</v>
      </c>
      <c r="F14" s="23">
        <f>E14*F13</f>
        <v>12.36</v>
      </c>
      <c r="G14" s="23"/>
      <c r="H14" s="23"/>
      <c r="I14" s="30"/>
      <c r="J14" s="30"/>
      <c r="K14" s="33"/>
      <c r="L14" s="30"/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</row>
    <row r="15" spans="1:236" s="34" customFormat="1" ht="12.75">
      <c r="A15" s="87">
        <v>3</v>
      </c>
      <c r="B15" s="15" t="s">
        <v>19</v>
      </c>
      <c r="C15" s="32" t="s">
        <v>53</v>
      </c>
      <c r="D15" s="14" t="s">
        <v>15</v>
      </c>
      <c r="E15" s="33"/>
      <c r="F15" s="33">
        <v>1</v>
      </c>
      <c r="G15" s="33"/>
      <c r="H15" s="33"/>
      <c r="I15" s="33"/>
      <c r="J15" s="33"/>
      <c r="K15" s="23"/>
      <c r="L15" s="33"/>
      <c r="M15" s="33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</row>
    <row r="16" spans="1:236" s="26" customFormat="1" ht="12.75">
      <c r="A16" s="88"/>
      <c r="B16" s="21"/>
      <c r="C16" s="22"/>
      <c r="D16" s="20" t="s">
        <v>20</v>
      </c>
      <c r="E16" s="23"/>
      <c r="F16" s="23">
        <f>F15/10</f>
        <v>0.1</v>
      </c>
      <c r="G16" s="23"/>
      <c r="H16" s="23"/>
      <c r="I16" s="23"/>
      <c r="J16" s="23"/>
      <c r="K16" s="30"/>
      <c r="L16" s="23"/>
      <c r="M16" s="23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</row>
    <row r="17" spans="1:251" s="13" customFormat="1" ht="12.75">
      <c r="A17" s="88"/>
      <c r="B17" s="27"/>
      <c r="C17" s="28" t="s">
        <v>21</v>
      </c>
      <c r="D17" s="29" t="s">
        <v>18</v>
      </c>
      <c r="E17" s="30">
        <v>17.8</v>
      </c>
      <c r="F17" s="23">
        <f>E17*F16</f>
        <v>1.7800000000000002</v>
      </c>
      <c r="G17" s="23"/>
      <c r="H17" s="23"/>
      <c r="I17" s="30"/>
      <c r="J17" s="30"/>
      <c r="K17" s="23"/>
      <c r="L17" s="30"/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</row>
    <row r="18" spans="1:251" s="13" customFormat="1" ht="12.75">
      <c r="A18" s="88"/>
      <c r="B18" s="27" t="s">
        <v>22</v>
      </c>
      <c r="C18" s="35" t="s">
        <v>23</v>
      </c>
      <c r="D18" s="20" t="s">
        <v>15</v>
      </c>
      <c r="E18" s="30">
        <v>11</v>
      </c>
      <c r="F18" s="36">
        <f>E18*F16</f>
        <v>1.1000000000000001</v>
      </c>
      <c r="G18" s="23"/>
      <c r="H18" s="23"/>
      <c r="I18" s="23"/>
      <c r="J18" s="23"/>
      <c r="K18" s="30"/>
      <c r="L18" s="23"/>
      <c r="M18" s="2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</row>
    <row r="19" spans="1:251" s="42" customFormat="1" ht="12.75">
      <c r="A19" s="88"/>
      <c r="B19" s="39"/>
      <c r="C19" s="40" t="s">
        <v>24</v>
      </c>
      <c r="D19" s="38" t="s">
        <v>25</v>
      </c>
      <c r="E19" s="30"/>
      <c r="F19" s="30">
        <f>F15*1.55</f>
        <v>1.55</v>
      </c>
      <c r="G19" s="23"/>
      <c r="H19" s="23"/>
      <c r="I19" s="30"/>
      <c r="J19" s="30"/>
      <c r="K19" s="30"/>
      <c r="L19" s="30"/>
      <c r="M19" s="30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</row>
    <row r="20" spans="1:251" s="42" customFormat="1" ht="12.75" hidden="1">
      <c r="A20" s="89"/>
      <c r="B20" s="39"/>
      <c r="C20" s="40"/>
      <c r="D20" s="38"/>
      <c r="E20" s="30"/>
      <c r="F20" s="30"/>
      <c r="G20" s="23"/>
      <c r="H20" s="23"/>
      <c r="I20" s="30"/>
      <c r="J20" s="30"/>
      <c r="K20" s="30"/>
      <c r="L20" s="30"/>
      <c r="M20" s="3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</row>
    <row r="21" spans="1:251" s="13" customFormat="1" ht="12.75">
      <c r="A21" s="84">
        <v>4</v>
      </c>
      <c r="B21" s="15" t="s">
        <v>26</v>
      </c>
      <c r="C21" s="43" t="s">
        <v>27</v>
      </c>
      <c r="D21" s="17" t="s">
        <v>15</v>
      </c>
      <c r="E21" s="18"/>
      <c r="F21" s="18">
        <v>11.2</v>
      </c>
      <c r="G21" s="23"/>
      <c r="H21" s="23"/>
      <c r="I21" s="30"/>
      <c r="J21" s="30"/>
      <c r="K21" s="30"/>
      <c r="L21" s="30"/>
      <c r="M21" s="3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</row>
    <row r="22" spans="1:251" s="26" customFormat="1" ht="12.75">
      <c r="A22" s="85"/>
      <c r="B22" s="39"/>
      <c r="C22" s="44"/>
      <c r="D22" s="38" t="s">
        <v>16</v>
      </c>
      <c r="E22" s="30"/>
      <c r="F22" s="24">
        <f>F21/100</f>
        <v>0.11199999999999999</v>
      </c>
      <c r="G22" s="23"/>
      <c r="H22" s="23"/>
      <c r="I22" s="30"/>
      <c r="J22" s="30"/>
      <c r="K22" s="30"/>
      <c r="L22" s="30"/>
      <c r="M22" s="30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</row>
    <row r="23" spans="1:251" s="13" customFormat="1" ht="12.75">
      <c r="A23" s="85"/>
      <c r="B23" s="45"/>
      <c r="C23" s="28" t="s">
        <v>17</v>
      </c>
      <c r="D23" s="29" t="s">
        <v>18</v>
      </c>
      <c r="E23" s="30">
        <v>844</v>
      </c>
      <c r="F23" s="30">
        <f>E23*F22</f>
        <v>94.527999999999992</v>
      </c>
      <c r="G23" s="23"/>
      <c r="H23" s="23"/>
      <c r="I23" s="30"/>
      <c r="J23" s="30"/>
      <c r="K23" s="30"/>
      <c r="L23" s="30"/>
      <c r="M23" s="30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</row>
    <row r="24" spans="1:251" s="13" customFormat="1" ht="12.75">
      <c r="A24" s="85"/>
      <c r="B24" s="47"/>
      <c r="C24" s="48" t="s">
        <v>28</v>
      </c>
      <c r="D24" s="38" t="s">
        <v>1</v>
      </c>
      <c r="E24" s="30">
        <v>110</v>
      </c>
      <c r="F24" s="49">
        <f>E24*F22</f>
        <v>12.319999999999999</v>
      </c>
      <c r="G24" s="23"/>
      <c r="H24" s="23"/>
      <c r="I24" s="30"/>
      <c r="J24" s="30"/>
      <c r="K24" s="30"/>
      <c r="L24" s="30"/>
      <c r="M24" s="3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</row>
    <row r="25" spans="1:251" s="13" customFormat="1" ht="12.75">
      <c r="A25" s="85"/>
      <c r="B25" s="45" t="s">
        <v>54</v>
      </c>
      <c r="C25" s="48" t="s">
        <v>55</v>
      </c>
      <c r="D25" s="51" t="s">
        <v>15</v>
      </c>
      <c r="E25" s="30">
        <v>101.5</v>
      </c>
      <c r="F25" s="30">
        <f>E25*F22</f>
        <v>11.367999999999999</v>
      </c>
      <c r="G25" s="23"/>
      <c r="H25" s="23"/>
      <c r="I25" s="37"/>
      <c r="J25" s="37"/>
      <c r="K25" s="30"/>
      <c r="L25" s="30"/>
      <c r="M25" s="30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</row>
    <row r="26" spans="1:251" s="13" customFormat="1" ht="12.75">
      <c r="A26" s="85"/>
      <c r="B26" s="45" t="s">
        <v>29</v>
      </c>
      <c r="C26" s="48" t="s">
        <v>30</v>
      </c>
      <c r="D26" s="51" t="s">
        <v>31</v>
      </c>
      <c r="E26" s="30">
        <v>184</v>
      </c>
      <c r="F26" s="30">
        <f>E26*F22</f>
        <v>20.607999999999997</v>
      </c>
      <c r="G26" s="23"/>
      <c r="H26" s="23"/>
      <c r="I26" s="37"/>
      <c r="J26" s="37"/>
      <c r="K26" s="30"/>
      <c r="L26" s="30"/>
      <c r="M26" s="30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</row>
    <row r="27" spans="1:251" s="13" customFormat="1" ht="12.75">
      <c r="A27" s="85"/>
      <c r="B27" s="45" t="s">
        <v>32</v>
      </c>
      <c r="C27" s="40" t="s">
        <v>33</v>
      </c>
      <c r="D27" s="51" t="s">
        <v>15</v>
      </c>
      <c r="E27" s="30">
        <f>0.34+3.91</f>
        <v>4.25</v>
      </c>
      <c r="F27" s="30">
        <f>E27*F22</f>
        <v>0.47599999999999998</v>
      </c>
      <c r="G27" s="23"/>
      <c r="H27" s="23"/>
      <c r="I27" s="37"/>
      <c r="J27" s="37"/>
      <c r="K27" s="30"/>
      <c r="L27" s="30"/>
      <c r="M27" s="30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</row>
    <row r="28" spans="1:251" s="13" customFormat="1" ht="12.75">
      <c r="A28" s="85"/>
      <c r="B28" s="45" t="s">
        <v>34</v>
      </c>
      <c r="C28" s="48" t="s">
        <v>35</v>
      </c>
      <c r="D28" s="51" t="s">
        <v>36</v>
      </c>
      <c r="E28" s="30">
        <v>220</v>
      </c>
      <c r="F28" s="30">
        <f>E28*F22</f>
        <v>24.639999999999997</v>
      </c>
      <c r="G28" s="23"/>
      <c r="H28" s="23"/>
      <c r="I28" s="30"/>
      <c r="J28" s="30"/>
      <c r="K28" s="30"/>
      <c r="L28" s="49"/>
      <c r="M28" s="49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</row>
    <row r="29" spans="1:251" s="13" customFormat="1" ht="12.75">
      <c r="A29" s="85"/>
      <c r="B29" s="47"/>
      <c r="C29" s="48" t="s">
        <v>37</v>
      </c>
      <c r="D29" s="38" t="s">
        <v>1</v>
      </c>
      <c r="E29" s="30">
        <v>46</v>
      </c>
      <c r="F29" s="49">
        <f>E29*F22</f>
        <v>5.1519999999999992</v>
      </c>
      <c r="G29" s="23"/>
      <c r="H29" s="23"/>
      <c r="I29" s="37"/>
      <c r="J29" s="37"/>
      <c r="K29" s="30"/>
      <c r="L29" s="30"/>
      <c r="M29" s="3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</row>
    <row r="30" spans="1:251" s="42" customFormat="1" ht="12.75">
      <c r="A30" s="86"/>
      <c r="B30" s="39" t="s">
        <v>38</v>
      </c>
      <c r="C30" s="40" t="s">
        <v>39</v>
      </c>
      <c r="D30" s="38" t="s">
        <v>25</v>
      </c>
      <c r="E30" s="30">
        <v>2.4</v>
      </c>
      <c r="F30" s="30">
        <f>E30*F25</f>
        <v>27.283199999999997</v>
      </c>
      <c r="G30" s="23"/>
      <c r="H30" s="23"/>
      <c r="I30" s="30"/>
      <c r="J30" s="30"/>
      <c r="K30" s="30"/>
      <c r="L30" s="30"/>
      <c r="M30" s="3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</row>
    <row r="31" spans="1:251" s="34" customFormat="1" ht="25.5">
      <c r="A31" s="84">
        <v>5</v>
      </c>
      <c r="B31" s="15" t="s">
        <v>50</v>
      </c>
      <c r="C31" s="43" t="s">
        <v>51</v>
      </c>
      <c r="D31" s="17" t="s">
        <v>25</v>
      </c>
      <c r="E31" s="18"/>
      <c r="F31" s="18">
        <v>110</v>
      </c>
      <c r="G31" s="23"/>
      <c r="H31" s="23"/>
      <c r="I31" s="83"/>
      <c r="J31" s="18"/>
      <c r="K31" s="30"/>
      <c r="L31" s="30"/>
      <c r="M31" s="30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</row>
    <row r="32" spans="1:251" s="42" customFormat="1" ht="12.75">
      <c r="A32" s="85"/>
      <c r="B32" s="39"/>
      <c r="C32" s="44"/>
      <c r="D32" s="38"/>
      <c r="E32" s="30"/>
      <c r="F32" s="30"/>
      <c r="G32" s="23"/>
      <c r="H32" s="23"/>
      <c r="I32" s="30"/>
      <c r="J32" s="30"/>
      <c r="K32" s="30"/>
      <c r="L32" s="30"/>
      <c r="M32" s="30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</row>
    <row r="33" spans="1:251" s="42" customFormat="1" ht="12.75">
      <c r="A33" s="86"/>
      <c r="B33" s="39"/>
      <c r="C33" s="40" t="s">
        <v>52</v>
      </c>
      <c r="D33" s="38" t="s">
        <v>25</v>
      </c>
      <c r="E33" s="30">
        <v>1</v>
      </c>
      <c r="F33" s="30">
        <f>E33*F31</f>
        <v>110</v>
      </c>
      <c r="G33" s="23"/>
      <c r="H33" s="23"/>
      <c r="I33" s="30"/>
      <c r="J33" s="30"/>
      <c r="K33" s="30"/>
      <c r="L33" s="30"/>
      <c r="M33" s="30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</row>
    <row r="34" spans="1:251" s="13" customFormat="1" ht="12.75" hidden="1">
      <c r="A34" s="14"/>
      <c r="B34" s="45"/>
      <c r="C34" s="48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</row>
    <row r="35" spans="1:251" s="42" customFormat="1" ht="12.75" hidden="1">
      <c r="A35" s="38"/>
      <c r="B35" s="39"/>
      <c r="C35" s="40"/>
      <c r="D35" s="38"/>
      <c r="E35" s="30"/>
      <c r="F35" s="30"/>
      <c r="G35" s="30"/>
      <c r="H35" s="30"/>
      <c r="I35" s="30"/>
      <c r="J35" s="30"/>
      <c r="K35" s="53"/>
      <c r="L35" s="30"/>
      <c r="M35" s="30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</row>
    <row r="36" spans="1:251" s="13" customFormat="1" ht="12.75">
      <c r="A36" s="52"/>
      <c r="B36" s="52"/>
      <c r="C36" s="52" t="s">
        <v>10</v>
      </c>
      <c r="D36" s="52"/>
      <c r="E36" s="53"/>
      <c r="F36" s="53"/>
      <c r="G36" s="53"/>
      <c r="H36" s="53"/>
      <c r="I36" s="53"/>
      <c r="J36" s="53"/>
      <c r="K36" s="59"/>
      <c r="L36" s="53"/>
      <c r="M36" s="53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</row>
    <row r="37" spans="1:251" s="60" customFormat="1" ht="12.75">
      <c r="A37" s="55"/>
      <c r="B37" s="56"/>
      <c r="C37" s="57" t="s">
        <v>40</v>
      </c>
      <c r="D37" s="58">
        <v>0.1</v>
      </c>
      <c r="E37" s="59"/>
      <c r="F37" s="59"/>
      <c r="G37" s="59"/>
      <c r="H37" s="59"/>
      <c r="I37" s="59"/>
      <c r="J37" s="59"/>
      <c r="K37" s="59"/>
      <c r="L37" s="59"/>
      <c r="M37" s="59"/>
    </row>
    <row r="38" spans="1:251" s="60" customFormat="1" ht="12.75">
      <c r="A38" s="55"/>
      <c r="B38" s="57"/>
      <c r="C38" s="57" t="s">
        <v>10</v>
      </c>
      <c r="D38" s="58"/>
      <c r="E38" s="59"/>
      <c r="F38" s="59"/>
      <c r="G38" s="59"/>
      <c r="H38" s="59"/>
      <c r="I38" s="59"/>
      <c r="J38" s="59"/>
      <c r="K38" s="59"/>
      <c r="L38" s="59"/>
      <c r="M38" s="59"/>
    </row>
    <row r="39" spans="1:251" s="60" customFormat="1" ht="12.75">
      <c r="A39" s="55"/>
      <c r="B39" s="57"/>
      <c r="C39" s="57" t="s">
        <v>41</v>
      </c>
      <c r="D39" s="58">
        <v>0.08</v>
      </c>
      <c r="E39" s="59"/>
      <c r="F39" s="59"/>
      <c r="G39" s="59"/>
      <c r="H39" s="59"/>
      <c r="I39" s="59"/>
      <c r="J39" s="59"/>
      <c r="K39" s="59"/>
      <c r="L39" s="59"/>
      <c r="M39" s="59"/>
    </row>
    <row r="40" spans="1:251" s="60" customFormat="1" ht="12.75">
      <c r="A40" s="55"/>
      <c r="B40" s="57"/>
      <c r="C40" s="57"/>
      <c r="D40" s="58"/>
      <c r="E40" s="59"/>
      <c r="F40" s="59"/>
      <c r="G40" s="59"/>
      <c r="H40" s="59"/>
      <c r="I40" s="59"/>
      <c r="J40" s="59"/>
      <c r="K40" s="53"/>
      <c r="L40" s="59"/>
      <c r="M40" s="59"/>
    </row>
    <row r="41" spans="1:251" s="64" customFormat="1" ht="12.75">
      <c r="A41" s="61"/>
      <c r="B41" s="62"/>
      <c r="C41" s="52" t="s">
        <v>10</v>
      </c>
      <c r="D41" s="63"/>
      <c r="E41" s="53"/>
      <c r="F41" s="53"/>
      <c r="G41" s="53"/>
      <c r="H41" s="53"/>
      <c r="I41" s="53"/>
      <c r="J41" s="53"/>
      <c r="K41" s="59"/>
      <c r="L41" s="53"/>
      <c r="M41" s="53"/>
    </row>
    <row r="42" spans="1:251" s="60" customFormat="1" ht="12.75">
      <c r="A42" s="55"/>
      <c r="B42" s="56"/>
      <c r="C42" s="57"/>
      <c r="D42" s="58"/>
      <c r="E42" s="59"/>
      <c r="F42" s="59"/>
      <c r="G42" s="59"/>
      <c r="H42" s="59"/>
      <c r="I42" s="59"/>
      <c r="J42" s="59"/>
      <c r="K42" s="59"/>
      <c r="L42" s="59"/>
      <c r="M42" s="59"/>
    </row>
    <row r="43" spans="1:251" s="60" customFormat="1" ht="12.75">
      <c r="A43" s="55"/>
      <c r="B43" s="56"/>
      <c r="C43" s="57" t="s">
        <v>42</v>
      </c>
      <c r="D43" s="58">
        <v>0.05</v>
      </c>
      <c r="E43" s="59"/>
      <c r="F43" s="59"/>
      <c r="G43" s="59"/>
      <c r="H43" s="59"/>
      <c r="I43" s="59"/>
      <c r="J43" s="59"/>
      <c r="K43" s="59"/>
      <c r="L43" s="59"/>
      <c r="M43" s="59"/>
    </row>
    <row r="44" spans="1:251" s="60" customFormat="1" ht="12.75">
      <c r="A44" s="55"/>
      <c r="B44" s="57"/>
      <c r="C44" s="57" t="s">
        <v>10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</row>
    <row r="45" spans="1:251" s="60" customFormat="1" ht="12.75">
      <c r="A45" s="55"/>
      <c r="B45" s="56"/>
      <c r="C45" s="57" t="s">
        <v>43</v>
      </c>
      <c r="D45" s="58">
        <v>0.18</v>
      </c>
      <c r="E45" s="59"/>
      <c r="F45" s="59"/>
      <c r="G45" s="59"/>
      <c r="H45" s="59"/>
      <c r="I45" s="59"/>
      <c r="J45" s="59"/>
      <c r="K45" s="59"/>
      <c r="L45" s="59"/>
      <c r="M45" s="59"/>
    </row>
    <row r="46" spans="1:251" s="60" customFormat="1">
      <c r="A46" s="55"/>
      <c r="B46" s="57"/>
      <c r="C46" s="52" t="s">
        <v>10</v>
      </c>
      <c r="D46" s="58"/>
      <c r="E46" s="59"/>
      <c r="F46" s="59"/>
      <c r="G46" s="59"/>
      <c r="H46" s="59"/>
      <c r="I46" s="59"/>
      <c r="J46" s="59"/>
      <c r="K46"/>
      <c r="L46" s="59"/>
      <c r="M46" s="65"/>
    </row>
    <row r="47" spans="1:251">
      <c r="K47" s="67"/>
    </row>
    <row r="48" spans="1:251" s="54" customFormat="1" ht="13.5" customHeight="1">
      <c r="A48" s="66"/>
      <c r="B48" s="67"/>
      <c r="C48" s="68"/>
      <c r="D48" s="69"/>
      <c r="E48" s="70"/>
      <c r="F48" s="70"/>
      <c r="G48" s="67"/>
      <c r="H48" s="71"/>
      <c r="I48" s="67"/>
      <c r="J48" s="71"/>
      <c r="K48" s="67"/>
      <c r="L48" s="71"/>
      <c r="M48" s="71"/>
    </row>
    <row r="49" spans="1:13" s="54" customFormat="1" ht="13.5" customHeight="1">
      <c r="A49" s="66"/>
      <c r="B49" s="67"/>
      <c r="C49" s="68"/>
      <c r="D49" s="69"/>
      <c r="E49" s="70"/>
      <c r="F49" s="70"/>
      <c r="G49" s="67"/>
      <c r="H49" s="71"/>
      <c r="I49" s="67"/>
      <c r="J49" s="71"/>
      <c r="K49" s="67"/>
      <c r="L49" s="71"/>
      <c r="M49" s="71"/>
    </row>
  </sheetData>
  <protectedRanges>
    <protectedRange sqref="E15" name="Range1_1_1_2_2_1_1_1_2"/>
    <protectedRange sqref="E12" name="Range1_1_1_2_1_1_1_1"/>
    <protectedRange sqref="E19:E20" name="Range1_1_1_2_1_2_1"/>
    <protectedRange sqref="E31" name="Range1_1_1_2_2"/>
  </protectedRanges>
  <mergeCells count="18">
    <mergeCell ref="K5:L5"/>
    <mergeCell ref="M5:M6"/>
    <mergeCell ref="A8:M8"/>
    <mergeCell ref="A1:M1"/>
    <mergeCell ref="A2:M2"/>
    <mergeCell ref="K3:L3"/>
    <mergeCell ref="A5:A6"/>
    <mergeCell ref="B5:B6"/>
    <mergeCell ref="C5:C6"/>
    <mergeCell ref="D5:D6"/>
    <mergeCell ref="E5:F5"/>
    <mergeCell ref="G5:H5"/>
    <mergeCell ref="I5:J5"/>
    <mergeCell ref="A12:A14"/>
    <mergeCell ref="A15:A20"/>
    <mergeCell ref="A21:A30"/>
    <mergeCell ref="A9:A11"/>
    <mergeCell ref="A31:A33"/>
  </mergeCells>
  <pageMargins left="0.25" right="0.25" top="0.75" bottom="0.75" header="0.3" footer="0.3"/>
  <pageSetup paperSize="9" scale="7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2019-01-03T16:44:11Z</dcterms:modified>
</cp:coreProperties>
</file>