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ngs acc\შესყიდვები 2018\მიმდინარე ტენდერები 2018\ნიშნიანიძის ქუჩა N16 მოაჯირები\"/>
    </mc:Choice>
  </mc:AlternateContent>
  <bookViews>
    <workbookView xWindow="0" yWindow="0" windowWidth="28800" windowHeight="11985"/>
  </bookViews>
  <sheets>
    <sheet name="ხარჯთაღრიცხვა" sheetId="9" r:id="rId1"/>
  </sheets>
  <definedNames>
    <definedName name="_xlnm.Print_Titles" localSheetId="0">ხარჯთაღრიცხვა!$12:$12</definedName>
  </definedNames>
  <calcPr calcId="152511"/>
</workbook>
</file>

<file path=xl/calcChain.xml><?xml version="1.0" encoding="utf-8"?>
<calcChain xmlns="http://schemas.openxmlformats.org/spreadsheetml/2006/main">
  <c r="J41" i="9" l="1"/>
  <c r="F41" i="9"/>
  <c r="K41" i="9" s="1"/>
  <c r="J40" i="9"/>
  <c r="F40" i="9"/>
  <c r="H39" i="9"/>
  <c r="K39" i="9" s="1"/>
  <c r="J38" i="9"/>
  <c r="F38" i="9"/>
  <c r="J37" i="9"/>
  <c r="F37" i="9"/>
  <c r="J36" i="9"/>
  <c r="F36" i="9"/>
  <c r="J35" i="9"/>
  <c r="F35" i="9"/>
  <c r="J34" i="9"/>
  <c r="F34" i="9"/>
  <c r="J33" i="9"/>
  <c r="F33" i="9"/>
  <c r="H32" i="9"/>
  <c r="K32" i="9" s="1"/>
  <c r="J31" i="9"/>
  <c r="F31" i="9"/>
  <c r="J30" i="9"/>
  <c r="F30" i="9"/>
  <c r="J29" i="9"/>
  <c r="F29" i="9"/>
  <c r="J28" i="9"/>
  <c r="F28" i="9"/>
  <c r="J27" i="9"/>
  <c r="F27" i="9"/>
  <c r="J26" i="9"/>
  <c r="F26" i="9"/>
  <c r="H25" i="9"/>
  <c r="K25" i="9" s="1"/>
  <c r="J24" i="9"/>
  <c r="F24" i="9"/>
  <c r="J23" i="9"/>
  <c r="F23" i="9"/>
  <c r="J22" i="9"/>
  <c r="F22" i="9"/>
  <c r="J21" i="9"/>
  <c r="F21" i="9"/>
  <c r="J20" i="9"/>
  <c r="F20" i="9"/>
  <c r="J19" i="9"/>
  <c r="F19" i="9"/>
  <c r="J18" i="9"/>
  <c r="F18" i="9"/>
  <c r="H17" i="9"/>
  <c r="K17" i="9" s="1"/>
  <c r="J16" i="9"/>
  <c r="F16" i="9"/>
  <c r="H15" i="9"/>
  <c r="K15" i="9" s="1"/>
  <c r="J14" i="9"/>
  <c r="H14" i="9"/>
  <c r="K21" i="9" l="1"/>
  <c r="K31" i="9"/>
  <c r="K40" i="9"/>
  <c r="K38" i="9"/>
  <c r="K37" i="9"/>
  <c r="K36" i="9"/>
  <c r="K35" i="9"/>
  <c r="K34" i="9"/>
  <c r="K33" i="9"/>
  <c r="K30" i="9"/>
  <c r="K29" i="9"/>
  <c r="K28" i="9"/>
  <c r="K27" i="9"/>
  <c r="K26" i="9"/>
  <c r="K24" i="9"/>
  <c r="K23" i="9"/>
  <c r="K22" i="9"/>
  <c r="K20" i="9"/>
  <c r="K19" i="9"/>
  <c r="K18" i="9"/>
  <c r="K16" i="9"/>
  <c r="K14" i="9"/>
  <c r="J50" i="9"/>
  <c r="H50" i="9"/>
  <c r="J49" i="9"/>
  <c r="F49" i="9"/>
  <c r="H48" i="9"/>
  <c r="K48" i="9" s="1"/>
  <c r="J47" i="9"/>
  <c r="F47" i="9"/>
  <c r="J46" i="9"/>
  <c r="F46" i="9"/>
  <c r="J45" i="9"/>
  <c r="F45" i="9"/>
  <c r="J44" i="9"/>
  <c r="F44" i="9"/>
  <c r="J43" i="9"/>
  <c r="F43" i="9"/>
  <c r="H42" i="9"/>
  <c r="K42" i="9"/>
  <c r="H13" i="9"/>
  <c r="K13" i="9" s="1"/>
  <c r="K49" i="9" l="1"/>
  <c r="J51" i="9"/>
  <c r="H51" i="9"/>
  <c r="F51" i="9"/>
  <c r="K44" i="9"/>
  <c r="K47" i="9"/>
  <c r="K50" i="9"/>
  <c r="K46" i="9"/>
  <c r="K45" i="9"/>
  <c r="K43" i="9"/>
  <c r="K51" i="9" l="1"/>
  <c r="K52" i="9" s="1"/>
  <c r="K53" i="9" s="1"/>
  <c r="K54" i="9" s="1"/>
  <c r="K55" i="9" s="1"/>
  <c r="K56" i="9" s="1"/>
  <c r="K57" i="9" l="1"/>
  <c r="K58" i="9" l="1"/>
  <c r="K59" i="9" s="1"/>
</calcChain>
</file>

<file path=xl/sharedStrings.xml><?xml version="1.0" encoding="utf-8"?>
<sst xmlns="http://schemas.openxmlformats.org/spreadsheetml/2006/main" count="102" uniqueCount="58">
  <si>
    <t>#</t>
  </si>
  <si>
    <t>samuSaos dasaxeleba</t>
  </si>
  <si>
    <t>ganz.erTeuli</t>
  </si>
  <si>
    <t>raodenoba</t>
  </si>
  <si>
    <t>masala</t>
  </si>
  <si>
    <t>xelfasi</t>
  </si>
  <si>
    <t>transporti</t>
  </si>
  <si>
    <t>jami</t>
  </si>
  <si>
    <t>erT.fasi</t>
  </si>
  <si>
    <t>eleqtrodi d=3mm.</t>
  </si>
  <si>
    <t>saqsovi mavTuli d=1mm.</t>
  </si>
  <si>
    <t>samSeneblo narCenebis mogroveba da gatana</t>
  </si>
  <si>
    <t>kub.m.</t>
  </si>
  <si>
    <t>kg</t>
  </si>
  <si>
    <t>kub.m</t>
  </si>
  <si>
    <t>grZ.m.</t>
  </si>
  <si>
    <t>t</t>
  </si>
  <si>
    <t>jami:</t>
  </si>
  <si>
    <t>d.R.g.---18%</t>
  </si>
  <si>
    <t>lursmani samSeneblo 50-200mm</t>
  </si>
  <si>
    <t>tona</t>
  </si>
  <si>
    <t>კგ</t>
  </si>
  <si>
    <t>liTonis konstruqciebis SeRebva antikoroziuli saRebaviT orjeradad</t>
  </si>
  <si>
    <t>saRebavi zeTovani antikoroziuli</t>
  </si>
  <si>
    <t>liTonis msubuqi konstruqciebiT moajirebis awyoba da montaJi</t>
  </si>
  <si>
    <t>gauTvaliswinebeli---3%</t>
  </si>
  <si>
    <t>kv.m.</t>
  </si>
  <si>
    <t>c.</t>
  </si>
  <si>
    <t>armatura d10 aIII k=1.03</t>
  </si>
  <si>
    <t>armatura d6 aI k=1.03</t>
  </si>
  <si>
    <r>
      <t>betoni  m250 (</t>
    </r>
    <r>
      <rPr>
        <sz val="11"/>
        <color theme="1"/>
        <rFont val="Arial"/>
        <family val="2"/>
        <charset val="204"/>
      </rPr>
      <t>B18</t>
    </r>
    <r>
      <rPr>
        <sz val="11"/>
        <color theme="1"/>
        <rFont val="AcadNusx"/>
      </rPr>
      <t xml:space="preserve">,5) </t>
    </r>
    <r>
      <rPr>
        <sz val="11"/>
        <color theme="1"/>
        <rFont val="Arial"/>
        <family val="2"/>
        <charset val="204"/>
      </rPr>
      <t>F</t>
    </r>
    <r>
      <rPr>
        <sz val="11"/>
        <color theme="1"/>
        <rFont val="AcadNusx"/>
      </rPr>
      <t xml:space="preserve">200; </t>
    </r>
    <r>
      <rPr>
        <sz val="11"/>
        <color theme="1"/>
        <rFont val="Arial"/>
        <family val="2"/>
        <charset val="204"/>
      </rPr>
      <t>W6;k=1.015</t>
    </r>
  </si>
  <si>
    <t>betonis zedapiris Semosva bazaltis filebiT.</t>
  </si>
  <si>
    <t>bazaltis fila moxvewili zedapiriT sisqiT 20mm. kK=1.01</t>
  </si>
  <si>
    <t>qviSa-cementis xsnari m100</t>
  </si>
  <si>
    <t>samagri elementebi</t>
  </si>
  <si>
    <t>qvis webo</t>
  </si>
  <si>
    <t>webocementi</t>
  </si>
  <si>
    <t>milkvadrati 40X40X2mm k=1.03</t>
  </si>
  <si>
    <t>zolovana 60X10mm. Kk=1.03</t>
  </si>
  <si>
    <t>zolovana 40X10mm. Kk=1.03</t>
  </si>
  <si>
    <t>zolovana 30X10mm. Kk=1.03</t>
  </si>
  <si>
    <t>arsebuli amrtizebuli bazaltis filebis demontaJi xeliT mcire meqanizmebis gamoyenebiT, Semdgomi gamoyenebisaTvis vargisi filebis gasufTaveba da dasawyobeba adgilze.</t>
  </si>
  <si>
    <t>gruntis damuSaveba tranSeaSi xeliT meqanizmebis gamoyenebiT Semdgomi datvirTviT da gataniT avtoTviTmclelze 15-km-ze, rkinabetonis cokolis lenturi saZirkvlis mosawyobad.</t>
  </si>
  <si>
    <t>RorRis qvegebulis mowyoba 10sm. sisqiT.</t>
  </si>
  <si>
    <t>RorRi fraqciiT 10-20mm. Kk=1.24</t>
  </si>
  <si>
    <t>rkina-betonis monoliTuri cokolis mowyoba.</t>
  </si>
  <si>
    <t>xemasala daxerxili nedli wiwovani standartuli(6m-de) k=0.12</t>
  </si>
  <si>
    <t>amortizebuli safexurebis (2c.) da baqnis (IV baqani qvemodan) aRdgena-dabetonebiT da axali qvegebulis mowyobiT</t>
  </si>
  <si>
    <t>xemasala daxerxili nedli wiwovani standartuli(6m-de) k=0.01</t>
  </si>
  <si>
    <t>bazaltis fila moxvewili zedapiriT sisqiT 100mm. kK=1.01</t>
  </si>
  <si>
    <t>betonis `dubeli~ d=8mm.</t>
  </si>
  <si>
    <t>foladi furclovani sisqiT 5mm.</t>
  </si>
  <si>
    <t>bazaltis safexurebSi liTonis furclebis Casaankereblad xvretilebis mowyoba CaburRviT. D=9mm. Foladis furclebis Caankereba.</t>
  </si>
  <si>
    <t>q.TbilisSi krwanisis raionis teritoriaze S.niSnianiZis q.#16-is mimdebared n. baraTaSvilis quCaze Casasvleli kibis reabilitaciis da foladis msubuqi profilebiT moajirebis mowyobis samuSaoebis xarjTaRricxva</t>
  </si>
  <si>
    <t>დანართი #1</t>
  </si>
  <si>
    <t>პრეტენდენტის ხელმოწერა------------------------------------ბ.ა.</t>
  </si>
  <si>
    <r>
      <t xml:space="preserve">zednadebi xarji - </t>
    </r>
    <r>
      <rPr>
        <sz val="10"/>
        <color theme="1"/>
        <rFont val="AcadNusx"/>
      </rPr>
      <t>არაუმეტეს</t>
    </r>
    <r>
      <rPr>
        <sz val="11"/>
        <color theme="1"/>
        <rFont val="AcadNusx"/>
      </rPr>
      <t xml:space="preserve"> 10%</t>
    </r>
  </si>
  <si>
    <r>
      <t>gegmiuri dagroveba -</t>
    </r>
    <r>
      <rPr>
        <sz val="10"/>
        <color theme="1"/>
        <rFont val="AcadNusx"/>
      </rPr>
      <t>არაუმეტეს</t>
    </r>
    <r>
      <rPr>
        <sz val="11"/>
        <color theme="1"/>
        <rFont val="AcadNusx"/>
      </rPr>
      <t xml:space="preserve"> 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</si>
</sst>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0"/>
      <name val="Calibri"/>
      <family val="2"/>
      <charset val="1"/>
      <scheme val="minor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1" applyNumberFormat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top" wrapText="1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9" xfId="0" applyFont="1" applyBorder="1" applyAlignment="1">
      <alignment horizontal="left" vertical="center" textRotation="90" wrapText="1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1"/>
  <sheetViews>
    <sheetView tabSelected="1" zoomScale="88" zoomScaleNormal="88" workbookViewId="0">
      <selection activeCell="F12" sqref="F12"/>
    </sheetView>
  </sheetViews>
  <sheetFormatPr defaultRowHeight="15.75" x14ac:dyDescent="0.3"/>
  <cols>
    <col min="1" max="1" width="3.28515625" style="2" customWidth="1"/>
    <col min="2" max="2" width="37.7109375" style="2" customWidth="1"/>
    <col min="3" max="3" width="8.140625" style="2" customWidth="1"/>
    <col min="4" max="4" width="6.7109375" style="2" customWidth="1"/>
    <col min="5" max="5" width="10.42578125" style="2" bestFit="1" customWidth="1"/>
    <col min="6" max="6" width="9.140625" style="2" customWidth="1"/>
    <col min="7" max="7" width="9.5703125" style="2" customWidth="1"/>
    <col min="8" max="8" width="9" style="2" customWidth="1"/>
    <col min="9" max="9" width="9.7109375" style="2" customWidth="1"/>
    <col min="10" max="10" width="8.7109375" style="2" customWidth="1"/>
    <col min="11" max="11" width="7.7109375" style="2" customWidth="1"/>
    <col min="12" max="12" width="7.5703125" style="2" customWidth="1"/>
    <col min="13" max="13" width="4.7109375" style="2" customWidth="1"/>
    <col min="14" max="14" width="4.140625" style="2" customWidth="1"/>
    <col min="15" max="18" width="9.140625" style="2"/>
    <col min="19" max="19" width="10.42578125" style="2" bestFit="1" customWidth="1"/>
    <col min="20" max="24" width="9.140625" style="2"/>
    <col min="25" max="25" width="9.7109375" style="2" bestFit="1" customWidth="1"/>
    <col min="26" max="16384" width="9.140625" style="2"/>
  </cols>
  <sheetData>
    <row r="1" spans="1:26" x14ac:dyDescent="0.3">
      <c r="J1" s="89" t="s">
        <v>54</v>
      </c>
      <c r="K1" s="89"/>
      <c r="L1" s="89"/>
    </row>
    <row r="2" spans="1:26" ht="15.75" customHeight="1" x14ac:dyDescent="0.3">
      <c r="A2" s="57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6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1.25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3"/>
      <c r="N5" s="3"/>
      <c r="O5" s="1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hidden="1" customHeigh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"/>
      <c r="N6" s="3"/>
      <c r="O6" s="3"/>
      <c r="P6" s="11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3">
      <c r="A7" s="60" t="s">
        <v>0</v>
      </c>
      <c r="B7" s="62" t="s">
        <v>1</v>
      </c>
      <c r="C7" s="63" t="s">
        <v>2</v>
      </c>
      <c r="D7" s="72" t="s">
        <v>3</v>
      </c>
      <c r="E7" s="62" t="s">
        <v>4</v>
      </c>
      <c r="F7" s="62"/>
      <c r="G7" s="62" t="s">
        <v>5</v>
      </c>
      <c r="H7" s="62"/>
      <c r="I7" s="62" t="s">
        <v>6</v>
      </c>
      <c r="J7" s="48"/>
      <c r="K7" s="68" t="s">
        <v>7</v>
      </c>
      <c r="L7" s="69"/>
      <c r="M7" s="3"/>
      <c r="N7" s="9"/>
      <c r="O7" s="1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">
      <c r="A8" s="61"/>
      <c r="B8" s="62"/>
      <c r="C8" s="64"/>
      <c r="D8" s="73"/>
      <c r="E8" s="49"/>
      <c r="F8" s="62"/>
      <c r="G8" s="62"/>
      <c r="H8" s="62"/>
      <c r="I8" s="62"/>
      <c r="J8" s="48"/>
      <c r="K8" s="70"/>
      <c r="L8" s="71"/>
      <c r="M8" s="12"/>
      <c r="N8" s="12"/>
      <c r="O8" s="3"/>
      <c r="P8" s="3"/>
      <c r="Q8" s="3"/>
      <c r="R8" s="3"/>
      <c r="S8" s="5"/>
      <c r="T8" s="3"/>
      <c r="U8" s="3"/>
      <c r="V8" s="3"/>
      <c r="W8" s="3"/>
      <c r="X8" s="3"/>
      <c r="Y8" s="3"/>
      <c r="Z8" s="3"/>
    </row>
    <row r="9" spans="1:26" ht="16.5" customHeight="1" x14ac:dyDescent="0.3">
      <c r="A9" s="61"/>
      <c r="B9" s="62"/>
      <c r="C9" s="64"/>
      <c r="D9" s="73"/>
      <c r="E9" s="49"/>
      <c r="F9" s="62"/>
      <c r="G9" s="62"/>
      <c r="H9" s="62"/>
      <c r="I9" s="62"/>
      <c r="J9" s="48"/>
      <c r="K9" s="70"/>
      <c r="L9" s="71"/>
      <c r="M9" s="3"/>
      <c r="N9" s="3"/>
      <c r="O9" s="13"/>
      <c r="P9" s="3"/>
      <c r="Q9" s="3"/>
      <c r="R9" s="3"/>
      <c r="S9" s="5"/>
      <c r="T9" s="3"/>
      <c r="U9" s="3"/>
      <c r="V9" s="3"/>
      <c r="W9" s="3"/>
      <c r="X9" s="3"/>
      <c r="Y9" s="3"/>
      <c r="Z9" s="3"/>
    </row>
    <row r="10" spans="1:26" ht="15" customHeight="1" x14ac:dyDescent="0.3">
      <c r="A10" s="61"/>
      <c r="B10" s="62"/>
      <c r="C10" s="64"/>
      <c r="D10" s="73"/>
      <c r="E10" s="49" t="s">
        <v>8</v>
      </c>
      <c r="F10" s="62" t="s">
        <v>7</v>
      </c>
      <c r="G10" s="62" t="s">
        <v>8</v>
      </c>
      <c r="H10" s="62" t="s">
        <v>7</v>
      </c>
      <c r="I10" s="62" t="s">
        <v>8</v>
      </c>
      <c r="J10" s="48" t="s">
        <v>7</v>
      </c>
      <c r="K10" s="70"/>
      <c r="L10" s="71"/>
      <c r="M10" s="3"/>
      <c r="N10" s="3"/>
      <c r="O10" s="14"/>
      <c r="P10" s="3"/>
      <c r="Q10" s="3"/>
      <c r="R10" s="3"/>
      <c r="S10" s="5"/>
      <c r="T10" s="3"/>
      <c r="U10" s="3"/>
      <c r="V10" s="3"/>
      <c r="W10" s="3"/>
      <c r="X10" s="3"/>
      <c r="Y10" s="3"/>
      <c r="Z10" s="3"/>
    </row>
    <row r="11" spans="1:26" ht="16.5" customHeight="1" x14ac:dyDescent="0.3">
      <c r="A11" s="61"/>
      <c r="B11" s="60"/>
      <c r="C11" s="65"/>
      <c r="D11" s="74"/>
      <c r="E11" s="66"/>
      <c r="F11" s="60"/>
      <c r="G11" s="60"/>
      <c r="H11" s="60"/>
      <c r="I11" s="60"/>
      <c r="J11" s="67"/>
      <c r="K11" s="70"/>
      <c r="L11" s="7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 x14ac:dyDescent="0.3">
      <c r="A12" s="21">
        <v>1</v>
      </c>
      <c r="B12" s="21">
        <v>2</v>
      </c>
      <c r="C12" s="22">
        <v>3</v>
      </c>
      <c r="D12" s="30">
        <v>5</v>
      </c>
      <c r="E12" s="23">
        <v>6</v>
      </c>
      <c r="F12" s="23">
        <v>7</v>
      </c>
      <c r="G12" s="23">
        <v>8</v>
      </c>
      <c r="H12" s="23">
        <v>9</v>
      </c>
      <c r="I12" s="23">
        <v>10</v>
      </c>
      <c r="J12" s="23">
        <v>11</v>
      </c>
      <c r="K12" s="75">
        <v>12</v>
      </c>
      <c r="L12" s="7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10.25" x14ac:dyDescent="0.3">
      <c r="A13" s="21">
        <v>1</v>
      </c>
      <c r="B13" s="7" t="s">
        <v>41</v>
      </c>
      <c r="C13" s="37" t="s">
        <v>26</v>
      </c>
      <c r="D13" s="38">
        <v>3.6</v>
      </c>
      <c r="E13" s="39"/>
      <c r="F13" s="39"/>
      <c r="G13" s="40">
        <v>0</v>
      </c>
      <c r="H13" s="40">
        <f>G13*D13</f>
        <v>0</v>
      </c>
      <c r="I13" s="39"/>
      <c r="J13" s="39"/>
      <c r="K13" s="55">
        <f t="shared" ref="K13:K14" si="0">J13+H13+F13</f>
        <v>0</v>
      </c>
      <c r="L13" s="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0.25" x14ac:dyDescent="0.3">
      <c r="A14" s="21">
        <v>2</v>
      </c>
      <c r="B14" s="42" t="s">
        <v>42</v>
      </c>
      <c r="C14" s="37" t="s">
        <v>12</v>
      </c>
      <c r="D14" s="38">
        <v>0.4</v>
      </c>
      <c r="E14" s="39"/>
      <c r="F14" s="39"/>
      <c r="G14" s="40">
        <v>0</v>
      </c>
      <c r="H14" s="40">
        <f>G14*D14</f>
        <v>0</v>
      </c>
      <c r="I14" s="40">
        <v>0</v>
      </c>
      <c r="J14" s="40">
        <f>I14*D14</f>
        <v>0</v>
      </c>
      <c r="K14" s="83">
        <f t="shared" si="0"/>
        <v>0</v>
      </c>
      <c r="L14" s="8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1.5" x14ac:dyDescent="0.3">
      <c r="A15" s="52">
        <v>3</v>
      </c>
      <c r="B15" s="7" t="s">
        <v>43</v>
      </c>
      <c r="C15" s="37" t="s">
        <v>12</v>
      </c>
      <c r="D15" s="38">
        <v>0.12</v>
      </c>
      <c r="E15" s="39"/>
      <c r="F15" s="39"/>
      <c r="G15" s="40">
        <v>0</v>
      </c>
      <c r="H15" s="40">
        <f>G15*D15</f>
        <v>0</v>
      </c>
      <c r="I15" s="39"/>
      <c r="J15" s="39"/>
      <c r="K15" s="83">
        <f t="shared" ref="K15:K17" si="1">J15+H15+F15</f>
        <v>0</v>
      </c>
      <c r="L15" s="8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54"/>
      <c r="B16" s="4" t="s">
        <v>44</v>
      </c>
      <c r="C16" s="35" t="s">
        <v>14</v>
      </c>
      <c r="D16" s="35">
        <v>0.15</v>
      </c>
      <c r="E16" s="35">
        <v>0</v>
      </c>
      <c r="F16" s="35">
        <f t="shared" ref="F16" si="2">E16*D16</f>
        <v>0</v>
      </c>
      <c r="G16" s="35"/>
      <c r="H16" s="35"/>
      <c r="I16" s="35">
        <v>0</v>
      </c>
      <c r="J16" s="35">
        <f t="shared" ref="J16" si="3">I16*D16</f>
        <v>0</v>
      </c>
      <c r="K16" s="48">
        <f t="shared" si="1"/>
        <v>0</v>
      </c>
      <c r="L16" s="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x14ac:dyDescent="0.3">
      <c r="A17" s="52">
        <v>4</v>
      </c>
      <c r="B17" s="7" t="s">
        <v>45</v>
      </c>
      <c r="C17" s="29" t="s">
        <v>14</v>
      </c>
      <c r="D17" s="35">
        <v>0.5</v>
      </c>
      <c r="E17" s="29"/>
      <c r="F17" s="35"/>
      <c r="G17" s="35">
        <v>0</v>
      </c>
      <c r="H17" s="35">
        <f t="shared" ref="H17" si="4">G17*D17</f>
        <v>0</v>
      </c>
      <c r="I17" s="35"/>
      <c r="J17" s="35"/>
      <c r="K17" s="48">
        <f t="shared" si="1"/>
        <v>0</v>
      </c>
      <c r="L17" s="4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3">
      <c r="A18" s="53"/>
      <c r="B18" s="7" t="s">
        <v>30</v>
      </c>
      <c r="C18" s="35" t="s">
        <v>14</v>
      </c>
      <c r="D18" s="35">
        <v>0.51</v>
      </c>
      <c r="E18" s="35">
        <v>0</v>
      </c>
      <c r="F18" s="35">
        <f t="shared" ref="F18:F20" si="5">E18*D18</f>
        <v>0</v>
      </c>
      <c r="G18" s="35"/>
      <c r="H18" s="35"/>
      <c r="I18" s="35">
        <v>0</v>
      </c>
      <c r="J18" s="34">
        <f>I18*D18</f>
        <v>0</v>
      </c>
      <c r="K18" s="50">
        <f>J18+F18</f>
        <v>0</v>
      </c>
      <c r="L18" s="5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53"/>
      <c r="B19" s="4" t="s">
        <v>28</v>
      </c>
      <c r="C19" s="4" t="s">
        <v>15</v>
      </c>
      <c r="D19" s="35">
        <v>50</v>
      </c>
      <c r="E19" s="35">
        <v>0</v>
      </c>
      <c r="F19" s="31">
        <f t="shared" si="5"/>
        <v>0</v>
      </c>
      <c r="G19" s="35"/>
      <c r="H19" s="35"/>
      <c r="I19" s="35">
        <v>0</v>
      </c>
      <c r="J19" s="34">
        <f t="shared" ref="J19:J20" si="6">I19*D19</f>
        <v>0</v>
      </c>
      <c r="K19" s="85">
        <f t="shared" ref="K19:K20" si="7">J19+F19</f>
        <v>0</v>
      </c>
      <c r="L19" s="86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53"/>
      <c r="B20" s="4" t="s">
        <v>29</v>
      </c>
      <c r="C20" s="1" t="s">
        <v>15</v>
      </c>
      <c r="D20" s="35">
        <v>72.599999999999994</v>
      </c>
      <c r="E20" s="35">
        <v>0</v>
      </c>
      <c r="F20" s="31">
        <f t="shared" si="5"/>
        <v>0</v>
      </c>
      <c r="G20" s="35"/>
      <c r="H20" s="35"/>
      <c r="I20" s="35">
        <v>0</v>
      </c>
      <c r="J20" s="34">
        <f t="shared" si="6"/>
        <v>0</v>
      </c>
      <c r="K20" s="85">
        <f t="shared" si="7"/>
        <v>0</v>
      </c>
      <c r="L20" s="8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7.25" x14ac:dyDescent="0.3">
      <c r="A21" s="53"/>
      <c r="B21" s="41" t="s">
        <v>46</v>
      </c>
      <c r="C21" s="37" t="s">
        <v>12</v>
      </c>
      <c r="D21" s="38">
        <v>0.06</v>
      </c>
      <c r="E21" s="40">
        <v>0</v>
      </c>
      <c r="F21" s="40">
        <f>E21*D21</f>
        <v>0</v>
      </c>
      <c r="G21" s="40"/>
      <c r="H21" s="40"/>
      <c r="I21" s="40">
        <v>0</v>
      </c>
      <c r="J21" s="43">
        <f>I21*D21</f>
        <v>0</v>
      </c>
      <c r="K21" s="83">
        <f t="shared" ref="K21" si="8">J21+H21+F21</f>
        <v>0</v>
      </c>
      <c r="L21" s="8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53"/>
      <c r="B22" s="4" t="s">
        <v>19</v>
      </c>
      <c r="C22" s="16" t="s">
        <v>13</v>
      </c>
      <c r="D22" s="35">
        <v>2.2400000000000002</v>
      </c>
      <c r="E22" s="40">
        <v>0</v>
      </c>
      <c r="F22" s="35">
        <f t="shared" ref="F22:F24" si="9">E22*D22</f>
        <v>0</v>
      </c>
      <c r="G22" s="35"/>
      <c r="H22" s="35"/>
      <c r="I22" s="40">
        <v>0</v>
      </c>
      <c r="J22" s="47">
        <f t="shared" ref="J22:J24" si="10">I22*D22</f>
        <v>0</v>
      </c>
      <c r="K22" s="50">
        <f t="shared" ref="K22:K24" si="11">J22+F22</f>
        <v>0</v>
      </c>
      <c r="L22" s="5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53"/>
      <c r="B23" s="4" t="s">
        <v>10</v>
      </c>
      <c r="C23" s="35" t="s">
        <v>13</v>
      </c>
      <c r="D23" s="35">
        <v>0.3</v>
      </c>
      <c r="E23" s="40">
        <v>0</v>
      </c>
      <c r="F23" s="34">
        <f t="shared" si="9"/>
        <v>0</v>
      </c>
      <c r="G23" s="35"/>
      <c r="H23" s="35"/>
      <c r="I23" s="40">
        <v>0</v>
      </c>
      <c r="J23" s="47">
        <f t="shared" si="10"/>
        <v>0</v>
      </c>
      <c r="K23" s="50">
        <f t="shared" si="11"/>
        <v>0</v>
      </c>
      <c r="L23" s="5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54"/>
      <c r="B24" s="4" t="s">
        <v>9</v>
      </c>
      <c r="C24" s="16" t="s">
        <v>13</v>
      </c>
      <c r="D24" s="35">
        <v>0.3</v>
      </c>
      <c r="E24" s="40">
        <v>0</v>
      </c>
      <c r="F24" s="35">
        <f t="shared" si="9"/>
        <v>0</v>
      </c>
      <c r="G24" s="35"/>
      <c r="H24" s="35"/>
      <c r="I24" s="40">
        <v>0</v>
      </c>
      <c r="J24" s="35">
        <f t="shared" si="10"/>
        <v>0</v>
      </c>
      <c r="K24" s="48">
        <f t="shared" si="11"/>
        <v>0</v>
      </c>
      <c r="L24" s="4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3" x14ac:dyDescent="0.3">
      <c r="A25" s="52">
        <v>5</v>
      </c>
      <c r="B25" s="7" t="s">
        <v>47</v>
      </c>
      <c r="C25" s="37" t="s">
        <v>12</v>
      </c>
      <c r="D25" s="38">
        <v>1</v>
      </c>
      <c r="E25" s="39"/>
      <c r="F25" s="39"/>
      <c r="G25" s="40">
        <v>0</v>
      </c>
      <c r="H25" s="40">
        <f>G25*D25</f>
        <v>0</v>
      </c>
      <c r="I25" s="39"/>
      <c r="J25" s="39"/>
      <c r="K25" s="48">
        <f>H25*D25</f>
        <v>0</v>
      </c>
      <c r="L25" s="4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3">
      <c r="A26" s="53"/>
      <c r="B26" s="7" t="s">
        <v>30</v>
      </c>
      <c r="C26" s="35" t="s">
        <v>14</v>
      </c>
      <c r="D26" s="35">
        <v>1.02</v>
      </c>
      <c r="E26" s="35">
        <v>0</v>
      </c>
      <c r="F26" s="35">
        <f t="shared" ref="F26" si="12">E26*D26</f>
        <v>0</v>
      </c>
      <c r="G26" s="35"/>
      <c r="H26" s="35"/>
      <c r="I26" s="35">
        <v>0</v>
      </c>
      <c r="J26" s="34">
        <f>I26*D26</f>
        <v>0</v>
      </c>
      <c r="K26" s="50">
        <f>J26+F26</f>
        <v>0</v>
      </c>
      <c r="L26" s="5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7.25" x14ac:dyDescent="0.3">
      <c r="A27" s="53"/>
      <c r="B27" s="41" t="s">
        <v>48</v>
      </c>
      <c r="C27" s="37" t="s">
        <v>12</v>
      </c>
      <c r="D27" s="38">
        <v>0.01</v>
      </c>
      <c r="E27" s="40">
        <v>0</v>
      </c>
      <c r="F27" s="40">
        <f>E27*D27</f>
        <v>0</v>
      </c>
      <c r="G27" s="40"/>
      <c r="H27" s="40"/>
      <c r="I27" s="40">
        <v>0</v>
      </c>
      <c r="J27" s="43">
        <f>I27*D27</f>
        <v>0</v>
      </c>
      <c r="K27" s="83">
        <f t="shared" ref="K27" si="13">J27+H27+F27</f>
        <v>0</v>
      </c>
      <c r="L27" s="8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53"/>
      <c r="B28" s="4" t="s">
        <v>28</v>
      </c>
      <c r="C28" s="4" t="s">
        <v>15</v>
      </c>
      <c r="D28" s="35">
        <v>52</v>
      </c>
      <c r="E28" s="40">
        <v>0</v>
      </c>
      <c r="F28" s="31">
        <f t="shared" ref="F28:F31" si="14">E28*D28</f>
        <v>0</v>
      </c>
      <c r="G28" s="35"/>
      <c r="H28" s="35"/>
      <c r="I28" s="40">
        <v>0</v>
      </c>
      <c r="J28" s="34">
        <f t="shared" ref="J28:J31" si="15">I28*D28</f>
        <v>0</v>
      </c>
      <c r="K28" s="85">
        <f t="shared" ref="K28:K31" si="16">J28+F28</f>
        <v>0</v>
      </c>
      <c r="L28" s="8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53"/>
      <c r="B29" s="4" t="s">
        <v>19</v>
      </c>
      <c r="C29" s="16" t="s">
        <v>13</v>
      </c>
      <c r="D29" s="35">
        <v>0.1</v>
      </c>
      <c r="E29" s="40">
        <v>0</v>
      </c>
      <c r="F29" s="35">
        <f t="shared" si="14"/>
        <v>0</v>
      </c>
      <c r="G29" s="35"/>
      <c r="H29" s="35"/>
      <c r="I29" s="40">
        <v>0</v>
      </c>
      <c r="J29" s="47">
        <f t="shared" si="15"/>
        <v>0</v>
      </c>
      <c r="K29" s="50">
        <f t="shared" si="16"/>
        <v>0</v>
      </c>
      <c r="L29" s="5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53"/>
      <c r="B30" s="4" t="s">
        <v>10</v>
      </c>
      <c r="C30" s="35" t="s">
        <v>13</v>
      </c>
      <c r="D30" s="35">
        <v>0.45</v>
      </c>
      <c r="E30" s="40">
        <v>0</v>
      </c>
      <c r="F30" s="34">
        <f t="shared" si="14"/>
        <v>0</v>
      </c>
      <c r="G30" s="35"/>
      <c r="H30" s="35"/>
      <c r="I30" s="40">
        <v>0</v>
      </c>
      <c r="J30" s="47">
        <f t="shared" si="15"/>
        <v>0</v>
      </c>
      <c r="K30" s="50">
        <f t="shared" si="16"/>
        <v>0</v>
      </c>
      <c r="L30" s="5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54"/>
      <c r="B31" s="4" t="s">
        <v>9</v>
      </c>
      <c r="C31" s="16" t="s">
        <v>13</v>
      </c>
      <c r="D31" s="35">
        <v>0.3</v>
      </c>
      <c r="E31" s="40">
        <v>0</v>
      </c>
      <c r="F31" s="35">
        <f t="shared" si="14"/>
        <v>0</v>
      </c>
      <c r="G31" s="35"/>
      <c r="H31" s="35"/>
      <c r="I31" s="40">
        <v>0</v>
      </c>
      <c r="J31" s="35">
        <f t="shared" si="15"/>
        <v>0</v>
      </c>
      <c r="K31" s="48">
        <f t="shared" si="16"/>
        <v>0</v>
      </c>
      <c r="L31" s="4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x14ac:dyDescent="0.3">
      <c r="A32" s="52">
        <v>6</v>
      </c>
      <c r="B32" s="41" t="s">
        <v>31</v>
      </c>
      <c r="C32" s="37" t="s">
        <v>26</v>
      </c>
      <c r="D32" s="38">
        <v>9</v>
      </c>
      <c r="E32" s="40"/>
      <c r="F32" s="40"/>
      <c r="G32" s="40">
        <v>0</v>
      </c>
      <c r="H32" s="40">
        <f>G32*D32</f>
        <v>0</v>
      </c>
      <c r="I32" s="40"/>
      <c r="J32" s="40"/>
      <c r="K32" s="48">
        <f t="shared" ref="K32:K33" si="17">J32+H32+F32</f>
        <v>0</v>
      </c>
      <c r="L32" s="4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5" x14ac:dyDescent="0.3">
      <c r="A33" s="53"/>
      <c r="B33" s="41" t="s">
        <v>32</v>
      </c>
      <c r="C33" s="37" t="s">
        <v>26</v>
      </c>
      <c r="D33" s="38">
        <v>5</v>
      </c>
      <c r="E33" s="40">
        <v>0</v>
      </c>
      <c r="F33" s="40">
        <f t="shared" ref="F33" si="18">E33*D33</f>
        <v>0</v>
      </c>
      <c r="G33" s="40"/>
      <c r="H33" s="40"/>
      <c r="I33" s="40">
        <v>0</v>
      </c>
      <c r="J33" s="40">
        <f t="shared" ref="J33" si="19">I33*D33</f>
        <v>0</v>
      </c>
      <c r="K33" s="48">
        <f t="shared" si="17"/>
        <v>0</v>
      </c>
      <c r="L33" s="4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 x14ac:dyDescent="0.3">
      <c r="A34" s="53"/>
      <c r="B34" s="41" t="s">
        <v>49</v>
      </c>
      <c r="C34" s="37" t="s">
        <v>26</v>
      </c>
      <c r="D34" s="38">
        <v>4</v>
      </c>
      <c r="E34" s="40">
        <v>0</v>
      </c>
      <c r="F34" s="40">
        <f t="shared" ref="F34:F38" si="20">E34*D34</f>
        <v>0</v>
      </c>
      <c r="G34" s="40"/>
      <c r="H34" s="40"/>
      <c r="I34" s="40">
        <v>0</v>
      </c>
      <c r="J34" s="40">
        <f t="shared" ref="J34:J38" si="21">I34*D34</f>
        <v>0</v>
      </c>
      <c r="K34" s="48">
        <f t="shared" ref="K34:K38" si="22">J34+H34+F34</f>
        <v>0</v>
      </c>
      <c r="L34" s="4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3">
      <c r="A35" s="53"/>
      <c r="B35" s="44" t="s">
        <v>33</v>
      </c>
      <c r="C35" s="37" t="s">
        <v>12</v>
      </c>
      <c r="D35" s="38">
        <v>0.7</v>
      </c>
      <c r="E35" s="40">
        <v>0</v>
      </c>
      <c r="F35" s="40">
        <f t="shared" si="20"/>
        <v>0</v>
      </c>
      <c r="G35" s="40"/>
      <c r="H35" s="40"/>
      <c r="I35" s="40">
        <v>0</v>
      </c>
      <c r="J35" s="43">
        <f t="shared" si="21"/>
        <v>0</v>
      </c>
      <c r="K35" s="50">
        <f t="shared" si="22"/>
        <v>0</v>
      </c>
      <c r="L35" s="5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3">
      <c r="A36" s="53"/>
      <c r="B36" s="44" t="s">
        <v>34</v>
      </c>
      <c r="C36" s="37" t="s">
        <v>13</v>
      </c>
      <c r="D36" s="38">
        <v>17</v>
      </c>
      <c r="E36" s="40">
        <v>0</v>
      </c>
      <c r="F36" s="40">
        <f t="shared" si="20"/>
        <v>0</v>
      </c>
      <c r="G36" s="40"/>
      <c r="H36" s="40"/>
      <c r="I36" s="40">
        <v>0</v>
      </c>
      <c r="J36" s="40">
        <f t="shared" si="21"/>
        <v>0</v>
      </c>
      <c r="K36" s="83">
        <f t="shared" si="22"/>
        <v>0</v>
      </c>
      <c r="L36" s="8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3">
      <c r="A37" s="53"/>
      <c r="B37" s="44" t="s">
        <v>35</v>
      </c>
      <c r="C37" s="37" t="s">
        <v>13</v>
      </c>
      <c r="D37" s="38">
        <v>1</v>
      </c>
      <c r="E37" s="40">
        <v>0</v>
      </c>
      <c r="F37" s="40">
        <f t="shared" si="20"/>
        <v>0</v>
      </c>
      <c r="G37" s="40"/>
      <c r="H37" s="40"/>
      <c r="I37" s="40">
        <v>0</v>
      </c>
      <c r="J37" s="40">
        <f t="shared" si="21"/>
        <v>0</v>
      </c>
      <c r="K37" s="83">
        <f t="shared" si="22"/>
        <v>0</v>
      </c>
      <c r="L37" s="8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3">
      <c r="A38" s="54"/>
      <c r="B38" s="44" t="s">
        <v>36</v>
      </c>
      <c r="C38" s="37" t="s">
        <v>13</v>
      </c>
      <c r="D38" s="38">
        <v>20</v>
      </c>
      <c r="E38" s="40">
        <v>0</v>
      </c>
      <c r="F38" s="40">
        <f t="shared" si="20"/>
        <v>0</v>
      </c>
      <c r="G38" s="40"/>
      <c r="H38" s="40"/>
      <c r="I38" s="40">
        <v>0</v>
      </c>
      <c r="J38" s="40">
        <f t="shared" si="21"/>
        <v>0</v>
      </c>
      <c r="K38" s="83">
        <f t="shared" si="22"/>
        <v>0</v>
      </c>
      <c r="L38" s="8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78.75" x14ac:dyDescent="0.3">
      <c r="A39" s="52">
        <v>7</v>
      </c>
      <c r="B39" s="7" t="s">
        <v>52</v>
      </c>
      <c r="C39" s="37" t="s">
        <v>27</v>
      </c>
      <c r="D39" s="38">
        <v>68</v>
      </c>
      <c r="E39" s="39"/>
      <c r="F39" s="39"/>
      <c r="G39" s="40">
        <v>0</v>
      </c>
      <c r="H39" s="40">
        <f>G39*D39</f>
        <v>0</v>
      </c>
      <c r="I39" s="39"/>
      <c r="J39" s="39"/>
      <c r="K39" s="83">
        <f t="shared" ref="K39" si="23">J39+H39+F39</f>
        <v>0</v>
      </c>
      <c r="L39" s="8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3">
      <c r="A40" s="53"/>
      <c r="B40" s="7" t="s">
        <v>50</v>
      </c>
      <c r="C40" s="37" t="s">
        <v>27</v>
      </c>
      <c r="D40" s="38">
        <v>68</v>
      </c>
      <c r="E40" s="39">
        <v>0</v>
      </c>
      <c r="F40" s="39">
        <f>E40*D40</f>
        <v>0</v>
      </c>
      <c r="G40" s="40"/>
      <c r="H40" s="40"/>
      <c r="I40" s="39">
        <v>0</v>
      </c>
      <c r="J40" s="39">
        <f>I40*D40</f>
        <v>0</v>
      </c>
      <c r="K40" s="83">
        <f t="shared" ref="K40" si="24">J40+H40+F40</f>
        <v>0</v>
      </c>
      <c r="L40" s="8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x14ac:dyDescent="0.3">
      <c r="A41" s="54"/>
      <c r="B41" s="7" t="s">
        <v>51</v>
      </c>
      <c r="C41" s="37" t="s">
        <v>26</v>
      </c>
      <c r="D41" s="38">
        <v>0.25</v>
      </c>
      <c r="E41" s="40">
        <v>0</v>
      </c>
      <c r="F41" s="40">
        <f>E41*D41</f>
        <v>0</v>
      </c>
      <c r="G41" s="40"/>
      <c r="H41" s="40"/>
      <c r="I41" s="40">
        <v>0</v>
      </c>
      <c r="J41" s="40">
        <f>I41*D41</f>
        <v>0</v>
      </c>
      <c r="K41" s="83">
        <f t="shared" ref="K41" si="25">J41+H41+F41</f>
        <v>0</v>
      </c>
      <c r="L41" s="8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7.25" x14ac:dyDescent="0.3">
      <c r="A42" s="52">
        <v>8</v>
      </c>
      <c r="B42" s="8" t="s">
        <v>24</v>
      </c>
      <c r="C42" s="7" t="s">
        <v>20</v>
      </c>
      <c r="D42" s="29">
        <v>0.64</v>
      </c>
      <c r="E42" s="29"/>
      <c r="F42" s="32"/>
      <c r="G42" s="29">
        <v>0</v>
      </c>
      <c r="H42" s="32">
        <f>G42*D42</f>
        <v>0</v>
      </c>
      <c r="I42" s="32"/>
      <c r="J42" s="32"/>
      <c r="K42" s="48">
        <f>G42*D42</f>
        <v>0</v>
      </c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 x14ac:dyDescent="0.3">
      <c r="A43" s="53"/>
      <c r="B43" s="1" t="s">
        <v>37</v>
      </c>
      <c r="C43" s="1" t="s">
        <v>15</v>
      </c>
      <c r="D43" s="32">
        <v>15.5</v>
      </c>
      <c r="E43" s="32">
        <v>0</v>
      </c>
      <c r="F43" s="33">
        <f t="shared" ref="F43:F44" si="26">E43*D43</f>
        <v>0</v>
      </c>
      <c r="G43" s="32"/>
      <c r="H43" s="32"/>
      <c r="I43" s="32">
        <v>0</v>
      </c>
      <c r="J43" s="33">
        <f t="shared" ref="J43:J47" si="27">I43*D43</f>
        <v>0</v>
      </c>
      <c r="K43" s="50">
        <f t="shared" ref="K43:K47" si="28">J43+F43</f>
        <v>0</v>
      </c>
      <c r="L43" s="5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3">
      <c r="A44" s="53"/>
      <c r="B44" s="44" t="s">
        <v>38</v>
      </c>
      <c r="C44" s="1" t="s">
        <v>15</v>
      </c>
      <c r="D44" s="38">
        <v>16.100000000000001</v>
      </c>
      <c r="E44" s="46">
        <v>0</v>
      </c>
      <c r="F44" s="33">
        <f t="shared" si="26"/>
        <v>0</v>
      </c>
      <c r="G44" s="40"/>
      <c r="H44" s="40"/>
      <c r="I44" s="46">
        <v>0</v>
      </c>
      <c r="J44" s="33">
        <f t="shared" si="27"/>
        <v>0</v>
      </c>
      <c r="K44" s="50">
        <f t="shared" si="28"/>
        <v>0</v>
      </c>
      <c r="L44" s="5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 x14ac:dyDescent="0.3">
      <c r="A45" s="53"/>
      <c r="B45" s="44" t="s">
        <v>39</v>
      </c>
      <c r="C45" s="1" t="s">
        <v>15</v>
      </c>
      <c r="D45" s="38">
        <v>13.22</v>
      </c>
      <c r="E45" s="46">
        <v>0</v>
      </c>
      <c r="F45" s="33">
        <f t="shared" ref="F45" si="29">E45*D45</f>
        <v>0</v>
      </c>
      <c r="G45" s="40"/>
      <c r="H45" s="40"/>
      <c r="I45" s="46">
        <v>0</v>
      </c>
      <c r="J45" s="33">
        <f t="shared" si="27"/>
        <v>0</v>
      </c>
      <c r="K45" s="50">
        <f t="shared" si="28"/>
        <v>0</v>
      </c>
      <c r="L45" s="5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 x14ac:dyDescent="0.3">
      <c r="A46" s="53"/>
      <c r="B46" s="44" t="s">
        <v>40</v>
      </c>
      <c r="C46" s="1" t="s">
        <v>15</v>
      </c>
      <c r="D46" s="38">
        <v>159.6</v>
      </c>
      <c r="E46" s="46">
        <v>0</v>
      </c>
      <c r="F46" s="33">
        <f t="shared" ref="F46:F47" si="30">E46*D46</f>
        <v>0</v>
      </c>
      <c r="G46" s="40"/>
      <c r="H46" s="40"/>
      <c r="I46" s="46">
        <v>0</v>
      </c>
      <c r="J46" s="33">
        <f t="shared" si="27"/>
        <v>0</v>
      </c>
      <c r="K46" s="50">
        <f t="shared" si="28"/>
        <v>0</v>
      </c>
      <c r="L46" s="5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3">
      <c r="A47" s="54"/>
      <c r="B47" s="44" t="s">
        <v>9</v>
      </c>
      <c r="C47" s="37" t="s">
        <v>13</v>
      </c>
      <c r="D47" s="38">
        <v>10</v>
      </c>
      <c r="E47" s="46">
        <v>0</v>
      </c>
      <c r="F47" s="40">
        <f t="shared" si="30"/>
        <v>0</v>
      </c>
      <c r="G47" s="40"/>
      <c r="H47" s="40"/>
      <c r="I47" s="46">
        <v>0</v>
      </c>
      <c r="J47" s="33">
        <f t="shared" si="27"/>
        <v>0</v>
      </c>
      <c r="K47" s="50">
        <f t="shared" si="28"/>
        <v>0</v>
      </c>
      <c r="L47" s="5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7.25" x14ac:dyDescent="0.3">
      <c r="A48" s="52">
        <v>9</v>
      </c>
      <c r="B48" s="24" t="s">
        <v>22</v>
      </c>
      <c r="C48" s="29" t="s">
        <v>26</v>
      </c>
      <c r="D48" s="32">
        <v>11</v>
      </c>
      <c r="E48" s="32"/>
      <c r="F48" s="32"/>
      <c r="G48" s="32">
        <v>0</v>
      </c>
      <c r="H48" s="32">
        <f>D48*G48</f>
        <v>0</v>
      </c>
      <c r="I48" s="32"/>
      <c r="J48" s="32"/>
      <c r="K48" s="48">
        <f>F48+H48+J48</f>
        <v>0</v>
      </c>
      <c r="L48" s="4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3">
      <c r="A49" s="54"/>
      <c r="B49" s="24" t="s">
        <v>23</v>
      </c>
      <c r="C49" s="29" t="s">
        <v>21</v>
      </c>
      <c r="D49" s="32">
        <v>4.5</v>
      </c>
      <c r="E49" s="32">
        <v>0</v>
      </c>
      <c r="F49" s="32">
        <f>D49*E49</f>
        <v>0</v>
      </c>
      <c r="G49" s="32"/>
      <c r="H49" s="32"/>
      <c r="I49" s="32">
        <v>0</v>
      </c>
      <c r="J49" s="32">
        <f>D49*I49</f>
        <v>0</v>
      </c>
      <c r="K49" s="48">
        <f>F49+H49+J49</f>
        <v>0</v>
      </c>
      <c r="L49" s="4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5" x14ac:dyDescent="0.3">
      <c r="A50" s="36">
        <v>10</v>
      </c>
      <c r="B50" s="8" t="s">
        <v>11</v>
      </c>
      <c r="C50" s="29" t="s">
        <v>16</v>
      </c>
      <c r="D50" s="29">
        <v>0.3</v>
      </c>
      <c r="E50" s="32"/>
      <c r="F50" s="32"/>
      <c r="G50" s="32">
        <v>0</v>
      </c>
      <c r="H50" s="32">
        <f t="shared" ref="H50" si="31">G50*D50</f>
        <v>0</v>
      </c>
      <c r="I50" s="32">
        <v>0</v>
      </c>
      <c r="J50" s="32">
        <f>I50*D50</f>
        <v>0</v>
      </c>
      <c r="K50" s="48">
        <f>J50+H50</f>
        <v>0</v>
      </c>
      <c r="L50" s="4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3">
      <c r="A51" s="6"/>
      <c r="B51" s="15" t="s">
        <v>17</v>
      </c>
      <c r="C51" s="1"/>
      <c r="D51" s="1"/>
      <c r="E51" s="1"/>
      <c r="F51" s="18">
        <f>SUM(F13:F50)</f>
        <v>0</v>
      </c>
      <c r="G51" s="1"/>
      <c r="H51" s="18">
        <f>SUM(H13:H50)</f>
        <v>0</v>
      </c>
      <c r="I51" s="1"/>
      <c r="J51" s="45">
        <f>SUM(J13:J50)</f>
        <v>0</v>
      </c>
      <c r="K51" s="79">
        <f>SUM(K13:K50)</f>
        <v>0</v>
      </c>
      <c r="L51" s="80"/>
      <c r="M51" s="78"/>
      <c r="O51" s="3"/>
      <c r="P51"/>
      <c r="Q51"/>
      <c r="R51"/>
      <c r="S51"/>
      <c r="T51" s="3"/>
    </row>
    <row r="52" spans="1:26" x14ac:dyDescent="0.3">
      <c r="A52" s="6"/>
      <c r="B52" s="6" t="s">
        <v>56</v>
      </c>
      <c r="C52" s="1"/>
      <c r="D52" s="1"/>
      <c r="E52" s="1"/>
      <c r="F52" s="1"/>
      <c r="G52" s="1"/>
      <c r="H52" s="1"/>
      <c r="I52" s="1"/>
      <c r="J52" s="1"/>
      <c r="K52" s="81">
        <f>K51*10%</f>
        <v>0</v>
      </c>
      <c r="L52" s="81"/>
      <c r="M52" s="78"/>
      <c r="O52" s="17"/>
      <c r="P52"/>
      <c r="Q52"/>
      <c r="R52"/>
      <c r="S52"/>
      <c r="T52" s="3"/>
    </row>
    <row r="53" spans="1:26" x14ac:dyDescent="0.3">
      <c r="A53" s="6"/>
      <c r="B53" s="6" t="s">
        <v>17</v>
      </c>
      <c r="C53" s="1"/>
      <c r="D53" s="1"/>
      <c r="E53" s="1"/>
      <c r="F53" s="1"/>
      <c r="G53" s="1"/>
      <c r="H53" s="1"/>
      <c r="I53" s="1"/>
      <c r="J53" s="1"/>
      <c r="K53" s="82">
        <f>K51+K52</f>
        <v>0</v>
      </c>
      <c r="L53" s="82"/>
      <c r="M53" s="9"/>
      <c r="O53" s="3"/>
      <c r="P53"/>
      <c r="Q53"/>
      <c r="R53"/>
      <c r="S53"/>
      <c r="T53" s="3"/>
    </row>
    <row r="54" spans="1:26" x14ac:dyDescent="0.3">
      <c r="A54" s="6"/>
      <c r="B54" s="6" t="s">
        <v>57</v>
      </c>
      <c r="C54" s="1"/>
      <c r="D54" s="1"/>
      <c r="E54" s="1"/>
      <c r="F54" s="1"/>
      <c r="G54" s="1"/>
      <c r="H54" s="1"/>
      <c r="I54" s="1"/>
      <c r="J54" s="1"/>
      <c r="K54" s="81">
        <f>K53*8%</f>
        <v>0</v>
      </c>
      <c r="L54" s="81"/>
      <c r="M54" s="9"/>
      <c r="O54" s="3"/>
      <c r="P54"/>
      <c r="Q54"/>
      <c r="R54"/>
      <c r="S54"/>
      <c r="T54" s="3"/>
    </row>
    <row r="55" spans="1:26" x14ac:dyDescent="0.3">
      <c r="A55" s="6"/>
      <c r="B55" s="6" t="s">
        <v>17</v>
      </c>
      <c r="C55" s="1"/>
      <c r="D55" s="1"/>
      <c r="E55" s="1"/>
      <c r="F55" s="1"/>
      <c r="G55" s="1"/>
      <c r="H55" s="1"/>
      <c r="I55" s="1"/>
      <c r="J55" s="1"/>
      <c r="K55" s="82">
        <f>K53+K54</f>
        <v>0</v>
      </c>
      <c r="L55" s="82"/>
      <c r="M55" s="9"/>
      <c r="O55" s="3"/>
      <c r="P55"/>
      <c r="Q55"/>
      <c r="R55"/>
      <c r="S55"/>
      <c r="T55" s="3"/>
    </row>
    <row r="56" spans="1:26" x14ac:dyDescent="0.3">
      <c r="A56" s="6"/>
      <c r="B56" s="6" t="s">
        <v>25</v>
      </c>
      <c r="C56" s="1"/>
      <c r="D56" s="1"/>
      <c r="E56" s="1"/>
      <c r="F56" s="1"/>
      <c r="G56" s="1"/>
      <c r="H56" s="1"/>
      <c r="I56" s="1"/>
      <c r="J56" s="1"/>
      <c r="K56" s="81">
        <f>K55*3%</f>
        <v>0</v>
      </c>
      <c r="L56" s="81"/>
      <c r="M56" s="9"/>
      <c r="O56" s="3"/>
      <c r="P56"/>
      <c r="Q56"/>
      <c r="R56"/>
      <c r="S56"/>
      <c r="T56" s="3"/>
    </row>
    <row r="57" spans="1:26" x14ac:dyDescent="0.3">
      <c r="A57" s="6"/>
      <c r="B57" s="6" t="s">
        <v>17</v>
      </c>
      <c r="C57" s="1"/>
      <c r="D57" s="1"/>
      <c r="E57" s="1"/>
      <c r="F57" s="1"/>
      <c r="G57" s="1"/>
      <c r="H57" s="1"/>
      <c r="I57" s="1"/>
      <c r="J57" s="1"/>
      <c r="K57" s="82">
        <f>K55+K56</f>
        <v>0</v>
      </c>
      <c r="L57" s="82"/>
      <c r="M57" s="9"/>
      <c r="O57" s="3"/>
      <c r="P57"/>
      <c r="Q57"/>
      <c r="R57"/>
      <c r="S57"/>
      <c r="T57" s="3"/>
    </row>
    <row r="58" spans="1:26" x14ac:dyDescent="0.3">
      <c r="A58" s="6"/>
      <c r="B58" s="6" t="s">
        <v>18</v>
      </c>
      <c r="C58" s="1"/>
      <c r="D58" s="1"/>
      <c r="E58" s="1"/>
      <c r="F58" s="1"/>
      <c r="G58" s="1"/>
      <c r="H58" s="1"/>
      <c r="I58" s="1"/>
      <c r="J58" s="1"/>
      <c r="K58" s="81">
        <f>K57*18%</f>
        <v>0</v>
      </c>
      <c r="L58" s="81"/>
      <c r="M58" s="9"/>
      <c r="O58" s="3"/>
      <c r="P58"/>
      <c r="Q58"/>
      <c r="R58"/>
      <c r="S58"/>
      <c r="T58" s="3"/>
    </row>
    <row r="59" spans="1:26" x14ac:dyDescent="0.3">
      <c r="A59" s="19"/>
      <c r="B59" s="19" t="s">
        <v>17</v>
      </c>
      <c r="C59" s="1"/>
      <c r="D59" s="1"/>
      <c r="E59" s="1"/>
      <c r="F59" s="1"/>
      <c r="G59" s="1"/>
      <c r="H59" s="1"/>
      <c r="I59" s="1"/>
      <c r="J59" s="1"/>
      <c r="K59" s="82">
        <f>K57+K58</f>
        <v>0</v>
      </c>
      <c r="L59" s="82"/>
      <c r="M59" s="9"/>
      <c r="O59" s="3"/>
      <c r="P59"/>
      <c r="Q59"/>
      <c r="R59"/>
      <c r="S59"/>
      <c r="T59" s="3"/>
    </row>
    <row r="60" spans="1:26" x14ac:dyDescent="0.3">
      <c r="A60" s="20"/>
      <c r="B60" s="25"/>
      <c r="C60" s="26"/>
      <c r="D60" s="10"/>
      <c r="E60" s="10"/>
      <c r="F60" s="10"/>
      <c r="G60" s="10"/>
      <c r="H60" s="10"/>
      <c r="I60" s="10"/>
      <c r="J60" s="10"/>
      <c r="K60" s="76"/>
      <c r="L60" s="76"/>
      <c r="M60"/>
      <c r="N60"/>
      <c r="O60"/>
      <c r="P60"/>
      <c r="Q60"/>
      <c r="R60"/>
      <c r="S60"/>
      <c r="T60" s="3"/>
    </row>
    <row r="61" spans="1:26" x14ac:dyDescent="0.3">
      <c r="A61" s="20"/>
      <c r="B61" s="25"/>
      <c r="C61" s="26"/>
      <c r="D61" s="10"/>
      <c r="E61" s="10"/>
      <c r="F61" s="10"/>
      <c r="G61" s="10"/>
      <c r="H61" s="10"/>
      <c r="I61" s="10"/>
      <c r="J61" s="10"/>
      <c r="K61" s="77"/>
      <c r="L61" s="77"/>
      <c r="M61"/>
      <c r="N61"/>
      <c r="O61"/>
      <c r="P61"/>
      <c r="Q61"/>
      <c r="R61"/>
      <c r="S61"/>
      <c r="T61" s="3"/>
    </row>
    <row r="62" spans="1:26" ht="15.75" customHeight="1" x14ac:dyDescent="0.3">
      <c r="A62" s="20"/>
      <c r="C62" s="28"/>
      <c r="D62" s="87"/>
      <c r="E62" s="87"/>
      <c r="F62" s="87"/>
      <c r="G62" s="87"/>
      <c r="H62" s="87"/>
      <c r="I62" s="87"/>
      <c r="J62" s="87"/>
      <c r="K62" s="87"/>
      <c r="L62" s="87"/>
      <c r="M62"/>
      <c r="N62"/>
      <c r="O62"/>
      <c r="P62"/>
      <c r="Q62"/>
      <c r="R62"/>
      <c r="S62"/>
      <c r="T62" s="3"/>
    </row>
    <row r="63" spans="1:26" x14ac:dyDescent="0.3">
      <c r="A63" s="20"/>
      <c r="B63" s="27"/>
      <c r="C63" s="28"/>
      <c r="D63" s="87"/>
      <c r="E63" s="87"/>
      <c r="F63" s="87"/>
      <c r="G63" s="87"/>
      <c r="H63" s="87"/>
      <c r="I63" s="87"/>
      <c r="J63" s="87"/>
      <c r="K63" s="87"/>
      <c r="L63" s="87"/>
      <c r="M63"/>
      <c r="N63"/>
      <c r="O63"/>
      <c r="P63"/>
      <c r="Q63"/>
      <c r="R63"/>
      <c r="S63"/>
      <c r="T63" s="3"/>
    </row>
    <row r="64" spans="1:26" x14ac:dyDescent="0.3">
      <c r="A64" s="20"/>
      <c r="B64" s="88" t="s">
        <v>55</v>
      </c>
      <c r="C64" s="88"/>
      <c r="D64" s="88"/>
      <c r="E64" s="88"/>
      <c r="F64" s="88"/>
      <c r="G64" s="88"/>
      <c r="H64" s="88"/>
      <c r="I64" s="88"/>
      <c r="J64" s="88"/>
      <c r="K64" s="87"/>
      <c r="L64" s="87"/>
      <c r="M64"/>
      <c r="N64"/>
      <c r="O64"/>
      <c r="P64"/>
      <c r="Q64"/>
      <c r="R64"/>
      <c r="S64"/>
      <c r="T64" s="3"/>
    </row>
    <row r="65" spans="1:20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/>
      <c r="N65"/>
      <c r="O65"/>
      <c r="P65"/>
      <c r="Q65"/>
      <c r="R65"/>
      <c r="S65"/>
      <c r="T65" s="3"/>
    </row>
    <row r="66" spans="1:20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/>
      <c r="N66"/>
      <c r="O66"/>
      <c r="P66"/>
      <c r="Q66"/>
      <c r="R66"/>
      <c r="S66"/>
    </row>
    <row r="67" spans="1:20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/>
      <c r="N67"/>
      <c r="O67"/>
      <c r="P67"/>
      <c r="Q67"/>
      <c r="R67"/>
      <c r="S67"/>
    </row>
    <row r="68" spans="1:20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/>
      <c r="N68"/>
      <c r="O68"/>
      <c r="P68"/>
      <c r="Q68"/>
      <c r="R68"/>
      <c r="S68"/>
    </row>
    <row r="69" spans="1:20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/>
      <c r="N69"/>
      <c r="O69"/>
      <c r="P69"/>
      <c r="Q69"/>
      <c r="R69"/>
      <c r="S69"/>
    </row>
    <row r="70" spans="1:20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/>
      <c r="N70"/>
      <c r="O70"/>
      <c r="P70"/>
      <c r="Q70"/>
      <c r="R70"/>
      <c r="S70"/>
    </row>
    <row r="71" spans="1:20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/>
      <c r="N71"/>
      <c r="O71"/>
      <c r="P71"/>
      <c r="Q71"/>
      <c r="R71"/>
      <c r="S71"/>
    </row>
    <row r="72" spans="1:20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/>
      <c r="N72"/>
      <c r="O72"/>
      <c r="P72"/>
      <c r="Q72"/>
      <c r="R72"/>
      <c r="S72"/>
    </row>
    <row r="73" spans="1:20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20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20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20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20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20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20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20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</sheetData>
  <mergeCells count="75">
    <mergeCell ref="J1:L1"/>
    <mergeCell ref="B64:J64"/>
    <mergeCell ref="A39:A41"/>
    <mergeCell ref="K41:L41"/>
    <mergeCell ref="K37:L37"/>
    <mergeCell ref="K38:L38"/>
    <mergeCell ref="A32:A38"/>
    <mergeCell ref="K39:L39"/>
    <mergeCell ref="K40:L40"/>
    <mergeCell ref="K32:L32"/>
    <mergeCell ref="K33:L33"/>
    <mergeCell ref="K34:L34"/>
    <mergeCell ref="K35:L35"/>
    <mergeCell ref="K36:L36"/>
    <mergeCell ref="K28:L28"/>
    <mergeCell ref="K29:L29"/>
    <mergeCell ref="K30:L30"/>
    <mergeCell ref="K31:L31"/>
    <mergeCell ref="A25:A31"/>
    <mergeCell ref="K25:L25"/>
    <mergeCell ref="K26:L26"/>
    <mergeCell ref="K27:L27"/>
    <mergeCell ref="A15:A16"/>
    <mergeCell ref="K19:L19"/>
    <mergeCell ref="K20:L20"/>
    <mergeCell ref="K21:L21"/>
    <mergeCell ref="K22:L22"/>
    <mergeCell ref="A17:A24"/>
    <mergeCell ref="K24:L24"/>
    <mergeCell ref="K12:L12"/>
    <mergeCell ref="K60:L60"/>
    <mergeCell ref="K61:L61"/>
    <mergeCell ref="M51:M52"/>
    <mergeCell ref="K51:L51"/>
    <mergeCell ref="K52:L52"/>
    <mergeCell ref="K59:L59"/>
    <mergeCell ref="K58:L58"/>
    <mergeCell ref="K53:L53"/>
    <mergeCell ref="K54:L54"/>
    <mergeCell ref="K55:L55"/>
    <mergeCell ref="K56:L56"/>
    <mergeCell ref="K57:L57"/>
    <mergeCell ref="K14:L14"/>
    <mergeCell ref="K15:L15"/>
    <mergeCell ref="A2:L6"/>
    <mergeCell ref="A7:A11"/>
    <mergeCell ref="B7:B11"/>
    <mergeCell ref="C7:C11"/>
    <mergeCell ref="E7:F9"/>
    <mergeCell ref="G7:H9"/>
    <mergeCell ref="I7:J9"/>
    <mergeCell ref="E10:E11"/>
    <mergeCell ref="F10:F11"/>
    <mergeCell ref="G10:G11"/>
    <mergeCell ref="H10:H11"/>
    <mergeCell ref="I10:I11"/>
    <mergeCell ref="J10:J11"/>
    <mergeCell ref="K7:L11"/>
    <mergeCell ref="D7:D11"/>
    <mergeCell ref="K13:L13"/>
    <mergeCell ref="K17:L17"/>
    <mergeCell ref="K18:L18"/>
    <mergeCell ref="K16:L16"/>
    <mergeCell ref="K23:L23"/>
    <mergeCell ref="K50:L50"/>
    <mergeCell ref="K47:L47"/>
    <mergeCell ref="A42:A47"/>
    <mergeCell ref="K48:L48"/>
    <mergeCell ref="K49:L49"/>
    <mergeCell ref="A48:A49"/>
    <mergeCell ref="K42:L42"/>
    <mergeCell ref="K43:L43"/>
    <mergeCell ref="K44:L44"/>
    <mergeCell ref="K45:L45"/>
    <mergeCell ref="K46:L46"/>
  </mergeCells>
  <pageMargins left="0.35433070866141736" right="0" top="0.31496062992125984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g.gurgenidze_n</dc:creator>
  <cp:lastModifiedBy>Giorgi Merlani</cp:lastModifiedBy>
  <cp:lastPrinted>2015-11-02T15:05:25Z</cp:lastPrinted>
  <dcterms:created xsi:type="dcterms:W3CDTF">2014-10-28T12:11:44Z</dcterms:created>
  <dcterms:modified xsi:type="dcterms:W3CDTF">2018-11-16T07:29:10Z</dcterms:modified>
</cp:coreProperties>
</file>