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გამარტივებული" sheetId="2" r:id="rId1"/>
  </sheets>
  <calcPr calcId="162913"/>
</workbook>
</file>

<file path=xl/calcChain.xml><?xml version="1.0" encoding="utf-8"?>
<calcChain xmlns="http://schemas.openxmlformats.org/spreadsheetml/2006/main">
  <c r="O5" i="2" l="1"/>
  <c r="O14" i="2"/>
  <c r="O23" i="2"/>
  <c r="O32" i="2"/>
  <c r="O56" i="2"/>
  <c r="E40" i="2"/>
  <c r="O6" i="2"/>
  <c r="O10" i="2"/>
  <c r="E12" i="2"/>
  <c r="E45" i="2"/>
  <c r="E48" i="2"/>
  <c r="O42" i="2" l="1"/>
  <c r="O36" i="2"/>
  <c r="O28" i="2"/>
  <c r="O22" i="2"/>
  <c r="O16" i="2"/>
  <c r="O52" i="2"/>
  <c r="O11" i="2"/>
  <c r="O7" i="2"/>
  <c r="O8" i="2"/>
  <c r="O41" i="2"/>
  <c r="O35" i="2"/>
  <c r="O27" i="2"/>
  <c r="O21" i="2"/>
  <c r="O15" i="2"/>
  <c r="O9" i="2"/>
  <c r="O49" i="2"/>
  <c r="O53" i="2"/>
  <c r="O33" i="2"/>
  <c r="O26" i="2"/>
  <c r="O13" i="2"/>
  <c r="O50" i="2"/>
  <c r="O48" i="2"/>
  <c r="O46" i="2"/>
  <c r="O43" i="2"/>
  <c r="O37" i="2"/>
  <c r="O29" i="2"/>
  <c r="O24" i="2"/>
  <c r="O18" i="2"/>
  <c r="O57" i="2"/>
  <c r="O39" i="2"/>
  <c r="O30" i="2"/>
  <c r="O17" i="2"/>
  <c r="O51" i="2"/>
  <c r="O47" i="2"/>
  <c r="O44" i="2"/>
  <c r="O38" i="2"/>
  <c r="O34" i="2"/>
  <c r="O25" i="2"/>
  <c r="O20" i="2"/>
  <c r="O45" i="2"/>
  <c r="O54" i="2"/>
  <c r="O55" i="2"/>
  <c r="O31" i="2"/>
  <c r="O19" i="2"/>
  <c r="O12" i="2"/>
  <c r="O40" i="2" l="1"/>
  <c r="O58" i="2" s="1"/>
  <c r="O59" i="2" l="1"/>
  <c r="O60" i="2" s="1"/>
  <c r="O61" i="2" l="1"/>
  <c r="O62" i="2" s="1"/>
  <c r="O63" i="2" s="1"/>
  <c r="O64" i="2" s="1"/>
  <c r="O65" i="2" l="1"/>
  <c r="O66" i="2" s="1"/>
  <c r="O67" i="2" l="1"/>
  <c r="O68" i="2" s="1"/>
</calcChain>
</file>

<file path=xl/sharedStrings.xml><?xml version="1.0" encoding="utf-8"?>
<sst xmlns="http://schemas.openxmlformats.org/spreadsheetml/2006/main" count="208" uniqueCount="147">
  <si>
    <t>ხარჯთაღრიცხვის კრებული, ცხრილი</t>
  </si>
  <si>
    <t>სამუშაოს დასახელება</t>
  </si>
  <si>
    <t>განზომილება</t>
  </si>
  <si>
    <t>მასალა</t>
  </si>
  <si>
    <t>ხელფასი</t>
  </si>
  <si>
    <t>ტრანსპორტი</t>
  </si>
  <si>
    <t>სულ</t>
  </si>
  <si>
    <t>№</t>
  </si>
  <si>
    <t>ტ</t>
  </si>
  <si>
    <t>გეგმიური დაგროვება</t>
  </si>
  <si>
    <r>
      <t>მ</t>
    </r>
    <r>
      <rPr>
        <b/>
        <vertAlign val="superscript"/>
        <sz val="10"/>
        <color indexed="8"/>
        <rFont val="Calibri"/>
        <family val="2"/>
        <charset val="204"/>
      </rPr>
      <t>2</t>
    </r>
  </si>
  <si>
    <t>15-168-3</t>
  </si>
  <si>
    <t>46-15-2</t>
  </si>
  <si>
    <t>მ3</t>
  </si>
  <si>
    <t>ჯამი</t>
  </si>
  <si>
    <t>m2</t>
  </si>
  <si>
    <t>t</t>
  </si>
  <si>
    <t>m3</t>
  </si>
  <si>
    <t>ერთეულზე</t>
  </si>
  <si>
    <t xml:space="preserve">ზედნადები ხარჯები </t>
  </si>
  <si>
    <t xml:space="preserve">liTonis badis mowyoba  </t>
  </si>
  <si>
    <t>gasaZlierebeli elementebis mowyoba foladis პროფილებით</t>
  </si>
  <si>
    <t>15-60-3.</t>
  </si>
  <si>
    <t xml:space="preserve"> m2</t>
  </si>
  <si>
    <t>15-61-1</t>
  </si>
  <si>
    <t>kedlebis gaxvreta armaturis badis mosawyobad</t>
  </si>
  <si>
    <t xml:space="preserve">gauTvaliswinebeli ხარჯები </t>
  </si>
  <si>
    <t>d.R.g</t>
  </si>
  <si>
    <t>sul jami</t>
  </si>
  <si>
    <t xml:space="preserve"> ჯამი</t>
  </si>
  <si>
    <t>46-2-2.</t>
  </si>
  <si>
    <t>kg</t>
  </si>
  <si>
    <t>6-15-9</t>
  </si>
  <si>
    <t>1-80-3</t>
  </si>
  <si>
    <t>11-1-6.</t>
  </si>
  <si>
    <t xml:space="preserve">zRudarebis  gamagrebamde Riobidan  ნალესის მოხსნა </t>
  </si>
  <si>
    <t>15-56-1.</t>
  </si>
  <si>
    <t>zRudarebis gamagrebis Semdeg Riobebis Selesva cementis xsnariT</t>
  </si>
  <si>
    <t>kuTxovana  100X100X6</t>
  </si>
  <si>
    <t>liTonis furceli</t>
  </si>
  <si>
    <t>საბაზრო</t>
  </si>
  <si>
    <t>1</t>
  </si>
  <si>
    <t>gruntis damuSaveba xeliT saZirkvelis mosawyobad II-kat. grun.</t>
  </si>
  <si>
    <t>2</t>
  </si>
  <si>
    <t>46-1-1.</t>
  </si>
  <si>
    <t>gruntis gamotana urikebiT</t>
  </si>
  <si>
    <t>3</t>
  </si>
  <si>
    <t>4</t>
  </si>
  <si>
    <t>1-81-2.</t>
  </si>
  <si>
    <t>gruntis ukuCayra</t>
  </si>
  <si>
    <t>5</t>
  </si>
  <si>
    <t>11-8-1 (2)</t>
  </si>
  <si>
    <t>მ2</t>
  </si>
  <si>
    <t>7</t>
  </si>
  <si>
    <t>11-27-5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</si>
  <si>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</si>
  <si>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</si>
  <si>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</si>
  <si>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</si>
  <si>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</si>
  <si>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</si>
  <si>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</si>
  <si>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</si>
  <si>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</si>
  <si>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</si>
  <si>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8-15-1.</t>
  </si>
  <si>
    <t>19</t>
  </si>
  <si>
    <t>8-22-2.</t>
  </si>
  <si>
    <t>გარე ხარაჩოების მოწყობა da daSla</t>
  </si>
  <si>
    <t xml:space="preserve">კედლებიდან  ნალესის მოხსნა </t>
  </si>
  <si>
    <t>20</t>
  </si>
  <si>
    <t>dazianebuli kedlebis demontaJi</t>
  </si>
  <si>
    <t>22</t>
  </si>
  <si>
    <t>46-23-3.</t>
  </si>
  <si>
    <t>arsebuli lenturi saZirkvelis demontaJi</t>
  </si>
  <si>
    <t xml:space="preserve"> სამშენებლო   ნაგვის დატვირთვა   ა/მ ხელით  141,75*1,8= 255,15</t>
  </si>
  <si>
    <t>გრუნტის  დატვირთვა   ა/მ ხელით</t>
  </si>
  <si>
    <t>RorRis ფენის მოწყობა ლენტური საძირკველის გასამაგრებლად</t>
  </si>
  <si>
    <t>10</t>
  </si>
  <si>
    <t xml:space="preserve">არმატურა  12 ა-III    </t>
  </si>
  <si>
    <t>axali saZirkvelis mosawyobad RorRis ფენის მოწყობა 100 mm sisqiT</t>
  </si>
  <si>
    <t>11-1-11</t>
  </si>
  <si>
    <t>betonis momzadebis  mowyoba                   100mm sisqiT</t>
  </si>
  <si>
    <t>6-1-22</t>
  </si>
  <si>
    <t xml:space="preserve">monoliTuri rk/betonis axali lenturi saZirkvlis mowyoba </t>
  </si>
  <si>
    <t xml:space="preserve">არმატურა  18 ა-III   </t>
  </si>
  <si>
    <t xml:space="preserve">არმატურა  8 ა-I    </t>
  </si>
  <si>
    <t>6-12-7.</t>
  </si>
  <si>
    <t>არმატურა D-8 A I</t>
  </si>
  <si>
    <t>არმატურა    18 A III</t>
  </si>
  <si>
    <t xml:space="preserve"> I sarTulze betonis momzadebis  mowyoba 100mm sisqiT</t>
  </si>
  <si>
    <t>sardafSi ლამინატიs iatakis mowyoba</t>
  </si>
  <si>
    <t>21</t>
  </si>
  <si>
    <t>kuTxovana  100X100X10</t>
  </si>
  <si>
    <t>kuTxovana  80X80X6</t>
  </si>
  <si>
    <t>kuTxovana  90X90X6</t>
  </si>
  <si>
    <t>23</t>
  </si>
  <si>
    <t>armaturis mWimebiT  seismuri sartyelis mowyoba B</t>
  </si>
  <si>
    <t>24</t>
  </si>
  <si>
    <t>25</t>
  </si>
  <si>
    <t>26</t>
  </si>
  <si>
    <t>27</t>
  </si>
  <si>
    <t>28</t>
  </si>
  <si>
    <t>29</t>
  </si>
  <si>
    <t xml:space="preserve">axali kedlebis  mowyoba mcire zomis betonis blokebisagan sisqiT 0,4m </t>
  </si>
  <si>
    <t>30</t>
  </si>
  <si>
    <t>31</t>
  </si>
  <si>
    <t>46-2-3.</t>
  </si>
  <si>
    <t xml:space="preserve">armatura 22 a-III     </t>
  </si>
  <si>
    <t>liTonis furceli 14*200*800 mm</t>
  </si>
  <si>
    <t>liTonis furceli 14*200*600 mm</t>
  </si>
  <si>
    <t>ankerebi</t>
  </si>
  <si>
    <t>wyalsanirisTvis RorRis ფენის მოწყობა 150 mm sisqiT</t>
  </si>
  <si>
    <t>32</t>
  </si>
  <si>
    <t>I sarTulze  ცემენტის moWimvis mowyoba 29,4 m2 farTze სისქით 5 სმ</t>
  </si>
  <si>
    <t>15-55-5</t>
  </si>
  <si>
    <t>33</t>
  </si>
  <si>
    <t>46-23-5.</t>
  </si>
  <si>
    <t>ენირი 1-22</t>
  </si>
  <si>
    <t>რ 1-127 მისად</t>
  </si>
  <si>
    <t xml:space="preserve">armatura 6 a-I     </t>
  </si>
  <si>
    <t xml:space="preserve">armatura 10 a-III    </t>
  </si>
  <si>
    <t>46-19-1</t>
  </si>
  <si>
    <t>ც</t>
  </si>
  <si>
    <t>არმატურა</t>
  </si>
  <si>
    <t>შველერი #12</t>
  </si>
  <si>
    <t>კედლების გაუმჯობესებური  შელესვა ქვიშა-ცემენტის ხსნარით</t>
  </si>
  <si>
    <t>27-39-1,2</t>
  </si>
  <si>
    <t xml:space="preserve"> სამშენებლო   ნაგვის  გატანა 30   კმ-ზე</t>
  </si>
  <si>
    <t>სარინელის მოწყობა   ასფალტო/ბეტონით                           სისქით   7 სმ</t>
  </si>
  <si>
    <t xml:space="preserve"> გრუნტის  გატანა ნაგავსაყრელზე                       30   კმ-ზე     </t>
  </si>
  <si>
    <t>კედლების გაუმჯობესებური შეღებვა წყალემულსიის საღებავით</t>
  </si>
  <si>
    <t>kedelis მაღალხარისხოვანი Selesva liTonis badeze qviSa-cementis xsnariT  5 სმ</t>
  </si>
  <si>
    <t>kedelis მაღალხარისხოვანი  Selesva liTonis badeze qviSa-cementis xsnariT  8 სმ</t>
  </si>
  <si>
    <t xml:space="preserve">lenturi saZirkvelis gamagrebა 12 ა-III armaturis badით </t>
  </si>
  <si>
    <t>მონოლითური  რ/ ბ  svetebis  მოწყობა ბ-22.5</t>
  </si>
  <si>
    <t>monoliTuri r/betonis seismuri sartyelis mowyoba Bბ-22.5</t>
  </si>
  <si>
    <t>ზღვრული ფასი</t>
  </si>
  <si>
    <t>ქ. თბილისში, ჩუღურეთის რაიონში, თოიძის 18/წმ.ნიკოლოზის ქ. N7-ში ბინათმესაკუთრეთა ამხანაგობა ,,ჩვენი ეზოს„ საერთო საკუთრებაში არსებული საცხოვრებელი სახლის კაპიტალური გამაგრების სამუშაოები</t>
  </si>
  <si>
    <t>სატრანსპორტო  ხარჯები  მასალების ღირებულებიდან  ბეტონის ღირებულების გარეშე (არაუმეტეს 3%)</t>
  </si>
  <si>
    <t>3%</t>
  </si>
  <si>
    <t>პრეტენდენტის ხელმოწერა   -----------------------------------------------------------------------------</t>
  </si>
  <si>
    <t>ბ.ა</t>
  </si>
  <si>
    <t>1) გაანგარიშება უნდა მოიცავდეს საქართველოს კანონმდებლობით  გათვალისწინებულ   ყველა სავალდებულო გადასახადებს და თანმდევ ხარჯებს.</t>
  </si>
  <si>
    <t>2) *(გაუთვალისწინებელი სამუშაოები) აღნიშნული თანხის გამოყენება მოხდება მხოლოდ “შემსყიდველის” ნებართვის, მისივე ინიციატივით და/ან “მიმწოდებლის” მიერ დასაბუთებული და არგუმენტირებული წინადადების განხილვისა და შეთანხმების საფუძველზე “შემსყიდველის” გადაწყვეტილების მიღების შემდეგ.</t>
  </si>
  <si>
    <t>3) პრეტენდენტის მიერ წარმოდგენილი ერთეულის ფასები არ უნდა აღემატებოდეს დანართი N1-ში მითითებული შესაბამისი ერთეულის ზღვრული ფასების ოდენობას.</t>
  </si>
  <si>
    <t>4) ხარჯთაღრიცხვის წარმოუდგენლობა ან განუფასებელი ხარჯთაღრიცხვის წარმოდგენა დაზუსტებას არ დაექვემდებარება და გამოიწვევს პრეტენდენტის დისკვალიფიკაციას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</si>
</sst>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vertAlign val="superscript"/>
      <sz val="10"/>
      <color indexed="8"/>
      <name val="Calibri"/>
      <family val="2"/>
      <charset val="204"/>
    </font>
    <font>
      <sz val="10"/>
      <name val="AcadNusx"/>
    </font>
    <font>
      <sz val="10"/>
      <color indexed="8"/>
      <name val="AcadNusx"/>
    </font>
    <font>
      <sz val="11"/>
      <color indexed="8"/>
      <name val="AcadNusx"/>
    </font>
    <font>
      <b/>
      <sz val="11"/>
      <color indexed="8"/>
      <name val="AcadNusx"/>
    </font>
    <font>
      <b/>
      <sz val="12"/>
      <color indexed="8"/>
      <name val="AcadNusx"/>
    </font>
    <font>
      <b/>
      <sz val="10"/>
      <color indexed="8"/>
      <name val="AcadNusx"/>
    </font>
    <font>
      <sz val="9"/>
      <color indexed="8"/>
      <name val="AcadNusx"/>
    </font>
    <font>
      <b/>
      <sz val="14"/>
      <color indexed="8"/>
      <name val="AcadNusx"/>
    </font>
    <font>
      <b/>
      <sz val="9"/>
      <color indexed="8"/>
      <name val="AcadNusx"/>
    </font>
    <font>
      <sz val="8"/>
      <color indexed="8"/>
      <name val="Calibri"/>
      <family val="2"/>
      <charset val="204"/>
    </font>
    <font>
      <sz val="8"/>
      <color indexed="8"/>
      <name val="AcadNusx"/>
    </font>
    <font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164" fontId="18" fillId="0" borderId="0" applyFont="0" applyFill="0" applyBorder="0" applyAlignment="0" applyProtection="0"/>
  </cellStyleXfs>
  <cellXfs count="80">
    <xf numFmtId="0" fontId="0" fillId="0" borderId="0" xfId="0"/>
    <xf numFmtId="2" fontId="1" fillId="0" borderId="1" xfId="0" applyNumberFormat="1" applyFont="1" applyBorder="1" applyAlignment="1">
      <alignment horizontal="center" vertical="center" textRotation="90" wrapText="1"/>
    </xf>
    <xf numFmtId="2" fontId="0" fillId="0" borderId="0" xfId="0" applyNumberForma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9" fillId="0" borderId="0" xfId="0" applyNumberFormat="1" applyFont="1"/>
    <xf numFmtId="2" fontId="12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wrapText="1"/>
    </xf>
    <xf numFmtId="2" fontId="10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19" fillId="2" borderId="1" xfId="2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19" fillId="3" borderId="1" xfId="2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2" fontId="21" fillId="0" borderId="0" xfId="0" applyNumberFormat="1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Normal="100" workbookViewId="0">
      <selection activeCell="C78" sqref="C78"/>
    </sheetView>
  </sheetViews>
  <sheetFormatPr defaultRowHeight="15" x14ac:dyDescent="0.25"/>
  <cols>
    <col min="1" max="1" width="5.140625" style="2" customWidth="1"/>
    <col min="2" max="2" width="8" style="2" hidden="1" customWidth="1"/>
    <col min="3" max="3" width="44.85546875" style="2" customWidth="1"/>
    <col min="4" max="4" width="8" style="2" customWidth="1"/>
    <col min="5" max="6" width="11.5703125" style="2" customWidth="1"/>
    <col min="7" max="7" width="10" style="2" customWidth="1"/>
    <col min="8" max="9" width="10.42578125" style="2" customWidth="1"/>
    <col min="10" max="10" width="11" style="2" customWidth="1"/>
    <col min="11" max="12" width="11.85546875" style="2" customWidth="1"/>
    <col min="13" max="13" width="9.5703125" style="2" customWidth="1"/>
    <col min="14" max="14" width="11.42578125" style="2" customWidth="1"/>
    <col min="15" max="15" width="15.28515625" style="2" customWidth="1"/>
    <col min="16" max="17" width="9.140625" style="2"/>
    <col min="18" max="18" width="15.7109375" style="2" bestFit="1" customWidth="1"/>
    <col min="19" max="16384" width="9.140625" style="2"/>
  </cols>
  <sheetData>
    <row r="1" spans="1:17" s="15" customFormat="1" ht="41.25" customHeight="1" x14ac:dyDescent="0.3">
      <c r="A1" s="49"/>
      <c r="B1" s="66" t="s">
        <v>138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6"/>
      <c r="Q1" s="16"/>
    </row>
    <row r="2" spans="1:17" ht="21.75" customHeight="1" x14ac:dyDescent="0.25">
      <c r="A2" s="71" t="s">
        <v>7</v>
      </c>
      <c r="B2" s="69" t="s">
        <v>0</v>
      </c>
      <c r="C2" s="73" t="s">
        <v>1</v>
      </c>
      <c r="D2" s="69" t="s">
        <v>2</v>
      </c>
      <c r="E2" s="63"/>
      <c r="F2" s="67" t="s">
        <v>3</v>
      </c>
      <c r="G2" s="75"/>
      <c r="H2" s="68"/>
      <c r="I2" s="67" t="s">
        <v>4</v>
      </c>
      <c r="J2" s="75"/>
      <c r="K2" s="68"/>
      <c r="L2" s="67" t="s">
        <v>5</v>
      </c>
      <c r="M2" s="75"/>
      <c r="N2" s="68"/>
      <c r="O2" s="73" t="s">
        <v>6</v>
      </c>
    </row>
    <row r="3" spans="1:17" ht="66" customHeight="1" x14ac:dyDescent="0.25">
      <c r="A3" s="72"/>
      <c r="B3" s="70"/>
      <c r="C3" s="74"/>
      <c r="D3" s="70"/>
      <c r="E3" s="46" t="s">
        <v>6</v>
      </c>
      <c r="F3" s="52" t="s">
        <v>137</v>
      </c>
      <c r="G3" s="1" t="s">
        <v>18</v>
      </c>
      <c r="H3" s="46" t="s">
        <v>6</v>
      </c>
      <c r="I3" s="52" t="s">
        <v>137</v>
      </c>
      <c r="J3" s="1" t="s">
        <v>18</v>
      </c>
      <c r="K3" s="46" t="s">
        <v>6</v>
      </c>
      <c r="L3" s="52" t="s">
        <v>137</v>
      </c>
      <c r="M3" s="1" t="s">
        <v>18</v>
      </c>
      <c r="N3" s="46" t="s">
        <v>6</v>
      </c>
      <c r="O3" s="74"/>
    </row>
    <row r="4" spans="1:17" x14ac:dyDescent="0.25">
      <c r="A4" s="65" t="s">
        <v>41</v>
      </c>
      <c r="B4" s="41">
        <v>2</v>
      </c>
      <c r="C4" s="42">
        <v>2</v>
      </c>
      <c r="D4" s="41">
        <v>3</v>
      </c>
      <c r="E4" s="42">
        <v>4</v>
      </c>
      <c r="F4" s="53">
        <v>5</v>
      </c>
      <c r="G4" s="42">
        <v>6</v>
      </c>
      <c r="H4" s="42">
        <v>7</v>
      </c>
      <c r="I4" s="53">
        <v>8</v>
      </c>
      <c r="J4" s="42">
        <v>9</v>
      </c>
      <c r="K4" s="42">
        <v>10</v>
      </c>
      <c r="L4" s="53">
        <v>11</v>
      </c>
      <c r="M4" s="42">
        <v>12</v>
      </c>
      <c r="N4" s="42">
        <v>13</v>
      </c>
      <c r="O4" s="42">
        <v>14</v>
      </c>
    </row>
    <row r="5" spans="1:17" ht="15.75" x14ac:dyDescent="0.25">
      <c r="A5" s="48" t="s">
        <v>41</v>
      </c>
      <c r="B5" s="46" t="s">
        <v>117</v>
      </c>
      <c r="C5" s="17" t="s">
        <v>71</v>
      </c>
      <c r="D5" s="18" t="s">
        <v>17</v>
      </c>
      <c r="E5" s="18">
        <v>125.25</v>
      </c>
      <c r="F5" s="54">
        <v>0</v>
      </c>
      <c r="G5" s="18"/>
      <c r="H5" s="18"/>
      <c r="I5" s="54">
        <v>22.08</v>
      </c>
      <c r="J5" s="18"/>
      <c r="K5" s="18"/>
      <c r="L5" s="54">
        <v>3.53</v>
      </c>
      <c r="M5" s="18"/>
      <c r="N5" s="18"/>
      <c r="O5" s="44">
        <f>H5+K5+N5</f>
        <v>0</v>
      </c>
    </row>
    <row r="6" spans="1:17" ht="31.5" x14ac:dyDescent="0.25">
      <c r="A6" s="48" t="s">
        <v>43</v>
      </c>
      <c r="B6" s="46" t="s">
        <v>73</v>
      </c>
      <c r="C6" s="19" t="s">
        <v>74</v>
      </c>
      <c r="D6" s="18" t="s">
        <v>17</v>
      </c>
      <c r="E6" s="18">
        <v>16.5</v>
      </c>
      <c r="F6" s="54">
        <v>0</v>
      </c>
      <c r="G6" s="18"/>
      <c r="H6" s="18"/>
      <c r="I6" s="54">
        <v>101.2</v>
      </c>
      <c r="J6" s="18"/>
      <c r="K6" s="18"/>
      <c r="L6" s="54">
        <v>53.76</v>
      </c>
      <c r="M6" s="18"/>
      <c r="N6" s="18"/>
      <c r="O6" s="44">
        <f t="shared" ref="O6:O57" si="0">H6+K6+N6</f>
        <v>0</v>
      </c>
    </row>
    <row r="7" spans="1:17" ht="25.5" customHeight="1" x14ac:dyDescent="0.25">
      <c r="A7" s="48" t="s">
        <v>46</v>
      </c>
      <c r="B7" s="14" t="s">
        <v>118</v>
      </c>
      <c r="C7" s="8" t="s">
        <v>75</v>
      </c>
      <c r="D7" s="3" t="s">
        <v>8</v>
      </c>
      <c r="E7" s="3">
        <v>255.15</v>
      </c>
      <c r="F7" s="52">
        <v>0</v>
      </c>
      <c r="G7" s="3"/>
      <c r="H7" s="18"/>
      <c r="I7" s="54">
        <v>10.6</v>
      </c>
      <c r="J7" s="3"/>
      <c r="K7" s="18"/>
      <c r="L7" s="54">
        <v>0</v>
      </c>
      <c r="M7" s="3"/>
      <c r="N7" s="18"/>
      <c r="O7" s="44">
        <f t="shared" si="0"/>
        <v>0</v>
      </c>
    </row>
    <row r="8" spans="1:17" ht="25.5" customHeight="1" x14ac:dyDescent="0.25">
      <c r="A8" s="48" t="s">
        <v>47</v>
      </c>
      <c r="B8" s="14" t="s">
        <v>40</v>
      </c>
      <c r="C8" s="8" t="s">
        <v>128</v>
      </c>
      <c r="D8" s="3" t="s">
        <v>8</v>
      </c>
      <c r="E8" s="3">
        <v>255.15</v>
      </c>
      <c r="F8" s="52">
        <v>0</v>
      </c>
      <c r="G8" s="3"/>
      <c r="H8" s="18"/>
      <c r="I8" s="54">
        <v>0</v>
      </c>
      <c r="J8" s="3"/>
      <c r="K8" s="18"/>
      <c r="L8" s="54">
        <v>12.87</v>
      </c>
      <c r="M8" s="3"/>
      <c r="N8" s="18"/>
      <c r="O8" s="44">
        <f t="shared" si="0"/>
        <v>0</v>
      </c>
    </row>
    <row r="9" spans="1:17" ht="30" customHeight="1" x14ac:dyDescent="0.25">
      <c r="A9" s="48" t="s">
        <v>50</v>
      </c>
      <c r="B9" s="20" t="s">
        <v>33</v>
      </c>
      <c r="C9" s="12" t="s">
        <v>42</v>
      </c>
      <c r="D9" s="10" t="s">
        <v>17</v>
      </c>
      <c r="E9" s="10">
        <v>162.56</v>
      </c>
      <c r="F9" s="54">
        <v>0</v>
      </c>
      <c r="G9" s="10"/>
      <c r="H9" s="18"/>
      <c r="I9" s="54">
        <v>12.36</v>
      </c>
      <c r="J9" s="10"/>
      <c r="K9" s="18"/>
      <c r="L9" s="54">
        <v>0</v>
      </c>
      <c r="M9" s="10"/>
      <c r="N9" s="18"/>
      <c r="O9" s="44">
        <f t="shared" si="0"/>
        <v>0</v>
      </c>
    </row>
    <row r="10" spans="1:17" ht="28.5" customHeight="1" x14ac:dyDescent="0.25">
      <c r="A10" s="20">
        <v>6</v>
      </c>
      <c r="B10" s="20" t="s">
        <v>119</v>
      </c>
      <c r="C10" s="12" t="s">
        <v>45</v>
      </c>
      <c r="D10" s="10" t="s">
        <v>17</v>
      </c>
      <c r="E10" s="10">
        <v>69.099999999999994</v>
      </c>
      <c r="F10" s="54">
        <v>0</v>
      </c>
      <c r="G10" s="10"/>
      <c r="H10" s="18"/>
      <c r="I10" s="54">
        <v>17.399999999999999</v>
      </c>
      <c r="J10" s="10"/>
      <c r="K10" s="18"/>
      <c r="L10" s="54">
        <v>0</v>
      </c>
      <c r="M10" s="10"/>
      <c r="N10" s="18"/>
      <c r="O10" s="44">
        <f t="shared" si="0"/>
        <v>0</v>
      </c>
    </row>
    <row r="11" spans="1:17" ht="15.75" x14ac:dyDescent="0.25">
      <c r="A11" s="48" t="s">
        <v>53</v>
      </c>
      <c r="B11" s="14" t="s">
        <v>40</v>
      </c>
      <c r="C11" s="8" t="s">
        <v>76</v>
      </c>
      <c r="D11" s="3" t="s">
        <v>13</v>
      </c>
      <c r="E11" s="3">
        <v>69.099999999999994</v>
      </c>
      <c r="F11" s="52">
        <v>0</v>
      </c>
      <c r="G11" s="3"/>
      <c r="H11" s="18"/>
      <c r="I11" s="54">
        <v>21.75</v>
      </c>
      <c r="J11" s="3"/>
      <c r="K11" s="18"/>
      <c r="L11" s="54">
        <v>0</v>
      </c>
      <c r="M11" s="3"/>
      <c r="N11" s="18"/>
      <c r="O11" s="44">
        <f t="shared" si="0"/>
        <v>0</v>
      </c>
    </row>
    <row r="12" spans="1:17" ht="28.5" customHeight="1" x14ac:dyDescent="0.25">
      <c r="A12" s="48" t="s">
        <v>55</v>
      </c>
      <c r="B12" s="14"/>
      <c r="C12" s="8" t="s">
        <v>130</v>
      </c>
      <c r="D12" s="3" t="s">
        <v>8</v>
      </c>
      <c r="E12" s="3">
        <f>69.1*1.8</f>
        <v>124.38</v>
      </c>
      <c r="F12" s="52">
        <v>0</v>
      </c>
      <c r="G12" s="3"/>
      <c r="H12" s="18"/>
      <c r="I12" s="54">
        <v>0</v>
      </c>
      <c r="J12" s="3"/>
      <c r="K12" s="18"/>
      <c r="L12" s="54">
        <v>12.87</v>
      </c>
      <c r="M12" s="3"/>
      <c r="N12" s="18"/>
      <c r="O12" s="44">
        <f t="shared" si="0"/>
        <v>0</v>
      </c>
    </row>
    <row r="13" spans="1:17" ht="28.5" customHeight="1" x14ac:dyDescent="0.25">
      <c r="A13" s="48" t="s">
        <v>56</v>
      </c>
      <c r="B13" s="3" t="s">
        <v>34</v>
      </c>
      <c r="C13" s="12" t="s">
        <v>77</v>
      </c>
      <c r="D13" s="10" t="s">
        <v>17</v>
      </c>
      <c r="E13" s="10">
        <v>8.6999999999999993</v>
      </c>
      <c r="F13" s="54">
        <v>21.39</v>
      </c>
      <c r="G13" s="10"/>
      <c r="H13" s="18"/>
      <c r="I13" s="54">
        <v>21.12</v>
      </c>
      <c r="J13" s="10"/>
      <c r="K13" s="18"/>
      <c r="L13" s="54">
        <v>3.4</v>
      </c>
      <c r="M13" s="10"/>
      <c r="N13" s="18"/>
      <c r="O13" s="44">
        <f t="shared" si="0"/>
        <v>0</v>
      </c>
    </row>
    <row r="14" spans="1:17" ht="33.75" customHeight="1" x14ac:dyDescent="0.25">
      <c r="A14" s="48" t="s">
        <v>78</v>
      </c>
      <c r="B14" s="4" t="s">
        <v>44</v>
      </c>
      <c r="C14" s="21" t="s">
        <v>134</v>
      </c>
      <c r="D14" s="4" t="s">
        <v>13</v>
      </c>
      <c r="E14" s="4">
        <v>23.6</v>
      </c>
      <c r="F14" s="55">
        <v>396.52</v>
      </c>
      <c r="G14" s="4"/>
      <c r="H14" s="18"/>
      <c r="I14" s="54">
        <v>93.84</v>
      </c>
      <c r="J14" s="4"/>
      <c r="K14" s="18"/>
      <c r="L14" s="54">
        <v>8.11</v>
      </c>
      <c r="M14" s="4"/>
      <c r="N14" s="18"/>
      <c r="O14" s="44">
        <f t="shared" si="0"/>
        <v>0</v>
      </c>
    </row>
    <row r="15" spans="1:17" ht="15.75" x14ac:dyDescent="0.25">
      <c r="A15" s="48"/>
      <c r="B15" s="10"/>
      <c r="C15" s="23" t="s">
        <v>79</v>
      </c>
      <c r="D15" s="10" t="s">
        <v>16</v>
      </c>
      <c r="E15" s="10">
        <v>0.59</v>
      </c>
      <c r="F15" s="54">
        <v>1760</v>
      </c>
      <c r="G15" s="10"/>
      <c r="H15" s="18"/>
      <c r="I15" s="54">
        <v>0</v>
      </c>
      <c r="J15" s="10"/>
      <c r="K15" s="18"/>
      <c r="L15" s="54">
        <v>0</v>
      </c>
      <c r="M15" s="10"/>
      <c r="N15" s="18"/>
      <c r="O15" s="44">
        <f t="shared" si="0"/>
        <v>0</v>
      </c>
    </row>
    <row r="16" spans="1:17" ht="15.75" x14ac:dyDescent="0.25">
      <c r="A16" s="48" t="s">
        <v>57</v>
      </c>
      <c r="B16" s="20" t="s">
        <v>48</v>
      </c>
      <c r="C16" s="12" t="s">
        <v>49</v>
      </c>
      <c r="D16" s="10" t="s">
        <v>17</v>
      </c>
      <c r="E16" s="10">
        <v>93.46</v>
      </c>
      <c r="F16" s="54">
        <v>0</v>
      </c>
      <c r="G16" s="10"/>
      <c r="H16" s="18"/>
      <c r="I16" s="54">
        <v>5.96</v>
      </c>
      <c r="J16" s="10"/>
      <c r="K16" s="18"/>
      <c r="L16" s="54">
        <v>0</v>
      </c>
      <c r="M16" s="10"/>
      <c r="N16" s="18"/>
      <c r="O16" s="44">
        <f t="shared" si="0"/>
        <v>0</v>
      </c>
    </row>
    <row r="17" spans="1:15" ht="27" customHeight="1" x14ac:dyDescent="0.25">
      <c r="A17" s="48" t="s">
        <v>58</v>
      </c>
      <c r="B17" s="3" t="s">
        <v>34</v>
      </c>
      <c r="C17" s="12" t="s">
        <v>80</v>
      </c>
      <c r="D17" s="10" t="s">
        <v>17</v>
      </c>
      <c r="E17" s="10">
        <v>3.22</v>
      </c>
      <c r="F17" s="54">
        <v>21.39</v>
      </c>
      <c r="G17" s="10"/>
      <c r="H17" s="18"/>
      <c r="I17" s="54">
        <v>21.12</v>
      </c>
      <c r="J17" s="10"/>
      <c r="K17" s="18"/>
      <c r="L17" s="54">
        <v>3.4</v>
      </c>
      <c r="M17" s="10"/>
      <c r="N17" s="18"/>
      <c r="O17" s="44">
        <f t="shared" si="0"/>
        <v>0</v>
      </c>
    </row>
    <row r="18" spans="1:15" ht="35.25" customHeight="1" x14ac:dyDescent="0.25">
      <c r="A18" s="48" t="s">
        <v>59</v>
      </c>
      <c r="B18" s="46" t="s">
        <v>81</v>
      </c>
      <c r="C18" s="17" t="s">
        <v>82</v>
      </c>
      <c r="D18" s="18" t="s">
        <v>17</v>
      </c>
      <c r="E18" s="18">
        <v>3.22</v>
      </c>
      <c r="F18" s="54">
        <v>104.82</v>
      </c>
      <c r="G18" s="18"/>
      <c r="H18" s="18"/>
      <c r="I18" s="54">
        <v>17.399999999999999</v>
      </c>
      <c r="J18" s="18"/>
      <c r="K18" s="18"/>
      <c r="L18" s="54">
        <v>0</v>
      </c>
      <c r="M18" s="18"/>
      <c r="N18" s="18"/>
      <c r="O18" s="44">
        <f t="shared" si="0"/>
        <v>0</v>
      </c>
    </row>
    <row r="19" spans="1:15" ht="34.5" customHeight="1" x14ac:dyDescent="0.25">
      <c r="A19" s="48" t="s">
        <v>60</v>
      </c>
      <c r="B19" s="43" t="s">
        <v>83</v>
      </c>
      <c r="C19" s="17" t="s">
        <v>84</v>
      </c>
      <c r="D19" s="18" t="s">
        <v>17</v>
      </c>
      <c r="E19" s="18">
        <v>30.36</v>
      </c>
      <c r="F19" s="54">
        <v>123.79</v>
      </c>
      <c r="G19" s="18"/>
      <c r="H19" s="18"/>
      <c r="I19" s="54">
        <v>22.68</v>
      </c>
      <c r="J19" s="18"/>
      <c r="K19" s="18"/>
      <c r="L19" s="54">
        <v>2.95</v>
      </c>
      <c r="M19" s="18"/>
      <c r="N19" s="18"/>
      <c r="O19" s="44">
        <f t="shared" si="0"/>
        <v>0</v>
      </c>
    </row>
    <row r="20" spans="1:15" ht="15.75" x14ac:dyDescent="0.25">
      <c r="A20" s="48"/>
      <c r="B20" s="46"/>
      <c r="C20" s="23" t="s">
        <v>85</v>
      </c>
      <c r="D20" s="10" t="s">
        <v>16</v>
      </c>
      <c r="E20" s="10">
        <v>0.14299999999999999</v>
      </c>
      <c r="F20" s="54">
        <v>1710</v>
      </c>
      <c r="G20" s="10"/>
      <c r="H20" s="18"/>
      <c r="I20" s="54">
        <v>0</v>
      </c>
      <c r="J20" s="10"/>
      <c r="K20" s="18"/>
      <c r="L20" s="54">
        <v>0</v>
      </c>
      <c r="M20" s="10"/>
      <c r="N20" s="18"/>
      <c r="O20" s="44">
        <f t="shared" si="0"/>
        <v>0</v>
      </c>
    </row>
    <row r="21" spans="1:15" ht="15.75" x14ac:dyDescent="0.25">
      <c r="A21" s="48"/>
      <c r="B21" s="46"/>
      <c r="C21" s="23" t="s">
        <v>79</v>
      </c>
      <c r="D21" s="10" t="s">
        <v>16</v>
      </c>
      <c r="E21" s="10">
        <v>0.11799999999999999</v>
      </c>
      <c r="F21" s="54">
        <v>1710</v>
      </c>
      <c r="G21" s="10"/>
      <c r="H21" s="18"/>
      <c r="I21" s="54">
        <v>0</v>
      </c>
      <c r="J21" s="10"/>
      <c r="K21" s="18"/>
      <c r="L21" s="54">
        <v>0</v>
      </c>
      <c r="M21" s="10"/>
      <c r="N21" s="18"/>
      <c r="O21" s="44">
        <f t="shared" si="0"/>
        <v>0</v>
      </c>
    </row>
    <row r="22" spans="1:15" ht="15.75" x14ac:dyDescent="0.25">
      <c r="A22" s="48"/>
      <c r="B22" s="46"/>
      <c r="C22" s="23" t="s">
        <v>86</v>
      </c>
      <c r="D22" s="10" t="s">
        <v>16</v>
      </c>
      <c r="E22" s="10">
        <v>3.9E-2</v>
      </c>
      <c r="F22" s="54">
        <v>1804</v>
      </c>
      <c r="G22" s="10"/>
      <c r="H22" s="18"/>
      <c r="I22" s="54">
        <v>0</v>
      </c>
      <c r="J22" s="10"/>
      <c r="K22" s="18"/>
      <c r="L22" s="54">
        <v>0</v>
      </c>
      <c r="M22" s="10"/>
      <c r="N22" s="18"/>
      <c r="O22" s="44">
        <f t="shared" si="0"/>
        <v>0</v>
      </c>
    </row>
    <row r="23" spans="1:15" ht="38.25" customHeight="1" x14ac:dyDescent="0.25">
      <c r="A23" s="48" t="s">
        <v>61</v>
      </c>
      <c r="B23" s="46" t="s">
        <v>87</v>
      </c>
      <c r="C23" s="24" t="s">
        <v>135</v>
      </c>
      <c r="D23" s="46" t="s">
        <v>13</v>
      </c>
      <c r="E23" s="46">
        <v>8.06</v>
      </c>
      <c r="F23" s="52">
        <v>177.11</v>
      </c>
      <c r="G23" s="46"/>
      <c r="H23" s="18"/>
      <c r="I23" s="54">
        <v>117</v>
      </c>
      <c r="J23" s="46"/>
      <c r="K23" s="18"/>
      <c r="L23" s="54">
        <v>10.28</v>
      </c>
      <c r="M23" s="46"/>
      <c r="N23" s="18"/>
      <c r="O23" s="44">
        <f t="shared" si="0"/>
        <v>0</v>
      </c>
    </row>
    <row r="24" spans="1:15" ht="15.75" x14ac:dyDescent="0.25">
      <c r="A24" s="48"/>
      <c r="B24" s="46"/>
      <c r="C24" s="25" t="s">
        <v>89</v>
      </c>
      <c r="D24" s="46" t="s">
        <v>8</v>
      </c>
      <c r="E24" s="46">
        <v>0.48</v>
      </c>
      <c r="F24" s="52">
        <v>1710</v>
      </c>
      <c r="G24" s="46"/>
      <c r="H24" s="18"/>
      <c r="I24" s="54">
        <v>0</v>
      </c>
      <c r="J24" s="46"/>
      <c r="K24" s="18"/>
      <c r="L24" s="54">
        <v>0</v>
      </c>
      <c r="M24" s="46"/>
      <c r="N24" s="18"/>
      <c r="O24" s="44">
        <f t="shared" si="0"/>
        <v>0</v>
      </c>
    </row>
    <row r="25" spans="1:15" ht="15.75" x14ac:dyDescent="0.25">
      <c r="A25" s="48"/>
      <c r="B25" s="46"/>
      <c r="C25" s="25" t="s">
        <v>88</v>
      </c>
      <c r="D25" s="46" t="s">
        <v>8</v>
      </c>
      <c r="E25" s="46">
        <v>0.156</v>
      </c>
      <c r="F25" s="52">
        <v>1710</v>
      </c>
      <c r="G25" s="46"/>
      <c r="H25" s="18"/>
      <c r="I25" s="54">
        <v>0</v>
      </c>
      <c r="J25" s="46"/>
      <c r="K25" s="18"/>
      <c r="L25" s="54">
        <v>0</v>
      </c>
      <c r="M25" s="46"/>
      <c r="N25" s="18"/>
      <c r="O25" s="44">
        <f t="shared" si="0"/>
        <v>0</v>
      </c>
    </row>
    <row r="26" spans="1:15" ht="27.75" customHeight="1" x14ac:dyDescent="0.25">
      <c r="A26" s="48" t="s">
        <v>62</v>
      </c>
      <c r="B26" s="20" t="s">
        <v>32</v>
      </c>
      <c r="C26" s="12" t="s">
        <v>136</v>
      </c>
      <c r="D26" s="10" t="s">
        <v>17</v>
      </c>
      <c r="E26" s="10">
        <v>3.68</v>
      </c>
      <c r="F26" s="54">
        <v>142.03</v>
      </c>
      <c r="G26" s="10"/>
      <c r="H26" s="18"/>
      <c r="I26" s="54">
        <v>51.24</v>
      </c>
      <c r="J26" s="10"/>
      <c r="K26" s="18"/>
      <c r="L26" s="54">
        <v>3.4</v>
      </c>
      <c r="M26" s="10"/>
      <c r="N26" s="18"/>
      <c r="O26" s="44">
        <f t="shared" si="0"/>
        <v>0</v>
      </c>
    </row>
    <row r="27" spans="1:15" ht="15.75" x14ac:dyDescent="0.25">
      <c r="A27" s="48"/>
      <c r="B27" s="20"/>
      <c r="C27" s="13" t="s">
        <v>120</v>
      </c>
      <c r="D27" s="10" t="s">
        <v>31</v>
      </c>
      <c r="E27" s="10">
        <v>5.8720000000000001E-2</v>
      </c>
      <c r="F27" s="54">
        <v>1804</v>
      </c>
      <c r="G27" s="10"/>
      <c r="H27" s="18"/>
      <c r="I27" s="54">
        <v>0</v>
      </c>
      <c r="J27" s="10"/>
      <c r="K27" s="18"/>
      <c r="L27" s="54">
        <v>0</v>
      </c>
      <c r="M27" s="10"/>
      <c r="N27" s="18"/>
      <c r="O27" s="44">
        <f t="shared" si="0"/>
        <v>0</v>
      </c>
    </row>
    <row r="28" spans="1:15" ht="15.75" x14ac:dyDescent="0.25">
      <c r="A28" s="48"/>
      <c r="B28" s="20"/>
      <c r="C28" s="13" t="s">
        <v>121</v>
      </c>
      <c r="D28" s="10" t="s">
        <v>16</v>
      </c>
      <c r="E28" s="10">
        <v>0.11408</v>
      </c>
      <c r="F28" s="54">
        <v>1710</v>
      </c>
      <c r="G28" s="10"/>
      <c r="H28" s="18"/>
      <c r="I28" s="54">
        <v>0</v>
      </c>
      <c r="J28" s="10"/>
      <c r="K28" s="18"/>
      <c r="L28" s="54">
        <v>0</v>
      </c>
      <c r="M28" s="10"/>
      <c r="N28" s="18"/>
      <c r="O28" s="44">
        <f t="shared" si="0"/>
        <v>0</v>
      </c>
    </row>
    <row r="29" spans="1:15" ht="35.25" customHeight="1" x14ac:dyDescent="0.25">
      <c r="A29" s="48" t="s">
        <v>63</v>
      </c>
      <c r="B29" s="46" t="s">
        <v>81</v>
      </c>
      <c r="C29" s="17" t="s">
        <v>90</v>
      </c>
      <c r="D29" s="18" t="s">
        <v>17</v>
      </c>
      <c r="E29" s="18">
        <v>2.94</v>
      </c>
      <c r="F29" s="54">
        <v>104.82</v>
      </c>
      <c r="G29" s="18"/>
      <c r="H29" s="18"/>
      <c r="I29" s="54">
        <v>17.399999999999999</v>
      </c>
      <c r="J29" s="18"/>
      <c r="K29" s="18"/>
      <c r="L29" s="54">
        <v>0</v>
      </c>
      <c r="M29" s="18"/>
      <c r="N29" s="18"/>
      <c r="O29" s="44">
        <f t="shared" si="0"/>
        <v>0</v>
      </c>
    </row>
    <row r="30" spans="1:15" ht="33" customHeight="1" x14ac:dyDescent="0.25">
      <c r="A30" s="48" t="s">
        <v>64</v>
      </c>
      <c r="B30" s="46" t="s">
        <v>51</v>
      </c>
      <c r="C30" s="17" t="s">
        <v>114</v>
      </c>
      <c r="D30" s="46" t="s">
        <v>52</v>
      </c>
      <c r="E30" s="46">
        <v>29.4</v>
      </c>
      <c r="F30" s="52">
        <v>5.05</v>
      </c>
      <c r="G30" s="46"/>
      <c r="H30" s="18"/>
      <c r="I30" s="54">
        <v>6.24</v>
      </c>
      <c r="J30" s="46"/>
      <c r="K30" s="18"/>
      <c r="L30" s="54">
        <v>0.09</v>
      </c>
      <c r="M30" s="46"/>
      <c r="N30" s="18"/>
      <c r="O30" s="44">
        <f t="shared" si="0"/>
        <v>0</v>
      </c>
    </row>
    <row r="31" spans="1:15" ht="26.25" customHeight="1" x14ac:dyDescent="0.25">
      <c r="A31" s="48" t="s">
        <v>66</v>
      </c>
      <c r="B31" s="46" t="s">
        <v>54</v>
      </c>
      <c r="C31" s="17" t="s">
        <v>91</v>
      </c>
      <c r="D31" s="18" t="s">
        <v>52</v>
      </c>
      <c r="E31" s="18">
        <v>29.4</v>
      </c>
      <c r="F31" s="54">
        <v>25.09</v>
      </c>
      <c r="G31" s="18"/>
      <c r="H31" s="18"/>
      <c r="I31" s="54">
        <v>4.26</v>
      </c>
      <c r="J31" s="18"/>
      <c r="K31" s="18"/>
      <c r="L31" s="54">
        <v>0.11</v>
      </c>
      <c r="M31" s="18"/>
      <c r="N31" s="18"/>
      <c r="O31" s="44">
        <f t="shared" si="0"/>
        <v>0</v>
      </c>
    </row>
    <row r="32" spans="1:15" ht="33.75" customHeight="1" x14ac:dyDescent="0.25">
      <c r="A32" s="48" t="s">
        <v>70</v>
      </c>
      <c r="B32" s="4" t="s">
        <v>12</v>
      </c>
      <c r="C32" s="21" t="s">
        <v>35</v>
      </c>
      <c r="D32" s="4" t="s">
        <v>10</v>
      </c>
      <c r="E32" s="4">
        <v>3.78</v>
      </c>
      <c r="F32" s="55">
        <v>0</v>
      </c>
      <c r="G32" s="4"/>
      <c r="H32" s="18"/>
      <c r="I32" s="54">
        <v>0.86</v>
      </c>
      <c r="J32" s="4"/>
      <c r="K32" s="18"/>
      <c r="L32" s="54">
        <v>0.02</v>
      </c>
      <c r="M32" s="4"/>
      <c r="N32" s="18"/>
      <c r="O32" s="44">
        <f t="shared" si="0"/>
        <v>0</v>
      </c>
    </row>
    <row r="33" spans="1:15" ht="27" customHeight="1" x14ac:dyDescent="0.25">
      <c r="A33" s="48" t="s">
        <v>92</v>
      </c>
      <c r="B33" s="4" t="s">
        <v>30</v>
      </c>
      <c r="C33" s="21" t="s">
        <v>21</v>
      </c>
      <c r="D33" s="4" t="s">
        <v>8</v>
      </c>
      <c r="E33" s="39">
        <v>0.876</v>
      </c>
      <c r="F33" s="56">
        <v>49.25</v>
      </c>
      <c r="G33" s="4"/>
      <c r="H33" s="18"/>
      <c r="I33" s="54">
        <v>782</v>
      </c>
      <c r="J33" s="4"/>
      <c r="K33" s="18"/>
      <c r="L33" s="54">
        <v>24.65</v>
      </c>
      <c r="M33" s="4"/>
      <c r="N33" s="18"/>
      <c r="O33" s="44">
        <f t="shared" si="0"/>
        <v>0</v>
      </c>
    </row>
    <row r="34" spans="1:15" ht="15.75" x14ac:dyDescent="0.25">
      <c r="A34" s="48"/>
      <c r="B34" s="10"/>
      <c r="C34" s="23" t="s">
        <v>38</v>
      </c>
      <c r="D34" s="10" t="s">
        <v>16</v>
      </c>
      <c r="E34" s="10">
        <v>0.33700000000000002</v>
      </c>
      <c r="F34" s="54">
        <v>1820</v>
      </c>
      <c r="G34" s="10"/>
      <c r="H34" s="18"/>
      <c r="I34" s="54">
        <v>0</v>
      </c>
      <c r="J34" s="10"/>
      <c r="K34" s="18"/>
      <c r="L34" s="54">
        <v>0</v>
      </c>
      <c r="M34" s="10"/>
      <c r="N34" s="18"/>
      <c r="O34" s="44">
        <f t="shared" si="0"/>
        <v>0</v>
      </c>
    </row>
    <row r="35" spans="1:15" ht="15.75" x14ac:dyDescent="0.25">
      <c r="A35" s="48"/>
      <c r="B35" s="10"/>
      <c r="C35" s="23" t="s">
        <v>93</v>
      </c>
      <c r="D35" s="10" t="s">
        <v>16</v>
      </c>
      <c r="E35" s="10">
        <v>5.0999999999999997E-2</v>
      </c>
      <c r="F35" s="54">
        <v>1820</v>
      </c>
      <c r="G35" s="10"/>
      <c r="H35" s="18"/>
      <c r="I35" s="54">
        <v>0</v>
      </c>
      <c r="J35" s="10"/>
      <c r="K35" s="18"/>
      <c r="L35" s="54">
        <v>0</v>
      </c>
      <c r="M35" s="10"/>
      <c r="N35" s="18"/>
      <c r="O35" s="44">
        <f t="shared" si="0"/>
        <v>0</v>
      </c>
    </row>
    <row r="36" spans="1:15" ht="15.75" x14ac:dyDescent="0.25">
      <c r="A36" s="48"/>
      <c r="B36" s="10"/>
      <c r="C36" s="23" t="s">
        <v>94</v>
      </c>
      <c r="D36" s="10" t="s">
        <v>16</v>
      </c>
      <c r="E36" s="37">
        <v>0.17699999999999999</v>
      </c>
      <c r="F36" s="57">
        <v>1820</v>
      </c>
      <c r="G36" s="10"/>
      <c r="H36" s="18"/>
      <c r="I36" s="54">
        <v>0</v>
      </c>
      <c r="J36" s="10"/>
      <c r="K36" s="18"/>
      <c r="L36" s="54">
        <v>0</v>
      </c>
      <c r="M36" s="10"/>
      <c r="N36" s="18"/>
      <c r="O36" s="44">
        <f t="shared" si="0"/>
        <v>0</v>
      </c>
    </row>
    <row r="37" spans="1:15" ht="15.75" x14ac:dyDescent="0.25">
      <c r="A37" s="48"/>
      <c r="B37" s="10"/>
      <c r="C37" s="23" t="s">
        <v>95</v>
      </c>
      <c r="D37" s="10" t="s">
        <v>16</v>
      </c>
      <c r="E37" s="37">
        <v>0.17599999999999999</v>
      </c>
      <c r="F37" s="57">
        <v>1820</v>
      </c>
      <c r="G37" s="10"/>
      <c r="H37" s="18"/>
      <c r="I37" s="54">
        <v>0</v>
      </c>
      <c r="J37" s="10"/>
      <c r="K37" s="18"/>
      <c r="L37" s="54">
        <v>0</v>
      </c>
      <c r="M37" s="10"/>
      <c r="N37" s="18"/>
      <c r="O37" s="44">
        <f t="shared" si="0"/>
        <v>0</v>
      </c>
    </row>
    <row r="38" spans="1:15" ht="15.75" x14ac:dyDescent="0.25">
      <c r="A38" s="48"/>
      <c r="B38" s="10"/>
      <c r="C38" s="23" t="s">
        <v>39</v>
      </c>
      <c r="D38" s="10" t="s">
        <v>16</v>
      </c>
      <c r="E38" s="37">
        <v>0.13500000000000001</v>
      </c>
      <c r="F38" s="57">
        <v>1980</v>
      </c>
      <c r="G38" s="10"/>
      <c r="H38" s="18"/>
      <c r="I38" s="54">
        <v>0</v>
      </c>
      <c r="J38" s="10"/>
      <c r="K38" s="18"/>
      <c r="L38" s="54">
        <v>0</v>
      </c>
      <c r="M38" s="10"/>
      <c r="N38" s="18"/>
      <c r="O38" s="44">
        <f t="shared" si="0"/>
        <v>0</v>
      </c>
    </row>
    <row r="39" spans="1:15" ht="33.75" customHeight="1" x14ac:dyDescent="0.25">
      <c r="A39" s="48" t="s">
        <v>72</v>
      </c>
      <c r="B39" s="3" t="s">
        <v>36</v>
      </c>
      <c r="C39" s="21" t="s">
        <v>37</v>
      </c>
      <c r="D39" s="10" t="s">
        <v>15</v>
      </c>
      <c r="E39" s="10">
        <v>37.799999999999997</v>
      </c>
      <c r="F39" s="54">
        <v>4.18</v>
      </c>
      <c r="G39" s="10"/>
      <c r="H39" s="18"/>
      <c r="I39" s="54">
        <v>13.96</v>
      </c>
      <c r="J39" s="10"/>
      <c r="K39" s="18"/>
      <c r="L39" s="54">
        <v>0.25</v>
      </c>
      <c r="M39" s="10"/>
      <c r="N39" s="18"/>
      <c r="O39" s="44">
        <f t="shared" si="0"/>
        <v>0</v>
      </c>
    </row>
    <row r="40" spans="1:15" s="27" customFormat="1" ht="30.75" customHeight="1" x14ac:dyDescent="0.25">
      <c r="A40" s="26" t="s">
        <v>96</v>
      </c>
      <c r="B40" s="20" t="s">
        <v>107</v>
      </c>
      <c r="C40" s="12" t="s">
        <v>97</v>
      </c>
      <c r="D40" s="10" t="s">
        <v>16</v>
      </c>
      <c r="E40" s="10">
        <f>E41+E42+E43+E44</f>
        <v>0.59462999999999999</v>
      </c>
      <c r="F40" s="54">
        <v>16.63</v>
      </c>
      <c r="G40" s="10"/>
      <c r="H40" s="18"/>
      <c r="I40" s="54">
        <v>855.61</v>
      </c>
      <c r="J40" s="10"/>
      <c r="K40" s="18"/>
      <c r="L40" s="54">
        <v>10.7</v>
      </c>
      <c r="M40" s="10"/>
      <c r="N40" s="18"/>
      <c r="O40" s="44">
        <f t="shared" si="0"/>
        <v>0</v>
      </c>
    </row>
    <row r="41" spans="1:15" ht="15.75" x14ac:dyDescent="0.25">
      <c r="A41" s="48"/>
      <c r="B41" s="22"/>
      <c r="C41" s="13" t="s">
        <v>108</v>
      </c>
      <c r="D41" s="10" t="s">
        <v>16</v>
      </c>
      <c r="E41" s="10">
        <v>0.33972000000000002</v>
      </c>
      <c r="F41" s="54">
        <v>1760</v>
      </c>
      <c r="G41" s="10"/>
      <c r="H41" s="18"/>
      <c r="I41" s="54">
        <v>0</v>
      </c>
      <c r="J41" s="10"/>
      <c r="K41" s="18"/>
      <c r="L41" s="54">
        <v>0</v>
      </c>
      <c r="M41" s="10"/>
      <c r="N41" s="18"/>
      <c r="O41" s="44">
        <f t="shared" si="0"/>
        <v>0</v>
      </c>
    </row>
    <row r="42" spans="1:15" ht="15.75" x14ac:dyDescent="0.25">
      <c r="A42" s="48"/>
      <c r="B42" s="22"/>
      <c r="C42" s="13" t="s">
        <v>109</v>
      </c>
      <c r="D42" s="10" t="s">
        <v>16</v>
      </c>
      <c r="E42" s="10">
        <v>0.17584</v>
      </c>
      <c r="F42" s="54">
        <v>1980</v>
      </c>
      <c r="G42" s="10"/>
      <c r="H42" s="18"/>
      <c r="I42" s="54">
        <v>0</v>
      </c>
      <c r="J42" s="10"/>
      <c r="K42" s="18"/>
      <c r="L42" s="54">
        <v>0</v>
      </c>
      <c r="M42" s="10"/>
      <c r="N42" s="18"/>
      <c r="O42" s="44">
        <f t="shared" si="0"/>
        <v>0</v>
      </c>
    </row>
    <row r="43" spans="1:15" ht="15.75" x14ac:dyDescent="0.25">
      <c r="A43" s="48"/>
      <c r="B43" s="22"/>
      <c r="C43" s="13" t="s">
        <v>110</v>
      </c>
      <c r="D43" s="10" t="s">
        <v>16</v>
      </c>
      <c r="E43" s="10">
        <v>2.6370000000000001E-2</v>
      </c>
      <c r="F43" s="54">
        <v>1980</v>
      </c>
      <c r="G43" s="10"/>
      <c r="H43" s="18"/>
      <c r="I43" s="54">
        <v>0</v>
      </c>
      <c r="J43" s="10"/>
      <c r="K43" s="18"/>
      <c r="L43" s="54">
        <v>0</v>
      </c>
      <c r="M43" s="10"/>
      <c r="N43" s="18"/>
      <c r="O43" s="44">
        <f t="shared" si="0"/>
        <v>0</v>
      </c>
    </row>
    <row r="44" spans="1:15" ht="15.75" x14ac:dyDescent="0.25">
      <c r="A44" s="48"/>
      <c r="B44" s="20"/>
      <c r="C44" s="13" t="s">
        <v>111</v>
      </c>
      <c r="D44" s="10" t="s">
        <v>16</v>
      </c>
      <c r="E44" s="10">
        <v>5.2699999999999997E-2</v>
      </c>
      <c r="F44" s="54">
        <v>1804</v>
      </c>
      <c r="G44" s="10"/>
      <c r="H44" s="18"/>
      <c r="I44" s="54">
        <v>0</v>
      </c>
      <c r="J44" s="10"/>
      <c r="K44" s="18"/>
      <c r="L44" s="54">
        <v>0</v>
      </c>
      <c r="M44" s="10"/>
      <c r="N44" s="18"/>
      <c r="O44" s="44">
        <f t="shared" si="0"/>
        <v>0</v>
      </c>
    </row>
    <row r="45" spans="1:15" ht="15.75" x14ac:dyDescent="0.25">
      <c r="A45" s="48" t="s">
        <v>98</v>
      </c>
      <c r="B45" s="4" t="s">
        <v>12</v>
      </c>
      <c r="C45" s="21" t="s">
        <v>69</v>
      </c>
      <c r="D45" s="4" t="s">
        <v>10</v>
      </c>
      <c r="E45" s="4">
        <f>346+104</f>
        <v>450</v>
      </c>
      <c r="F45" s="55">
        <v>0</v>
      </c>
      <c r="G45" s="4"/>
      <c r="H45" s="18"/>
      <c r="I45" s="54">
        <v>0.86</v>
      </c>
      <c r="J45" s="4"/>
      <c r="K45" s="18"/>
      <c r="L45" s="54">
        <v>0.01</v>
      </c>
      <c r="M45" s="4"/>
      <c r="N45" s="18"/>
      <c r="O45" s="44">
        <f t="shared" si="0"/>
        <v>0</v>
      </c>
    </row>
    <row r="46" spans="1:15" ht="31.5" x14ac:dyDescent="0.25">
      <c r="A46" s="48" t="s">
        <v>99</v>
      </c>
      <c r="B46" s="10" t="s">
        <v>122</v>
      </c>
      <c r="C46" s="28" t="s">
        <v>25</v>
      </c>
      <c r="D46" s="10" t="s">
        <v>123</v>
      </c>
      <c r="E46" s="10">
        <v>974</v>
      </c>
      <c r="F46" s="54">
        <v>0</v>
      </c>
      <c r="G46" s="10"/>
      <c r="H46" s="18"/>
      <c r="I46" s="54">
        <v>0.63</v>
      </c>
      <c r="J46" s="10"/>
      <c r="K46" s="18"/>
      <c r="L46" s="54">
        <v>0.22</v>
      </c>
      <c r="M46" s="10"/>
      <c r="N46" s="18"/>
      <c r="O46" s="44">
        <f t="shared" si="0"/>
        <v>0</v>
      </c>
    </row>
    <row r="47" spans="1:15" ht="16.5" x14ac:dyDescent="0.25">
      <c r="A47" s="48" t="s">
        <v>100</v>
      </c>
      <c r="B47" s="10" t="s">
        <v>24</v>
      </c>
      <c r="C47" s="30" t="s">
        <v>20</v>
      </c>
      <c r="D47" s="10" t="s">
        <v>23</v>
      </c>
      <c r="E47" s="10">
        <v>450</v>
      </c>
      <c r="F47" s="54">
        <v>0.01</v>
      </c>
      <c r="G47" s="10"/>
      <c r="H47" s="18"/>
      <c r="I47" s="54">
        <v>4.46</v>
      </c>
      <c r="J47" s="10"/>
      <c r="K47" s="18"/>
      <c r="L47" s="54">
        <v>0.02</v>
      </c>
      <c r="M47" s="10"/>
      <c r="N47" s="18"/>
      <c r="O47" s="44">
        <f t="shared" si="0"/>
        <v>0</v>
      </c>
    </row>
    <row r="48" spans="1:15" ht="15.75" x14ac:dyDescent="0.25">
      <c r="A48" s="48"/>
      <c r="B48" s="10"/>
      <c r="C48" s="29" t="s">
        <v>124</v>
      </c>
      <c r="D48" s="7" t="s">
        <v>16</v>
      </c>
      <c r="E48" s="7">
        <f>3.50617+0.11664+0.0756</f>
        <v>3.69841</v>
      </c>
      <c r="F48" s="58">
        <v>1760</v>
      </c>
      <c r="G48" s="7"/>
      <c r="H48" s="18"/>
      <c r="I48" s="54">
        <v>0</v>
      </c>
      <c r="J48" s="7"/>
      <c r="K48" s="18"/>
      <c r="L48" s="54">
        <v>0</v>
      </c>
      <c r="M48" s="7"/>
      <c r="N48" s="18"/>
      <c r="O48" s="44">
        <f t="shared" si="0"/>
        <v>0</v>
      </c>
    </row>
    <row r="49" spans="1:15" ht="15.75" x14ac:dyDescent="0.25">
      <c r="A49" s="48"/>
      <c r="B49" s="10"/>
      <c r="C49" s="29" t="s">
        <v>125</v>
      </c>
      <c r="D49" s="7" t="s">
        <v>8</v>
      </c>
      <c r="E49" s="40">
        <v>0.33239999999999997</v>
      </c>
      <c r="F49" s="59">
        <v>1920</v>
      </c>
      <c r="G49" s="7"/>
      <c r="H49" s="18"/>
      <c r="I49" s="54">
        <v>0</v>
      </c>
      <c r="J49" s="7"/>
      <c r="K49" s="18"/>
      <c r="L49" s="54">
        <v>0</v>
      </c>
      <c r="M49" s="7"/>
      <c r="N49" s="18"/>
      <c r="O49" s="44">
        <f t="shared" si="0"/>
        <v>0</v>
      </c>
    </row>
    <row r="50" spans="1:15" ht="57.75" customHeight="1" x14ac:dyDescent="0.25">
      <c r="A50" s="48" t="s">
        <v>101</v>
      </c>
      <c r="B50" s="10" t="s">
        <v>22</v>
      </c>
      <c r="C50" s="28" t="s">
        <v>132</v>
      </c>
      <c r="D50" s="10" t="s">
        <v>23</v>
      </c>
      <c r="E50" s="10">
        <v>346</v>
      </c>
      <c r="F50" s="54">
        <v>5.16</v>
      </c>
      <c r="G50" s="10"/>
      <c r="H50" s="18"/>
      <c r="I50" s="54">
        <v>11.04</v>
      </c>
      <c r="J50" s="10"/>
      <c r="K50" s="18"/>
      <c r="L50" s="54">
        <v>0.22</v>
      </c>
      <c r="M50" s="10"/>
      <c r="N50" s="18"/>
      <c r="O50" s="44">
        <f t="shared" si="0"/>
        <v>0</v>
      </c>
    </row>
    <row r="51" spans="1:15" ht="57" customHeight="1" x14ac:dyDescent="0.25">
      <c r="A51" s="48"/>
      <c r="B51" s="3"/>
      <c r="C51" s="28" t="s">
        <v>133</v>
      </c>
      <c r="D51" s="10" t="s">
        <v>23</v>
      </c>
      <c r="E51" s="10">
        <v>104</v>
      </c>
      <c r="F51" s="54">
        <v>8.25</v>
      </c>
      <c r="G51" s="10"/>
      <c r="H51" s="18"/>
      <c r="I51" s="54">
        <v>11.08</v>
      </c>
      <c r="J51" s="10"/>
      <c r="K51" s="18"/>
      <c r="L51" s="54">
        <v>0.22</v>
      </c>
      <c r="M51" s="10"/>
      <c r="N51" s="18"/>
      <c r="O51" s="44">
        <f t="shared" si="0"/>
        <v>0</v>
      </c>
    </row>
    <row r="52" spans="1:15" ht="40.5" customHeight="1" x14ac:dyDescent="0.25">
      <c r="A52" s="48" t="s">
        <v>102</v>
      </c>
      <c r="B52" s="46" t="s">
        <v>11</v>
      </c>
      <c r="C52" s="31" t="s">
        <v>131</v>
      </c>
      <c r="D52" s="46" t="s">
        <v>52</v>
      </c>
      <c r="E52" s="46">
        <v>450</v>
      </c>
      <c r="F52" s="52">
        <v>2.64</v>
      </c>
      <c r="G52" s="46"/>
      <c r="H52" s="18"/>
      <c r="I52" s="54">
        <v>3.2</v>
      </c>
      <c r="J52" s="46"/>
      <c r="K52" s="18"/>
      <c r="L52" s="54">
        <v>0.03</v>
      </c>
      <c r="M52" s="46"/>
      <c r="N52" s="18"/>
      <c r="O52" s="44">
        <f t="shared" si="0"/>
        <v>0</v>
      </c>
    </row>
    <row r="53" spans="1:15" ht="35.25" customHeight="1" x14ac:dyDescent="0.25">
      <c r="A53" s="48" t="s">
        <v>103</v>
      </c>
      <c r="B53" s="46" t="s">
        <v>65</v>
      </c>
      <c r="C53" s="32" t="s">
        <v>104</v>
      </c>
      <c r="D53" s="18" t="s">
        <v>17</v>
      </c>
      <c r="E53" s="18">
        <v>66.8</v>
      </c>
      <c r="F53" s="54">
        <v>79.709999999999994</v>
      </c>
      <c r="G53" s="18"/>
      <c r="H53" s="18"/>
      <c r="I53" s="54">
        <v>26.21</v>
      </c>
      <c r="J53" s="18"/>
      <c r="K53" s="18"/>
      <c r="L53" s="54">
        <v>2.95</v>
      </c>
      <c r="M53" s="18"/>
      <c r="N53" s="18"/>
      <c r="O53" s="44">
        <f t="shared" si="0"/>
        <v>0</v>
      </c>
    </row>
    <row r="54" spans="1:15" ht="35.25" customHeight="1" x14ac:dyDescent="0.25">
      <c r="A54" s="48" t="s">
        <v>105</v>
      </c>
      <c r="B54" s="10" t="s">
        <v>115</v>
      </c>
      <c r="C54" s="28" t="s">
        <v>126</v>
      </c>
      <c r="D54" s="10" t="s">
        <v>52</v>
      </c>
      <c r="E54" s="10">
        <v>334</v>
      </c>
      <c r="F54" s="54">
        <v>1.86</v>
      </c>
      <c r="G54" s="10"/>
      <c r="H54" s="18"/>
      <c r="I54" s="54">
        <v>4.99</v>
      </c>
      <c r="J54" s="10"/>
      <c r="K54" s="18"/>
      <c r="L54" s="54">
        <v>0.42</v>
      </c>
      <c r="M54" s="10"/>
      <c r="N54" s="18"/>
      <c r="O54" s="44">
        <f t="shared" si="0"/>
        <v>0</v>
      </c>
    </row>
    <row r="55" spans="1:15" ht="30.75" customHeight="1" x14ac:dyDescent="0.25">
      <c r="A55" s="48" t="s">
        <v>106</v>
      </c>
      <c r="B55" s="3" t="s">
        <v>34</v>
      </c>
      <c r="C55" s="12" t="s">
        <v>112</v>
      </c>
      <c r="D55" s="10" t="s">
        <v>17</v>
      </c>
      <c r="E55" s="10">
        <v>7.97</v>
      </c>
      <c r="F55" s="54">
        <v>21.39</v>
      </c>
      <c r="G55" s="10"/>
      <c r="H55" s="18"/>
      <c r="I55" s="54">
        <v>21.12</v>
      </c>
      <c r="J55" s="10"/>
      <c r="K55" s="18"/>
      <c r="L55" s="54">
        <v>3.4</v>
      </c>
      <c r="M55" s="10"/>
      <c r="N55" s="18"/>
      <c r="O55" s="44">
        <f t="shared" si="0"/>
        <v>0</v>
      </c>
    </row>
    <row r="56" spans="1:15" ht="43.5" customHeight="1" x14ac:dyDescent="0.25">
      <c r="A56" s="48" t="s">
        <v>113</v>
      </c>
      <c r="B56" s="46" t="s">
        <v>127</v>
      </c>
      <c r="C56" s="33" t="s">
        <v>129</v>
      </c>
      <c r="D56" s="46" t="s">
        <v>52</v>
      </c>
      <c r="E56" s="38">
        <v>53.1</v>
      </c>
      <c r="F56" s="52">
        <v>20.91</v>
      </c>
      <c r="G56" s="46"/>
      <c r="H56" s="18"/>
      <c r="I56" s="54">
        <v>0.38</v>
      </c>
      <c r="J56" s="46"/>
      <c r="K56" s="18"/>
      <c r="L56" s="54">
        <v>0.56999999999999995</v>
      </c>
      <c r="M56" s="46"/>
      <c r="N56" s="18"/>
      <c r="O56" s="44">
        <f t="shared" si="0"/>
        <v>0</v>
      </c>
    </row>
    <row r="57" spans="1:15" ht="15.75" x14ac:dyDescent="0.25">
      <c r="A57" s="48" t="s">
        <v>116</v>
      </c>
      <c r="B57" s="3" t="s">
        <v>67</v>
      </c>
      <c r="C57" s="12" t="s">
        <v>68</v>
      </c>
      <c r="D57" s="3" t="s">
        <v>52</v>
      </c>
      <c r="E57" s="3">
        <v>250</v>
      </c>
      <c r="F57" s="52">
        <v>0.95</v>
      </c>
      <c r="G57" s="3"/>
      <c r="H57" s="18"/>
      <c r="I57" s="54">
        <v>3.59</v>
      </c>
      <c r="J57" s="3"/>
      <c r="K57" s="18"/>
      <c r="L57" s="54">
        <v>0.01</v>
      </c>
      <c r="M57" s="3"/>
      <c r="N57" s="18"/>
      <c r="O57" s="44">
        <f t="shared" si="0"/>
        <v>0</v>
      </c>
    </row>
    <row r="58" spans="1:15" ht="15.75" x14ac:dyDescent="0.25">
      <c r="A58" s="9"/>
      <c r="B58" s="3"/>
      <c r="C58" s="5" t="s">
        <v>29</v>
      </c>
      <c r="D58" s="6"/>
      <c r="E58" s="6"/>
      <c r="F58" s="60">
        <v>0</v>
      </c>
      <c r="G58" s="6"/>
      <c r="H58" s="6"/>
      <c r="I58" s="60">
        <v>0</v>
      </c>
      <c r="J58" s="34"/>
      <c r="K58" s="35"/>
      <c r="L58" s="61">
        <v>0</v>
      </c>
      <c r="M58" s="34"/>
      <c r="N58" s="6"/>
      <c r="O58" s="34">
        <f>SUM(O5:O57)</f>
        <v>0</v>
      </c>
    </row>
    <row r="59" spans="1:15" ht="45" x14ac:dyDescent="0.25">
      <c r="A59" s="3"/>
      <c r="B59" s="3"/>
      <c r="C59" s="36" t="s">
        <v>139</v>
      </c>
      <c r="D59" s="76"/>
      <c r="E59" s="6"/>
      <c r="F59" s="60"/>
      <c r="G59" s="6"/>
      <c r="H59" s="6"/>
      <c r="I59" s="60"/>
      <c r="J59" s="6"/>
      <c r="K59" s="6"/>
      <c r="L59" s="60"/>
      <c r="M59" s="6"/>
      <c r="N59" s="6"/>
      <c r="O59" s="6">
        <f>H58*D59</f>
        <v>0</v>
      </c>
    </row>
    <row r="60" spans="1:15" x14ac:dyDescent="0.25">
      <c r="A60" s="3"/>
      <c r="B60" s="3"/>
      <c r="C60" s="36" t="s">
        <v>14</v>
      </c>
      <c r="D60" s="76"/>
      <c r="E60" s="6"/>
      <c r="F60" s="60"/>
      <c r="G60" s="6"/>
      <c r="H60" s="6"/>
      <c r="I60" s="60"/>
      <c r="J60" s="6"/>
      <c r="K60" s="6"/>
      <c r="L60" s="60"/>
      <c r="M60" s="6"/>
      <c r="N60" s="6"/>
      <c r="O60" s="6">
        <f>O58+O59</f>
        <v>0</v>
      </c>
    </row>
    <row r="61" spans="1:15" x14ac:dyDescent="0.25">
      <c r="A61" s="3"/>
      <c r="B61" s="3"/>
      <c r="C61" s="36" t="s">
        <v>19</v>
      </c>
      <c r="D61" s="76"/>
      <c r="E61" s="6"/>
      <c r="F61" s="60"/>
      <c r="G61" s="6"/>
      <c r="H61" s="6"/>
      <c r="I61" s="60"/>
      <c r="J61" s="6"/>
      <c r="K61" s="6"/>
      <c r="L61" s="60"/>
      <c r="M61" s="6"/>
      <c r="N61" s="6"/>
      <c r="O61" s="6">
        <f>O60*D61</f>
        <v>0</v>
      </c>
    </row>
    <row r="62" spans="1:15" x14ac:dyDescent="0.25">
      <c r="A62" s="3"/>
      <c r="B62" s="3"/>
      <c r="C62" s="36" t="s">
        <v>14</v>
      </c>
      <c r="D62" s="76"/>
      <c r="E62" s="6"/>
      <c r="F62" s="60"/>
      <c r="G62" s="6"/>
      <c r="H62" s="6"/>
      <c r="I62" s="60"/>
      <c r="J62" s="6"/>
      <c r="K62" s="6"/>
      <c r="L62" s="60"/>
      <c r="M62" s="6"/>
      <c r="N62" s="6"/>
      <c r="O62" s="6">
        <f>O60+O61</f>
        <v>0</v>
      </c>
    </row>
    <row r="63" spans="1:15" x14ac:dyDescent="0.25">
      <c r="A63" s="3"/>
      <c r="B63" s="3"/>
      <c r="C63" s="36" t="s">
        <v>9</v>
      </c>
      <c r="D63" s="76"/>
      <c r="E63" s="6"/>
      <c r="F63" s="60"/>
      <c r="G63" s="6"/>
      <c r="H63" s="6"/>
      <c r="I63" s="60"/>
      <c r="J63" s="6"/>
      <c r="K63" s="6"/>
      <c r="L63" s="60"/>
      <c r="M63" s="6"/>
      <c r="N63" s="6"/>
      <c r="O63" s="6">
        <f>O62*D63</f>
        <v>0</v>
      </c>
    </row>
    <row r="64" spans="1:15" x14ac:dyDescent="0.25">
      <c r="A64" s="3"/>
      <c r="B64" s="3"/>
      <c r="C64" s="36" t="s">
        <v>14</v>
      </c>
      <c r="D64" s="76"/>
      <c r="E64" s="6"/>
      <c r="F64" s="60"/>
      <c r="G64" s="6"/>
      <c r="H64" s="6"/>
      <c r="I64" s="60"/>
      <c r="J64" s="6"/>
      <c r="K64" s="6"/>
      <c r="L64" s="60"/>
      <c r="M64" s="6"/>
      <c r="N64" s="6"/>
      <c r="O64" s="6">
        <f>O62+O63</f>
        <v>0</v>
      </c>
    </row>
    <row r="65" spans="1:15" ht="15.75" x14ac:dyDescent="0.25">
      <c r="A65" s="3"/>
      <c r="B65" s="3"/>
      <c r="C65" s="11" t="s">
        <v>26</v>
      </c>
      <c r="D65" s="76" t="s">
        <v>140</v>
      </c>
      <c r="E65" s="6"/>
      <c r="F65" s="60"/>
      <c r="G65" s="6"/>
      <c r="H65" s="6"/>
      <c r="I65" s="60"/>
      <c r="J65" s="6"/>
      <c r="K65" s="6"/>
      <c r="L65" s="60"/>
      <c r="M65" s="6"/>
      <c r="N65" s="6"/>
      <c r="O65" s="6">
        <f>O64*D65</f>
        <v>0</v>
      </c>
    </row>
    <row r="66" spans="1:15" ht="15.75" x14ac:dyDescent="0.25">
      <c r="A66" s="3"/>
      <c r="B66" s="3"/>
      <c r="C66" s="11" t="s">
        <v>14</v>
      </c>
      <c r="D66" s="76"/>
      <c r="E66" s="6"/>
      <c r="F66" s="60"/>
      <c r="G66" s="6"/>
      <c r="H66" s="6"/>
      <c r="I66" s="60"/>
      <c r="J66" s="6"/>
      <c r="K66" s="6"/>
      <c r="L66" s="60"/>
      <c r="M66" s="6"/>
      <c r="N66" s="6"/>
      <c r="O66" s="6">
        <f>O64+O65</f>
        <v>0</v>
      </c>
    </row>
    <row r="67" spans="1:15" ht="15.75" x14ac:dyDescent="0.25">
      <c r="A67" s="3"/>
      <c r="B67" s="3"/>
      <c r="C67" s="11" t="s">
        <v>27</v>
      </c>
      <c r="D67" s="76"/>
      <c r="E67" s="6"/>
      <c r="F67" s="60"/>
      <c r="G67" s="3"/>
      <c r="H67" s="3"/>
      <c r="I67" s="52"/>
      <c r="J67" s="3"/>
      <c r="K67" s="3"/>
      <c r="L67" s="52"/>
      <c r="M67" s="3"/>
      <c r="N67" s="3"/>
      <c r="O67" s="4">
        <f>O66*D67</f>
        <v>0</v>
      </c>
    </row>
    <row r="68" spans="1:15" ht="15.75" x14ac:dyDescent="0.25">
      <c r="A68" s="3"/>
      <c r="B68" s="3"/>
      <c r="C68" s="11" t="s">
        <v>28</v>
      </c>
      <c r="D68" s="77"/>
      <c r="E68" s="3"/>
      <c r="F68" s="52"/>
      <c r="G68" s="3"/>
      <c r="H68" s="3"/>
      <c r="I68" s="52"/>
      <c r="J68" s="3"/>
      <c r="K68" s="3"/>
      <c r="L68" s="52"/>
      <c r="M68" s="3"/>
      <c r="N68" s="3"/>
      <c r="O68" s="4">
        <f>O66+O67</f>
        <v>0</v>
      </c>
    </row>
    <row r="69" spans="1:15" x14ac:dyDescent="0.25">
      <c r="A69" s="47"/>
      <c r="B69" s="47"/>
      <c r="C69" s="47"/>
      <c r="D69" s="47"/>
      <c r="E69" s="47"/>
      <c r="F69" s="51"/>
      <c r="G69" s="47"/>
      <c r="H69" s="47"/>
      <c r="I69" s="51"/>
      <c r="J69" s="47"/>
      <c r="K69" s="47"/>
      <c r="L69" s="51"/>
      <c r="M69" s="47"/>
      <c r="N69" s="47"/>
      <c r="O69" s="47"/>
    </row>
    <row r="70" spans="1:15" ht="23.25" customHeight="1" x14ac:dyDescent="0.25">
      <c r="A70" s="47"/>
      <c r="B70" s="47"/>
      <c r="C70" s="47"/>
      <c r="D70" s="47"/>
      <c r="E70" s="47"/>
      <c r="F70" s="51"/>
      <c r="G70" s="47"/>
      <c r="H70" s="47"/>
      <c r="I70" s="51"/>
      <c r="J70" s="47"/>
      <c r="K70" s="47"/>
      <c r="L70" s="51"/>
      <c r="M70" s="47"/>
      <c r="N70" s="47"/>
      <c r="O70" s="47"/>
    </row>
    <row r="71" spans="1:15" s="50" customFormat="1" ht="19.5" customHeight="1" x14ac:dyDescent="0.25">
      <c r="C71" s="50" t="s">
        <v>141</v>
      </c>
    </row>
    <row r="72" spans="1:15" ht="15" customHeight="1" x14ac:dyDescent="0.25">
      <c r="A72" s="64"/>
      <c r="B72" s="45"/>
      <c r="C72" s="45"/>
      <c r="D72" s="45"/>
      <c r="E72" s="62"/>
      <c r="F72" s="62" t="s">
        <v>142</v>
      </c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31.5" customHeight="1" x14ac:dyDescent="0.25">
      <c r="A73" s="78" t="s">
        <v>143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1:15" ht="31.5" customHeight="1" x14ac:dyDescent="0.25">
      <c r="A74" s="78" t="s">
        <v>144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1:15" ht="18.75" customHeight="1" x14ac:dyDescent="0.25">
      <c r="A75" s="79" t="s">
        <v>145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1:15" ht="21.75" customHeight="1" x14ac:dyDescent="0.25">
      <c r="A76" s="78" t="s">
        <v>146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1:15" x14ac:dyDescent="0.25">
      <c r="A77" s="47"/>
      <c r="B77" s="47"/>
      <c r="C77" s="47"/>
      <c r="D77" s="47"/>
      <c r="E77" s="47"/>
      <c r="F77" s="51"/>
      <c r="G77" s="47"/>
      <c r="H77" s="47"/>
      <c r="I77" s="51"/>
      <c r="J77" s="47"/>
      <c r="K77" s="47"/>
      <c r="L77" s="51"/>
      <c r="M77" s="47"/>
      <c r="N77" s="47"/>
      <c r="O77" s="47"/>
    </row>
    <row r="78" spans="1:15" x14ac:dyDescent="0.25">
      <c r="A78" s="47"/>
    </row>
  </sheetData>
  <mergeCells count="13">
    <mergeCell ref="I2:K2"/>
    <mergeCell ref="L2:N2"/>
    <mergeCell ref="B1:O1"/>
    <mergeCell ref="A73:O73"/>
    <mergeCell ref="A74:O74"/>
    <mergeCell ref="A75:O75"/>
    <mergeCell ref="A76:O76"/>
    <mergeCell ref="O2:O3"/>
    <mergeCell ref="F2:H2"/>
    <mergeCell ref="A2:A3"/>
    <mergeCell ref="B2:B3"/>
    <mergeCell ref="C2:C3"/>
    <mergeCell ref="D2:D3"/>
  </mergeCells>
  <pageMargins left="0.2" right="0.2" top="0.75" bottom="0.75" header="0.3" footer="0.3"/>
  <pageSetup paperSize="9" scale="71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გამარტივებული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2018-06-10T11:37:01Z</cp:lastPrinted>
  <dcterms:created xsi:type="dcterms:W3CDTF">2006-09-28T05:33:49Z</dcterms:created>
  <dcterms:modified xsi:type="dcterms:W3CDTF">2018-12-10T15:05:06Z</dcterms:modified>
</cp:coreProperties>
</file>