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.potskhveria\Desktop\14. ფანჯიკიძის 1-ლი შესახვ\"/>
    </mc:Choice>
  </mc:AlternateContent>
  <bookViews>
    <workbookView xWindow="0" yWindow="0" windowWidth="17175" windowHeight="11325" tabRatio="795"/>
  </bookViews>
  <sheets>
    <sheet name="krebs" sheetId="45" r:id="rId1"/>
    <sheet name="2-1" sheetId="47" r:id="rId2"/>
    <sheet name="3-1" sheetId="48" r:id="rId3"/>
  </sheets>
  <definedNames>
    <definedName name="_xlnm.Print_Area" localSheetId="1">'2-1'!$A$1:$M$30</definedName>
    <definedName name="_xlnm.Print_Area" localSheetId="2">'3-1'!$A$1:$M$43</definedName>
    <definedName name="_xlnm.Print_Area" localSheetId="0">krebs!$A$1:$H$31</definedName>
    <definedName name="_xlnm.Print_Titles" localSheetId="0">krebs!$8:$8</definedName>
  </definedNames>
  <calcPr calcId="152511"/>
</workbook>
</file>

<file path=xl/calcChain.xml><?xml version="1.0" encoding="utf-8"?>
<calcChain xmlns="http://schemas.openxmlformats.org/spreadsheetml/2006/main">
  <c r="F12" i="47" l="1"/>
  <c r="F17" i="47" l="1"/>
  <c r="F20" i="47" s="1"/>
  <c r="F15" i="47"/>
  <c r="F14" i="47"/>
  <c r="F13" i="47"/>
  <c r="F10" i="47"/>
  <c r="F9" i="47"/>
  <c r="F19" i="47" l="1"/>
  <c r="F21" i="47"/>
  <c r="F18" i="47"/>
  <c r="F17" i="48" l="1"/>
  <c r="F34" i="48" l="1"/>
  <c r="F33" i="48"/>
  <c r="F32" i="48"/>
  <c r="F31" i="48"/>
  <c r="F30" i="48"/>
  <c r="F29" i="48"/>
  <c r="F27" i="48" l="1"/>
  <c r="F26" i="48"/>
  <c r="F25" i="48"/>
  <c r="F24" i="48"/>
  <c r="F23" i="48"/>
  <c r="F22" i="48"/>
  <c r="F21" i="48"/>
  <c r="F19" i="48"/>
  <c r="F18" i="48"/>
  <c r="F16" i="48"/>
  <c r="F15" i="48"/>
  <c r="F14" i="48"/>
  <c r="F13" i="48"/>
  <c r="F12" i="48"/>
  <c r="F11" i="48"/>
  <c r="F10" i="48"/>
  <c r="F9" i="48"/>
  <c r="F8" i="48"/>
</calcChain>
</file>

<file path=xl/sharedStrings.xml><?xml version="1.0" encoding="utf-8"?>
<sst xmlns="http://schemas.openxmlformats.org/spreadsheetml/2006/main" count="183" uniqueCount="108">
  <si>
    <t>#</t>
  </si>
  <si>
    <t>sul</t>
  </si>
  <si>
    <t>sagzao samosis mowyoba</t>
  </si>
  <si>
    <t>nakrebi xarjTaRricxvis angariSi TanxiT</t>
  </si>
  <si>
    <t>nakrebi xarjTaRricxvis angariSi</t>
  </si>
  <si>
    <t>xarjTaRricxvis #</t>
  </si>
  <si>
    <t>Tavebis, obieqtebis, samuSaoTa da danaxarjTa dasaxeleba</t>
  </si>
  <si>
    <t>saxarjTaRricxvo Rirebuleba, aTasi lari</t>
  </si>
  <si>
    <t>saerTo saxarjTaRricxvo Rirebuleba, aTasi lari</t>
  </si>
  <si>
    <t>samSeneblo samuSaoebi</t>
  </si>
  <si>
    <t>samontaJo samuSaoebi</t>
  </si>
  <si>
    <t>samarjveebisa da sawarmoo inventaris mowyobilobebi</t>
  </si>
  <si>
    <t>danarCeni danaxarjebi</t>
  </si>
  <si>
    <t>sul Tavi 1-is mixedviT</t>
  </si>
  <si>
    <t>Tavi 3 sagzao samosi</t>
  </si>
  <si>
    <t>sul Tavi 3-is mixedviT</t>
  </si>
  <si>
    <t>d.R.g. _ 18%</t>
  </si>
  <si>
    <t>sul nakrebi xarjTaRricxvis angariSiT</t>
  </si>
  <si>
    <t>sul Tavi 2-is mixedviT</t>
  </si>
  <si>
    <t>Tavi 2. miwis vakisi</t>
  </si>
  <si>
    <t>Tavi 4. xelovnuri nagebobebi</t>
  </si>
  <si>
    <t>Tavi 5. gadakveTebi da mierTebebi</t>
  </si>
  <si>
    <t>5-1</t>
  </si>
  <si>
    <t>sul Tavi 5-is mixedviT</t>
  </si>
  <si>
    <t>mSen.Semf.kavS.                      2015w ,,meToduri cnobari~</t>
  </si>
  <si>
    <t>mosamzadebeli samuSaoebi</t>
  </si>
  <si>
    <t>miwis vakisis mowyobis samuSaoebi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</si>
  <si>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</si>
  <si>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</si>
  <si>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</si>
  <si>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</si>
  <si>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</si>
  <si>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</si>
  <si>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</si>
  <si>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</si>
  <si>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</si>
  <si>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erT. Ffasi</t>
  </si>
  <si>
    <t>13</t>
  </si>
  <si>
    <t>t</t>
  </si>
  <si>
    <t>sxva manqanebi</t>
  </si>
  <si>
    <t>m/sT</t>
  </si>
  <si>
    <t>mosarwyavi manqana</t>
  </si>
  <si>
    <t>wyali</t>
  </si>
  <si>
    <t>Sromis danaxarji</t>
  </si>
  <si>
    <t>kac/sT</t>
  </si>
  <si>
    <t>l</t>
  </si>
  <si>
    <r>
      <t>m</t>
    </r>
    <r>
      <rPr>
        <vertAlign val="superscript"/>
        <sz val="10"/>
        <rFont val="AcadNusx"/>
      </rPr>
      <t>3</t>
    </r>
  </si>
  <si>
    <t>jami:</t>
  </si>
  <si>
    <t>sul:</t>
  </si>
  <si>
    <t>manq/sT</t>
  </si>
  <si>
    <t>avtogreideri 108 cx. Z.</t>
  </si>
  <si>
    <t>qvis gamanawilebeli</t>
  </si>
  <si>
    <t>27-63-1</t>
  </si>
  <si>
    <t>bitumi</t>
  </si>
  <si>
    <t>asfaltis damgebi</t>
  </si>
  <si>
    <t>sxva masalebi</t>
  </si>
  <si>
    <t>avtogudronatori 3500 l</t>
  </si>
  <si>
    <r>
      <t>1000 m</t>
    </r>
    <r>
      <rPr>
        <vertAlign val="superscript"/>
        <sz val="10"/>
        <rFont val="AcadNusx"/>
      </rPr>
      <t>2</t>
    </r>
  </si>
  <si>
    <t>Txevadi bitumis mosxma</t>
  </si>
  <si>
    <t>RorRi 0-40 mm</t>
  </si>
  <si>
    <t xml:space="preserve">27-11-1.   </t>
  </si>
  <si>
    <t xml:space="preserve">                                                                 sagzao samosis mowyoba </t>
  </si>
  <si>
    <t>buldozeri 108 c.Z</t>
  </si>
  <si>
    <t>sagzao satkepni 10 t</t>
  </si>
  <si>
    <t>sagzao satkepni 5 t</t>
  </si>
  <si>
    <t>mierTebebis mowyoba</t>
  </si>
  <si>
    <t xml:space="preserve"> Tavi 1. mSeneblobisaTvis teritoriis momzadeba</t>
  </si>
  <si>
    <t>27-39-1.2    27-40-1.2</t>
  </si>
  <si>
    <t>lokaluri xarjTaRricxva #2</t>
  </si>
  <si>
    <t>2.1. miwis samuSaoebi</t>
  </si>
  <si>
    <t>2</t>
  </si>
  <si>
    <t>3</t>
  </si>
  <si>
    <t>5-2</t>
  </si>
  <si>
    <t>buldozeri 108 cx. Z.</t>
  </si>
  <si>
    <t>1-116-3</t>
  </si>
  <si>
    <t xml:space="preserve">                    lokaluri xarjTaRricxva # 3</t>
  </si>
  <si>
    <t>1</t>
  </si>
  <si>
    <t xml:space="preserve">          miwis vakisis mowyoba</t>
  </si>
  <si>
    <t>greideri 108 cx. Z.</t>
  </si>
  <si>
    <t xml:space="preserve">asfaltbetonis safaris mowyoba mkvrivi wvrilmarcvlovani  RorRovani  cxeli nareviT sisqiT 5 sm, tipi Б, marka II </t>
  </si>
  <si>
    <t xml:space="preserve">asfaltobetonis mkvrivi wvrilmarclovani narevi             tipi Б, marka II </t>
  </si>
  <si>
    <t>27-7-2</t>
  </si>
  <si>
    <t>misayreli gverdulebis mowyoba qviSa-xreSovani nareviT</t>
  </si>
  <si>
    <t>avtogreideri (108 cx. Z)</t>
  </si>
  <si>
    <t>satkepni sagzao TviTmavali pnevmosvliT 18 t</t>
  </si>
  <si>
    <t>qviSa-xreSi</t>
  </si>
  <si>
    <t>safuZvlis mowyoba fraqciuli RorRiT (0-40 mm)   sisqiT 10 sm</t>
  </si>
  <si>
    <t>miwis vakisis mosworeba- moSandakeba-daprofileba  buldozeriT</t>
  </si>
  <si>
    <t>1-22-14           tnp. 1.14</t>
  </si>
  <si>
    <r>
      <t>1000 m</t>
    </r>
    <r>
      <rPr>
        <vertAlign val="superscript"/>
        <sz val="10"/>
        <rFont val="AcadNusx"/>
      </rPr>
      <t>3</t>
    </r>
  </si>
  <si>
    <t xml:space="preserve">Sromis danaxarjebi </t>
  </si>
  <si>
    <r>
      <t>eqskavatori 0,5 m</t>
    </r>
    <r>
      <rPr>
        <vertAlign val="superscript"/>
        <sz val="10"/>
        <color theme="1"/>
        <rFont val="AcadNusx"/>
      </rPr>
      <t>3</t>
    </r>
  </si>
  <si>
    <t>RorRi</t>
  </si>
  <si>
    <t>srf</t>
  </si>
  <si>
    <t>1-25-2</t>
  </si>
  <si>
    <t>samuSaoebi nayarSi</t>
  </si>
  <si>
    <t>buldozeri 108 cx.Z.</t>
  </si>
  <si>
    <t>lari</t>
  </si>
  <si>
    <r>
      <t>100 m</t>
    </r>
    <r>
      <rPr>
        <vertAlign val="superscript"/>
        <sz val="10"/>
        <rFont val="AcadNusx"/>
      </rPr>
      <t>3</t>
    </r>
  </si>
  <si>
    <t>inspeqtirebis Sedegad dakoreqtirebuli xarjTaRricxva</t>
  </si>
  <si>
    <t>Sedgenilia 2018 wlis III kv. fasebSi</t>
  </si>
  <si>
    <r>
      <t>zedmeti gruntis  datvirTva 0,5 m</t>
    </r>
    <r>
      <rPr>
        <vertAlign val="superscript"/>
        <sz val="10"/>
        <color theme="1"/>
        <rFont val="AcadNusx"/>
      </rPr>
      <t>3</t>
    </r>
    <r>
      <rPr>
        <sz val="10"/>
        <color theme="1"/>
        <rFont val="AcadNusx"/>
      </rPr>
      <t xml:space="preserve"> eqskavatoriT TviTmclelebze</t>
    </r>
  </si>
  <si>
    <t>gruntis transportireba nayarSi 5 კმ-ზე</t>
  </si>
  <si>
    <t xml:space="preserve">sul 1_5 Tavebis mixedviT </t>
  </si>
  <si>
    <t xml:space="preserve">samtrediis  municipaliteti  fanjikis I Sesaxvevis reabilitaciis samuSaoebi  </t>
  </si>
  <si>
    <t>zednadebi xarjebi %</t>
  </si>
  <si>
    <t>gegmiuri dagroveba %</t>
  </si>
  <si>
    <t>gauTvaliswinebeli samuSaoebi da danaxarjebi _ არაუმეტეს 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</si>
</sst>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\ _L_a_r_i_-;\-* #,##0.00\ _L_a_r_i_-;_-* &quot;-&quot;??\ _L_a_r_i_-;_-@_-"/>
    <numFmt numFmtId="165" formatCode="0.000"/>
    <numFmt numFmtId="166" formatCode="0.0"/>
    <numFmt numFmtId="167" formatCode="0.0000"/>
    <numFmt numFmtId="168" formatCode="0;[Red]0"/>
    <numFmt numFmtId="169" formatCode="0.00;[Red]0.00"/>
    <numFmt numFmtId="170" formatCode="0.0;[Red]0.0"/>
    <numFmt numFmtId="171" formatCode="0.00000"/>
    <numFmt numFmtId="172" formatCode="_-* #,##0.0000\ _L_a_r_i_-;\-* #,##0.0000\ _L_a_r_i_-;_-* &quot;-&quot;??\ _L_a_r_i_-;_-@_-"/>
    <numFmt numFmtId="173" formatCode="_-* #,##0.00\ _-;\-* #,##0.00\ _-;_-* &quot;-&quot;??\ _-;_-@_-"/>
    <numFmt numFmtId="174" formatCode="_(* #,##0.0000_);_(* \(#,##0.0000\);_(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2"/>
      <name val="AcadNusx"/>
    </font>
    <font>
      <b/>
      <sz val="11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AcadMtavr"/>
    </font>
    <font>
      <sz val="10"/>
      <name val="Arial"/>
      <family val="2"/>
      <charset val="204"/>
    </font>
    <font>
      <i/>
      <sz val="10"/>
      <name val="AcadNusx"/>
    </font>
    <font>
      <u/>
      <sz val="10"/>
      <name val="AcadNusx"/>
    </font>
    <font>
      <b/>
      <sz val="11"/>
      <color theme="1"/>
      <name val="Calibri"/>
      <family val="2"/>
      <scheme val="minor"/>
    </font>
    <font>
      <sz val="9"/>
      <name val="AcadNusx"/>
    </font>
    <font>
      <sz val="11"/>
      <name val="Calibri"/>
      <family val="2"/>
      <scheme val="minor"/>
    </font>
    <font>
      <vertAlign val="superscript"/>
      <sz val="10"/>
      <name val="AcadNusx"/>
    </font>
    <font>
      <sz val="11"/>
      <name val="AcadNusx"/>
    </font>
    <font>
      <sz val="10"/>
      <color theme="1"/>
      <name val="AcadNusx"/>
    </font>
    <font>
      <sz val="11"/>
      <color theme="1"/>
      <name val="AcadNusx"/>
    </font>
    <font>
      <b/>
      <sz val="11"/>
      <name val="AcadMtavr"/>
    </font>
    <font>
      <sz val="10"/>
      <name val="Arial"/>
      <family val="2"/>
    </font>
    <font>
      <b/>
      <u/>
      <sz val="11"/>
      <name val="AcadMtavr"/>
    </font>
    <font>
      <u/>
      <sz val="11"/>
      <color theme="1"/>
      <name val="Calibri"/>
      <family val="2"/>
      <scheme val="minor"/>
    </font>
    <font>
      <b/>
      <sz val="11"/>
      <color theme="1"/>
      <name val="AcadMtavr"/>
    </font>
    <font>
      <b/>
      <u/>
      <sz val="10"/>
      <name val="AcadNusx"/>
    </font>
    <font>
      <vertAlign val="superscript"/>
      <sz val="10"/>
      <color theme="1"/>
      <name val="AcadNusx"/>
    </font>
    <font>
      <sz val="9"/>
      <color theme="1"/>
      <name val="AcadNusx"/>
    </font>
    <font>
      <sz val="12"/>
      <name val="Sylfaen"/>
      <family val="1"/>
      <charset val="204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3"/>
      <name val="AcadNusx"/>
    </font>
    <font>
      <b/>
      <sz val="14"/>
      <name val="AcadMtavr"/>
    </font>
    <font>
      <sz val="11"/>
      <color rgb="FFFF0000"/>
      <name val="Calibri"/>
      <family val="2"/>
      <scheme val="minor"/>
    </font>
    <font>
      <u/>
      <sz val="10"/>
      <color rgb="FFFF0000"/>
      <name val="AcadNusx"/>
    </font>
    <font>
      <b/>
      <u/>
      <sz val="11"/>
      <color theme="1"/>
      <name val="AcadMtav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5" fillId="0" borderId="0"/>
    <xf numFmtId="0" fontId="8" fillId="0" borderId="0"/>
    <xf numFmtId="0" fontId="6" fillId="0" borderId="0"/>
    <xf numFmtId="0" fontId="6" fillId="0" borderId="0"/>
    <xf numFmtId="0" fontId="19" fillId="0" borderId="0"/>
    <xf numFmtId="0" fontId="26" fillId="0" borderId="0"/>
    <xf numFmtId="0" fontId="27" fillId="0" borderId="0"/>
    <xf numFmtId="164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78">
    <xf numFmtId="0" fontId="0" fillId="0" borderId="0" xfId="0"/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2" fillId="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2" fontId="6" fillId="0" borderId="0" xfId="0" applyNumberFormat="1" applyFont="1" applyFill="1" applyAlignment="1">
      <alignment vertical="center"/>
    </xf>
    <xf numFmtId="169" fontId="1" fillId="0" borderId="0" xfId="0" applyNumberFormat="1" applyFont="1" applyFill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3" fillId="0" borderId="0" xfId="0" applyFont="1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22" fillId="0" borderId="0" xfId="0" applyFont="1"/>
    <xf numFmtId="0" fontId="1" fillId="0" borderId="0" xfId="0" applyFont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Fill="1" applyAlignment="1">
      <alignment horizontal="right" vertical="center"/>
    </xf>
    <xf numFmtId="0" fontId="23" fillId="3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2" fontId="1" fillId="0" borderId="0" xfId="0" applyNumberFormat="1" applyFont="1" applyFill="1" applyAlignment="1">
      <alignment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  <xf numFmtId="2" fontId="0" fillId="0" borderId="0" xfId="0" applyNumberFormat="1"/>
    <xf numFmtId="172" fontId="0" fillId="0" borderId="0" xfId="8" applyNumberFormat="1" applyFont="1"/>
    <xf numFmtId="2" fontId="18" fillId="0" borderId="1" xfId="0" applyNumberFormat="1" applyFont="1" applyBorder="1" applyAlignment="1">
      <alignment horizontal="center" vertical="center"/>
    </xf>
    <xf numFmtId="173" fontId="1" fillId="0" borderId="1" xfId="8" applyNumberFormat="1" applyFont="1" applyBorder="1" applyAlignment="1">
      <alignment horizontal="center" vertical="center"/>
    </xf>
    <xf numFmtId="173" fontId="1" fillId="0" borderId="1" xfId="8" applyNumberFormat="1" applyFont="1" applyBorder="1"/>
    <xf numFmtId="173" fontId="1" fillId="3" borderId="1" xfId="8" applyNumberFormat="1" applyFont="1" applyFill="1" applyBorder="1" applyAlignment="1">
      <alignment horizontal="center" vertical="center"/>
    </xf>
    <xf numFmtId="173" fontId="1" fillId="3" borderId="1" xfId="8" applyNumberFormat="1" applyFont="1" applyFill="1" applyBorder="1" applyAlignment="1">
      <alignment horizontal="center" vertical="center" wrapText="1"/>
    </xf>
    <xf numFmtId="173" fontId="2" fillId="0" borderId="1" xfId="8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2" fontId="1" fillId="3" borderId="1" xfId="1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49" fontId="25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173" fontId="1" fillId="3" borderId="1" xfId="8" applyNumberFormat="1" applyFont="1" applyFill="1" applyBorder="1"/>
    <xf numFmtId="173" fontId="2" fillId="3" borderId="1" xfId="8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173" fontId="1" fillId="3" borderId="1" xfId="8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/>
    </xf>
    <xf numFmtId="173" fontId="1" fillId="3" borderId="1" xfId="8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top"/>
    </xf>
    <xf numFmtId="49" fontId="1" fillId="3" borderId="1" xfId="0" applyNumberFormat="1" applyFont="1" applyFill="1" applyBorder="1" applyAlignment="1">
      <alignment horizontal="center" vertical="top" wrapText="1"/>
    </xf>
    <xf numFmtId="168" fontId="1" fillId="3" borderId="1" xfId="0" applyNumberFormat="1" applyFont="1" applyFill="1" applyBorder="1" applyAlignment="1">
      <alignment horizontal="center" vertical="top" wrapText="1"/>
    </xf>
    <xf numFmtId="169" fontId="1" fillId="3" borderId="1" xfId="0" applyNumberFormat="1" applyFont="1" applyFill="1" applyBorder="1" applyAlignment="1">
      <alignment horizontal="center" vertical="top" wrapText="1"/>
    </xf>
    <xf numFmtId="168" fontId="1" fillId="3" borderId="1" xfId="0" applyNumberFormat="1" applyFont="1" applyFill="1" applyBorder="1" applyAlignment="1">
      <alignment vertical="top" wrapText="1"/>
    </xf>
    <xf numFmtId="168" fontId="1" fillId="3" borderId="1" xfId="0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170" fontId="1" fillId="3" borderId="1" xfId="0" applyNumberFormat="1" applyFont="1" applyFill="1" applyBorder="1" applyAlignment="1">
      <alignment horizontal="center" vertical="center" wrapText="1"/>
    </xf>
    <xf numFmtId="171" fontId="1" fillId="3" borderId="1" xfId="0" applyNumberFormat="1" applyFont="1" applyFill="1" applyBorder="1" applyAlignment="1">
      <alignment horizontal="center" vertical="center"/>
    </xf>
    <xf numFmtId="173" fontId="2" fillId="3" borderId="1" xfId="8" applyNumberFormat="1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3" fillId="0" borderId="1" xfId="0" applyFont="1" applyFill="1" applyBorder="1" applyAlignment="1">
      <alignment horizontal="center" vertical="top" wrapText="1"/>
    </xf>
    <xf numFmtId="0" fontId="32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2" fontId="1" fillId="0" borderId="1" xfId="0" applyNumberFormat="1" applyFont="1" applyBorder="1" applyAlignment="1">
      <alignment vertical="center"/>
    </xf>
    <xf numFmtId="171" fontId="1" fillId="0" borderId="1" xfId="0" applyNumberFormat="1" applyFont="1" applyBorder="1" applyAlignment="1">
      <alignment horizontal="center" vertical="center"/>
    </xf>
    <xf numFmtId="17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165" fontId="16" fillId="3" borderId="1" xfId="0" applyNumberFormat="1" applyFont="1" applyFill="1" applyBorder="1" applyAlignment="1">
      <alignment horizontal="center" vertical="center"/>
    </xf>
    <xf numFmtId="169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167" fontId="1" fillId="3" borderId="1" xfId="1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top" wrapText="1"/>
    </xf>
    <xf numFmtId="0" fontId="16" fillId="3" borderId="1" xfId="0" applyNumberFormat="1" applyFont="1" applyFill="1" applyBorder="1" applyAlignment="1">
      <alignment vertical="top" wrapText="1"/>
    </xf>
    <xf numFmtId="171" fontId="16" fillId="3" borderId="1" xfId="1" applyNumberFormat="1" applyFont="1" applyFill="1" applyBorder="1" applyAlignment="1">
      <alignment horizontal="center" vertical="center"/>
    </xf>
    <xf numFmtId="43" fontId="1" fillId="3" borderId="1" xfId="0" applyNumberFormat="1" applyFont="1" applyFill="1" applyBorder="1" applyAlignment="1">
      <alignment horizontal="center" vertical="center"/>
    </xf>
    <xf numFmtId="43" fontId="1" fillId="3" borderId="1" xfId="0" applyNumberFormat="1" applyFont="1" applyFill="1" applyBorder="1" applyAlignment="1">
      <alignment vertical="center"/>
    </xf>
    <xf numFmtId="43" fontId="1" fillId="3" borderId="1" xfId="8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/>
    </xf>
    <xf numFmtId="43" fontId="1" fillId="3" borderId="1" xfId="0" applyNumberFormat="1" applyFont="1" applyFill="1" applyBorder="1"/>
    <xf numFmtId="174" fontId="1" fillId="3" borderId="1" xfId="0" applyNumberFormat="1" applyFont="1" applyFill="1" applyBorder="1" applyAlignment="1">
      <alignment vertical="center"/>
    </xf>
    <xf numFmtId="0" fontId="1" fillId="3" borderId="1" xfId="3" applyFont="1" applyFill="1" applyBorder="1" applyAlignment="1">
      <alignment vertical="top" wrapText="1"/>
    </xf>
    <xf numFmtId="0" fontId="1" fillId="3" borderId="7" xfId="3" applyFont="1" applyFill="1" applyBorder="1" applyAlignment="1">
      <alignment vertical="top" wrapText="1"/>
    </xf>
    <xf numFmtId="173" fontId="2" fillId="3" borderId="1" xfId="8" applyNumberFormat="1" applyFont="1" applyFill="1" applyBorder="1" applyAlignment="1">
      <alignment horizontal="center"/>
    </xf>
    <xf numFmtId="43" fontId="13" fillId="0" borderId="0" xfId="0" applyNumberFormat="1" applyFont="1"/>
    <xf numFmtId="2" fontId="4" fillId="0" borderId="0" xfId="0" applyNumberFormat="1" applyFont="1" applyFill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quotePrefix="1" applyNumberFormat="1" applyFont="1" applyBorder="1" applyAlignment="1">
      <alignment horizontal="center" vertical="center"/>
    </xf>
    <xf numFmtId="43" fontId="0" fillId="0" borderId="0" xfId="0" applyNumberFormat="1"/>
    <xf numFmtId="2" fontId="2" fillId="0" borderId="0" xfId="0" applyNumberFormat="1" applyFont="1" applyAlignment="1"/>
    <xf numFmtId="0" fontId="15" fillId="0" borderId="0" xfId="0" applyFont="1" applyAlignment="1">
      <alignment vertical="top" wrapText="1"/>
    </xf>
    <xf numFmtId="165" fontId="16" fillId="3" borderId="1" xfId="1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0" fillId="0" borderId="4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textRotation="90"/>
    </xf>
    <xf numFmtId="49" fontId="1" fillId="3" borderId="7" xfId="0" applyNumberFormat="1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28">
    <cellStyle name="Comma" xfId="8" builtinId="3"/>
    <cellStyle name="Normal" xfId="0" builtinId="0"/>
    <cellStyle name="Normal 10" xfId="5"/>
    <cellStyle name="Normal 2" xfId="4"/>
    <cellStyle name="silfain" xfId="6"/>
    <cellStyle name="Обычный 2" xfId="2"/>
    <cellStyle name="Обычный 2 10" xfId="20"/>
    <cellStyle name="Обычный 2 11" xfId="19"/>
    <cellStyle name="Обычный 2 12" xfId="18"/>
    <cellStyle name="Обычный 2 13" xfId="14"/>
    <cellStyle name="Обычный 2 14" xfId="21"/>
    <cellStyle name="Обычный 2 15" xfId="23"/>
    <cellStyle name="Обычный 2 16" xfId="24"/>
    <cellStyle name="Обычный 2 17" xfId="15"/>
    <cellStyle name="Обычный 2 18" xfId="22"/>
    <cellStyle name="Обычный 2 19" xfId="25"/>
    <cellStyle name="Обычный 2 2" xfId="3"/>
    <cellStyle name="Обычный 2 20" xfId="26"/>
    <cellStyle name="Обычный 2 21" xfId="27"/>
    <cellStyle name="Обычный 2 3" xfId="9"/>
    <cellStyle name="Обычный 2 4" xfId="10"/>
    <cellStyle name="Обычный 2 5" xfId="11"/>
    <cellStyle name="Обычный 2 6" xfId="13"/>
    <cellStyle name="Обычный 2 7" xfId="12"/>
    <cellStyle name="Обычный 2 8" xfId="16"/>
    <cellStyle name="Обычный 2 9" xfId="17"/>
    <cellStyle name="Обычный_Лист1" xfId="1"/>
    <cellStyle name="არიალი" xfId="7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6</xdr:row>
      <xdr:rowOff>0</xdr:rowOff>
    </xdr:from>
    <xdr:to>
      <xdr:col>5</xdr:col>
      <xdr:colOff>128669</xdr:colOff>
      <xdr:row>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5</xdr:col>
      <xdr:colOff>128669</xdr:colOff>
      <xdr:row>6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5</xdr:col>
      <xdr:colOff>128669</xdr:colOff>
      <xdr:row>6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5</xdr:col>
      <xdr:colOff>128669</xdr:colOff>
      <xdr:row>6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5</xdr:col>
      <xdr:colOff>128669</xdr:colOff>
      <xdr:row>6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5</xdr:col>
      <xdr:colOff>128669</xdr:colOff>
      <xdr:row>6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5</xdr:col>
      <xdr:colOff>128669</xdr:colOff>
      <xdr:row>6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5</xdr:col>
      <xdr:colOff>128669</xdr:colOff>
      <xdr:row>6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5</xdr:col>
      <xdr:colOff>128669</xdr:colOff>
      <xdr:row>6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5</xdr:col>
      <xdr:colOff>128669</xdr:colOff>
      <xdr:row>6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5</xdr:col>
      <xdr:colOff>128669</xdr:colOff>
      <xdr:row>6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5</xdr:col>
      <xdr:colOff>128669</xdr:colOff>
      <xdr:row>6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5</xdr:col>
      <xdr:colOff>128669</xdr:colOff>
      <xdr:row>21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86000" y="779145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5</xdr:col>
      <xdr:colOff>128669</xdr:colOff>
      <xdr:row>21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86000" y="779145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5</xdr:col>
      <xdr:colOff>128669</xdr:colOff>
      <xdr:row>21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286000" y="779145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5</xdr:col>
      <xdr:colOff>128669</xdr:colOff>
      <xdr:row>21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286000" y="779145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5</xdr:col>
      <xdr:colOff>128669</xdr:colOff>
      <xdr:row>21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86000" y="779145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5</xdr:col>
      <xdr:colOff>128669</xdr:colOff>
      <xdr:row>21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86000" y="779145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5</xdr:col>
      <xdr:colOff>128669</xdr:colOff>
      <xdr:row>21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86000" y="779145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5</xdr:col>
      <xdr:colOff>128669</xdr:colOff>
      <xdr:row>21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86000" y="779145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5</xdr:col>
      <xdr:colOff>128669</xdr:colOff>
      <xdr:row>21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86000" y="779145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5</xdr:col>
      <xdr:colOff>128669</xdr:colOff>
      <xdr:row>21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86000" y="779145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5</xdr:col>
      <xdr:colOff>128669</xdr:colOff>
      <xdr:row>21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2286000" y="779145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5</xdr:col>
      <xdr:colOff>128669</xdr:colOff>
      <xdr:row>21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286000" y="779145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1"/>
  <sheetViews>
    <sheetView tabSelected="1" view="pageBreakPreview" zoomScaleNormal="100" zoomScaleSheetLayoutView="100" workbookViewId="0">
      <selection activeCell="F2" sqref="F2:H2"/>
    </sheetView>
  </sheetViews>
  <sheetFormatPr defaultRowHeight="15" x14ac:dyDescent="0.25"/>
  <cols>
    <col min="1" max="1" width="4.5703125" customWidth="1"/>
    <col min="2" max="2" width="16.85546875" customWidth="1"/>
    <col min="3" max="3" width="54.28515625" customWidth="1"/>
    <col min="4" max="4" width="14.42578125" customWidth="1"/>
    <col min="5" max="5" width="14" customWidth="1"/>
    <col min="6" max="6" width="17.42578125" customWidth="1"/>
    <col min="7" max="7" width="14" customWidth="1"/>
    <col min="8" max="8" width="17.85546875" customWidth="1"/>
    <col min="9" max="9" width="9.5703125" bestFit="1" customWidth="1"/>
    <col min="10" max="10" width="16.28515625" bestFit="1" customWidth="1"/>
  </cols>
  <sheetData>
    <row r="1" spans="1:13" ht="16.5" customHeight="1" x14ac:dyDescent="0.25">
      <c r="A1" s="2"/>
      <c r="B1" s="2"/>
      <c r="C1" s="2"/>
      <c r="D1" s="2"/>
      <c r="E1" s="154" t="s">
        <v>99</v>
      </c>
      <c r="F1" s="154"/>
      <c r="G1" s="154"/>
      <c r="H1" s="154"/>
    </row>
    <row r="2" spans="1:13" x14ac:dyDescent="0.25">
      <c r="A2" s="152"/>
      <c r="B2" s="152"/>
      <c r="C2" s="153" t="s">
        <v>3</v>
      </c>
      <c r="D2" s="153"/>
      <c r="E2" s="153"/>
      <c r="F2" s="144"/>
      <c r="G2" s="152"/>
      <c r="H2" s="152"/>
    </row>
    <row r="3" spans="1:13" s="11" customFormat="1" ht="21.75" customHeight="1" x14ac:dyDescent="0.35">
      <c r="A3" s="158" t="s">
        <v>104</v>
      </c>
      <c r="B3" s="158"/>
      <c r="C3" s="158"/>
      <c r="D3" s="158"/>
      <c r="E3" s="158"/>
      <c r="F3" s="158"/>
      <c r="G3" s="158"/>
      <c r="H3" s="158"/>
      <c r="I3" s="12"/>
      <c r="J3" s="12"/>
      <c r="K3" s="12"/>
      <c r="L3" s="12"/>
      <c r="M3" s="12"/>
    </row>
    <row r="4" spans="1:13" ht="20.25" customHeight="1" x14ac:dyDescent="0.25">
      <c r="A4" s="159" t="s">
        <v>4</v>
      </c>
      <c r="B4" s="159"/>
      <c r="C4" s="159"/>
      <c r="D4" s="159"/>
      <c r="E4" s="159"/>
      <c r="F4" s="159"/>
      <c r="G4" s="159"/>
      <c r="H4" s="159"/>
    </row>
    <row r="5" spans="1:13" ht="15.75" customHeight="1" x14ac:dyDescent="0.25">
      <c r="A5" s="4"/>
      <c r="B5" s="5"/>
      <c r="C5" s="4"/>
      <c r="D5" s="4"/>
      <c r="E5" s="4"/>
      <c r="F5" s="160" t="s">
        <v>100</v>
      </c>
      <c r="G5" s="161"/>
      <c r="H5" s="161"/>
    </row>
    <row r="6" spans="1:13" ht="14.25" customHeight="1" x14ac:dyDescent="0.25">
      <c r="A6" s="162" t="s">
        <v>0</v>
      </c>
      <c r="B6" s="162" t="s">
        <v>5</v>
      </c>
      <c r="C6" s="162" t="s">
        <v>6</v>
      </c>
      <c r="D6" s="162" t="s">
        <v>7</v>
      </c>
      <c r="E6" s="162"/>
      <c r="F6" s="162"/>
      <c r="G6" s="162"/>
      <c r="H6" s="162" t="s">
        <v>8</v>
      </c>
    </row>
    <row r="7" spans="1:13" ht="57" customHeight="1" x14ac:dyDescent="0.25">
      <c r="A7" s="162"/>
      <c r="B7" s="162"/>
      <c r="C7" s="162"/>
      <c r="D7" s="13" t="s">
        <v>9</v>
      </c>
      <c r="E7" s="13" t="s">
        <v>10</v>
      </c>
      <c r="F7" s="13" t="s">
        <v>11</v>
      </c>
      <c r="G7" s="13" t="s">
        <v>12</v>
      </c>
      <c r="H7" s="162"/>
    </row>
    <row r="8" spans="1:13" x14ac:dyDescent="0.2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</row>
    <row r="9" spans="1:13" s="50" customFormat="1" ht="28.5" customHeight="1" x14ac:dyDescent="0.25">
      <c r="A9" s="46"/>
      <c r="B9" s="47"/>
      <c r="C9" s="48" t="s">
        <v>66</v>
      </c>
      <c r="D9" s="49"/>
      <c r="E9" s="49"/>
      <c r="F9" s="49"/>
      <c r="G9" s="49"/>
      <c r="H9" s="49"/>
    </row>
    <row r="10" spans="1:13" s="60" customFormat="1" ht="13.5" customHeight="1" x14ac:dyDescent="0.25">
      <c r="A10" s="61">
        <v>2</v>
      </c>
      <c r="B10" s="59" t="s">
        <v>76</v>
      </c>
      <c r="C10" s="62" t="s">
        <v>25</v>
      </c>
      <c r="D10" s="149"/>
      <c r="E10" s="150"/>
      <c r="F10" s="150"/>
      <c r="G10" s="150"/>
      <c r="H10" s="151"/>
    </row>
    <row r="11" spans="1:13" ht="15.75" customHeight="1" x14ac:dyDescent="0.25">
      <c r="A11" s="41"/>
      <c r="B11" s="42"/>
      <c r="C11" s="51" t="s">
        <v>13</v>
      </c>
      <c r="D11" s="149"/>
      <c r="E11" s="150"/>
      <c r="F11" s="150"/>
      <c r="G11" s="150"/>
      <c r="H11" s="151"/>
    </row>
    <row r="12" spans="1:13" s="1" customFormat="1" ht="17.25" customHeight="1" x14ac:dyDescent="0.25">
      <c r="A12" s="52"/>
      <c r="B12" s="52"/>
      <c r="C12" s="52" t="s">
        <v>19</v>
      </c>
      <c r="D12" s="8"/>
      <c r="E12" s="8"/>
      <c r="F12" s="8"/>
      <c r="G12" s="8"/>
      <c r="H12" s="115"/>
    </row>
    <row r="13" spans="1:13" s="1" customFormat="1" ht="17.25" customHeight="1" x14ac:dyDescent="0.25">
      <c r="A13" s="41">
        <v>2</v>
      </c>
      <c r="B13" s="21" t="s">
        <v>70</v>
      </c>
      <c r="C13" s="40" t="s">
        <v>26</v>
      </c>
      <c r="D13" s="8"/>
      <c r="E13" s="3"/>
      <c r="F13" s="3"/>
      <c r="G13" s="3"/>
      <c r="H13" s="8"/>
      <c r="I13" s="66"/>
    </row>
    <row r="14" spans="1:13" s="1" customFormat="1" ht="17.25" customHeight="1" x14ac:dyDescent="0.25">
      <c r="A14" s="41"/>
      <c r="B14" s="21"/>
      <c r="C14" s="51" t="s">
        <v>18</v>
      </c>
      <c r="D14" s="111"/>
      <c r="E14" s="3"/>
      <c r="F14" s="3"/>
      <c r="G14" s="3"/>
      <c r="H14" s="111"/>
    </row>
    <row r="15" spans="1:13" s="53" customFormat="1" ht="17.25" customHeight="1" x14ac:dyDescent="0.2">
      <c r="A15" s="52"/>
      <c r="B15" s="52"/>
      <c r="C15" s="52" t="s">
        <v>14</v>
      </c>
      <c r="D15" s="68"/>
      <c r="E15" s="68"/>
      <c r="F15" s="68"/>
      <c r="G15" s="68"/>
      <c r="H15" s="68"/>
    </row>
    <row r="16" spans="1:13" ht="17.25" customHeight="1" x14ac:dyDescent="0.25">
      <c r="A16" s="41">
        <v>3</v>
      </c>
      <c r="B16" s="21" t="s">
        <v>71</v>
      </c>
      <c r="C16" s="40" t="s">
        <v>2</v>
      </c>
      <c r="D16" s="142"/>
      <c r="E16" s="3"/>
      <c r="F16" s="3"/>
      <c r="G16" s="3"/>
      <c r="H16" s="8"/>
      <c r="I16" s="66"/>
    </row>
    <row r="17" spans="1:10" ht="17.25" customHeight="1" x14ac:dyDescent="0.25">
      <c r="A17" s="41"/>
      <c r="B17" s="42"/>
      <c r="C17" s="51" t="s">
        <v>15</v>
      </c>
      <c r="D17" s="111"/>
      <c r="E17" s="3"/>
      <c r="F17" s="3"/>
      <c r="G17" s="3"/>
      <c r="H17" s="111"/>
    </row>
    <row r="18" spans="1:10" s="110" customFormat="1" ht="17.25" customHeight="1" x14ac:dyDescent="0.25">
      <c r="A18" s="109"/>
      <c r="B18" s="109"/>
      <c r="C18" s="112" t="s">
        <v>20</v>
      </c>
      <c r="D18" s="149"/>
      <c r="E18" s="150"/>
      <c r="F18" s="150"/>
      <c r="G18" s="150"/>
      <c r="H18" s="151"/>
    </row>
    <row r="19" spans="1:10" s="1" customFormat="1" ht="17.25" customHeight="1" x14ac:dyDescent="0.25">
      <c r="A19" s="155" t="s">
        <v>21</v>
      </c>
      <c r="B19" s="156"/>
      <c r="C19" s="157"/>
      <c r="D19" s="114"/>
      <c r="E19" s="114"/>
      <c r="F19" s="114"/>
      <c r="G19" s="114"/>
      <c r="H19" s="114"/>
    </row>
    <row r="20" spans="1:10" s="1" customFormat="1" ht="17.25" customHeight="1" x14ac:dyDescent="0.25">
      <c r="A20" s="41">
        <v>6</v>
      </c>
      <c r="B20" s="21" t="s">
        <v>22</v>
      </c>
      <c r="C20" s="40" t="s">
        <v>65</v>
      </c>
      <c r="D20" s="149"/>
      <c r="E20" s="150"/>
      <c r="F20" s="150"/>
      <c r="G20" s="150"/>
      <c r="H20" s="151"/>
      <c r="I20" s="66"/>
    </row>
    <row r="21" spans="1:10" s="1" customFormat="1" ht="17.25" customHeight="1" x14ac:dyDescent="0.25">
      <c r="A21" s="41">
        <v>7</v>
      </c>
      <c r="B21" s="43" t="s">
        <v>72</v>
      </c>
      <c r="C21" s="40" t="s">
        <v>65</v>
      </c>
      <c r="D21" s="149"/>
      <c r="E21" s="150"/>
      <c r="F21" s="150"/>
      <c r="G21" s="150"/>
      <c r="H21" s="151"/>
      <c r="I21" s="66"/>
    </row>
    <row r="22" spans="1:10" s="1" customFormat="1" ht="17.25" customHeight="1" x14ac:dyDescent="0.25">
      <c r="A22" s="41"/>
      <c r="B22" s="42"/>
      <c r="C22" s="51" t="s">
        <v>23</v>
      </c>
      <c r="D22" s="116"/>
      <c r="E22" s="3"/>
      <c r="F22" s="3"/>
      <c r="G22" s="3"/>
      <c r="H22" s="116"/>
    </row>
    <row r="23" spans="1:10" ht="15" customHeight="1" x14ac:dyDescent="0.25">
      <c r="A23" s="41"/>
      <c r="B23" s="42"/>
      <c r="C23" s="51" t="s">
        <v>103</v>
      </c>
      <c r="D23" s="111"/>
      <c r="E23" s="3"/>
      <c r="F23" s="3"/>
      <c r="G23" s="3"/>
      <c r="H23" s="111"/>
      <c r="I23" s="66"/>
      <c r="J23" s="67"/>
    </row>
    <row r="24" spans="1:10" ht="40.5" customHeight="1" x14ac:dyDescent="0.25">
      <c r="A24" s="41">
        <v>9</v>
      </c>
      <c r="B24" s="41" t="s">
        <v>24</v>
      </c>
      <c r="C24" s="40" t="s">
        <v>107</v>
      </c>
      <c r="D24" s="3"/>
      <c r="E24" s="3"/>
      <c r="F24" s="3"/>
      <c r="G24" s="8"/>
      <c r="H24" s="8"/>
    </row>
    <row r="25" spans="1:10" x14ac:dyDescent="0.25">
      <c r="A25" s="39"/>
      <c r="B25" s="39"/>
      <c r="C25" s="41" t="s">
        <v>1</v>
      </c>
      <c r="D25" s="111"/>
      <c r="E25" s="3"/>
      <c r="F25" s="3"/>
      <c r="G25" s="8"/>
      <c r="H25" s="111"/>
    </row>
    <row r="26" spans="1:10" ht="39.75" customHeight="1" x14ac:dyDescent="0.25">
      <c r="A26" s="41">
        <v>10</v>
      </c>
      <c r="B26" s="41" t="s">
        <v>24</v>
      </c>
      <c r="C26" s="41" t="s">
        <v>16</v>
      </c>
      <c r="D26" s="3"/>
      <c r="E26" s="3"/>
      <c r="F26" s="3"/>
      <c r="G26" s="8"/>
      <c r="H26" s="8"/>
    </row>
    <row r="27" spans="1:10" ht="15" customHeight="1" x14ac:dyDescent="0.25">
      <c r="A27" s="44"/>
      <c r="B27" s="45"/>
      <c r="C27" s="44" t="s">
        <v>17</v>
      </c>
      <c r="D27" s="55"/>
      <c r="E27" s="56"/>
      <c r="F27" s="56"/>
      <c r="G27" s="55"/>
      <c r="H27" s="55"/>
      <c r="J27" s="66"/>
    </row>
    <row r="28" spans="1:10" ht="20.25" customHeight="1" x14ac:dyDescent="0.25">
      <c r="A28" s="9"/>
      <c r="B28" s="9"/>
      <c r="C28" s="9"/>
      <c r="D28" s="10"/>
      <c r="E28" s="10"/>
      <c r="F28" s="10"/>
      <c r="G28" s="10"/>
      <c r="H28" s="10"/>
    </row>
    <row r="29" spans="1:10" ht="19.5" customHeight="1" x14ac:dyDescent="0.25">
      <c r="A29" s="9"/>
      <c r="B29" s="9"/>
      <c r="C29" s="113"/>
      <c r="D29" s="145"/>
      <c r="E29" s="147"/>
      <c r="F29" s="147"/>
      <c r="G29" s="147"/>
      <c r="H29" s="10"/>
    </row>
    <row r="30" spans="1:10" ht="18.75" customHeight="1" x14ac:dyDescent="0.3">
      <c r="A30" s="9"/>
      <c r="B30" s="9"/>
      <c r="C30" s="107"/>
      <c r="D30" s="108"/>
      <c r="E30" s="148"/>
      <c r="F30" s="148"/>
      <c r="G30" s="148"/>
      <c r="H30" s="9"/>
    </row>
    <row r="31" spans="1:10" x14ac:dyDescent="0.25">
      <c r="A31" s="9"/>
      <c r="B31" s="9"/>
      <c r="C31" s="9"/>
      <c r="D31" s="54"/>
      <c r="E31" s="54"/>
      <c r="F31" s="9"/>
      <c r="G31" s="9"/>
      <c r="H31" s="9"/>
    </row>
  </sheetData>
  <mergeCells count="20">
    <mergeCell ref="A2:B2"/>
    <mergeCell ref="C2:E2"/>
    <mergeCell ref="G2:H2"/>
    <mergeCell ref="E1:H1"/>
    <mergeCell ref="A19:C19"/>
    <mergeCell ref="D18:H18"/>
    <mergeCell ref="A3:H3"/>
    <mergeCell ref="A4:H4"/>
    <mergeCell ref="F5:H5"/>
    <mergeCell ref="A6:A7"/>
    <mergeCell ref="B6:B7"/>
    <mergeCell ref="C6:C7"/>
    <mergeCell ref="D6:G6"/>
    <mergeCell ref="H6:H7"/>
    <mergeCell ref="E29:G29"/>
    <mergeCell ref="E30:G30"/>
    <mergeCell ref="D10:H10"/>
    <mergeCell ref="D11:H11"/>
    <mergeCell ref="D20:H20"/>
    <mergeCell ref="D21:H21"/>
  </mergeCells>
  <printOptions horizontalCentered="1"/>
  <pageMargins left="0.25" right="0.25" top="0.75" bottom="0.75" header="0.3" footer="0.3"/>
  <pageSetup paperSize="9" scale="78" orientation="landscape" r:id="rId1"/>
  <headerFooter>
    <oddHeader xml:space="preserve">&amp;Rდანართი №1 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view="pageBreakPreview" topLeftCell="A10" zoomScale="115" zoomScaleNormal="100" zoomScaleSheetLayoutView="115" zoomScalePageLayoutView="70" workbookViewId="0">
      <selection activeCell="C25" sqref="C25"/>
    </sheetView>
  </sheetViews>
  <sheetFormatPr defaultColWidth="9.140625" defaultRowHeight="15" x14ac:dyDescent="0.25"/>
  <cols>
    <col min="1" max="1" width="3.5703125" style="22" customWidth="1"/>
    <col min="2" max="2" width="8.5703125" style="22" customWidth="1"/>
    <col min="3" max="3" width="40.140625" style="32" customWidth="1"/>
    <col min="4" max="4" width="10.140625" style="22" customWidth="1"/>
    <col min="5" max="5" width="9.140625" style="22"/>
    <col min="6" max="6" width="9.140625" style="22" customWidth="1"/>
    <col min="7" max="7" width="8.5703125" style="22" customWidth="1"/>
    <col min="8" max="8" width="9" style="22" customWidth="1"/>
    <col min="9" max="9" width="8.140625" style="22" customWidth="1"/>
    <col min="10" max="10" width="11.28515625" style="22" customWidth="1"/>
    <col min="11" max="11" width="9.42578125" style="22" customWidth="1"/>
    <col min="12" max="12" width="11.5703125" style="22" customWidth="1"/>
    <col min="13" max="13" width="13.140625" style="22" customWidth="1"/>
    <col min="14" max="14" width="11.140625" style="22" bestFit="1" customWidth="1"/>
    <col min="15" max="16384" width="9.140625" style="22"/>
  </cols>
  <sheetData>
    <row r="1" spans="1:17" s="2" customFormat="1" ht="24" customHeight="1" x14ac:dyDescent="0.25">
      <c r="A1" s="163" t="s">
        <v>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 s="14" customFormat="1" ht="18.75" customHeight="1" x14ac:dyDescent="0.25">
      <c r="A2" s="164" t="s">
        <v>77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7" s="14" customFormat="1" ht="14.25" customHeight="1" x14ac:dyDescent="0.25">
      <c r="B3" s="165"/>
      <c r="C3" s="165"/>
      <c r="D3" s="139"/>
      <c r="I3" s="17"/>
      <c r="J3" s="57"/>
      <c r="K3" s="57"/>
      <c r="L3" s="15"/>
      <c r="M3" s="33"/>
    </row>
    <row r="4" spans="1:17" s="19" customFormat="1" ht="24.75" customHeight="1" x14ac:dyDescent="0.25">
      <c r="A4" s="167" t="s">
        <v>0</v>
      </c>
      <c r="B4" s="168" t="s">
        <v>27</v>
      </c>
      <c r="C4" s="170" t="s">
        <v>28</v>
      </c>
      <c r="D4" s="167" t="s">
        <v>29</v>
      </c>
      <c r="E4" s="172" t="s">
        <v>30</v>
      </c>
      <c r="F4" s="173"/>
      <c r="G4" s="172" t="s">
        <v>31</v>
      </c>
      <c r="H4" s="173"/>
      <c r="I4" s="172" t="s">
        <v>32</v>
      </c>
      <c r="J4" s="173"/>
      <c r="K4" s="172" t="s">
        <v>33</v>
      </c>
      <c r="L4" s="173"/>
      <c r="M4" s="166" t="s">
        <v>34</v>
      </c>
      <c r="N4" s="23"/>
      <c r="O4" s="23"/>
      <c r="P4" s="23"/>
      <c r="Q4" s="23"/>
    </row>
    <row r="5" spans="1:17" s="19" customFormat="1" ht="32.25" customHeight="1" x14ac:dyDescent="0.25">
      <c r="A5" s="167"/>
      <c r="B5" s="169"/>
      <c r="C5" s="171"/>
      <c r="D5" s="167"/>
      <c r="E5" s="86" t="s">
        <v>35</v>
      </c>
      <c r="F5" s="86" t="s">
        <v>1</v>
      </c>
      <c r="G5" s="86" t="s">
        <v>36</v>
      </c>
      <c r="H5" s="87" t="s">
        <v>34</v>
      </c>
      <c r="I5" s="88" t="s">
        <v>36</v>
      </c>
      <c r="J5" s="86" t="s">
        <v>34</v>
      </c>
      <c r="K5" s="86" t="s">
        <v>36</v>
      </c>
      <c r="L5" s="64" t="s">
        <v>34</v>
      </c>
      <c r="M5" s="166"/>
      <c r="N5" s="23"/>
      <c r="O5" s="89"/>
      <c r="P5" s="23"/>
      <c r="Q5" s="23"/>
    </row>
    <row r="6" spans="1:17" s="23" customFormat="1" ht="13.5" x14ac:dyDescent="0.25">
      <c r="A6" s="36">
        <v>1</v>
      </c>
      <c r="B6" s="37">
        <v>2</v>
      </c>
      <c r="C6" s="36">
        <v>3</v>
      </c>
      <c r="D6" s="37">
        <v>4</v>
      </c>
      <c r="E6" s="36">
        <v>5</v>
      </c>
      <c r="F6" s="37">
        <v>6</v>
      </c>
      <c r="G6" s="38">
        <v>7</v>
      </c>
      <c r="H6" s="37">
        <v>8</v>
      </c>
      <c r="I6" s="36">
        <v>9</v>
      </c>
      <c r="J6" s="37">
        <v>10</v>
      </c>
      <c r="K6" s="36">
        <v>11</v>
      </c>
      <c r="L6" s="38">
        <v>12</v>
      </c>
      <c r="M6" s="37" t="s">
        <v>37</v>
      </c>
    </row>
    <row r="7" spans="1:17" x14ac:dyDescent="0.25">
      <c r="B7" s="90"/>
      <c r="C7" s="58" t="s">
        <v>69</v>
      </c>
      <c r="D7" s="80"/>
      <c r="E7" s="80"/>
      <c r="F7" s="75"/>
      <c r="G7" s="71"/>
      <c r="H7" s="71"/>
      <c r="I7" s="71"/>
      <c r="J7" s="71"/>
      <c r="K7" s="71"/>
      <c r="L7" s="71"/>
      <c r="M7" s="71"/>
    </row>
    <row r="8" spans="1:17" ht="27" x14ac:dyDescent="0.25">
      <c r="B8" s="78" t="s">
        <v>74</v>
      </c>
      <c r="C8" s="119" t="s">
        <v>87</v>
      </c>
      <c r="D8" s="80" t="s">
        <v>57</v>
      </c>
      <c r="E8" s="80"/>
      <c r="F8" s="124">
        <v>1.2350000000000001</v>
      </c>
      <c r="G8" s="71"/>
      <c r="H8" s="71"/>
      <c r="I8" s="71"/>
      <c r="J8" s="71"/>
      <c r="K8" s="71"/>
      <c r="L8" s="71"/>
      <c r="M8" s="71"/>
    </row>
    <row r="9" spans="1:17" x14ac:dyDescent="0.25">
      <c r="B9" s="90"/>
      <c r="C9" s="92" t="s">
        <v>73</v>
      </c>
      <c r="D9" s="80" t="s">
        <v>40</v>
      </c>
      <c r="E9" s="80">
        <v>0.9</v>
      </c>
      <c r="F9" s="75">
        <f>ROUND(F8*E9,2)</f>
        <v>1.1100000000000001</v>
      </c>
      <c r="G9" s="71"/>
      <c r="H9" s="71"/>
      <c r="I9" s="71"/>
      <c r="J9" s="71"/>
      <c r="K9" s="71"/>
      <c r="L9" s="71"/>
      <c r="M9" s="71"/>
    </row>
    <row r="10" spans="1:17" x14ac:dyDescent="0.25">
      <c r="B10" s="90"/>
      <c r="C10" s="92" t="s">
        <v>78</v>
      </c>
      <c r="D10" s="80" t="s">
        <v>40</v>
      </c>
      <c r="E10" s="80">
        <v>0.45</v>
      </c>
      <c r="F10" s="75">
        <f>ROUND(F8*E10,2)</f>
        <v>0.56000000000000005</v>
      </c>
      <c r="G10" s="71"/>
      <c r="H10" s="71"/>
      <c r="I10" s="71"/>
      <c r="J10" s="71"/>
      <c r="K10" s="71"/>
      <c r="L10" s="71"/>
      <c r="M10" s="71"/>
    </row>
    <row r="11" spans="1:17" ht="29.25" x14ac:dyDescent="0.25">
      <c r="B11" s="125" t="s">
        <v>88</v>
      </c>
      <c r="C11" s="126" t="s">
        <v>101</v>
      </c>
      <c r="D11" s="80" t="s">
        <v>89</v>
      </c>
      <c r="E11" s="80"/>
      <c r="F11" s="127">
        <v>6.1749999999999999E-2</v>
      </c>
      <c r="G11" s="128"/>
      <c r="H11" s="129"/>
      <c r="I11" s="128"/>
      <c r="J11" s="128"/>
      <c r="K11" s="128"/>
      <c r="L11" s="130"/>
      <c r="M11" s="130"/>
    </row>
    <row r="12" spans="1:17" x14ac:dyDescent="0.25">
      <c r="B12" s="77"/>
      <c r="C12" s="131" t="s">
        <v>90</v>
      </c>
      <c r="D12" s="141" t="s">
        <v>44</v>
      </c>
      <c r="E12" s="140">
        <v>15.5</v>
      </c>
      <c r="F12" s="140">
        <f>ROUND(E12*F11,2)</f>
        <v>0.96</v>
      </c>
      <c r="G12" s="129"/>
      <c r="H12" s="129"/>
      <c r="I12" s="140"/>
      <c r="J12" s="128"/>
      <c r="K12" s="129"/>
      <c r="L12" s="130"/>
      <c r="M12" s="130"/>
    </row>
    <row r="13" spans="1:17" ht="15.75" x14ac:dyDescent="0.25">
      <c r="B13" s="77"/>
      <c r="C13" s="131" t="s">
        <v>91</v>
      </c>
      <c r="D13" s="141" t="s">
        <v>44</v>
      </c>
      <c r="E13" s="140">
        <v>34.700000000000003</v>
      </c>
      <c r="F13" s="140">
        <f>ROUND(E13*F11,2)</f>
        <v>2.14</v>
      </c>
      <c r="G13" s="129"/>
      <c r="H13" s="129"/>
      <c r="I13" s="128"/>
      <c r="J13" s="128"/>
      <c r="K13" s="128"/>
      <c r="L13" s="130"/>
      <c r="M13" s="130"/>
    </row>
    <row r="14" spans="1:17" x14ac:dyDescent="0.25">
      <c r="B14" s="96"/>
      <c r="C14" s="131" t="s">
        <v>39</v>
      </c>
      <c r="D14" s="141" t="s">
        <v>45</v>
      </c>
      <c r="E14" s="140">
        <v>2.09</v>
      </c>
      <c r="F14" s="140">
        <f>ROUND(E14*F11,2)</f>
        <v>0.13</v>
      </c>
      <c r="G14" s="128"/>
      <c r="H14" s="129"/>
      <c r="I14" s="128"/>
      <c r="J14" s="128"/>
      <c r="K14" s="128"/>
      <c r="L14" s="130"/>
      <c r="M14" s="130"/>
    </row>
    <row r="15" spans="1:17" ht="15.75" x14ac:dyDescent="0.25">
      <c r="B15" s="93"/>
      <c r="C15" s="132" t="s">
        <v>92</v>
      </c>
      <c r="D15" s="141" t="s">
        <v>46</v>
      </c>
      <c r="E15" s="140">
        <v>0.04</v>
      </c>
      <c r="F15" s="140">
        <f>ROUND(E15*F11,2)</f>
        <v>0</v>
      </c>
      <c r="G15" s="128"/>
      <c r="H15" s="129"/>
      <c r="I15" s="133"/>
      <c r="J15" s="128"/>
      <c r="K15" s="133"/>
      <c r="L15" s="130"/>
      <c r="M15" s="130"/>
    </row>
    <row r="16" spans="1:17" ht="16.5" customHeight="1" x14ac:dyDescent="0.25">
      <c r="B16" s="125" t="s">
        <v>93</v>
      </c>
      <c r="C16" s="131" t="s">
        <v>102</v>
      </c>
      <c r="D16" s="80" t="s">
        <v>38</v>
      </c>
      <c r="E16" s="80"/>
      <c r="F16" s="146">
        <v>117.325</v>
      </c>
      <c r="G16" s="128"/>
      <c r="H16" s="129"/>
      <c r="I16" s="128"/>
      <c r="J16" s="128"/>
      <c r="K16" s="128"/>
      <c r="L16" s="130"/>
      <c r="M16" s="130"/>
    </row>
    <row r="17" spans="2:14" ht="15.75" x14ac:dyDescent="0.25">
      <c r="B17" s="90" t="s">
        <v>94</v>
      </c>
      <c r="C17" s="82" t="s">
        <v>95</v>
      </c>
      <c r="D17" s="80" t="s">
        <v>89</v>
      </c>
      <c r="E17" s="80"/>
      <c r="F17" s="127">
        <f>F11</f>
        <v>6.1749999999999999E-2</v>
      </c>
      <c r="G17" s="128"/>
      <c r="H17" s="129"/>
      <c r="I17" s="128"/>
      <c r="J17" s="128"/>
      <c r="K17" s="128"/>
      <c r="L17" s="130"/>
      <c r="M17" s="130"/>
    </row>
    <row r="18" spans="2:14" x14ac:dyDescent="0.25">
      <c r="B18" s="90"/>
      <c r="C18" s="82" t="s">
        <v>43</v>
      </c>
      <c r="D18" s="80" t="s">
        <v>44</v>
      </c>
      <c r="E18" s="80">
        <v>3.23</v>
      </c>
      <c r="F18" s="75">
        <f>E18*F17</f>
        <v>0.1994525</v>
      </c>
      <c r="G18" s="128"/>
      <c r="H18" s="129"/>
      <c r="I18" s="123"/>
      <c r="J18" s="128"/>
      <c r="K18" s="128"/>
      <c r="L18" s="130"/>
      <c r="M18" s="130"/>
    </row>
    <row r="19" spans="2:14" x14ac:dyDescent="0.25">
      <c r="B19" s="90"/>
      <c r="C19" s="82" t="s">
        <v>96</v>
      </c>
      <c r="D19" s="80" t="s">
        <v>40</v>
      </c>
      <c r="E19" s="80">
        <v>3.62</v>
      </c>
      <c r="F19" s="75">
        <f>ROUND(F17*E19,2)</f>
        <v>0.22</v>
      </c>
      <c r="G19" s="128"/>
      <c r="H19" s="129"/>
      <c r="I19" s="128"/>
      <c r="J19" s="128"/>
      <c r="K19" s="128"/>
      <c r="L19" s="130"/>
      <c r="M19" s="130"/>
    </row>
    <row r="20" spans="2:14" x14ac:dyDescent="0.25">
      <c r="B20" s="90"/>
      <c r="C20" s="82" t="s">
        <v>39</v>
      </c>
      <c r="D20" s="80" t="s">
        <v>97</v>
      </c>
      <c r="E20" s="80">
        <v>0.18</v>
      </c>
      <c r="F20" s="75">
        <f>ROUND(F17*E20,2)</f>
        <v>0.01</v>
      </c>
      <c r="G20" s="128"/>
      <c r="H20" s="129"/>
      <c r="I20" s="128"/>
      <c r="J20" s="128"/>
      <c r="K20" s="128"/>
      <c r="L20" s="130"/>
      <c r="M20" s="130"/>
    </row>
    <row r="21" spans="2:14" ht="15.75" x14ac:dyDescent="0.25">
      <c r="B21" s="90"/>
      <c r="C21" s="82" t="s">
        <v>92</v>
      </c>
      <c r="D21" s="80" t="s">
        <v>46</v>
      </c>
      <c r="E21" s="80">
        <v>0.04</v>
      </c>
      <c r="F21" s="75">
        <f>ROUND(F17*E21,2)</f>
        <v>0</v>
      </c>
      <c r="G21" s="128"/>
      <c r="H21" s="134"/>
      <c r="I21" s="128"/>
      <c r="J21" s="128"/>
      <c r="K21" s="128"/>
      <c r="L21" s="130"/>
      <c r="M21" s="130"/>
    </row>
    <row r="22" spans="2:14" x14ac:dyDescent="0.25">
      <c r="B22" s="81"/>
      <c r="C22" s="82" t="s">
        <v>34</v>
      </c>
      <c r="D22" s="81"/>
      <c r="E22" s="81"/>
      <c r="F22" s="81"/>
      <c r="G22" s="83"/>
      <c r="H22" s="84"/>
      <c r="I22" s="105"/>
      <c r="J22" s="84"/>
      <c r="K22" s="83"/>
      <c r="L22" s="84"/>
      <c r="M22" s="84"/>
      <c r="N22" s="138"/>
    </row>
    <row r="23" spans="2:14" x14ac:dyDescent="0.25">
      <c r="B23" s="81"/>
      <c r="C23" s="85" t="s">
        <v>105</v>
      </c>
      <c r="D23" s="81"/>
      <c r="E23" s="81"/>
      <c r="F23" s="81"/>
      <c r="G23" s="83"/>
      <c r="H23" s="83"/>
      <c r="I23" s="83"/>
      <c r="J23" s="83"/>
      <c r="K23" s="83"/>
      <c r="L23" s="83"/>
      <c r="M23" s="71"/>
      <c r="N23" s="138"/>
    </row>
    <row r="24" spans="2:14" x14ac:dyDescent="0.25">
      <c r="B24" s="25"/>
      <c r="C24" s="26" t="s">
        <v>47</v>
      </c>
      <c r="D24" s="25"/>
      <c r="E24" s="25"/>
      <c r="F24" s="25"/>
      <c r="G24" s="70"/>
      <c r="H24" s="70"/>
      <c r="I24" s="70"/>
      <c r="J24" s="70"/>
      <c r="K24" s="70"/>
      <c r="L24" s="70"/>
      <c r="M24" s="73"/>
    </row>
    <row r="25" spans="2:14" x14ac:dyDescent="0.25">
      <c r="B25" s="25"/>
      <c r="C25" s="26" t="s">
        <v>106</v>
      </c>
      <c r="D25" s="25"/>
      <c r="E25" s="25"/>
      <c r="F25" s="25"/>
      <c r="G25" s="70"/>
      <c r="H25" s="70"/>
      <c r="I25" s="70"/>
      <c r="J25" s="70"/>
      <c r="K25" s="70"/>
      <c r="L25" s="70"/>
      <c r="M25" s="69"/>
    </row>
    <row r="26" spans="2:14" x14ac:dyDescent="0.25">
      <c r="B26" s="25"/>
      <c r="C26" s="31" t="s">
        <v>48</v>
      </c>
      <c r="D26" s="25"/>
      <c r="E26" s="25"/>
      <c r="F26" s="25"/>
      <c r="G26" s="70"/>
      <c r="H26" s="70"/>
      <c r="I26" s="70"/>
      <c r="J26" s="70"/>
      <c r="K26" s="70"/>
      <c r="L26" s="70"/>
      <c r="M26" s="73"/>
    </row>
    <row r="28" spans="2:14" ht="15.75" x14ac:dyDescent="0.25">
      <c r="H28" s="147"/>
      <c r="I28" s="147"/>
      <c r="J28" s="147"/>
    </row>
    <row r="29" spans="2:14" ht="15.75" x14ac:dyDescent="0.3">
      <c r="H29" s="148"/>
      <c r="I29" s="148"/>
      <c r="J29" s="148"/>
    </row>
  </sheetData>
  <mergeCells count="14">
    <mergeCell ref="A1:M1"/>
    <mergeCell ref="A2:L2"/>
    <mergeCell ref="B3:C3"/>
    <mergeCell ref="H28:J28"/>
    <mergeCell ref="H29:J29"/>
    <mergeCell ref="M4:M5"/>
    <mergeCell ref="A4:A5"/>
    <mergeCell ref="B4:B5"/>
    <mergeCell ref="C4:C5"/>
    <mergeCell ref="D4:D5"/>
    <mergeCell ref="E4:F4"/>
    <mergeCell ref="G4:H4"/>
    <mergeCell ref="I4:J4"/>
    <mergeCell ref="K4:L4"/>
  </mergeCells>
  <conditionalFormatting sqref="B7:M7 B9:M10 B8 D8:M8">
    <cfRule type="cellIs" dxfId="7" priority="4" stopIfTrue="1" operator="equal">
      <formula>8223.307275</formula>
    </cfRule>
  </conditionalFormatting>
  <conditionalFormatting sqref="I18">
    <cfRule type="cellIs" dxfId="6" priority="1" stopIfTrue="1" operator="equal">
      <formula>8223.307275</formula>
    </cfRule>
  </conditionalFormatting>
  <conditionalFormatting sqref="B11:M21">
    <cfRule type="cellIs" dxfId="5" priority="3" stopIfTrue="1" operator="equal">
      <formula>8223.307275</formula>
    </cfRule>
  </conditionalFormatting>
  <conditionalFormatting sqref="I12">
    <cfRule type="cellIs" dxfId="4" priority="2" stopIfTrue="1" operator="equal">
      <formula>8223.307275</formula>
    </cfRule>
  </conditionalFormatting>
  <printOptions horizontalCentered="1"/>
  <pageMargins left="0.25" right="0.25" top="0.75" bottom="0.75" header="0.3" footer="0.3"/>
  <pageSetup paperSize="9" scale="90" orientation="landscape" r:id="rId1"/>
  <headerFooter>
    <oddHeader xml:space="preserve">&amp;Rდანართი №1 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4"/>
  <sheetViews>
    <sheetView view="pageBreakPreview" topLeftCell="A22" zoomScale="115" zoomScaleNormal="100" zoomScaleSheetLayoutView="115" workbookViewId="0">
      <selection activeCell="E3" sqref="E3"/>
    </sheetView>
  </sheetViews>
  <sheetFormatPr defaultColWidth="9.140625" defaultRowHeight="15" x14ac:dyDescent="0.25"/>
  <cols>
    <col min="1" max="1" width="3.42578125" style="1" customWidth="1"/>
    <col min="2" max="2" width="7.5703125" style="1" customWidth="1"/>
    <col min="3" max="3" width="38.7109375" style="34" customWidth="1"/>
    <col min="4" max="4" width="9.140625" style="1" customWidth="1"/>
    <col min="5" max="5" width="9.28515625" style="1" customWidth="1"/>
    <col min="6" max="6" width="6.7109375" style="1" customWidth="1"/>
    <col min="7" max="7" width="9.140625" style="1" customWidth="1"/>
    <col min="8" max="8" width="10.85546875" style="1" customWidth="1"/>
    <col min="9" max="9" width="7" style="1" customWidth="1"/>
    <col min="10" max="10" width="10.42578125" style="1" customWidth="1"/>
    <col min="11" max="11" width="6.7109375" style="1" customWidth="1"/>
    <col min="12" max="12" width="11.5703125" style="1" customWidth="1"/>
    <col min="13" max="13" width="13" style="1" customWidth="1"/>
    <col min="14" max="14" width="11.140625" style="1" bestFit="1" customWidth="1"/>
    <col min="15" max="16384" width="9.140625" style="1"/>
  </cols>
  <sheetData>
    <row r="1" spans="1:15" s="2" customFormat="1" ht="20.25" customHeight="1" x14ac:dyDescent="0.25">
      <c r="A1" s="174" t="s">
        <v>75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5" s="14" customFormat="1" ht="15.75" x14ac:dyDescent="0.25">
      <c r="A2" s="175" t="s">
        <v>61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5" s="14" customFormat="1" ht="14.25" customHeight="1" x14ac:dyDescent="0.25">
      <c r="B3" s="74"/>
      <c r="C3" s="74"/>
      <c r="D3" s="139"/>
      <c r="I3" s="17"/>
      <c r="J3" s="18"/>
      <c r="K3" s="18"/>
      <c r="L3" s="15"/>
      <c r="M3" s="16"/>
    </row>
    <row r="4" spans="1:15" s="19" customFormat="1" ht="30.75" customHeight="1" x14ac:dyDescent="0.25">
      <c r="A4" s="167" t="s">
        <v>0</v>
      </c>
      <c r="B4" s="168" t="s">
        <v>27</v>
      </c>
      <c r="C4" s="170" t="s">
        <v>28</v>
      </c>
      <c r="D4" s="167" t="s">
        <v>29</v>
      </c>
      <c r="E4" s="172" t="s">
        <v>30</v>
      </c>
      <c r="F4" s="173"/>
      <c r="G4" s="172" t="s">
        <v>31</v>
      </c>
      <c r="H4" s="173"/>
      <c r="I4" s="172" t="s">
        <v>32</v>
      </c>
      <c r="J4" s="173"/>
      <c r="K4" s="172" t="s">
        <v>33</v>
      </c>
      <c r="L4" s="173"/>
      <c r="M4" s="166" t="s">
        <v>34</v>
      </c>
    </row>
    <row r="5" spans="1:15" s="19" customFormat="1" ht="34.5" customHeight="1" x14ac:dyDescent="0.25">
      <c r="A5" s="167"/>
      <c r="B5" s="169"/>
      <c r="C5" s="171"/>
      <c r="D5" s="167"/>
      <c r="E5" s="86" t="s">
        <v>35</v>
      </c>
      <c r="F5" s="86" t="s">
        <v>1</v>
      </c>
      <c r="G5" s="86" t="s">
        <v>36</v>
      </c>
      <c r="H5" s="87" t="s">
        <v>34</v>
      </c>
      <c r="I5" s="88" t="s">
        <v>36</v>
      </c>
      <c r="J5" s="86" t="s">
        <v>34</v>
      </c>
      <c r="K5" s="86" t="s">
        <v>36</v>
      </c>
      <c r="L5" s="64" t="s">
        <v>34</v>
      </c>
      <c r="M5" s="166"/>
      <c r="O5" s="20"/>
    </row>
    <row r="6" spans="1:15" s="19" customFormat="1" ht="13.5" x14ac:dyDescent="0.25">
      <c r="A6" s="36">
        <v>1</v>
      </c>
      <c r="B6" s="37">
        <v>2</v>
      </c>
      <c r="C6" s="36">
        <v>3</v>
      </c>
      <c r="D6" s="37">
        <v>4</v>
      </c>
      <c r="E6" s="36">
        <v>5</v>
      </c>
      <c r="F6" s="37">
        <v>6</v>
      </c>
      <c r="G6" s="38">
        <v>7</v>
      </c>
      <c r="H6" s="37">
        <v>8</v>
      </c>
      <c r="I6" s="36">
        <v>9</v>
      </c>
      <c r="J6" s="37">
        <v>10</v>
      </c>
      <c r="K6" s="36">
        <v>11</v>
      </c>
      <c r="L6" s="38">
        <v>12</v>
      </c>
      <c r="M6" s="37" t="s">
        <v>37</v>
      </c>
    </row>
    <row r="7" spans="1:15" s="14" customFormat="1" ht="30" customHeight="1" x14ac:dyDescent="0.25">
      <c r="A7" s="65">
        <v>2</v>
      </c>
      <c r="B7" s="97" t="s">
        <v>60</v>
      </c>
      <c r="C7" s="135" t="s">
        <v>86</v>
      </c>
      <c r="D7" s="80" t="s">
        <v>57</v>
      </c>
      <c r="E7" s="80"/>
      <c r="F7" s="95">
        <v>1.0449999999999999</v>
      </c>
      <c r="G7" s="71"/>
      <c r="H7" s="71"/>
      <c r="I7" s="71"/>
      <c r="J7" s="71"/>
      <c r="K7" s="71"/>
      <c r="L7" s="71"/>
      <c r="M7" s="71"/>
    </row>
    <row r="8" spans="1:15" s="24" customFormat="1" ht="13.5" x14ac:dyDescent="0.25">
      <c r="A8" s="65"/>
      <c r="B8" s="77"/>
      <c r="C8" s="79" t="s">
        <v>43</v>
      </c>
      <c r="D8" s="36" t="s">
        <v>44</v>
      </c>
      <c r="E8" s="36">
        <v>33</v>
      </c>
      <c r="F8" s="29">
        <f>ROUND(F7*E8,2)</f>
        <v>34.49</v>
      </c>
      <c r="G8" s="91"/>
      <c r="H8" s="71"/>
      <c r="I8" s="71"/>
      <c r="J8" s="71"/>
      <c r="K8" s="91"/>
      <c r="L8" s="71"/>
      <c r="M8" s="71"/>
    </row>
    <row r="9" spans="1:15" s="24" customFormat="1" ht="13.5" x14ac:dyDescent="0.25">
      <c r="A9" s="65"/>
      <c r="B9" s="77"/>
      <c r="C9" s="79" t="s">
        <v>50</v>
      </c>
      <c r="D9" s="36" t="s">
        <v>44</v>
      </c>
      <c r="E9" s="102">
        <v>0.42</v>
      </c>
      <c r="F9" s="29">
        <f>ROUND(E9*F7,2)</f>
        <v>0.44</v>
      </c>
      <c r="G9" s="91"/>
      <c r="H9" s="71"/>
      <c r="I9" s="71"/>
      <c r="J9" s="71"/>
      <c r="K9" s="71"/>
      <c r="L9" s="71"/>
      <c r="M9" s="71"/>
    </row>
    <row r="10" spans="1:15" s="19" customFormat="1" ht="13.5" x14ac:dyDescent="0.25">
      <c r="A10" s="65"/>
      <c r="B10" s="96"/>
      <c r="C10" s="79" t="s">
        <v>62</v>
      </c>
      <c r="D10" s="36" t="s">
        <v>49</v>
      </c>
      <c r="E10" s="102">
        <v>2.58</v>
      </c>
      <c r="F10" s="29">
        <f>ROUND(E10*F7,2)</f>
        <v>2.7</v>
      </c>
      <c r="G10" s="71"/>
      <c r="H10" s="71"/>
      <c r="I10" s="71"/>
      <c r="J10" s="71"/>
      <c r="K10" s="71"/>
      <c r="L10" s="71"/>
      <c r="M10" s="71"/>
    </row>
    <row r="11" spans="1:15" s="14" customFormat="1" ht="13.5" x14ac:dyDescent="0.25">
      <c r="A11" s="65"/>
      <c r="B11" s="93"/>
      <c r="C11" s="100" t="s">
        <v>64</v>
      </c>
      <c r="D11" s="101" t="s">
        <v>49</v>
      </c>
      <c r="E11" s="102">
        <v>11.2</v>
      </c>
      <c r="F11" s="29">
        <f>ROUND(E11*F7,2)</f>
        <v>11.7</v>
      </c>
      <c r="G11" s="71"/>
      <c r="H11" s="71"/>
      <c r="I11" s="83"/>
      <c r="J11" s="71"/>
      <c r="K11" s="94"/>
      <c r="L11" s="71"/>
      <c r="M11" s="71"/>
    </row>
    <row r="12" spans="1:15" s="14" customFormat="1" ht="13.5" x14ac:dyDescent="0.25">
      <c r="A12" s="65"/>
      <c r="B12" s="93"/>
      <c r="C12" s="100" t="s">
        <v>63</v>
      </c>
      <c r="D12" s="101" t="s">
        <v>49</v>
      </c>
      <c r="E12" s="102">
        <v>24.8</v>
      </c>
      <c r="F12" s="29">
        <f>ROUND(E12*F7,2)</f>
        <v>25.92</v>
      </c>
      <c r="G12" s="71"/>
      <c r="H12" s="71"/>
      <c r="I12" s="83"/>
      <c r="J12" s="71"/>
      <c r="K12" s="71"/>
      <c r="L12" s="71"/>
      <c r="M12" s="71"/>
    </row>
    <row r="13" spans="1:15" s="14" customFormat="1" ht="13.5" x14ac:dyDescent="0.25">
      <c r="A13" s="65"/>
      <c r="B13" s="93"/>
      <c r="C13" s="100" t="s">
        <v>41</v>
      </c>
      <c r="D13" s="101" t="s">
        <v>49</v>
      </c>
      <c r="E13" s="102">
        <v>4.1399999999999997</v>
      </c>
      <c r="F13" s="29">
        <f>ROUND(E13*F7,2)</f>
        <v>4.33</v>
      </c>
      <c r="G13" s="71"/>
      <c r="H13" s="71"/>
      <c r="I13" s="83"/>
      <c r="J13" s="71"/>
      <c r="K13" s="71"/>
      <c r="L13" s="71"/>
      <c r="M13" s="71"/>
    </row>
    <row r="14" spans="1:15" s="14" customFormat="1" ht="13.5" x14ac:dyDescent="0.25">
      <c r="A14" s="65"/>
      <c r="B14" s="93"/>
      <c r="C14" s="79" t="s">
        <v>51</v>
      </c>
      <c r="D14" s="101" t="s">
        <v>49</v>
      </c>
      <c r="E14" s="102">
        <v>0.53</v>
      </c>
      <c r="F14" s="29">
        <f>ROUND(E14*F7,2)</f>
        <v>0.55000000000000004</v>
      </c>
      <c r="G14" s="71"/>
      <c r="H14" s="71"/>
      <c r="I14" s="71"/>
      <c r="J14" s="71"/>
      <c r="K14" s="71"/>
      <c r="L14" s="71"/>
      <c r="M14" s="71"/>
    </row>
    <row r="15" spans="1:15" s="14" customFormat="1" ht="15.75" x14ac:dyDescent="0.25">
      <c r="A15" s="65"/>
      <c r="B15" s="93"/>
      <c r="C15" s="79" t="s">
        <v>59</v>
      </c>
      <c r="D15" s="36" t="s">
        <v>46</v>
      </c>
      <c r="E15" s="29">
        <v>126</v>
      </c>
      <c r="F15" s="29">
        <f>ROUND(E15*F7,2)</f>
        <v>131.66999999999999</v>
      </c>
      <c r="G15" s="71"/>
      <c r="H15" s="71"/>
      <c r="I15" s="71"/>
      <c r="J15" s="71"/>
      <c r="K15" s="71"/>
      <c r="L15" s="71"/>
      <c r="M15" s="71"/>
    </row>
    <row r="16" spans="1:15" s="14" customFormat="1" ht="15.75" x14ac:dyDescent="0.25">
      <c r="A16" s="65"/>
      <c r="B16" s="93"/>
      <c r="C16" s="79" t="s">
        <v>42</v>
      </c>
      <c r="D16" s="36" t="s">
        <v>46</v>
      </c>
      <c r="E16" s="102">
        <v>30</v>
      </c>
      <c r="F16" s="29">
        <f>ROUND(E16*F7,2)</f>
        <v>31.35</v>
      </c>
      <c r="G16" s="71"/>
      <c r="H16" s="71"/>
      <c r="I16" s="71"/>
      <c r="J16" s="71"/>
      <c r="K16" s="71"/>
      <c r="L16" s="71"/>
      <c r="M16" s="71"/>
    </row>
    <row r="17" spans="1:18" s="24" customFormat="1" ht="13.5" x14ac:dyDescent="0.25">
      <c r="A17" s="65">
        <v>3</v>
      </c>
      <c r="B17" s="76" t="s">
        <v>52</v>
      </c>
      <c r="C17" s="79" t="s">
        <v>58</v>
      </c>
      <c r="D17" s="36" t="s">
        <v>38</v>
      </c>
      <c r="E17" s="36"/>
      <c r="F17" s="30">
        <f>F20*0.6</f>
        <v>0.56999999999999995</v>
      </c>
      <c r="G17" s="91"/>
      <c r="H17" s="71"/>
      <c r="I17" s="71"/>
      <c r="J17" s="71"/>
      <c r="K17" s="91"/>
      <c r="L17" s="71"/>
      <c r="M17" s="71"/>
    </row>
    <row r="18" spans="1:18" s="28" customFormat="1" ht="13.5" x14ac:dyDescent="0.25">
      <c r="A18" s="98"/>
      <c r="B18" s="99"/>
      <c r="C18" s="100" t="s">
        <v>56</v>
      </c>
      <c r="D18" s="141" t="s">
        <v>49</v>
      </c>
      <c r="E18" s="103">
        <v>0.3</v>
      </c>
      <c r="F18" s="30">
        <f>ROUND(E18*F17,3)</f>
        <v>0.17100000000000001</v>
      </c>
      <c r="G18" s="72"/>
      <c r="H18" s="71"/>
      <c r="I18" s="72"/>
      <c r="J18" s="71"/>
      <c r="K18" s="71"/>
      <c r="L18" s="71"/>
      <c r="M18" s="71"/>
    </row>
    <row r="19" spans="1:18" x14ac:dyDescent="0.25">
      <c r="A19" s="93"/>
      <c r="B19" s="93"/>
      <c r="C19" s="93" t="s">
        <v>53</v>
      </c>
      <c r="D19" s="35" t="s">
        <v>38</v>
      </c>
      <c r="E19" s="35">
        <v>1.03</v>
      </c>
      <c r="F19" s="106">
        <f>ROUND(E19*F17,2)</f>
        <v>0.59</v>
      </c>
      <c r="G19" s="94"/>
      <c r="H19" s="71"/>
      <c r="I19" s="83"/>
      <c r="J19" s="71"/>
      <c r="K19" s="83"/>
      <c r="L19" s="71"/>
      <c r="M19" s="71"/>
    </row>
    <row r="20" spans="1:18" s="14" customFormat="1" ht="54" x14ac:dyDescent="0.25">
      <c r="A20" s="65">
        <v>4</v>
      </c>
      <c r="B20" s="97" t="s">
        <v>67</v>
      </c>
      <c r="C20" s="79" t="s">
        <v>79</v>
      </c>
      <c r="D20" s="80" t="s">
        <v>57</v>
      </c>
      <c r="E20" s="80"/>
      <c r="F20" s="95">
        <v>0.95</v>
      </c>
      <c r="G20" s="71"/>
      <c r="H20" s="71"/>
      <c r="I20" s="71"/>
      <c r="J20" s="71"/>
      <c r="K20" s="71"/>
      <c r="L20" s="71"/>
      <c r="M20" s="71"/>
    </row>
    <row r="21" spans="1:18" s="24" customFormat="1" ht="13.5" x14ac:dyDescent="0.25">
      <c r="A21" s="65"/>
      <c r="B21" s="77"/>
      <c r="C21" s="79" t="s">
        <v>43</v>
      </c>
      <c r="D21" s="36" t="s">
        <v>44</v>
      </c>
      <c r="E21" s="30">
        <v>37.64</v>
      </c>
      <c r="F21" s="29">
        <f>ROUND(F20*E21,2)</f>
        <v>35.76</v>
      </c>
      <c r="G21" s="91"/>
      <c r="H21" s="71"/>
      <c r="I21" s="71"/>
      <c r="J21" s="71"/>
      <c r="K21" s="91"/>
      <c r="L21" s="71"/>
      <c r="M21" s="71"/>
      <c r="N21" s="27"/>
      <c r="R21" s="27"/>
    </row>
    <row r="22" spans="1:18" s="24" customFormat="1" ht="13.5" x14ac:dyDescent="0.25">
      <c r="A22" s="65"/>
      <c r="B22" s="77"/>
      <c r="C22" s="79" t="s">
        <v>54</v>
      </c>
      <c r="D22" s="36" t="s">
        <v>44</v>
      </c>
      <c r="E22" s="104">
        <v>3.02</v>
      </c>
      <c r="F22" s="29">
        <f>ROUND(E22*F20,2)</f>
        <v>2.87</v>
      </c>
      <c r="G22" s="91"/>
      <c r="H22" s="71"/>
      <c r="I22" s="71"/>
      <c r="J22" s="71"/>
      <c r="K22" s="71"/>
      <c r="L22" s="71"/>
      <c r="M22" s="71"/>
    </row>
    <row r="23" spans="1:18" s="14" customFormat="1" ht="13.5" x14ac:dyDescent="0.25">
      <c r="A23" s="65"/>
      <c r="B23" s="93"/>
      <c r="C23" s="100" t="s">
        <v>64</v>
      </c>
      <c r="D23" s="101" t="s">
        <v>49</v>
      </c>
      <c r="E23" s="102">
        <v>3.7</v>
      </c>
      <c r="F23" s="29">
        <f>ROUND(E23*F20,2)</f>
        <v>3.52</v>
      </c>
      <c r="G23" s="71"/>
      <c r="H23" s="71"/>
      <c r="I23" s="83"/>
      <c r="J23" s="71"/>
      <c r="K23" s="94"/>
      <c r="L23" s="71"/>
      <c r="M23" s="71"/>
    </row>
    <row r="24" spans="1:18" s="14" customFormat="1" ht="13.5" x14ac:dyDescent="0.25">
      <c r="A24" s="65"/>
      <c r="B24" s="93"/>
      <c r="C24" s="100" t="s">
        <v>63</v>
      </c>
      <c r="D24" s="101" t="s">
        <v>49</v>
      </c>
      <c r="E24" s="30">
        <v>11.1</v>
      </c>
      <c r="F24" s="29">
        <f>ROUND(E24*F20,2)</f>
        <v>10.55</v>
      </c>
      <c r="G24" s="71"/>
      <c r="H24" s="71"/>
      <c r="I24" s="83"/>
      <c r="J24" s="71"/>
      <c r="K24" s="71"/>
      <c r="L24" s="71"/>
      <c r="M24" s="71"/>
    </row>
    <row r="25" spans="1:18" s="14" customFormat="1" ht="13.5" x14ac:dyDescent="0.25">
      <c r="A25" s="65"/>
      <c r="B25" s="93"/>
      <c r="C25" s="79" t="s">
        <v>39</v>
      </c>
      <c r="D25" s="36" t="s">
        <v>45</v>
      </c>
      <c r="E25" s="104">
        <v>2.2999999999999998</v>
      </c>
      <c r="F25" s="29">
        <f>ROUND(E25*F20,2)</f>
        <v>2.19</v>
      </c>
      <c r="G25" s="71"/>
      <c r="H25" s="71"/>
      <c r="I25" s="71"/>
      <c r="J25" s="71"/>
      <c r="K25" s="71"/>
      <c r="L25" s="71"/>
      <c r="M25" s="71"/>
    </row>
    <row r="26" spans="1:18" s="14" customFormat="1" ht="40.5" x14ac:dyDescent="0.25">
      <c r="A26" s="65"/>
      <c r="B26" s="93"/>
      <c r="C26" s="79" t="s">
        <v>80</v>
      </c>
      <c r="D26" s="36" t="s">
        <v>38</v>
      </c>
      <c r="E26" s="29">
        <v>121.6</v>
      </c>
      <c r="F26" s="29">
        <f>ROUND(E26*F20,2)</f>
        <v>115.52</v>
      </c>
      <c r="G26" s="71"/>
      <c r="H26" s="71"/>
      <c r="I26" s="71"/>
      <c r="J26" s="71"/>
      <c r="K26" s="71"/>
      <c r="L26" s="71"/>
      <c r="M26" s="71"/>
      <c r="N26" s="63"/>
    </row>
    <row r="27" spans="1:18" s="14" customFormat="1" ht="13.5" x14ac:dyDescent="0.25">
      <c r="A27" s="65"/>
      <c r="B27" s="93"/>
      <c r="C27" s="79" t="s">
        <v>55</v>
      </c>
      <c r="D27" s="36" t="s">
        <v>45</v>
      </c>
      <c r="E27" s="102">
        <v>14.9</v>
      </c>
      <c r="F27" s="29">
        <f>ROUND(E27*F20,2)</f>
        <v>14.16</v>
      </c>
      <c r="G27" s="71"/>
      <c r="H27" s="71"/>
      <c r="I27" s="71"/>
      <c r="J27" s="71"/>
      <c r="K27" s="71"/>
      <c r="L27" s="71"/>
      <c r="M27" s="71"/>
    </row>
    <row r="28" spans="1:18" s="14" customFormat="1" ht="27" x14ac:dyDescent="0.25">
      <c r="A28" s="65">
        <v>7</v>
      </c>
      <c r="B28" s="76" t="s">
        <v>81</v>
      </c>
      <c r="C28" s="136" t="s">
        <v>82</v>
      </c>
      <c r="D28" s="117" t="s">
        <v>98</v>
      </c>
      <c r="E28" s="35"/>
      <c r="F28" s="121">
        <v>0.28499999999999998</v>
      </c>
      <c r="G28" s="71"/>
      <c r="H28" s="71"/>
      <c r="I28" s="83"/>
      <c r="J28" s="71"/>
      <c r="K28" s="83"/>
      <c r="L28" s="71"/>
      <c r="M28" s="71"/>
    </row>
    <row r="29" spans="1:18" s="14" customFormat="1" ht="13.5" x14ac:dyDescent="0.25">
      <c r="A29" s="65"/>
      <c r="B29" s="77"/>
      <c r="C29" s="79" t="s">
        <v>43</v>
      </c>
      <c r="D29" s="117" t="s">
        <v>44</v>
      </c>
      <c r="E29" s="118">
        <v>15</v>
      </c>
      <c r="F29" s="117">
        <f>ROUND(F28*E29,2)</f>
        <v>4.28</v>
      </c>
      <c r="G29" s="91"/>
      <c r="H29" s="71"/>
      <c r="I29" s="71"/>
      <c r="J29" s="71"/>
      <c r="K29" s="71"/>
      <c r="L29" s="71"/>
      <c r="M29" s="71"/>
    </row>
    <row r="30" spans="1:18" s="14" customFormat="1" ht="13.5" x14ac:dyDescent="0.25">
      <c r="A30" s="98"/>
      <c r="B30" s="99"/>
      <c r="C30" s="100" t="s">
        <v>83</v>
      </c>
      <c r="D30" s="117" t="s">
        <v>49</v>
      </c>
      <c r="E30" s="122">
        <v>2.16</v>
      </c>
      <c r="F30" s="118">
        <f>ROUND(E30*F28,2)</f>
        <v>0.62</v>
      </c>
      <c r="G30" s="72"/>
      <c r="H30" s="71"/>
      <c r="I30" s="72"/>
      <c r="J30" s="71"/>
      <c r="K30" s="71"/>
      <c r="L30" s="71"/>
      <c r="M30" s="71"/>
    </row>
    <row r="31" spans="1:18" s="14" customFormat="1" ht="27" x14ac:dyDescent="0.25">
      <c r="A31" s="93"/>
      <c r="B31" s="93"/>
      <c r="C31" s="136" t="s">
        <v>84</v>
      </c>
      <c r="D31" s="117" t="s">
        <v>49</v>
      </c>
      <c r="E31" s="117">
        <v>2.73</v>
      </c>
      <c r="F31" s="118">
        <f>ROUND(E31*F28,2)</f>
        <v>0.78</v>
      </c>
      <c r="G31" s="83"/>
      <c r="H31" s="71"/>
      <c r="I31" s="71"/>
      <c r="J31" s="71"/>
      <c r="K31" s="71"/>
      <c r="L31" s="71"/>
      <c r="M31" s="71"/>
    </row>
    <row r="32" spans="1:18" s="14" customFormat="1" ht="13.5" x14ac:dyDescent="0.25">
      <c r="A32" s="65"/>
      <c r="B32" s="93"/>
      <c r="C32" s="100" t="s">
        <v>41</v>
      </c>
      <c r="D32" s="101" t="s">
        <v>49</v>
      </c>
      <c r="E32" s="118">
        <v>0.97</v>
      </c>
      <c r="F32" s="118">
        <f>ROUND(E32*F28,2)</f>
        <v>0.28000000000000003</v>
      </c>
      <c r="G32" s="71"/>
      <c r="H32" s="71"/>
      <c r="I32" s="94"/>
      <c r="J32" s="71"/>
      <c r="K32" s="71"/>
      <c r="L32" s="71"/>
      <c r="M32" s="71"/>
    </row>
    <row r="33" spans="1:14" s="14" customFormat="1" ht="15.75" x14ac:dyDescent="0.25">
      <c r="A33" s="65"/>
      <c r="B33" s="93"/>
      <c r="C33" s="100" t="s">
        <v>85</v>
      </c>
      <c r="D33" s="101" t="s">
        <v>46</v>
      </c>
      <c r="E33" s="118">
        <v>122</v>
      </c>
      <c r="F33" s="118">
        <f>ROUND(E33*F28,2)</f>
        <v>34.770000000000003</v>
      </c>
      <c r="G33" s="71"/>
      <c r="H33" s="71"/>
      <c r="I33" s="94"/>
      <c r="J33" s="71"/>
      <c r="K33" s="94"/>
      <c r="L33" s="71"/>
      <c r="M33" s="71"/>
    </row>
    <row r="34" spans="1:14" s="14" customFormat="1" ht="15.75" x14ac:dyDescent="0.25">
      <c r="A34" s="65"/>
      <c r="B34" s="93"/>
      <c r="C34" s="100" t="s">
        <v>42</v>
      </c>
      <c r="D34" s="101" t="s">
        <v>46</v>
      </c>
      <c r="E34" s="118">
        <v>7</v>
      </c>
      <c r="F34" s="118">
        <f>ROUND(E34*F28,2)</f>
        <v>2</v>
      </c>
      <c r="G34" s="71"/>
      <c r="H34" s="71"/>
      <c r="I34" s="94"/>
      <c r="J34" s="71"/>
      <c r="K34" s="94"/>
      <c r="L34" s="71"/>
      <c r="M34" s="71"/>
    </row>
    <row r="35" spans="1:14" x14ac:dyDescent="0.25">
      <c r="A35" s="93"/>
      <c r="B35" s="93"/>
      <c r="C35" s="79" t="s">
        <v>34</v>
      </c>
      <c r="D35" s="81"/>
      <c r="E35" s="81"/>
      <c r="F35" s="81"/>
      <c r="G35" s="83"/>
      <c r="H35" s="137"/>
      <c r="I35" s="105"/>
      <c r="J35" s="137"/>
      <c r="K35" s="105"/>
      <c r="L35" s="137"/>
      <c r="M35" s="137"/>
      <c r="N35" s="143"/>
    </row>
    <row r="36" spans="1:14" x14ac:dyDescent="0.25">
      <c r="A36" s="93"/>
      <c r="B36" s="93"/>
      <c r="C36" s="79" t="s">
        <v>105</v>
      </c>
      <c r="D36" s="81"/>
      <c r="E36" s="81"/>
      <c r="F36" s="81"/>
      <c r="G36" s="83"/>
      <c r="H36" s="83"/>
      <c r="I36" s="83"/>
      <c r="J36" s="83"/>
      <c r="K36" s="83"/>
      <c r="L36" s="83"/>
      <c r="M36" s="94"/>
    </row>
    <row r="37" spans="1:14" x14ac:dyDescent="0.25">
      <c r="A37" s="93"/>
      <c r="B37" s="93"/>
      <c r="C37" s="79" t="s">
        <v>47</v>
      </c>
      <c r="D37" s="81"/>
      <c r="E37" s="81"/>
      <c r="F37" s="81"/>
      <c r="G37" s="83"/>
      <c r="H37" s="83"/>
      <c r="I37" s="83"/>
      <c r="J37" s="83"/>
      <c r="K37" s="83"/>
      <c r="L37" s="83"/>
      <c r="M37" s="137"/>
    </row>
    <row r="38" spans="1:14" x14ac:dyDescent="0.25">
      <c r="A38" s="93"/>
      <c r="B38" s="93"/>
      <c r="C38" s="79" t="s">
        <v>106</v>
      </c>
      <c r="D38" s="81"/>
      <c r="E38" s="81"/>
      <c r="F38" s="81"/>
      <c r="G38" s="83"/>
      <c r="H38" s="83"/>
      <c r="I38" s="83"/>
      <c r="J38" s="83"/>
      <c r="K38" s="83"/>
      <c r="L38" s="83"/>
      <c r="M38" s="94"/>
    </row>
    <row r="39" spans="1:14" x14ac:dyDescent="0.25">
      <c r="A39" s="93"/>
      <c r="B39" s="93"/>
      <c r="C39" s="93" t="s">
        <v>48</v>
      </c>
      <c r="D39" s="81"/>
      <c r="E39" s="81"/>
      <c r="F39" s="81"/>
      <c r="G39" s="83"/>
      <c r="H39" s="83"/>
      <c r="I39" s="83"/>
      <c r="J39" s="83"/>
      <c r="K39" s="83"/>
      <c r="L39" s="83"/>
      <c r="M39" s="137"/>
    </row>
    <row r="41" spans="1:14" ht="15.75" x14ac:dyDescent="0.25">
      <c r="A41" s="119"/>
      <c r="B41" s="119"/>
      <c r="C41" s="119"/>
      <c r="D41" s="119"/>
      <c r="E41" s="119"/>
      <c r="F41" s="119"/>
      <c r="G41" s="120"/>
      <c r="H41" s="120"/>
      <c r="I41" s="120"/>
      <c r="J41" s="147"/>
      <c r="K41" s="147"/>
      <c r="L41" s="147"/>
      <c r="M41" s="120"/>
    </row>
    <row r="42" spans="1:14" ht="15.75" x14ac:dyDescent="0.3">
      <c r="J42" s="148"/>
      <c r="K42" s="148"/>
      <c r="L42" s="148"/>
    </row>
    <row r="44" spans="1:14" ht="15.75" x14ac:dyDescent="0.25">
      <c r="A44" s="176"/>
      <c r="B44" s="176"/>
      <c r="C44" s="176"/>
      <c r="D44" s="176"/>
      <c r="E44" s="176"/>
      <c r="F44" s="176"/>
      <c r="G44" s="177"/>
      <c r="H44" s="177"/>
      <c r="I44" s="177"/>
      <c r="J44" s="177"/>
      <c r="K44" s="177"/>
      <c r="L44" s="177"/>
      <c r="M44" s="177"/>
    </row>
  </sheetData>
  <mergeCells count="15">
    <mergeCell ref="A1:M1"/>
    <mergeCell ref="A2:L2"/>
    <mergeCell ref="A44:F44"/>
    <mergeCell ref="G44:M44"/>
    <mergeCell ref="G4:H4"/>
    <mergeCell ref="I4:J4"/>
    <mergeCell ref="K4:L4"/>
    <mergeCell ref="M4:M5"/>
    <mergeCell ref="A4:A5"/>
    <mergeCell ref="B4:B5"/>
    <mergeCell ref="C4:C5"/>
    <mergeCell ref="D4:D5"/>
    <mergeCell ref="E4:F4"/>
    <mergeCell ref="J41:L41"/>
    <mergeCell ref="J42:L42"/>
  </mergeCells>
  <conditionalFormatting sqref="A17:IP19 A7:HL16 A27:HL27 A20:B26 D20:HL26 J7:J27 H7:H27 L7:M27 N28:HL34">
    <cfRule type="cellIs" dxfId="3" priority="7" stopIfTrue="1" operator="equal">
      <formula>8223.307275</formula>
    </cfRule>
  </conditionalFormatting>
  <conditionalFormatting sqref="C20:C25">
    <cfRule type="cellIs" dxfId="2" priority="3" stopIfTrue="1" operator="equal">
      <formula>8223.307275</formula>
    </cfRule>
  </conditionalFormatting>
  <conditionalFormatting sqref="C26">
    <cfRule type="cellIs" dxfId="1" priority="2" stopIfTrue="1" operator="equal">
      <formula>8223.307275</formula>
    </cfRule>
  </conditionalFormatting>
  <conditionalFormatting sqref="A28 C28:M28 F31 C31:D31 A32:M34 A29:M30 H31 J31:M31">
    <cfRule type="cellIs" dxfId="0" priority="1" stopIfTrue="1" operator="equal">
      <formula>8223.307275</formula>
    </cfRule>
  </conditionalFormatting>
  <printOptions horizontalCentered="1"/>
  <pageMargins left="0.25" right="0.25" top="0.75" bottom="0.75" header="0.3" footer="0.3"/>
  <pageSetup paperSize="9" scale="90" orientation="landscape" r:id="rId1"/>
  <headerFooter>
    <oddHeader xml:space="preserve">&amp;Rდანართი №1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krebs</vt:lpstr>
      <vt:lpstr>2-1</vt:lpstr>
      <vt:lpstr>3-1</vt:lpstr>
      <vt:lpstr>'2-1'!Print_Area</vt:lpstr>
      <vt:lpstr>'3-1'!Print_Area</vt:lpstr>
      <vt:lpstr>krebs!Print_Area</vt:lpstr>
      <vt:lpstr>krebs!Print_Titles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Irina Potskhveria</cp:lastModifiedBy>
  <cp:revision/>
  <cp:lastPrinted>2018-11-05T10:55:01Z</cp:lastPrinted>
  <dcterms:created xsi:type="dcterms:W3CDTF">2013-04-21T20:24:51Z</dcterms:created>
  <dcterms:modified xsi:type="dcterms:W3CDTF">2018-11-22T12:50:06Z</dcterms:modified>
</cp:coreProperties>
</file>