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T:\Administration\Procurment\შესყიდვები 2018\ტენდერები\სამშენებლო აღმაშენებელი\"/>
    </mc:Choice>
  </mc:AlternateContent>
  <xr:revisionPtr revIDLastSave="0" documentId="13_ncr:1_{A0C54D28-249C-4886-B16D-E48CE987595D}" xr6:coauthVersionLast="36" xr6:coauthVersionMax="36" xr10:uidLastSave="{00000000-0000-0000-0000-000000000000}"/>
  <bookViews>
    <workbookView xWindow="0" yWindow="0" windowWidth="20490" windowHeight="7545" tabRatio="774" xr2:uid="{00000000-000D-0000-FFFF-FFFF00000000}"/>
  </bookViews>
  <sheets>
    <sheet name="განმარტებითი ბარათი" sheetId="6" r:id="rId1"/>
    <sheet name="ნაკრები ხარჯთაღრიცხვა " sheetId="4" r:id="rId2"/>
    <sheet name="სამშენებლო სამშაოები" sheetId="1" r:id="rId3"/>
    <sheet name="შიდა-წყალკანალიზაცია" sheetId="32" r:id="rId4"/>
    <sheet name="ელექტრო-სამონტაჟო " sheetId="41" r:id="rId5"/>
    <sheet name="გათბობა" sheetId="34" r:id="rId6"/>
    <sheet name="ვენტილაცია-კონდიცირება" sheetId="35" r:id="rId7"/>
    <sheet name="სუსტი დენები" sheetId="36" r:id="rId8"/>
    <sheet name="გარე კანალიზაცია" sheetId="39" r:id="rId9"/>
    <sheet name="აკუსტიკა" sheetId="42" r:id="rId10"/>
  </sheets>
  <externalReferences>
    <externalReference r:id="rId11"/>
    <externalReference r:id="rId12"/>
  </externalReferences>
  <definedNames>
    <definedName name="_xlnm._FilterDatabase" localSheetId="5" hidden="1">გათბობა!#REF!</definedName>
    <definedName name="_xlnm._FilterDatabase" localSheetId="8" hidden="1">'გარე კანალიზაცია'!$A$8:$M$45</definedName>
    <definedName name="_xlnm._FilterDatabase" localSheetId="4" hidden="1">'ელექტრო-სამონტაჟო '!$A$8:$M$8</definedName>
    <definedName name="_xlnm._FilterDatabase" localSheetId="7" hidden="1">'სუსტი დენები'!#REF!</definedName>
    <definedName name="_xlnm._FilterDatabase" localSheetId="3" hidden="1">'შიდა-წყალკანალიზაცია'!#REF!</definedName>
    <definedName name="ddddccvf55141023" localSheetId="8">[1]keTilmowyoba!#REF!</definedName>
    <definedName name="ddddccvf55141023" localSheetId="4">#REF!</definedName>
    <definedName name="ddddccvf55141023">#REF!</definedName>
    <definedName name="dsfghyujik747859" localSheetId="8">[1]keTilmowyoba!$F$122</definedName>
    <definedName name="dsfghyujik747859" localSheetId="4">#REF!</definedName>
    <definedName name="dsfghyujik747859">#REF!</definedName>
    <definedName name="frty">[2]keTilmowyoba!#REF!</definedName>
    <definedName name="gamw.nag.">#REF!</definedName>
    <definedName name="gfgf547874" localSheetId="4">#REF!</definedName>
    <definedName name="gfgf547874">#REF!</definedName>
    <definedName name="ghgfhjkjh54789" localSheetId="8">#REF!</definedName>
    <definedName name="ghgfhjkjh54789" localSheetId="4">#REF!</definedName>
    <definedName name="ghgfhjkjh54789">#REF!</definedName>
    <definedName name="hgggggytf747896" localSheetId="8">[1]keTilmowyoba!$F$18</definedName>
    <definedName name="hgggggytf747896" localSheetId="4">#REF!</definedName>
    <definedName name="hgggggytf747896">#REF!</definedName>
    <definedName name="jhjhkliok20203.569" localSheetId="8">[1]keTilmowyoba!#REF!</definedName>
    <definedName name="jhjhkliok20203.569" localSheetId="4">#REF!</definedName>
    <definedName name="jhjhkliok20203.569">#REF!</definedName>
    <definedName name="pppp">#REF!</definedName>
    <definedName name="_xlnm.Print_Area" localSheetId="9">აკუსტიკა!$A$1:$M$118</definedName>
    <definedName name="_xlnm.Print_Area" localSheetId="5">გათბობა!$A$1:$M$142</definedName>
    <definedName name="_xlnm.Print_Area" localSheetId="0">'განმარტებითი ბარათი'!$A$1:$E$9</definedName>
    <definedName name="_xlnm.Print_Area" localSheetId="8">'გარე კანალიზაცია'!$A$1:$M$49</definedName>
    <definedName name="_xlnm.Print_Area" localSheetId="4">'ელექტრო-სამონტაჟო '!$A$1:$M$196</definedName>
    <definedName name="_xlnm.Print_Area" localSheetId="6">'ვენტილაცია-კონდიცირება'!$A$1:$M$165</definedName>
    <definedName name="_xlnm.Print_Area" localSheetId="1">'ნაკრები ხარჯთაღრიცხვა '!$A$1:$F$20</definedName>
    <definedName name="_xlnm.Print_Area" localSheetId="2">'სამშენებლო სამშაოები'!$A$1:$M$209</definedName>
    <definedName name="_xlnm.Print_Area" localSheetId="7">'სუსტი დენები'!$A$1:$M$83</definedName>
    <definedName name="_xlnm.Print_Area" localSheetId="3">'შიდა-წყალკანალიზაცია'!$A$1:$M$235</definedName>
    <definedName name="_xlnm.Print_Titles" localSheetId="5">გათბობა!$8:$8</definedName>
    <definedName name="_xlnm.Print_Titles" localSheetId="8">'გარე კანალიზაცია'!$8:$8</definedName>
    <definedName name="_xlnm.Print_Titles" localSheetId="4">'ელექტრო-სამონტაჟო '!$8:$8</definedName>
    <definedName name="_xlnm.Print_Titles" localSheetId="6">'ვენტილაცია-კონდიცირება'!$11:$11</definedName>
    <definedName name="_xlnm.Print_Titles" localSheetId="2">'სამშენებლო სამშაოები'!$10:$10</definedName>
    <definedName name="_xlnm.Print_Titles" localSheetId="7">'სუსტი დენები'!$9:$9</definedName>
    <definedName name="_xlnm.Print_Titles" localSheetId="3">'შიდა-წყალკანალიზაცია'!$8:$8</definedName>
    <definedName name="sdsss41458" localSheetId="8">[1]keTilmowyoba!#REF!</definedName>
    <definedName name="sdsss41458" localSheetId="4">#REF!</definedName>
    <definedName name="sdsss41458">#REF!</definedName>
    <definedName name="ss">[2]keTilmowyoba!#REF!</definedName>
    <definedName name="sssss5478785" localSheetId="4">#REF!</definedName>
    <definedName name="sssss5478785">#REF!</definedName>
    <definedName name="Summary">#REF!</definedName>
    <definedName name="tfgtyujhikj" localSheetId="8">[1]keTilmowyoba!#REF!</definedName>
    <definedName name="tfgtyujhikj" localSheetId="4">#REF!</definedName>
    <definedName name="tfgtyujhikj">#REF!</definedName>
    <definedName name="yhjuikj65412147" localSheetId="4">#REF!</definedName>
    <definedName name="yhjuikj65412147">#REF!</definedName>
    <definedName name="yhyujkiu4785689" localSheetId="8">#REF!</definedName>
    <definedName name="yhyujkiu4785689" localSheetId="4">#REF!</definedName>
    <definedName name="yhyujkiu4785689">#REF!</definedName>
  </definedNames>
  <calcPr calcId="162913"/>
</workbook>
</file>

<file path=xl/calcChain.xml><?xml version="1.0" encoding="utf-8"?>
<calcChain xmlns="http://schemas.openxmlformats.org/spreadsheetml/2006/main">
  <c r="F105" i="42" l="1"/>
  <c r="J105" i="42" s="1"/>
  <c r="M105" i="42" s="1"/>
  <c r="F104" i="42"/>
  <c r="J104" i="42" s="1"/>
  <c r="M104" i="42" s="1"/>
  <c r="F103" i="42"/>
  <c r="L103" i="42" s="1"/>
  <c r="M103" i="42" s="1"/>
  <c r="F102" i="42"/>
  <c r="H102" i="42" s="1"/>
  <c r="M102" i="42" s="1"/>
  <c r="J100" i="42"/>
  <c r="H100" i="42"/>
  <c r="F99" i="42"/>
  <c r="J99" i="42" s="1"/>
  <c r="M99" i="42" s="1"/>
  <c r="F98" i="42"/>
  <c r="J98" i="42" s="1"/>
  <c r="M98" i="42" s="1"/>
  <c r="F96" i="42"/>
  <c r="L96" i="42" s="1"/>
  <c r="M96" i="42" s="1"/>
  <c r="F95" i="42"/>
  <c r="H95" i="42" s="1"/>
  <c r="M95" i="42" s="1"/>
  <c r="J93" i="42"/>
  <c r="H93" i="42"/>
  <c r="F92" i="42"/>
  <c r="J92" i="42" s="1"/>
  <c r="M92" i="42" s="1"/>
  <c r="F91" i="42"/>
  <c r="J91" i="42" s="1"/>
  <c r="M91" i="42" s="1"/>
  <c r="F90" i="42"/>
  <c r="L90" i="42" s="1"/>
  <c r="M90" i="42" s="1"/>
  <c r="F89" i="42"/>
  <c r="H89" i="42" s="1"/>
  <c r="M89" i="42" s="1"/>
  <c r="F87" i="42"/>
  <c r="J87" i="42" s="1"/>
  <c r="M87" i="42" s="1"/>
  <c r="F86" i="42"/>
  <c r="J86" i="42" s="1"/>
  <c r="M86" i="42" s="1"/>
  <c r="F85" i="42"/>
  <c r="L85" i="42" s="1"/>
  <c r="M85" i="42" s="1"/>
  <c r="F84" i="42"/>
  <c r="H84" i="42" s="1"/>
  <c r="M84" i="42" s="1"/>
  <c r="E82" i="42"/>
  <c r="F82" i="42" s="1"/>
  <c r="L82" i="42" s="1"/>
  <c r="M82" i="42" s="1"/>
  <c r="E81" i="42"/>
  <c r="F81" i="42" s="1"/>
  <c r="H81" i="42" s="1"/>
  <c r="M81" i="42" s="1"/>
  <c r="J77" i="42"/>
  <c r="M77" i="42" s="1"/>
  <c r="F76" i="42"/>
  <c r="J76" i="42" s="1"/>
  <c r="M76" i="42" s="1"/>
  <c r="F75" i="42"/>
  <c r="J75" i="42" s="1"/>
  <c r="M75" i="42" s="1"/>
  <c r="F74" i="42"/>
  <c r="L74" i="42" s="1"/>
  <c r="M74" i="42" s="1"/>
  <c r="F73" i="42"/>
  <c r="H73" i="42" s="1"/>
  <c r="M73" i="42" s="1"/>
  <c r="J71" i="42"/>
  <c r="H71" i="42"/>
  <c r="F70" i="42"/>
  <c r="J70" i="42" s="1"/>
  <c r="M70" i="42" s="1"/>
  <c r="F69" i="42"/>
  <c r="J69" i="42" s="1"/>
  <c r="M69" i="42" s="1"/>
  <c r="F67" i="42"/>
  <c r="L67" i="42" s="1"/>
  <c r="M67" i="42" s="1"/>
  <c r="F66" i="42"/>
  <c r="H66" i="42" s="1"/>
  <c r="M66" i="42" s="1"/>
  <c r="J64" i="42"/>
  <c r="H64" i="42"/>
  <c r="F63" i="42"/>
  <c r="J63" i="42" s="1"/>
  <c r="M63" i="42" s="1"/>
  <c r="F62" i="42"/>
  <c r="J62" i="42" s="1"/>
  <c r="M62" i="42" s="1"/>
  <c r="F61" i="42"/>
  <c r="L61" i="42" s="1"/>
  <c r="M61" i="42" s="1"/>
  <c r="F60" i="42"/>
  <c r="H60" i="42" s="1"/>
  <c r="M60" i="42" s="1"/>
  <c r="F57" i="42"/>
  <c r="J57" i="42" s="1"/>
  <c r="M57" i="42" s="1"/>
  <c r="F56" i="42"/>
  <c r="J56" i="42" s="1"/>
  <c r="M56" i="42" s="1"/>
  <c r="F55" i="42"/>
  <c r="L55" i="42" s="1"/>
  <c r="M55" i="42" s="1"/>
  <c r="F54" i="42"/>
  <c r="H54" i="42" s="1"/>
  <c r="M54" i="42" s="1"/>
  <c r="E52" i="42"/>
  <c r="F52" i="42" s="1"/>
  <c r="L52" i="42" s="1"/>
  <c r="M52" i="42" s="1"/>
  <c r="E51" i="42"/>
  <c r="F51" i="42" s="1"/>
  <c r="H51" i="42" s="1"/>
  <c r="M51" i="42" s="1"/>
  <c r="F47" i="42"/>
  <c r="J47" i="42" s="1"/>
  <c r="M47" i="42" s="1"/>
  <c r="F46" i="42"/>
  <c r="J46" i="42" s="1"/>
  <c r="M46" i="42" s="1"/>
  <c r="F45" i="42"/>
  <c r="L45" i="42" s="1"/>
  <c r="M45" i="42" s="1"/>
  <c r="F44" i="42"/>
  <c r="H44" i="42" s="1"/>
  <c r="M44" i="42" s="1"/>
  <c r="F42" i="42"/>
  <c r="J42" i="42" s="1"/>
  <c r="M42" i="42" s="1"/>
  <c r="F41" i="42"/>
  <c r="J41" i="42" s="1"/>
  <c r="M41" i="42" s="1"/>
  <c r="F40" i="42"/>
  <c r="L40" i="42" s="1"/>
  <c r="M40" i="42" s="1"/>
  <c r="F39" i="42"/>
  <c r="H39" i="42" s="1"/>
  <c r="M39" i="42" s="1"/>
  <c r="F37" i="42"/>
  <c r="J37" i="42" s="1"/>
  <c r="M37" i="42" s="1"/>
  <c r="F36" i="42"/>
  <c r="J36" i="42" s="1"/>
  <c r="M36" i="42" s="1"/>
  <c r="F35" i="42"/>
  <c r="L35" i="42" s="1"/>
  <c r="M35" i="42" s="1"/>
  <c r="F34" i="42"/>
  <c r="H34" i="42" s="1"/>
  <c r="M34" i="42" s="1"/>
  <c r="J32" i="42"/>
  <c r="H32" i="42"/>
  <c r="J31" i="42"/>
  <c r="H31" i="42"/>
  <c r="F30" i="42"/>
  <c r="J30" i="42" s="1"/>
  <c r="F29" i="42"/>
  <c r="J29" i="42" s="1"/>
  <c r="M29" i="42" s="1"/>
  <c r="F27" i="42"/>
  <c r="L27" i="42" s="1"/>
  <c r="F26" i="42"/>
  <c r="H26" i="42" s="1"/>
  <c r="M26" i="42" s="1"/>
  <c r="J24" i="42"/>
  <c r="H24" i="42"/>
  <c r="F23" i="42"/>
  <c r="J23" i="42" s="1"/>
  <c r="M23" i="42" s="1"/>
  <c r="F22" i="42"/>
  <c r="J22" i="42" s="1"/>
  <c r="M22" i="42" s="1"/>
  <c r="F21" i="42"/>
  <c r="L21" i="42" s="1"/>
  <c r="M21" i="42" s="1"/>
  <c r="F20" i="42"/>
  <c r="H20" i="42" s="1"/>
  <c r="M20" i="42" s="1"/>
  <c r="F17" i="42"/>
  <c r="J17" i="42" s="1"/>
  <c r="M17" i="42" s="1"/>
  <c r="F16" i="42"/>
  <c r="J16" i="42" s="1"/>
  <c r="M16" i="42" s="1"/>
  <c r="F15" i="42"/>
  <c r="L15" i="42" s="1"/>
  <c r="M15" i="42" s="1"/>
  <c r="F14" i="42"/>
  <c r="H14" i="42" s="1"/>
  <c r="M14" i="42" s="1"/>
  <c r="M32" i="42" l="1"/>
  <c r="M100" i="42"/>
  <c r="M93" i="42"/>
  <c r="M30" i="42"/>
  <c r="J106" i="42"/>
  <c r="M27" i="42"/>
  <c r="L106" i="42"/>
  <c r="M24" i="42"/>
  <c r="M31" i="42"/>
  <c r="M71" i="42"/>
  <c r="M64" i="42"/>
  <c r="M18" i="42"/>
  <c r="M72" i="42"/>
  <c r="M94" i="42"/>
  <c r="H106" i="42"/>
  <c r="L5" i="42" s="1"/>
  <c r="M43" i="42"/>
  <c r="M58" i="42"/>
  <c r="M65" i="42"/>
  <c r="M83" i="42"/>
  <c r="M33" i="42"/>
  <c r="M53" i="42"/>
  <c r="M79" i="42"/>
  <c r="M38" i="42"/>
  <c r="M88" i="42"/>
  <c r="M49" i="42"/>
  <c r="M101" i="42"/>
  <c r="F28" i="34"/>
  <c r="J28" i="34" s="1"/>
  <c r="M28" i="34" s="1"/>
  <c r="F26" i="34"/>
  <c r="L26" i="34" s="1"/>
  <c r="M26" i="34" s="1"/>
  <c r="F23" i="34"/>
  <c r="J23" i="34" s="1"/>
  <c r="M23" i="34" s="1"/>
  <c r="F21" i="34"/>
  <c r="L21" i="34" s="1"/>
  <c r="M21" i="34" s="1"/>
  <c r="F18" i="34"/>
  <c r="J18" i="34" s="1"/>
  <c r="F16" i="34"/>
  <c r="L16" i="34" s="1"/>
  <c r="M16" i="34" s="1"/>
  <c r="F11" i="34"/>
  <c r="L11" i="34" s="1"/>
  <c r="M11" i="34" s="1"/>
  <c r="F13" i="34"/>
  <c r="J13" i="34" s="1"/>
  <c r="M25" i="42" l="1"/>
  <c r="M106" i="42"/>
  <c r="M13" i="42"/>
  <c r="M18" i="34"/>
  <c r="M13" i="34"/>
  <c r="M107" i="42" l="1"/>
  <c r="E56" i="41"/>
  <c r="F60" i="41" s="1"/>
  <c r="J60" i="41" s="1"/>
  <c r="M60" i="41" s="1"/>
  <c r="M108" i="42" l="1"/>
  <c r="F57" i="41"/>
  <c r="H57" i="41" s="1"/>
  <c r="M57" i="41" s="1"/>
  <c r="J150" i="35"/>
  <c r="M150" i="35" s="1"/>
  <c r="F149" i="35"/>
  <c r="J149" i="35" s="1"/>
  <c r="M149" i="35" s="1"/>
  <c r="F148" i="35"/>
  <c r="F147" i="35"/>
  <c r="L147" i="35" s="1"/>
  <c r="M147" i="35" s="1"/>
  <c r="F146" i="35"/>
  <c r="H146" i="35" s="1"/>
  <c r="M146" i="35" s="1"/>
  <c r="F144" i="35"/>
  <c r="J144" i="35" s="1"/>
  <c r="M144" i="35" s="1"/>
  <c r="F143" i="35"/>
  <c r="F142" i="35"/>
  <c r="L142" i="35" s="1"/>
  <c r="M142" i="35" s="1"/>
  <c r="F141" i="35"/>
  <c r="H141" i="35" s="1"/>
  <c r="M141" i="35" s="1"/>
  <c r="F139" i="35"/>
  <c r="J139" i="35" s="1"/>
  <c r="M139" i="35" s="1"/>
  <c r="F138" i="35"/>
  <c r="F137" i="35"/>
  <c r="L137" i="35" s="1"/>
  <c r="M137" i="35" s="1"/>
  <c r="F136" i="35"/>
  <c r="H136" i="35" s="1"/>
  <c r="M136" i="35" s="1"/>
  <c r="F105" i="35"/>
  <c r="J105" i="35" s="1"/>
  <c r="M105" i="35" s="1"/>
  <c r="F104" i="35"/>
  <c r="J104" i="35" s="1"/>
  <c r="M104" i="35" s="1"/>
  <c r="F103" i="35"/>
  <c r="L103" i="35" s="1"/>
  <c r="M103" i="35" s="1"/>
  <c r="F102" i="35"/>
  <c r="H102" i="35" s="1"/>
  <c r="M102" i="35" s="1"/>
  <c r="F100" i="35"/>
  <c r="J100" i="35" s="1"/>
  <c r="M100" i="35" s="1"/>
  <c r="F99" i="35"/>
  <c r="J99" i="35" s="1"/>
  <c r="M99" i="35" s="1"/>
  <c r="F98" i="35"/>
  <c r="L98" i="35" s="1"/>
  <c r="M98" i="35" s="1"/>
  <c r="F97" i="35"/>
  <c r="H97" i="35" s="1"/>
  <c r="M97" i="35" s="1"/>
  <c r="E90" i="35"/>
  <c r="F95" i="35" s="1"/>
  <c r="J95" i="35" s="1"/>
  <c r="M95" i="35" s="1"/>
  <c r="F89" i="35"/>
  <c r="J89" i="35" s="1"/>
  <c r="M89" i="35" s="1"/>
  <c r="F88" i="35"/>
  <c r="J88" i="35" s="1"/>
  <c r="M88" i="35" s="1"/>
  <c r="F87" i="35"/>
  <c r="J87" i="35" s="1"/>
  <c r="M87" i="35" s="1"/>
  <c r="F86" i="35"/>
  <c r="L86" i="35" s="1"/>
  <c r="M86" i="35" s="1"/>
  <c r="F85" i="35"/>
  <c r="H85" i="35" s="1"/>
  <c r="M85" i="35" s="1"/>
  <c r="F83" i="35"/>
  <c r="J83" i="35" s="1"/>
  <c r="M83" i="35" s="1"/>
  <c r="F82" i="35"/>
  <c r="J82" i="35" s="1"/>
  <c r="M82" i="35" s="1"/>
  <c r="F81" i="35"/>
  <c r="L81" i="35" s="1"/>
  <c r="M81" i="35" s="1"/>
  <c r="F80" i="35"/>
  <c r="H80" i="35" s="1"/>
  <c r="M80" i="35" s="1"/>
  <c r="F78" i="35"/>
  <c r="J78" i="35" s="1"/>
  <c r="M78" i="35" s="1"/>
  <c r="F77" i="35"/>
  <c r="F76" i="35"/>
  <c r="L76" i="35" s="1"/>
  <c r="M76" i="35" s="1"/>
  <c r="F75" i="35"/>
  <c r="H75" i="35" s="1"/>
  <c r="M75" i="35" s="1"/>
  <c r="F108" i="35"/>
  <c r="H108" i="35" s="1"/>
  <c r="M108" i="35" s="1"/>
  <c r="F109" i="35"/>
  <c r="L109" i="35" s="1"/>
  <c r="M109" i="35" s="1"/>
  <c r="F110" i="35"/>
  <c r="F111" i="35"/>
  <c r="J111" i="35" s="1"/>
  <c r="M111" i="35" s="1"/>
  <c r="F113" i="35"/>
  <c r="H113" i="35" s="1"/>
  <c r="M113" i="35" s="1"/>
  <c r="F114" i="35"/>
  <c r="L114" i="35" s="1"/>
  <c r="M114" i="35" s="1"/>
  <c r="F115" i="35"/>
  <c r="J115" i="35" s="1"/>
  <c r="M115" i="35" s="1"/>
  <c r="F116" i="35"/>
  <c r="J116" i="35" s="1"/>
  <c r="M116" i="35" s="1"/>
  <c r="F117" i="35"/>
  <c r="J117" i="35" s="1"/>
  <c r="M117" i="35" s="1"/>
  <c r="E118" i="35"/>
  <c r="F119" i="35" s="1"/>
  <c r="H119" i="35" s="1"/>
  <c r="M119" i="35" s="1"/>
  <c r="F125" i="35"/>
  <c r="H125" i="35" s="1"/>
  <c r="M125" i="35" s="1"/>
  <c r="F126" i="35"/>
  <c r="L126" i="35" s="1"/>
  <c r="M126" i="35" s="1"/>
  <c r="F127" i="35"/>
  <c r="J127" i="35" s="1"/>
  <c r="M127" i="35" s="1"/>
  <c r="F128" i="35"/>
  <c r="J128" i="35" s="1"/>
  <c r="M128" i="35" s="1"/>
  <c r="F130" i="35"/>
  <c r="H130" i="35" s="1"/>
  <c r="M130" i="35" s="1"/>
  <c r="F131" i="35"/>
  <c r="L131" i="35" s="1"/>
  <c r="M131" i="35" s="1"/>
  <c r="F132" i="35"/>
  <c r="J132" i="35" s="1"/>
  <c r="M132" i="35" s="1"/>
  <c r="F133" i="35"/>
  <c r="J133" i="35" s="1"/>
  <c r="M133" i="35" s="1"/>
  <c r="F22" i="35"/>
  <c r="J22" i="35" s="1"/>
  <c r="M22" i="35" s="1"/>
  <c r="F21" i="35"/>
  <c r="F20" i="35"/>
  <c r="L20" i="35" s="1"/>
  <c r="M20" i="35" s="1"/>
  <c r="F19" i="35"/>
  <c r="H19" i="35" s="1"/>
  <c r="M19" i="35" s="1"/>
  <c r="F44" i="35"/>
  <c r="J44" i="35" s="1"/>
  <c r="M44" i="35" s="1"/>
  <c r="F43" i="35"/>
  <c r="J43" i="35" s="1"/>
  <c r="M43" i="35" s="1"/>
  <c r="F42" i="35"/>
  <c r="L42" i="35" s="1"/>
  <c r="M42" i="35" s="1"/>
  <c r="F41" i="35"/>
  <c r="H41" i="35" s="1"/>
  <c r="M41" i="35" s="1"/>
  <c r="F39" i="35"/>
  <c r="J39" i="35" s="1"/>
  <c r="M39" i="35" s="1"/>
  <c r="F38" i="35"/>
  <c r="J38" i="35" s="1"/>
  <c r="M38" i="35" s="1"/>
  <c r="F37" i="35"/>
  <c r="L37" i="35" s="1"/>
  <c r="M37" i="35" s="1"/>
  <c r="F36" i="35"/>
  <c r="H36" i="35" s="1"/>
  <c r="M36" i="35" s="1"/>
  <c r="E29" i="35"/>
  <c r="F34" i="35" s="1"/>
  <c r="J34" i="35" s="1"/>
  <c r="M34" i="35" s="1"/>
  <c r="F28" i="35"/>
  <c r="J28" i="35" s="1"/>
  <c r="M28" i="35" s="1"/>
  <c r="F27" i="35"/>
  <c r="J27" i="35" s="1"/>
  <c r="M27" i="35" s="1"/>
  <c r="F26" i="35"/>
  <c r="J26" i="35" s="1"/>
  <c r="M26" i="35" s="1"/>
  <c r="F25" i="35"/>
  <c r="L25" i="35" s="1"/>
  <c r="M25" i="35" s="1"/>
  <c r="F24" i="35"/>
  <c r="H24" i="35" s="1"/>
  <c r="M24" i="35" s="1"/>
  <c r="F17" i="35"/>
  <c r="J17" i="35" s="1"/>
  <c r="M17" i="35" s="1"/>
  <c r="F16" i="35"/>
  <c r="J16" i="35" s="1"/>
  <c r="M16" i="35" s="1"/>
  <c r="F15" i="35"/>
  <c r="L15" i="35" s="1"/>
  <c r="M15" i="35" s="1"/>
  <c r="F14" i="35"/>
  <c r="H14" i="35" s="1"/>
  <c r="M14" i="35" s="1"/>
  <c r="F54" i="35"/>
  <c r="F72" i="35"/>
  <c r="J72" i="35" s="1"/>
  <c r="M72" i="35" s="1"/>
  <c r="F71" i="35"/>
  <c r="J71" i="35" s="1"/>
  <c r="M71" i="35" s="1"/>
  <c r="F70" i="35"/>
  <c r="L70" i="35" s="1"/>
  <c r="M70" i="35" s="1"/>
  <c r="F69" i="35"/>
  <c r="H69" i="35" s="1"/>
  <c r="M69" i="35" s="1"/>
  <c r="E57" i="35"/>
  <c r="M109" i="42" l="1"/>
  <c r="J138" i="35"/>
  <c r="M138" i="35" s="1"/>
  <c r="J77" i="35"/>
  <c r="M77" i="35" s="1"/>
  <c r="M74" i="35" s="1"/>
  <c r="J148" i="35"/>
  <c r="J143" i="35"/>
  <c r="M143" i="35" s="1"/>
  <c r="M140" i="35" s="1"/>
  <c r="M135" i="35"/>
  <c r="M101" i="35"/>
  <c r="M96" i="35"/>
  <c r="M79" i="35"/>
  <c r="M84" i="35"/>
  <c r="F93" i="35"/>
  <c r="J93" i="35" s="1"/>
  <c r="M93" i="35" s="1"/>
  <c r="M124" i="35"/>
  <c r="J110" i="35"/>
  <c r="M110" i="35" s="1"/>
  <c r="M107" i="35" s="1"/>
  <c r="F92" i="35"/>
  <c r="L92" i="35" s="1"/>
  <c r="M92" i="35" s="1"/>
  <c r="F120" i="35"/>
  <c r="L120" i="35" s="1"/>
  <c r="M120" i="35" s="1"/>
  <c r="F94" i="35"/>
  <c r="J94" i="35" s="1"/>
  <c r="M94" i="35" s="1"/>
  <c r="F121" i="35"/>
  <c r="J121" i="35" s="1"/>
  <c r="M121" i="35" s="1"/>
  <c r="F91" i="35"/>
  <c r="H91" i="35" s="1"/>
  <c r="M91" i="35" s="1"/>
  <c r="M129" i="35"/>
  <c r="M112" i="35"/>
  <c r="F122" i="35"/>
  <c r="J122" i="35" s="1"/>
  <c r="M122" i="35" s="1"/>
  <c r="F123" i="35"/>
  <c r="J123" i="35" s="1"/>
  <c r="M123" i="35" s="1"/>
  <c r="J21" i="35"/>
  <c r="M21" i="35" s="1"/>
  <c r="M18" i="35" s="1"/>
  <c r="M13" i="35"/>
  <c r="F33" i="35"/>
  <c r="J33" i="35" s="1"/>
  <c r="M33" i="35" s="1"/>
  <c r="M23" i="35"/>
  <c r="M35" i="35"/>
  <c r="M40" i="35"/>
  <c r="F32" i="35"/>
  <c r="J32" i="35" s="1"/>
  <c r="M32" i="35" s="1"/>
  <c r="F31" i="35"/>
  <c r="L31" i="35" s="1"/>
  <c r="M31" i="35" s="1"/>
  <c r="F30" i="35"/>
  <c r="H30" i="35" s="1"/>
  <c r="M30" i="35" s="1"/>
  <c r="M68" i="35"/>
  <c r="F93" i="34"/>
  <c r="J93" i="34" s="1"/>
  <c r="M93" i="34" s="1"/>
  <c r="J92" i="34"/>
  <c r="M92" i="34" s="1"/>
  <c r="F91" i="34"/>
  <c r="L91" i="34" s="1"/>
  <c r="M91" i="34" s="1"/>
  <c r="F90" i="34"/>
  <c r="H90" i="34" s="1"/>
  <c r="M90" i="34" s="1"/>
  <c r="F27" i="34"/>
  <c r="J27" i="34" s="1"/>
  <c r="M27" i="34" s="1"/>
  <c r="F25" i="34"/>
  <c r="H25" i="34" s="1"/>
  <c r="M25" i="34" s="1"/>
  <c r="M148" i="35" l="1"/>
  <c r="M145" i="35" s="1"/>
  <c r="M110" i="42"/>
  <c r="M118" i="35"/>
  <c r="M90" i="35"/>
  <c r="M29" i="35"/>
  <c r="M24" i="34"/>
  <c r="M89" i="34"/>
  <c r="J67" i="36"/>
  <c r="M67" i="36" s="1"/>
  <c r="M111" i="42" l="1"/>
  <c r="J130" i="41"/>
  <c r="M130" i="41" s="1"/>
  <c r="F114" i="41"/>
  <c r="J114" i="41" s="1"/>
  <c r="M114" i="41" s="1"/>
  <c r="F113" i="41"/>
  <c r="J113" i="41" s="1"/>
  <c r="M113" i="41" s="1"/>
  <c r="F112" i="41"/>
  <c r="L112" i="41" s="1"/>
  <c r="M112" i="41" s="1"/>
  <c r="F111" i="41"/>
  <c r="H111" i="41" s="1"/>
  <c r="M111" i="41" s="1"/>
  <c r="F99" i="41"/>
  <c r="J99" i="41" s="1"/>
  <c r="M99" i="41" s="1"/>
  <c r="F98" i="41"/>
  <c r="J98" i="41" s="1"/>
  <c r="M98" i="41" s="1"/>
  <c r="F97" i="41"/>
  <c r="L97" i="41" s="1"/>
  <c r="M97" i="41" s="1"/>
  <c r="F96" i="41"/>
  <c r="H96" i="41" s="1"/>
  <c r="M96" i="41" s="1"/>
  <c r="F89" i="41"/>
  <c r="J89" i="41" s="1"/>
  <c r="M89" i="41" s="1"/>
  <c r="F88" i="41"/>
  <c r="J88" i="41" s="1"/>
  <c r="M88" i="41" s="1"/>
  <c r="F87" i="41"/>
  <c r="L87" i="41" s="1"/>
  <c r="M87" i="41" s="1"/>
  <c r="F86" i="41"/>
  <c r="H86" i="41" s="1"/>
  <c r="M86" i="41" s="1"/>
  <c r="F94" i="41"/>
  <c r="J94" i="41" s="1"/>
  <c r="M94" i="41" s="1"/>
  <c r="F93" i="41"/>
  <c r="J93" i="41" s="1"/>
  <c r="M93" i="41" s="1"/>
  <c r="F92" i="41"/>
  <c r="L92" i="41" s="1"/>
  <c r="M92" i="41" s="1"/>
  <c r="F91" i="41"/>
  <c r="H91" i="41" s="1"/>
  <c r="M91" i="41" s="1"/>
  <c r="M112" i="42" l="1"/>
  <c r="M110" i="41"/>
  <c r="M95" i="41"/>
  <c r="M85" i="41"/>
  <c r="M90" i="41"/>
  <c r="M113" i="42" l="1"/>
  <c r="J84" i="41"/>
  <c r="M84" i="41" s="1"/>
  <c r="M114" i="42" l="1"/>
  <c r="J81" i="41"/>
  <c r="M81" i="41" s="1"/>
  <c r="J82" i="41"/>
  <c r="M82" i="41" s="1"/>
  <c r="J83" i="41"/>
  <c r="M83" i="41" s="1"/>
  <c r="J131" i="41"/>
  <c r="H131" i="41"/>
  <c r="F129" i="41"/>
  <c r="J129" i="41" s="1"/>
  <c r="M129" i="41" s="1"/>
  <c r="F128" i="41"/>
  <c r="J128" i="41" s="1"/>
  <c r="M128" i="41" s="1"/>
  <c r="F127" i="41"/>
  <c r="L127" i="41" s="1"/>
  <c r="M127" i="41" s="1"/>
  <c r="F126" i="41"/>
  <c r="H126" i="41" s="1"/>
  <c r="M126" i="41" s="1"/>
  <c r="F109" i="41"/>
  <c r="J109" i="41" s="1"/>
  <c r="M109" i="41" s="1"/>
  <c r="F108" i="41"/>
  <c r="J108" i="41" s="1"/>
  <c r="M108" i="41" s="1"/>
  <c r="F107" i="41"/>
  <c r="L107" i="41" s="1"/>
  <c r="M107" i="41" s="1"/>
  <c r="F106" i="41"/>
  <c r="H106" i="41" s="1"/>
  <c r="M106" i="41" s="1"/>
  <c r="F119" i="41"/>
  <c r="J119" i="41" s="1"/>
  <c r="M119" i="41" s="1"/>
  <c r="F118" i="41"/>
  <c r="J118" i="41" s="1"/>
  <c r="M118" i="41" s="1"/>
  <c r="F117" i="41"/>
  <c r="L117" i="41" s="1"/>
  <c r="M117" i="41" s="1"/>
  <c r="F116" i="41"/>
  <c r="H116" i="41" s="1"/>
  <c r="M116" i="41" s="1"/>
  <c r="F124" i="41"/>
  <c r="J124" i="41" s="1"/>
  <c r="M124" i="41" s="1"/>
  <c r="F123" i="41"/>
  <c r="J123" i="41" s="1"/>
  <c r="M123" i="41" s="1"/>
  <c r="F122" i="41"/>
  <c r="L122" i="41" s="1"/>
  <c r="M122" i="41" s="1"/>
  <c r="F121" i="41"/>
  <c r="H121" i="41" s="1"/>
  <c r="M121" i="41" s="1"/>
  <c r="J80" i="41"/>
  <c r="M80" i="41" s="1"/>
  <c r="J79" i="41"/>
  <c r="M79" i="41" s="1"/>
  <c r="F78" i="41"/>
  <c r="J78" i="41" s="1"/>
  <c r="M78" i="41" s="1"/>
  <c r="F77" i="41"/>
  <c r="J77" i="41" s="1"/>
  <c r="M77" i="41" s="1"/>
  <c r="F76" i="41"/>
  <c r="L76" i="41" s="1"/>
  <c r="M76" i="41" s="1"/>
  <c r="F75" i="41"/>
  <c r="H75" i="41" s="1"/>
  <c r="M75" i="41" s="1"/>
  <c r="F147" i="41"/>
  <c r="J147" i="41" s="1"/>
  <c r="M147" i="41" s="1"/>
  <c r="F146" i="41"/>
  <c r="J146" i="41" s="1"/>
  <c r="M146" i="41" s="1"/>
  <c r="F145" i="41"/>
  <c r="L145" i="41" s="1"/>
  <c r="M145" i="41" s="1"/>
  <c r="F144" i="41"/>
  <c r="H144" i="41" s="1"/>
  <c r="M144" i="41" s="1"/>
  <c r="F168" i="41"/>
  <c r="J168" i="41" s="1"/>
  <c r="M168" i="41" s="1"/>
  <c r="F167" i="41"/>
  <c r="J167" i="41" s="1"/>
  <c r="M167" i="41" s="1"/>
  <c r="F166" i="41"/>
  <c r="L166" i="41" s="1"/>
  <c r="M166" i="41" s="1"/>
  <c r="F165" i="41"/>
  <c r="H165" i="41" s="1"/>
  <c r="M165" i="41" s="1"/>
  <c r="F34" i="41"/>
  <c r="J34" i="41" s="1"/>
  <c r="M34" i="41" s="1"/>
  <c r="F33" i="41"/>
  <c r="J33" i="41" s="1"/>
  <c r="M33" i="41" s="1"/>
  <c r="F32" i="41"/>
  <c r="L32" i="41" s="1"/>
  <c r="M32" i="41" s="1"/>
  <c r="F31" i="41"/>
  <c r="H31" i="41" s="1"/>
  <c r="M31" i="41" s="1"/>
  <c r="F29" i="41"/>
  <c r="J29" i="41" s="1"/>
  <c r="M29" i="41" s="1"/>
  <c r="F28" i="41"/>
  <c r="J28" i="41" s="1"/>
  <c r="M28" i="41" s="1"/>
  <c r="F27" i="41"/>
  <c r="L27" i="41" s="1"/>
  <c r="M27" i="41" s="1"/>
  <c r="F26" i="41"/>
  <c r="H26" i="41" s="1"/>
  <c r="M26" i="41" s="1"/>
  <c r="F24" i="41"/>
  <c r="J24" i="41" s="1"/>
  <c r="M24" i="41" s="1"/>
  <c r="F23" i="41"/>
  <c r="J23" i="41" s="1"/>
  <c r="M23" i="41" s="1"/>
  <c r="F22" i="41"/>
  <c r="L22" i="41" s="1"/>
  <c r="M22" i="41" s="1"/>
  <c r="F21" i="41"/>
  <c r="H21" i="41" s="1"/>
  <c r="M21" i="41" s="1"/>
  <c r="F16" i="41"/>
  <c r="H16" i="41" s="1"/>
  <c r="M16" i="41" s="1"/>
  <c r="F17" i="41"/>
  <c r="L17" i="41" s="1"/>
  <c r="M17" i="41" s="1"/>
  <c r="F18" i="41"/>
  <c r="J18" i="41" s="1"/>
  <c r="M18" i="41" s="1"/>
  <c r="F19" i="41"/>
  <c r="J19" i="41" s="1"/>
  <c r="M19" i="41" s="1"/>
  <c r="J181" i="41"/>
  <c r="M181" i="41" s="1"/>
  <c r="J180" i="41"/>
  <c r="M180" i="41" s="1"/>
  <c r="F179" i="41"/>
  <c r="J179" i="41" s="1"/>
  <c r="M179" i="41" s="1"/>
  <c r="F178" i="41"/>
  <c r="J178" i="41" s="1"/>
  <c r="M178" i="41" s="1"/>
  <c r="F177" i="41"/>
  <c r="L177" i="41" s="1"/>
  <c r="M177" i="41" s="1"/>
  <c r="F176" i="41"/>
  <c r="H176" i="41" s="1"/>
  <c r="M176" i="41" s="1"/>
  <c r="F174" i="41"/>
  <c r="J174" i="41" s="1"/>
  <c r="M174" i="41" s="1"/>
  <c r="F173" i="41"/>
  <c r="J173" i="41" s="1"/>
  <c r="M173" i="41" s="1"/>
  <c r="F172" i="41"/>
  <c r="L172" i="41" s="1"/>
  <c r="M172" i="41" s="1"/>
  <c r="F171" i="41"/>
  <c r="H171" i="41" s="1"/>
  <c r="M171" i="41" s="1"/>
  <c r="F163" i="41"/>
  <c r="J163" i="41" s="1"/>
  <c r="M163" i="41" s="1"/>
  <c r="F162" i="41"/>
  <c r="J162" i="41" s="1"/>
  <c r="M162" i="41" s="1"/>
  <c r="F161" i="41"/>
  <c r="L161" i="41" s="1"/>
  <c r="M161" i="41" s="1"/>
  <c r="F160" i="41"/>
  <c r="H160" i="41" s="1"/>
  <c r="M160" i="41" s="1"/>
  <c r="F158" i="41"/>
  <c r="J158" i="41" s="1"/>
  <c r="M158" i="41" s="1"/>
  <c r="F157" i="41"/>
  <c r="J157" i="41" s="1"/>
  <c r="M157" i="41" s="1"/>
  <c r="F156" i="41"/>
  <c r="L156" i="41" s="1"/>
  <c r="M156" i="41" s="1"/>
  <c r="F155" i="41"/>
  <c r="H155" i="41" s="1"/>
  <c r="M155" i="41" s="1"/>
  <c r="F152" i="41"/>
  <c r="J152" i="41" s="1"/>
  <c r="M152" i="41" s="1"/>
  <c r="F151" i="41"/>
  <c r="J151" i="41" s="1"/>
  <c r="M151" i="41" s="1"/>
  <c r="F150" i="41"/>
  <c r="L150" i="41" s="1"/>
  <c r="M150" i="41" s="1"/>
  <c r="F149" i="41"/>
  <c r="H149" i="41" s="1"/>
  <c r="M149" i="41" s="1"/>
  <c r="F142" i="41"/>
  <c r="J142" i="41" s="1"/>
  <c r="M142" i="41" s="1"/>
  <c r="F141" i="41"/>
  <c r="J141" i="41" s="1"/>
  <c r="M141" i="41" s="1"/>
  <c r="F140" i="41"/>
  <c r="L140" i="41" s="1"/>
  <c r="M140" i="41" s="1"/>
  <c r="F139" i="41"/>
  <c r="H139" i="41" s="1"/>
  <c r="M139" i="41" s="1"/>
  <c r="F137" i="41"/>
  <c r="J137" i="41" s="1"/>
  <c r="M137" i="41" s="1"/>
  <c r="F136" i="41"/>
  <c r="J136" i="41" s="1"/>
  <c r="M136" i="41" s="1"/>
  <c r="F135" i="41"/>
  <c r="L135" i="41" s="1"/>
  <c r="M135" i="41" s="1"/>
  <c r="F134" i="41"/>
  <c r="H134" i="41" s="1"/>
  <c r="M134" i="41" s="1"/>
  <c r="F104" i="41"/>
  <c r="J104" i="41" s="1"/>
  <c r="M104" i="41" s="1"/>
  <c r="F103" i="41"/>
  <c r="J103" i="41" s="1"/>
  <c r="M103" i="41" s="1"/>
  <c r="F102" i="41"/>
  <c r="L102" i="41" s="1"/>
  <c r="M102" i="41" s="1"/>
  <c r="F101" i="41"/>
  <c r="H101" i="41" s="1"/>
  <c r="M101" i="41" s="1"/>
  <c r="J70" i="41"/>
  <c r="M70" i="41" s="1"/>
  <c r="J69" i="41"/>
  <c r="M69" i="41" s="1"/>
  <c r="J68" i="41"/>
  <c r="M68" i="41" s="1"/>
  <c r="J67" i="41"/>
  <c r="M67" i="41" s="1"/>
  <c r="J66" i="41"/>
  <c r="M66" i="41" s="1"/>
  <c r="F65" i="41"/>
  <c r="J65" i="41" s="1"/>
  <c r="M65" i="41" s="1"/>
  <c r="F64" i="41"/>
  <c r="J64" i="41" s="1"/>
  <c r="M64" i="41" s="1"/>
  <c r="F63" i="41"/>
  <c r="L63" i="41" s="1"/>
  <c r="M63" i="41" s="1"/>
  <c r="F62" i="41"/>
  <c r="H62" i="41" s="1"/>
  <c r="M62" i="41" s="1"/>
  <c r="J59" i="41"/>
  <c r="H59" i="41"/>
  <c r="J58" i="41"/>
  <c r="H58" i="41"/>
  <c r="F55" i="41"/>
  <c r="J55" i="41" s="1"/>
  <c r="M55" i="41" s="1"/>
  <c r="J54" i="41"/>
  <c r="M54" i="41" s="1"/>
  <c r="F53" i="41"/>
  <c r="L53" i="41" s="1"/>
  <c r="M53" i="41" s="1"/>
  <c r="F52" i="41"/>
  <c r="H52" i="41" s="1"/>
  <c r="M52" i="41" s="1"/>
  <c r="F49" i="41"/>
  <c r="J49" i="41" s="1"/>
  <c r="M49" i="41" s="1"/>
  <c r="F48" i="41"/>
  <c r="J48" i="41" s="1"/>
  <c r="M48" i="41" s="1"/>
  <c r="F47" i="41"/>
  <c r="L47" i="41" s="1"/>
  <c r="M47" i="41" s="1"/>
  <c r="F46" i="41"/>
  <c r="H46" i="41" s="1"/>
  <c r="M46" i="41" s="1"/>
  <c r="F44" i="41"/>
  <c r="J44" i="41" s="1"/>
  <c r="M44" i="41" s="1"/>
  <c r="F43" i="41"/>
  <c r="J43" i="41" s="1"/>
  <c r="M43" i="41" s="1"/>
  <c r="F42" i="41"/>
  <c r="L42" i="41" s="1"/>
  <c r="M42" i="41" s="1"/>
  <c r="F41" i="41"/>
  <c r="H41" i="41" s="1"/>
  <c r="M41" i="41" s="1"/>
  <c r="F39" i="41"/>
  <c r="J39" i="41" s="1"/>
  <c r="M39" i="41" s="1"/>
  <c r="F38" i="41"/>
  <c r="J38" i="41" s="1"/>
  <c r="M38" i="41" s="1"/>
  <c r="F37" i="41"/>
  <c r="L37" i="41" s="1"/>
  <c r="M37" i="41" s="1"/>
  <c r="F36" i="41"/>
  <c r="H36" i="41" s="1"/>
  <c r="M36" i="41" s="1"/>
  <c r="F14" i="41"/>
  <c r="J14" i="41" s="1"/>
  <c r="M14" i="41" s="1"/>
  <c r="F13" i="41"/>
  <c r="J13" i="41" s="1"/>
  <c r="F12" i="41"/>
  <c r="L12" i="41" s="1"/>
  <c r="F11" i="41"/>
  <c r="H11" i="41" s="1"/>
  <c r="L4" i="42" l="1"/>
  <c r="D14" i="4"/>
  <c r="M125" i="41"/>
  <c r="M51" i="41"/>
  <c r="H182" i="41"/>
  <c r="M185" i="41" s="1"/>
  <c r="M159" i="41"/>
  <c r="M131" i="41"/>
  <c r="M120" i="41"/>
  <c r="M115" i="41"/>
  <c r="M72" i="41"/>
  <c r="M105" i="41"/>
  <c r="J182" i="41"/>
  <c r="M143" i="41"/>
  <c r="M164" i="41"/>
  <c r="M30" i="41"/>
  <c r="M25" i="41"/>
  <c r="M59" i="41"/>
  <c r="M138" i="41"/>
  <c r="M58" i="41"/>
  <c r="M154" i="41"/>
  <c r="M20" i="41"/>
  <c r="M15" i="41"/>
  <c r="M175" i="41"/>
  <c r="M133" i="41"/>
  <c r="M40" i="41"/>
  <c r="M45" i="41"/>
  <c r="M12" i="41"/>
  <c r="L182" i="41"/>
  <c r="M35" i="41"/>
  <c r="M100" i="41"/>
  <c r="M170" i="41"/>
  <c r="M11" i="41"/>
  <c r="M13" i="41"/>
  <c r="M61" i="41"/>
  <c r="M148" i="41"/>
  <c r="M56" i="41" l="1"/>
  <c r="L5" i="41"/>
  <c r="M182" i="41"/>
  <c r="M183" i="41"/>
  <c r="M10" i="41"/>
  <c r="M184" i="41" l="1"/>
  <c r="M186" i="41" s="1"/>
  <c r="M187" i="41" l="1"/>
  <c r="M188" i="41" s="1"/>
  <c r="M189" i="41" s="1"/>
  <c r="M190" i="41" s="1"/>
  <c r="M191" i="41" s="1"/>
  <c r="M192" i="41" s="1"/>
  <c r="F33" i="39"/>
  <c r="H33" i="39" s="1"/>
  <c r="M33" i="39" s="1"/>
  <c r="M32" i="39" s="1"/>
  <c r="L4" i="41" l="1"/>
  <c r="E10" i="4" s="1"/>
  <c r="F10" i="4" s="1"/>
  <c r="L34" i="39"/>
  <c r="M34" i="39" s="1"/>
  <c r="F31" i="39" l="1"/>
  <c r="J31" i="39" s="1"/>
  <c r="M31" i="39" s="1"/>
  <c r="F30" i="39"/>
  <c r="J30" i="39" s="1"/>
  <c r="M30" i="39" s="1"/>
  <c r="F29" i="39"/>
  <c r="J29" i="39" s="1"/>
  <c r="M29" i="39" s="1"/>
  <c r="F28" i="39"/>
  <c r="H28" i="39" s="1"/>
  <c r="M28" i="39" s="1"/>
  <c r="F26" i="39"/>
  <c r="J26" i="39" s="1"/>
  <c r="M26" i="39" s="1"/>
  <c r="F25" i="39"/>
  <c r="J25" i="39" s="1"/>
  <c r="M25" i="39" s="1"/>
  <c r="F24" i="39"/>
  <c r="L24" i="39" s="1"/>
  <c r="M24" i="39" s="1"/>
  <c r="F23" i="39"/>
  <c r="H23" i="39" s="1"/>
  <c r="M23" i="39" s="1"/>
  <c r="F21" i="39"/>
  <c r="J21" i="39" s="1"/>
  <c r="M21" i="39" s="1"/>
  <c r="F20" i="39"/>
  <c r="H20" i="39" s="1"/>
  <c r="M20" i="39" s="1"/>
  <c r="F18" i="39"/>
  <c r="J18" i="39" s="1"/>
  <c r="M18" i="39" s="1"/>
  <c r="F17" i="39"/>
  <c r="J17" i="39" s="1"/>
  <c r="M17" i="39" s="1"/>
  <c r="F16" i="39"/>
  <c r="L16" i="39" s="1"/>
  <c r="F15" i="39"/>
  <c r="H15" i="39" s="1"/>
  <c r="M15" i="39" s="1"/>
  <c r="F13" i="39"/>
  <c r="J13" i="39" s="1"/>
  <c r="F12" i="39"/>
  <c r="H12" i="39" s="1"/>
  <c r="M12" i="39" s="1"/>
  <c r="F10" i="39"/>
  <c r="H10" i="39" s="1"/>
  <c r="F66" i="36"/>
  <c r="J66" i="36" s="1"/>
  <c r="M66" i="36" s="1"/>
  <c r="F65" i="36"/>
  <c r="J65" i="36" s="1"/>
  <c r="M65" i="36" s="1"/>
  <c r="F64" i="36"/>
  <c r="L64" i="36" s="1"/>
  <c r="M64" i="36" s="1"/>
  <c r="F63" i="36"/>
  <c r="H63" i="36" s="1"/>
  <c r="M63" i="36" s="1"/>
  <c r="F61" i="36"/>
  <c r="J61" i="36" s="1"/>
  <c r="M61" i="36" s="1"/>
  <c r="F60" i="36"/>
  <c r="F58" i="36"/>
  <c r="J58" i="36" s="1"/>
  <c r="M58" i="36" s="1"/>
  <c r="F57" i="36"/>
  <c r="J57" i="36" s="1"/>
  <c r="M57" i="36" s="1"/>
  <c r="F56" i="36"/>
  <c r="H56" i="36" s="1"/>
  <c r="M56" i="36" s="1"/>
  <c r="F54" i="36"/>
  <c r="J54" i="36" s="1"/>
  <c r="F53" i="36"/>
  <c r="H53" i="36" s="1"/>
  <c r="M53" i="36" s="1"/>
  <c r="F51" i="36"/>
  <c r="J51" i="36" s="1"/>
  <c r="M51" i="36" s="1"/>
  <c r="F50" i="36"/>
  <c r="J50" i="36" s="1"/>
  <c r="M50" i="36" s="1"/>
  <c r="F49" i="36"/>
  <c r="L49" i="36" s="1"/>
  <c r="M49" i="36" s="1"/>
  <c r="F48" i="36"/>
  <c r="H48" i="36" s="1"/>
  <c r="M48" i="36" s="1"/>
  <c r="F46" i="36"/>
  <c r="J46" i="36" s="1"/>
  <c r="M46" i="36" s="1"/>
  <c r="F45" i="36"/>
  <c r="J45" i="36" s="1"/>
  <c r="M45" i="36" s="1"/>
  <c r="F44" i="36"/>
  <c r="L44" i="36" s="1"/>
  <c r="M44" i="36" s="1"/>
  <c r="F43" i="36"/>
  <c r="H43" i="36" s="1"/>
  <c r="F40" i="36"/>
  <c r="J40" i="36" s="1"/>
  <c r="M40" i="36" s="1"/>
  <c r="F39" i="36"/>
  <c r="J39" i="36" s="1"/>
  <c r="M39" i="36" s="1"/>
  <c r="F38" i="36"/>
  <c r="H38" i="36" s="1"/>
  <c r="M38" i="36" s="1"/>
  <c r="F36" i="36"/>
  <c r="M36" i="36" s="1"/>
  <c r="F35" i="36"/>
  <c r="M35" i="36" s="1"/>
  <c r="F34" i="36"/>
  <c r="M34" i="36" s="1"/>
  <c r="F32" i="36"/>
  <c r="J32" i="36" s="1"/>
  <c r="M32" i="36" s="1"/>
  <c r="F31" i="36"/>
  <c r="J31" i="36" s="1"/>
  <c r="M31" i="36" s="1"/>
  <c r="F29" i="36"/>
  <c r="H29" i="36" s="1"/>
  <c r="M29" i="36" s="1"/>
  <c r="F27" i="36"/>
  <c r="J27" i="36" s="1"/>
  <c r="M27" i="36" s="1"/>
  <c r="F26" i="36"/>
  <c r="J26" i="36" s="1"/>
  <c r="M26" i="36" s="1"/>
  <c r="F25" i="36"/>
  <c r="H25" i="36" s="1"/>
  <c r="M25" i="36" s="1"/>
  <c r="F23" i="36"/>
  <c r="J23" i="36" s="1"/>
  <c r="M23" i="36" s="1"/>
  <c r="F22" i="36"/>
  <c r="J22" i="36" s="1"/>
  <c r="M22" i="36" s="1"/>
  <c r="F21" i="36"/>
  <c r="H21" i="36" s="1"/>
  <c r="M21" i="36" s="1"/>
  <c r="F19" i="36"/>
  <c r="J19" i="36" s="1"/>
  <c r="M19" i="36" s="1"/>
  <c r="F18" i="36"/>
  <c r="J18" i="36" s="1"/>
  <c r="M18" i="36" s="1"/>
  <c r="F17" i="36"/>
  <c r="H17" i="36" s="1"/>
  <c r="M17" i="36" s="1"/>
  <c r="F15" i="36"/>
  <c r="J15" i="36" s="1"/>
  <c r="M15" i="36" s="1"/>
  <c r="F14" i="36"/>
  <c r="J14" i="36" s="1"/>
  <c r="F13" i="36"/>
  <c r="L13" i="36" s="1"/>
  <c r="F12" i="36"/>
  <c r="H12" i="36" s="1"/>
  <c r="F67" i="35"/>
  <c r="J67" i="35" s="1"/>
  <c r="M67" i="35" s="1"/>
  <c r="F66" i="35"/>
  <c r="J66" i="35" s="1"/>
  <c r="M66" i="35" s="1"/>
  <c r="F65" i="35"/>
  <c r="L65" i="35" s="1"/>
  <c r="M65" i="35" s="1"/>
  <c r="F64" i="35"/>
  <c r="H64" i="35" s="1"/>
  <c r="M64" i="35" s="1"/>
  <c r="F62" i="35"/>
  <c r="J62" i="35" s="1"/>
  <c r="M62" i="35" s="1"/>
  <c r="F61" i="35"/>
  <c r="J61" i="35" s="1"/>
  <c r="M61" i="35" s="1"/>
  <c r="F60" i="35"/>
  <c r="J60" i="35" s="1"/>
  <c r="M60" i="35" s="1"/>
  <c r="F59" i="35"/>
  <c r="L59" i="35" s="1"/>
  <c r="M59" i="35" s="1"/>
  <c r="F58" i="35"/>
  <c r="H58" i="35" s="1"/>
  <c r="M58" i="35" s="1"/>
  <c r="F56" i="35"/>
  <c r="J56" i="35" s="1"/>
  <c r="M56" i="35" s="1"/>
  <c r="F55" i="35"/>
  <c r="J55" i="35" s="1"/>
  <c r="M55" i="35" s="1"/>
  <c r="F53" i="35"/>
  <c r="L53" i="35" s="1"/>
  <c r="M53" i="35" s="1"/>
  <c r="F52" i="35"/>
  <c r="H52" i="35" s="1"/>
  <c r="F50" i="35"/>
  <c r="J50" i="35" s="1"/>
  <c r="M50" i="35" s="1"/>
  <c r="F49" i="35"/>
  <c r="J49" i="35" s="1"/>
  <c r="J154" i="35" s="1"/>
  <c r="F48" i="35"/>
  <c r="L48" i="35" s="1"/>
  <c r="F47" i="35"/>
  <c r="H47" i="35" s="1"/>
  <c r="H151" i="35" s="1"/>
  <c r="M152" i="35" s="1"/>
  <c r="J126" i="34"/>
  <c r="M126" i="34" s="1"/>
  <c r="J125" i="34"/>
  <c r="M125" i="34" s="1"/>
  <c r="J124" i="34"/>
  <c r="M124" i="34" s="1"/>
  <c r="F123" i="34"/>
  <c r="J123" i="34" s="1"/>
  <c r="M123" i="34" s="1"/>
  <c r="J122" i="34"/>
  <c r="F121" i="34"/>
  <c r="L121" i="34" s="1"/>
  <c r="M121" i="34" s="1"/>
  <c r="F120" i="34"/>
  <c r="H120" i="34" s="1"/>
  <c r="M120" i="34" s="1"/>
  <c r="F118" i="34"/>
  <c r="J118" i="34" s="1"/>
  <c r="M118" i="34" s="1"/>
  <c r="J117" i="34"/>
  <c r="M117" i="34" s="1"/>
  <c r="F116" i="34"/>
  <c r="L116" i="34" s="1"/>
  <c r="M116" i="34" s="1"/>
  <c r="F115" i="34"/>
  <c r="H115" i="34" s="1"/>
  <c r="M115" i="34" s="1"/>
  <c r="F113" i="34"/>
  <c r="J113" i="34" s="1"/>
  <c r="M113" i="34" s="1"/>
  <c r="J112" i="34"/>
  <c r="M112" i="34" s="1"/>
  <c r="F111" i="34"/>
  <c r="L111" i="34" s="1"/>
  <c r="M111" i="34" s="1"/>
  <c r="F110" i="34"/>
  <c r="H110" i="34" s="1"/>
  <c r="M110" i="34" s="1"/>
  <c r="F108" i="34"/>
  <c r="J108" i="34" s="1"/>
  <c r="M108" i="34" s="1"/>
  <c r="J107" i="34"/>
  <c r="M107" i="34" s="1"/>
  <c r="F106" i="34"/>
  <c r="L106" i="34" s="1"/>
  <c r="M106" i="34" s="1"/>
  <c r="F105" i="34"/>
  <c r="H105" i="34" s="1"/>
  <c r="M105" i="34" s="1"/>
  <c r="F103" i="34"/>
  <c r="J103" i="34" s="1"/>
  <c r="M103" i="34" s="1"/>
  <c r="J102" i="34"/>
  <c r="M102" i="34" s="1"/>
  <c r="F101" i="34"/>
  <c r="L101" i="34" s="1"/>
  <c r="M101" i="34" s="1"/>
  <c r="F100" i="34"/>
  <c r="H100" i="34" s="1"/>
  <c r="M100" i="34" s="1"/>
  <c r="F98" i="34"/>
  <c r="J98" i="34" s="1"/>
  <c r="M98" i="34" s="1"/>
  <c r="J97" i="34"/>
  <c r="M97" i="34" s="1"/>
  <c r="F96" i="34"/>
  <c r="L96" i="34" s="1"/>
  <c r="M96" i="34" s="1"/>
  <c r="F95" i="34"/>
  <c r="H95" i="34" s="1"/>
  <c r="M95" i="34" s="1"/>
  <c r="F88" i="34"/>
  <c r="J88" i="34" s="1"/>
  <c r="M88" i="34" s="1"/>
  <c r="J87" i="34"/>
  <c r="M87" i="34" s="1"/>
  <c r="F86" i="34"/>
  <c r="L86" i="34" s="1"/>
  <c r="M86" i="34" s="1"/>
  <c r="F85" i="34"/>
  <c r="H85" i="34" s="1"/>
  <c r="M85" i="34" s="1"/>
  <c r="F83" i="34"/>
  <c r="J83" i="34" s="1"/>
  <c r="M83" i="34" s="1"/>
  <c r="J82" i="34"/>
  <c r="M82" i="34" s="1"/>
  <c r="F81" i="34"/>
  <c r="L81" i="34" s="1"/>
  <c r="M81" i="34" s="1"/>
  <c r="F80" i="34"/>
  <c r="H80" i="34" s="1"/>
  <c r="M80" i="34" s="1"/>
  <c r="F78" i="34"/>
  <c r="J78" i="34" s="1"/>
  <c r="M78" i="34" s="1"/>
  <c r="J77" i="34"/>
  <c r="M77" i="34" s="1"/>
  <c r="F76" i="34"/>
  <c r="L76" i="34" s="1"/>
  <c r="M76" i="34" s="1"/>
  <c r="F75" i="34"/>
  <c r="H75" i="34" s="1"/>
  <c r="M75" i="34" s="1"/>
  <c r="F73" i="34"/>
  <c r="J73" i="34" s="1"/>
  <c r="M73" i="34" s="1"/>
  <c r="J72" i="34"/>
  <c r="M72" i="34" s="1"/>
  <c r="F71" i="34"/>
  <c r="L71" i="34" s="1"/>
  <c r="M71" i="34" s="1"/>
  <c r="F70" i="34"/>
  <c r="H70" i="34" s="1"/>
  <c r="M70" i="34" s="1"/>
  <c r="F68" i="34"/>
  <c r="J68" i="34" s="1"/>
  <c r="M68" i="34" s="1"/>
  <c r="J67" i="34"/>
  <c r="M67" i="34" s="1"/>
  <c r="F66" i="34"/>
  <c r="L66" i="34" s="1"/>
  <c r="M66" i="34" s="1"/>
  <c r="F65" i="34"/>
  <c r="H65" i="34" s="1"/>
  <c r="M65" i="34" s="1"/>
  <c r="F63" i="34"/>
  <c r="J63" i="34" s="1"/>
  <c r="M63" i="34" s="1"/>
  <c r="F62" i="34"/>
  <c r="J62" i="34" s="1"/>
  <c r="M62" i="34" s="1"/>
  <c r="F61" i="34"/>
  <c r="L61" i="34" s="1"/>
  <c r="M61" i="34" s="1"/>
  <c r="F60" i="34"/>
  <c r="H60" i="34" s="1"/>
  <c r="M60" i="34" s="1"/>
  <c r="F58" i="34"/>
  <c r="J58" i="34" s="1"/>
  <c r="M58" i="34" s="1"/>
  <c r="F57" i="34"/>
  <c r="J57" i="34" s="1"/>
  <c r="M57" i="34" s="1"/>
  <c r="F56" i="34"/>
  <c r="L56" i="34" s="1"/>
  <c r="M56" i="34" s="1"/>
  <c r="F55" i="34"/>
  <c r="H55" i="34" s="1"/>
  <c r="M55" i="34" s="1"/>
  <c r="F53" i="34"/>
  <c r="J53" i="34" s="1"/>
  <c r="M53" i="34" s="1"/>
  <c r="J52" i="34"/>
  <c r="M52" i="34" s="1"/>
  <c r="F51" i="34"/>
  <c r="L51" i="34" s="1"/>
  <c r="M51" i="34" s="1"/>
  <c r="F50" i="34"/>
  <c r="H50" i="34" s="1"/>
  <c r="M50" i="34" s="1"/>
  <c r="F48" i="34"/>
  <c r="J48" i="34" s="1"/>
  <c r="M48" i="34" s="1"/>
  <c r="F47" i="34"/>
  <c r="J47" i="34" s="1"/>
  <c r="M47" i="34" s="1"/>
  <c r="F46" i="34"/>
  <c r="L46" i="34" s="1"/>
  <c r="M46" i="34" s="1"/>
  <c r="F45" i="34"/>
  <c r="H45" i="34" s="1"/>
  <c r="M45" i="34" s="1"/>
  <c r="F43" i="34"/>
  <c r="J43" i="34" s="1"/>
  <c r="M43" i="34" s="1"/>
  <c r="F42" i="34"/>
  <c r="J42" i="34" s="1"/>
  <c r="M42" i="34" s="1"/>
  <c r="F41" i="34"/>
  <c r="L41" i="34" s="1"/>
  <c r="M41" i="34" s="1"/>
  <c r="F40" i="34"/>
  <c r="H40" i="34" s="1"/>
  <c r="M40" i="34" s="1"/>
  <c r="F38" i="34"/>
  <c r="J38" i="34" s="1"/>
  <c r="M38" i="34" s="1"/>
  <c r="F37" i="34"/>
  <c r="J37" i="34" s="1"/>
  <c r="M37" i="34" s="1"/>
  <c r="F36" i="34"/>
  <c r="L36" i="34" s="1"/>
  <c r="M36" i="34" s="1"/>
  <c r="F35" i="34"/>
  <c r="H35" i="34" s="1"/>
  <c r="M35" i="34" s="1"/>
  <c r="F33" i="34"/>
  <c r="J33" i="34" s="1"/>
  <c r="M33" i="34" s="1"/>
  <c r="F32" i="34"/>
  <c r="J32" i="34" s="1"/>
  <c r="M32" i="34" s="1"/>
  <c r="F31" i="34"/>
  <c r="L31" i="34" s="1"/>
  <c r="F30" i="34"/>
  <c r="H30" i="34" s="1"/>
  <c r="M30" i="34" s="1"/>
  <c r="F22" i="34"/>
  <c r="J22" i="34" s="1"/>
  <c r="M22" i="34" s="1"/>
  <c r="F20" i="34"/>
  <c r="H20" i="34" s="1"/>
  <c r="M20" i="34" s="1"/>
  <c r="F17" i="34"/>
  <c r="J17" i="34" s="1"/>
  <c r="M17" i="34" s="1"/>
  <c r="F15" i="34"/>
  <c r="H15" i="34" s="1"/>
  <c r="M15" i="34" s="1"/>
  <c r="F12" i="34"/>
  <c r="J12" i="34" s="1"/>
  <c r="F10" i="34"/>
  <c r="H10" i="34" s="1"/>
  <c r="F219" i="32"/>
  <c r="J219" i="32" s="1"/>
  <c r="M219" i="32" s="1"/>
  <c r="F218" i="32"/>
  <c r="J218" i="32" s="1"/>
  <c r="F217" i="32"/>
  <c r="L217" i="32" s="1"/>
  <c r="M217" i="32" s="1"/>
  <c r="F216" i="32"/>
  <c r="H216" i="32" s="1"/>
  <c r="M216" i="32" s="1"/>
  <c r="F213" i="32"/>
  <c r="J213" i="32" s="1"/>
  <c r="M213" i="32" s="1"/>
  <c r="F212" i="32"/>
  <c r="J212" i="32" s="1"/>
  <c r="F210" i="32"/>
  <c r="L210" i="32" s="1"/>
  <c r="F209" i="32"/>
  <c r="H209" i="32" s="1"/>
  <c r="F201" i="32"/>
  <c r="J201" i="32" s="1"/>
  <c r="M201" i="32" s="1"/>
  <c r="F200" i="32"/>
  <c r="J200" i="32" s="1"/>
  <c r="M200" i="32" s="1"/>
  <c r="F199" i="32"/>
  <c r="L199" i="32" s="1"/>
  <c r="M199" i="32" s="1"/>
  <c r="F198" i="32"/>
  <c r="H198" i="32" s="1"/>
  <c r="M198" i="32" s="1"/>
  <c r="F196" i="32"/>
  <c r="J196" i="32" s="1"/>
  <c r="M196" i="32" s="1"/>
  <c r="F195" i="32"/>
  <c r="J195" i="32" s="1"/>
  <c r="M195" i="32" s="1"/>
  <c r="F194" i="32"/>
  <c r="L194" i="32" s="1"/>
  <c r="M194" i="32" s="1"/>
  <c r="F193" i="32"/>
  <c r="H193" i="32" s="1"/>
  <c r="M193" i="32" s="1"/>
  <c r="J191" i="32"/>
  <c r="M191" i="32" s="1"/>
  <c r="J190" i="32"/>
  <c r="M190" i="32" s="1"/>
  <c r="F189" i="32"/>
  <c r="J189" i="32" s="1"/>
  <c r="M189" i="32" s="1"/>
  <c r="F188" i="32"/>
  <c r="J188" i="32" s="1"/>
  <c r="M188" i="32" s="1"/>
  <c r="F187" i="32"/>
  <c r="L187" i="32" s="1"/>
  <c r="M187" i="32" s="1"/>
  <c r="F186" i="32"/>
  <c r="H186" i="32" s="1"/>
  <c r="M186" i="32" s="1"/>
  <c r="F184" i="32"/>
  <c r="J184" i="32" s="1"/>
  <c r="M184" i="32" s="1"/>
  <c r="F183" i="32"/>
  <c r="J183" i="32" s="1"/>
  <c r="M183" i="32" s="1"/>
  <c r="F182" i="32"/>
  <c r="L182" i="32" s="1"/>
  <c r="M182" i="32" s="1"/>
  <c r="F181" i="32"/>
  <c r="H181" i="32" s="1"/>
  <c r="M181" i="32" s="1"/>
  <c r="F179" i="32"/>
  <c r="J179" i="32" s="1"/>
  <c r="M179" i="32" s="1"/>
  <c r="F178" i="32"/>
  <c r="J178" i="32" s="1"/>
  <c r="M178" i="32" s="1"/>
  <c r="F177" i="32"/>
  <c r="L177" i="32" s="1"/>
  <c r="M177" i="32" s="1"/>
  <c r="F176" i="32"/>
  <c r="H176" i="32" s="1"/>
  <c r="M176" i="32" s="1"/>
  <c r="F174" i="32"/>
  <c r="J174" i="32" s="1"/>
  <c r="M174" i="32" s="1"/>
  <c r="F173" i="32"/>
  <c r="J173" i="32" s="1"/>
  <c r="M173" i="32" s="1"/>
  <c r="F172" i="32"/>
  <c r="L172" i="32" s="1"/>
  <c r="M172" i="32" s="1"/>
  <c r="F171" i="32"/>
  <c r="H171" i="32" s="1"/>
  <c r="M171" i="32" s="1"/>
  <c r="F169" i="32"/>
  <c r="J169" i="32" s="1"/>
  <c r="M169" i="32" s="1"/>
  <c r="F168" i="32"/>
  <c r="J168" i="32" s="1"/>
  <c r="M168" i="32" s="1"/>
  <c r="F167" i="32"/>
  <c r="L167" i="32" s="1"/>
  <c r="M167" i="32" s="1"/>
  <c r="F166" i="32"/>
  <c r="H166" i="32" s="1"/>
  <c r="M166" i="32" s="1"/>
  <c r="F164" i="32"/>
  <c r="J164" i="32" s="1"/>
  <c r="M164" i="32" s="1"/>
  <c r="F163" i="32"/>
  <c r="J163" i="32" s="1"/>
  <c r="M163" i="32" s="1"/>
  <c r="F162" i="32"/>
  <c r="L162" i="32" s="1"/>
  <c r="M162" i="32" s="1"/>
  <c r="F161" i="32"/>
  <c r="H161" i="32" s="1"/>
  <c r="M161" i="32" s="1"/>
  <c r="F159" i="32"/>
  <c r="J159" i="32" s="1"/>
  <c r="M159" i="32" s="1"/>
  <c r="F158" i="32"/>
  <c r="J158" i="32" s="1"/>
  <c r="M158" i="32" s="1"/>
  <c r="F157" i="32"/>
  <c r="L157" i="32" s="1"/>
  <c r="M157" i="32" s="1"/>
  <c r="F156" i="32"/>
  <c r="H156" i="32" s="1"/>
  <c r="M156" i="32" s="1"/>
  <c r="F154" i="32"/>
  <c r="J154" i="32" s="1"/>
  <c r="M154" i="32" s="1"/>
  <c r="F153" i="32"/>
  <c r="J153" i="32" s="1"/>
  <c r="M153" i="32" s="1"/>
  <c r="F152" i="32"/>
  <c r="L152" i="32" s="1"/>
  <c r="M152" i="32" s="1"/>
  <c r="F151" i="32"/>
  <c r="H151" i="32" s="1"/>
  <c r="M151" i="32" s="1"/>
  <c r="F149" i="32"/>
  <c r="J149" i="32" s="1"/>
  <c r="M149" i="32" s="1"/>
  <c r="F148" i="32"/>
  <c r="J148" i="32" s="1"/>
  <c r="M148" i="32" s="1"/>
  <c r="F147" i="32"/>
  <c r="L147" i="32" s="1"/>
  <c r="M147" i="32" s="1"/>
  <c r="F146" i="32"/>
  <c r="H146" i="32" s="1"/>
  <c r="M146" i="32" s="1"/>
  <c r="J144" i="32"/>
  <c r="M144" i="32" s="1"/>
  <c r="F143" i="32"/>
  <c r="J143" i="32" s="1"/>
  <c r="M143" i="32" s="1"/>
  <c r="J142" i="32"/>
  <c r="M142" i="32" s="1"/>
  <c r="J141" i="32"/>
  <c r="M141" i="32" s="1"/>
  <c r="J140" i="32"/>
  <c r="M140" i="32" s="1"/>
  <c r="J139" i="32"/>
  <c r="M139" i="32" s="1"/>
  <c r="F138" i="32"/>
  <c r="L138" i="32" s="1"/>
  <c r="M138" i="32" s="1"/>
  <c r="F137" i="32"/>
  <c r="H137" i="32" s="1"/>
  <c r="M137" i="32" s="1"/>
  <c r="J135" i="32"/>
  <c r="M135" i="32" s="1"/>
  <c r="F134" i="32"/>
  <c r="J134" i="32" s="1"/>
  <c r="M134" i="32" s="1"/>
  <c r="F133" i="32"/>
  <c r="J133" i="32" s="1"/>
  <c r="M133" i="32" s="1"/>
  <c r="F132" i="32"/>
  <c r="J132" i="32" s="1"/>
  <c r="M132" i="32" s="1"/>
  <c r="F131" i="32"/>
  <c r="L131" i="32" s="1"/>
  <c r="M131" i="32" s="1"/>
  <c r="F130" i="32"/>
  <c r="H130" i="32" s="1"/>
  <c r="M130" i="32" s="1"/>
  <c r="F127" i="32"/>
  <c r="J127" i="32" s="1"/>
  <c r="M127" i="32" s="1"/>
  <c r="J126" i="32"/>
  <c r="M126" i="32" s="1"/>
  <c r="F125" i="32"/>
  <c r="L125" i="32" s="1"/>
  <c r="M125" i="32" s="1"/>
  <c r="F124" i="32"/>
  <c r="H124" i="32" s="1"/>
  <c r="M124" i="32" s="1"/>
  <c r="F122" i="32"/>
  <c r="J122" i="32" s="1"/>
  <c r="M122" i="32" s="1"/>
  <c r="J121" i="32"/>
  <c r="M121" i="32" s="1"/>
  <c r="F120" i="32"/>
  <c r="L120" i="32" s="1"/>
  <c r="M120" i="32" s="1"/>
  <c r="F119" i="32"/>
  <c r="H119" i="32" s="1"/>
  <c r="M119" i="32" s="1"/>
  <c r="J117" i="32"/>
  <c r="M117" i="32" s="1"/>
  <c r="F116" i="32"/>
  <c r="J116" i="32" s="1"/>
  <c r="M116" i="32" s="1"/>
  <c r="J115" i="32"/>
  <c r="M115" i="32" s="1"/>
  <c r="F114" i="32"/>
  <c r="L114" i="32" s="1"/>
  <c r="M114" i="32" s="1"/>
  <c r="F113" i="32"/>
  <c r="H113" i="32" s="1"/>
  <c r="M113" i="32" s="1"/>
  <c r="F111" i="32"/>
  <c r="J111" i="32" s="1"/>
  <c r="M111" i="32" s="1"/>
  <c r="J110" i="32"/>
  <c r="M110" i="32" s="1"/>
  <c r="F109" i="32"/>
  <c r="L109" i="32" s="1"/>
  <c r="M109" i="32" s="1"/>
  <c r="F108" i="32"/>
  <c r="H108" i="32" s="1"/>
  <c r="M108" i="32" s="1"/>
  <c r="F106" i="32"/>
  <c r="J106" i="32" s="1"/>
  <c r="M106" i="32" s="1"/>
  <c r="F105" i="32"/>
  <c r="J105" i="32" s="1"/>
  <c r="M105" i="32" s="1"/>
  <c r="F104" i="32"/>
  <c r="L104" i="32" s="1"/>
  <c r="M104" i="32" s="1"/>
  <c r="F103" i="32"/>
  <c r="H103" i="32" s="1"/>
  <c r="M103" i="32" s="1"/>
  <c r="F101" i="32"/>
  <c r="J101" i="32" s="1"/>
  <c r="M101" i="32" s="1"/>
  <c r="F100" i="32"/>
  <c r="J100" i="32" s="1"/>
  <c r="M100" i="32" s="1"/>
  <c r="F99" i="32"/>
  <c r="L99" i="32" s="1"/>
  <c r="M99" i="32" s="1"/>
  <c r="F98" i="32"/>
  <c r="H98" i="32" s="1"/>
  <c r="M98" i="32" s="1"/>
  <c r="J96" i="32"/>
  <c r="M96" i="32" s="1"/>
  <c r="J95" i="32"/>
  <c r="M95" i="32" s="1"/>
  <c r="F94" i="32"/>
  <c r="J94" i="32" s="1"/>
  <c r="M94" i="32" s="1"/>
  <c r="F93" i="32"/>
  <c r="J93" i="32" s="1"/>
  <c r="M93" i="32" s="1"/>
  <c r="F92" i="32"/>
  <c r="L92" i="32" s="1"/>
  <c r="M92" i="32" s="1"/>
  <c r="F91" i="32"/>
  <c r="H91" i="32" s="1"/>
  <c r="M91" i="32" s="1"/>
  <c r="F88" i="32"/>
  <c r="J88" i="32" s="1"/>
  <c r="M88" i="32" s="1"/>
  <c r="F87" i="32"/>
  <c r="J87" i="32" s="1"/>
  <c r="F86" i="32"/>
  <c r="L86" i="32" s="1"/>
  <c r="M86" i="32" s="1"/>
  <c r="F85" i="32"/>
  <c r="H85" i="32" s="1"/>
  <c r="M85" i="32" s="1"/>
  <c r="J83" i="32"/>
  <c r="M83" i="32" s="1"/>
  <c r="F82" i="32"/>
  <c r="J82" i="32" s="1"/>
  <c r="M82" i="32" s="1"/>
  <c r="J81" i="32"/>
  <c r="M81" i="32" s="1"/>
  <c r="F80" i="32"/>
  <c r="L80" i="32" s="1"/>
  <c r="M80" i="32" s="1"/>
  <c r="F79" i="32"/>
  <c r="H79" i="32" s="1"/>
  <c r="M79" i="32" s="1"/>
  <c r="F77" i="32"/>
  <c r="J77" i="32" s="1"/>
  <c r="M77" i="32" s="1"/>
  <c r="J76" i="32"/>
  <c r="M76" i="32" s="1"/>
  <c r="F75" i="32"/>
  <c r="L75" i="32" s="1"/>
  <c r="M75" i="32" s="1"/>
  <c r="F74" i="32"/>
  <c r="H74" i="32" s="1"/>
  <c r="M74" i="32" s="1"/>
  <c r="F72" i="32"/>
  <c r="J72" i="32" s="1"/>
  <c r="M72" i="32" s="1"/>
  <c r="J71" i="32"/>
  <c r="M71" i="32" s="1"/>
  <c r="F70" i="32"/>
  <c r="L70" i="32" s="1"/>
  <c r="M70" i="32" s="1"/>
  <c r="F69" i="32"/>
  <c r="H69" i="32" s="1"/>
  <c r="M69" i="32" s="1"/>
  <c r="F67" i="32"/>
  <c r="J67" i="32" s="1"/>
  <c r="M67" i="32" s="1"/>
  <c r="J66" i="32"/>
  <c r="M66" i="32" s="1"/>
  <c r="F65" i="32"/>
  <c r="L65" i="32" s="1"/>
  <c r="M65" i="32" s="1"/>
  <c r="F64" i="32"/>
  <c r="H64" i="32" s="1"/>
  <c r="M64" i="32" s="1"/>
  <c r="J62" i="32"/>
  <c r="M62" i="32" s="1"/>
  <c r="F61" i="32"/>
  <c r="J61" i="32" s="1"/>
  <c r="M61" i="32" s="1"/>
  <c r="J60" i="32"/>
  <c r="M60" i="32" s="1"/>
  <c r="F59" i="32"/>
  <c r="L59" i="32" s="1"/>
  <c r="M59" i="32" s="1"/>
  <c r="F58" i="32"/>
  <c r="H58" i="32" s="1"/>
  <c r="M58" i="32" s="1"/>
  <c r="F56" i="32"/>
  <c r="J56" i="32" s="1"/>
  <c r="M56" i="32" s="1"/>
  <c r="J55" i="32"/>
  <c r="M55" i="32" s="1"/>
  <c r="F54" i="32"/>
  <c r="L54" i="32" s="1"/>
  <c r="M54" i="32" s="1"/>
  <c r="F53" i="32"/>
  <c r="H53" i="32" s="1"/>
  <c r="M53" i="32" s="1"/>
  <c r="F51" i="32"/>
  <c r="J51" i="32" s="1"/>
  <c r="M51" i="32" s="1"/>
  <c r="J50" i="32"/>
  <c r="M50" i="32" s="1"/>
  <c r="F49" i="32"/>
  <c r="L49" i="32" s="1"/>
  <c r="M49" i="32" s="1"/>
  <c r="F48" i="32"/>
  <c r="H48" i="32" s="1"/>
  <c r="M48" i="32" s="1"/>
  <c r="F46" i="32"/>
  <c r="J46" i="32" s="1"/>
  <c r="M46" i="32" s="1"/>
  <c r="J45" i="32"/>
  <c r="M45" i="32" s="1"/>
  <c r="F44" i="32"/>
  <c r="L44" i="32" s="1"/>
  <c r="M44" i="32" s="1"/>
  <c r="F43" i="32"/>
  <c r="H43" i="32" s="1"/>
  <c r="M43" i="32" s="1"/>
  <c r="F41" i="32"/>
  <c r="J41" i="32" s="1"/>
  <c r="M41" i="32" s="1"/>
  <c r="J40" i="32"/>
  <c r="M40" i="32" s="1"/>
  <c r="F39" i="32"/>
  <c r="L39" i="32" s="1"/>
  <c r="M39" i="32" s="1"/>
  <c r="F38" i="32"/>
  <c r="H38" i="32" s="1"/>
  <c r="M38" i="32" s="1"/>
  <c r="F36" i="32"/>
  <c r="J36" i="32" s="1"/>
  <c r="M36" i="32" s="1"/>
  <c r="F35" i="32"/>
  <c r="J35" i="32" s="1"/>
  <c r="M35" i="32" s="1"/>
  <c r="F34" i="32"/>
  <c r="L34" i="32" s="1"/>
  <c r="M34" i="32" s="1"/>
  <c r="F33" i="32"/>
  <c r="H33" i="32" s="1"/>
  <c r="M33" i="32" s="1"/>
  <c r="F31" i="32"/>
  <c r="J31" i="32" s="1"/>
  <c r="M31" i="32" s="1"/>
  <c r="F30" i="32"/>
  <c r="J30" i="32" s="1"/>
  <c r="M30" i="32" s="1"/>
  <c r="F29" i="32"/>
  <c r="L29" i="32" s="1"/>
  <c r="M29" i="32" s="1"/>
  <c r="F28" i="32"/>
  <c r="H28" i="32" s="1"/>
  <c r="M28" i="32" s="1"/>
  <c r="F26" i="32"/>
  <c r="J26" i="32" s="1"/>
  <c r="M26" i="32" s="1"/>
  <c r="F25" i="32"/>
  <c r="J25" i="32" s="1"/>
  <c r="M25" i="32" s="1"/>
  <c r="F24" i="32"/>
  <c r="L24" i="32" s="1"/>
  <c r="M24" i="32" s="1"/>
  <c r="F23" i="32"/>
  <c r="H23" i="32" s="1"/>
  <c r="M23" i="32" s="1"/>
  <c r="J21" i="32"/>
  <c r="M21" i="32" s="1"/>
  <c r="F20" i="32"/>
  <c r="J20" i="32" s="1"/>
  <c r="M20" i="32" s="1"/>
  <c r="F19" i="32"/>
  <c r="J19" i="32" s="1"/>
  <c r="M19" i="32" s="1"/>
  <c r="F18" i="32"/>
  <c r="L18" i="32" s="1"/>
  <c r="F17" i="32"/>
  <c r="H17" i="32" s="1"/>
  <c r="M17" i="32" s="1"/>
  <c r="F15" i="32"/>
  <c r="J15" i="32" s="1"/>
  <c r="M15" i="32" s="1"/>
  <c r="F14" i="32"/>
  <c r="J14" i="32" s="1"/>
  <c r="F13" i="32"/>
  <c r="L13" i="32" s="1"/>
  <c r="M13" i="32" s="1"/>
  <c r="F12" i="32"/>
  <c r="H12" i="32" s="1"/>
  <c r="F192" i="1"/>
  <c r="J192" i="1" s="1"/>
  <c r="M192" i="1" s="1"/>
  <c r="F191" i="1"/>
  <c r="J191" i="1" s="1"/>
  <c r="M191" i="1" s="1"/>
  <c r="F190" i="1"/>
  <c r="J190" i="1" s="1"/>
  <c r="M190" i="1" s="1"/>
  <c r="F189" i="1"/>
  <c r="L189" i="1" s="1"/>
  <c r="M189" i="1" s="1"/>
  <c r="F188" i="1"/>
  <c r="H188" i="1" s="1"/>
  <c r="M188" i="1" s="1"/>
  <c r="F186" i="1"/>
  <c r="J186" i="1" s="1"/>
  <c r="M186" i="1" s="1"/>
  <c r="F185" i="1"/>
  <c r="J185" i="1" s="1"/>
  <c r="M185" i="1" s="1"/>
  <c r="F184" i="1"/>
  <c r="J184" i="1" s="1"/>
  <c r="M184" i="1" s="1"/>
  <c r="F183" i="1"/>
  <c r="L183" i="1" s="1"/>
  <c r="M183" i="1" s="1"/>
  <c r="F182" i="1"/>
  <c r="H182" i="1" s="1"/>
  <c r="M182" i="1" s="1"/>
  <c r="F180" i="1"/>
  <c r="J180" i="1" s="1"/>
  <c r="M180" i="1" s="1"/>
  <c r="F179" i="1"/>
  <c r="J179" i="1" s="1"/>
  <c r="M179" i="1" s="1"/>
  <c r="F178" i="1"/>
  <c r="J178" i="1" s="1"/>
  <c r="M178" i="1" s="1"/>
  <c r="F177" i="1"/>
  <c r="L177" i="1" s="1"/>
  <c r="M177" i="1" s="1"/>
  <c r="F176" i="1"/>
  <c r="H176" i="1" s="1"/>
  <c r="M176" i="1" s="1"/>
  <c r="F174" i="1"/>
  <c r="J174" i="1" s="1"/>
  <c r="M174" i="1" s="1"/>
  <c r="F173" i="1"/>
  <c r="J173" i="1" s="1"/>
  <c r="M173" i="1" s="1"/>
  <c r="F172" i="1"/>
  <c r="J172" i="1" s="1"/>
  <c r="M172" i="1" s="1"/>
  <c r="F171" i="1"/>
  <c r="L171" i="1" s="1"/>
  <c r="M171" i="1" s="1"/>
  <c r="F170" i="1"/>
  <c r="H170" i="1" s="1"/>
  <c r="M170" i="1" s="1"/>
  <c r="F168" i="1"/>
  <c r="J168" i="1" s="1"/>
  <c r="M168" i="1" s="1"/>
  <c r="F167" i="1"/>
  <c r="J167" i="1" s="1"/>
  <c r="M167" i="1" s="1"/>
  <c r="F166" i="1"/>
  <c r="J166" i="1" s="1"/>
  <c r="M166" i="1" s="1"/>
  <c r="F165" i="1"/>
  <c r="L165" i="1" s="1"/>
  <c r="M165" i="1" s="1"/>
  <c r="F164" i="1"/>
  <c r="H164" i="1" s="1"/>
  <c r="M164" i="1" s="1"/>
  <c r="F162" i="1"/>
  <c r="J162" i="1" s="1"/>
  <c r="M162" i="1" s="1"/>
  <c r="F161" i="1"/>
  <c r="J161" i="1" s="1"/>
  <c r="M161" i="1" s="1"/>
  <c r="F160" i="1"/>
  <c r="J160" i="1" s="1"/>
  <c r="M160" i="1" s="1"/>
  <c r="F159" i="1"/>
  <c r="L159" i="1" s="1"/>
  <c r="M159" i="1" s="1"/>
  <c r="H158" i="1"/>
  <c r="M158" i="1" s="1"/>
  <c r="F158" i="1"/>
  <c r="F156" i="1"/>
  <c r="J156" i="1" s="1"/>
  <c r="M156" i="1" s="1"/>
  <c r="F155" i="1"/>
  <c r="J155" i="1" s="1"/>
  <c r="M155" i="1" s="1"/>
  <c r="F154" i="1"/>
  <c r="J154" i="1" s="1"/>
  <c r="M154" i="1" s="1"/>
  <c r="F153" i="1"/>
  <c r="L153" i="1" s="1"/>
  <c r="M153" i="1" s="1"/>
  <c r="F152" i="1"/>
  <c r="H152" i="1" s="1"/>
  <c r="M152" i="1" s="1"/>
  <c r="F150" i="1"/>
  <c r="H150" i="1" s="1"/>
  <c r="M150" i="1" s="1"/>
  <c r="M149" i="1" s="1"/>
  <c r="F148" i="1"/>
  <c r="J148" i="1" s="1"/>
  <c r="M148" i="1" s="1"/>
  <c r="F147" i="1"/>
  <c r="J147" i="1" s="1"/>
  <c r="M147" i="1" s="1"/>
  <c r="F146" i="1"/>
  <c r="L146" i="1" s="1"/>
  <c r="M146" i="1" s="1"/>
  <c r="F145" i="1"/>
  <c r="H145" i="1" s="1"/>
  <c r="M145" i="1" s="1"/>
  <c r="F143" i="1"/>
  <c r="J143" i="1" s="1"/>
  <c r="M143" i="1" s="1"/>
  <c r="F142" i="1"/>
  <c r="L142" i="1" s="1"/>
  <c r="M142" i="1" s="1"/>
  <c r="F141" i="1"/>
  <c r="H141" i="1" s="1"/>
  <c r="M141" i="1" s="1"/>
  <c r="F139" i="1"/>
  <c r="J139" i="1" s="1"/>
  <c r="M139" i="1" s="1"/>
  <c r="F138" i="1"/>
  <c r="J138" i="1" s="1"/>
  <c r="M138" i="1" s="1"/>
  <c r="F137" i="1"/>
  <c r="J137" i="1" s="1"/>
  <c r="M137" i="1" s="1"/>
  <c r="F136" i="1"/>
  <c r="L136" i="1" s="1"/>
  <c r="M136" i="1" s="1"/>
  <c r="F135" i="1"/>
  <c r="H135" i="1" s="1"/>
  <c r="M135" i="1" s="1"/>
  <c r="F133" i="1"/>
  <c r="J133" i="1" s="1"/>
  <c r="M133" i="1" s="1"/>
  <c r="F132" i="1"/>
  <c r="J132" i="1" s="1"/>
  <c r="M132" i="1" s="1"/>
  <c r="F131" i="1"/>
  <c r="L131" i="1" s="1"/>
  <c r="M131" i="1" s="1"/>
  <c r="F130" i="1"/>
  <c r="H130" i="1" s="1"/>
  <c r="M130" i="1" s="1"/>
  <c r="F128" i="1"/>
  <c r="J128" i="1" s="1"/>
  <c r="M128" i="1" s="1"/>
  <c r="F127" i="1"/>
  <c r="H127" i="1" s="1"/>
  <c r="M127" i="1" s="1"/>
  <c r="F125" i="1"/>
  <c r="J125" i="1" s="1"/>
  <c r="M125" i="1" s="1"/>
  <c r="J124" i="1"/>
  <c r="M124" i="1" s="1"/>
  <c r="F123" i="1"/>
  <c r="L123" i="1" s="1"/>
  <c r="M123" i="1" s="1"/>
  <c r="F122" i="1"/>
  <c r="H122" i="1" s="1"/>
  <c r="M122" i="1" s="1"/>
  <c r="F120" i="1"/>
  <c r="J120" i="1" s="1"/>
  <c r="M120" i="1" s="1"/>
  <c r="F119" i="1"/>
  <c r="J119" i="1" s="1"/>
  <c r="M119" i="1" s="1"/>
  <c r="F118" i="1"/>
  <c r="J118" i="1" s="1"/>
  <c r="M118" i="1" s="1"/>
  <c r="E117" i="1"/>
  <c r="F117" i="1" s="1"/>
  <c r="J117" i="1" s="1"/>
  <c r="M117" i="1" s="1"/>
  <c r="F116" i="1"/>
  <c r="J116" i="1" s="1"/>
  <c r="M116" i="1" s="1"/>
  <c r="F115" i="1"/>
  <c r="L115" i="1" s="1"/>
  <c r="M115" i="1" s="1"/>
  <c r="F114" i="1"/>
  <c r="H114" i="1" s="1"/>
  <c r="M114" i="1" s="1"/>
  <c r="F112" i="1"/>
  <c r="J112" i="1" s="1"/>
  <c r="M112" i="1" s="1"/>
  <c r="F111" i="1"/>
  <c r="J111" i="1" s="1"/>
  <c r="M111" i="1" s="1"/>
  <c r="F110" i="1"/>
  <c r="J110" i="1" s="1"/>
  <c r="M110" i="1" s="1"/>
  <c r="E109" i="1"/>
  <c r="F109" i="1" s="1"/>
  <c r="J109" i="1" s="1"/>
  <c r="M109" i="1" s="1"/>
  <c r="F108" i="1"/>
  <c r="J108" i="1" s="1"/>
  <c r="M108" i="1" s="1"/>
  <c r="F107" i="1"/>
  <c r="L107" i="1" s="1"/>
  <c r="M107" i="1" s="1"/>
  <c r="F106" i="1"/>
  <c r="H106" i="1" s="1"/>
  <c r="M106" i="1" s="1"/>
  <c r="F104" i="1"/>
  <c r="J104" i="1" s="1"/>
  <c r="M104" i="1" s="1"/>
  <c r="F103" i="1"/>
  <c r="L103" i="1" s="1"/>
  <c r="M103" i="1" s="1"/>
  <c r="F102" i="1"/>
  <c r="H102" i="1" s="1"/>
  <c r="M102" i="1" s="1"/>
  <c r="F100" i="1"/>
  <c r="J100" i="1" s="1"/>
  <c r="M100" i="1" s="1"/>
  <c r="F99" i="1"/>
  <c r="J99" i="1" s="1"/>
  <c r="M99" i="1" s="1"/>
  <c r="F98" i="1"/>
  <c r="J98" i="1" s="1"/>
  <c r="M98" i="1" s="1"/>
  <c r="F97" i="1"/>
  <c r="J97" i="1" s="1"/>
  <c r="M97" i="1" s="1"/>
  <c r="F96" i="1"/>
  <c r="J96" i="1" s="1"/>
  <c r="M96" i="1" s="1"/>
  <c r="F95" i="1"/>
  <c r="J95" i="1" s="1"/>
  <c r="M95" i="1" s="1"/>
  <c r="F94" i="1"/>
  <c r="L94" i="1" s="1"/>
  <c r="M94" i="1" s="1"/>
  <c r="F93" i="1"/>
  <c r="H93" i="1" s="1"/>
  <c r="M93" i="1" s="1"/>
  <c r="F91" i="1"/>
  <c r="J91" i="1" s="1"/>
  <c r="M91" i="1" s="1"/>
  <c r="F90" i="1"/>
  <c r="J90" i="1" s="1"/>
  <c r="M90" i="1" s="1"/>
  <c r="F89" i="1"/>
  <c r="J89" i="1" s="1"/>
  <c r="M89" i="1" s="1"/>
  <c r="F88" i="1"/>
  <c r="J88" i="1" s="1"/>
  <c r="M88" i="1" s="1"/>
  <c r="F87" i="1"/>
  <c r="J87" i="1" s="1"/>
  <c r="M87" i="1" s="1"/>
  <c r="F86" i="1"/>
  <c r="J86" i="1" s="1"/>
  <c r="M86" i="1" s="1"/>
  <c r="F85" i="1"/>
  <c r="L85" i="1" s="1"/>
  <c r="M85" i="1" s="1"/>
  <c r="F84" i="1"/>
  <c r="H84" i="1" s="1"/>
  <c r="M84" i="1" s="1"/>
  <c r="F82" i="1"/>
  <c r="J82" i="1" s="1"/>
  <c r="M82" i="1" s="1"/>
  <c r="F81" i="1"/>
  <c r="J81" i="1" s="1"/>
  <c r="M81" i="1" s="1"/>
  <c r="F80" i="1"/>
  <c r="J80" i="1" s="1"/>
  <c r="M80" i="1" s="1"/>
  <c r="F79" i="1"/>
  <c r="J79" i="1" s="1"/>
  <c r="M79" i="1" s="1"/>
  <c r="F78" i="1"/>
  <c r="J78" i="1" s="1"/>
  <c r="M78" i="1" s="1"/>
  <c r="F77" i="1"/>
  <c r="J77" i="1" s="1"/>
  <c r="M77" i="1" s="1"/>
  <c r="F76" i="1"/>
  <c r="L76" i="1" s="1"/>
  <c r="M76" i="1" s="1"/>
  <c r="F75" i="1"/>
  <c r="H75" i="1" s="1"/>
  <c r="M75" i="1" s="1"/>
  <c r="F73" i="1"/>
  <c r="J73" i="1" s="1"/>
  <c r="M73" i="1" s="1"/>
  <c r="J72" i="1"/>
  <c r="M72" i="1" s="1"/>
  <c r="F71" i="1"/>
  <c r="L71" i="1" s="1"/>
  <c r="M71" i="1" s="1"/>
  <c r="F70" i="1"/>
  <c r="H70" i="1" s="1"/>
  <c r="M70" i="1" s="1"/>
  <c r="F68" i="1"/>
  <c r="J68" i="1" s="1"/>
  <c r="M68" i="1" s="1"/>
  <c r="J67" i="1"/>
  <c r="M67" i="1" s="1"/>
  <c r="F66" i="1"/>
  <c r="L66" i="1" s="1"/>
  <c r="M66" i="1" s="1"/>
  <c r="F65" i="1"/>
  <c r="H65" i="1" s="1"/>
  <c r="M65" i="1" s="1"/>
  <c r="F63" i="1"/>
  <c r="J63" i="1" s="1"/>
  <c r="M63" i="1" s="1"/>
  <c r="F62" i="1"/>
  <c r="L62" i="1" s="1"/>
  <c r="M62" i="1" s="1"/>
  <c r="F61" i="1"/>
  <c r="H61" i="1" s="1"/>
  <c r="M61" i="1" s="1"/>
  <c r="F59" i="1"/>
  <c r="J59" i="1" s="1"/>
  <c r="M59" i="1" s="1"/>
  <c r="F58" i="1"/>
  <c r="J58" i="1" s="1"/>
  <c r="M58" i="1" s="1"/>
  <c r="F57" i="1"/>
  <c r="J57" i="1" s="1"/>
  <c r="M57" i="1" s="1"/>
  <c r="F56" i="1"/>
  <c r="J56" i="1" s="1"/>
  <c r="M56" i="1" s="1"/>
  <c r="F55" i="1"/>
  <c r="L55" i="1" s="1"/>
  <c r="M55" i="1" s="1"/>
  <c r="F54" i="1"/>
  <c r="H54" i="1" s="1"/>
  <c r="M54" i="1" s="1"/>
  <c r="F47" i="1"/>
  <c r="J47" i="1" s="1"/>
  <c r="M47" i="1" s="1"/>
  <c r="F46" i="1"/>
  <c r="J46" i="1" s="1"/>
  <c r="M46" i="1" s="1"/>
  <c r="F45" i="1"/>
  <c r="J45" i="1" s="1"/>
  <c r="M45" i="1" s="1"/>
  <c r="F44" i="1"/>
  <c r="L44" i="1" s="1"/>
  <c r="M44" i="1" s="1"/>
  <c r="F43" i="1"/>
  <c r="H43" i="1" s="1"/>
  <c r="M43" i="1" s="1"/>
  <c r="J39" i="1"/>
  <c r="M39" i="1" s="1"/>
  <c r="J38" i="1"/>
  <c r="M38" i="1" s="1"/>
  <c r="E35" i="1"/>
  <c r="F41" i="1" s="1"/>
  <c r="J41" i="1" s="1"/>
  <c r="M41" i="1" s="1"/>
  <c r="J32" i="1"/>
  <c r="M32" i="1" s="1"/>
  <c r="J31" i="1"/>
  <c r="M31" i="1" s="1"/>
  <c r="J30" i="1"/>
  <c r="M30" i="1" s="1"/>
  <c r="E27" i="1"/>
  <c r="F33" i="1" s="1"/>
  <c r="J33" i="1" s="1"/>
  <c r="M33" i="1" s="1"/>
  <c r="J24" i="1"/>
  <c r="M24" i="1" s="1"/>
  <c r="J23" i="1"/>
  <c r="M23" i="1" s="1"/>
  <c r="E20" i="1"/>
  <c r="F22" i="1" s="1"/>
  <c r="L22" i="1" s="1"/>
  <c r="M22" i="1" s="1"/>
  <c r="J17" i="1"/>
  <c r="M17" i="1" s="1"/>
  <c r="J16" i="1"/>
  <c r="M16" i="1" s="1"/>
  <c r="J15" i="1"/>
  <c r="M15" i="1" s="1"/>
  <c r="J14" i="1"/>
  <c r="E11" i="1"/>
  <c r="F19" i="1" s="1"/>
  <c r="J19" i="1" s="1"/>
  <c r="M19" i="1" s="1"/>
  <c r="H127" i="34" l="1"/>
  <c r="M27" i="32"/>
  <c r="J35" i="39"/>
  <c r="M36" i="39" s="1"/>
  <c r="H35" i="39"/>
  <c r="K5" i="39" s="1"/>
  <c r="L68" i="36"/>
  <c r="M54" i="36"/>
  <c r="J73" i="36"/>
  <c r="M12" i="34"/>
  <c r="J127" i="34"/>
  <c r="H202" i="32"/>
  <c r="M150" i="32"/>
  <c r="M145" i="32"/>
  <c r="M185" i="32"/>
  <c r="M192" i="32"/>
  <c r="M22" i="32"/>
  <c r="M19" i="39"/>
  <c r="L35" i="39"/>
  <c r="L151" i="35"/>
  <c r="M87" i="32"/>
  <c r="M84" i="32" s="1"/>
  <c r="J202" i="32"/>
  <c r="M203" i="32" s="1"/>
  <c r="M175" i="32"/>
  <c r="M165" i="32"/>
  <c r="M160" i="32"/>
  <c r="M136" i="32"/>
  <c r="M129" i="32"/>
  <c r="M118" i="32"/>
  <c r="M112" i="32"/>
  <c r="M107" i="32"/>
  <c r="M73" i="32"/>
  <c r="M68" i="32"/>
  <c r="M52" i="32"/>
  <c r="M42" i="32"/>
  <c r="M37" i="32"/>
  <c r="M92" i="1"/>
  <c r="F21" i="1"/>
  <c r="H21" i="1" s="1"/>
  <c r="M21" i="1" s="1"/>
  <c r="M101" i="1"/>
  <c r="M129" i="1"/>
  <c r="M14" i="1"/>
  <c r="F26" i="1"/>
  <c r="J26" i="1" s="1"/>
  <c r="M26" i="1" s="1"/>
  <c r="M42" i="1"/>
  <c r="M53" i="1"/>
  <c r="M105" i="1"/>
  <c r="M113" i="1"/>
  <c r="M121" i="1"/>
  <c r="M134" i="1"/>
  <c r="M163" i="1"/>
  <c r="M187" i="1"/>
  <c r="M64" i="1"/>
  <c r="M74" i="1"/>
  <c r="M60" i="1"/>
  <c r="M69" i="1"/>
  <c r="M83" i="1"/>
  <c r="F29" i="1"/>
  <c r="L29" i="1" s="1"/>
  <c r="M29" i="1" s="1"/>
  <c r="F34" i="1"/>
  <c r="J34" i="1" s="1"/>
  <c r="M34" i="1" s="1"/>
  <c r="E48" i="1"/>
  <c r="M169" i="1"/>
  <c r="M12" i="32"/>
  <c r="M14" i="32"/>
  <c r="M18" i="32"/>
  <c r="M16" i="32" s="1"/>
  <c r="L202" i="32"/>
  <c r="M90" i="32"/>
  <c r="F18" i="1"/>
  <c r="J18" i="1" s="1"/>
  <c r="M18" i="1" s="1"/>
  <c r="F40" i="1"/>
  <c r="J40" i="1" s="1"/>
  <c r="M40" i="1" s="1"/>
  <c r="F13" i="1"/>
  <c r="L13" i="1" s="1"/>
  <c r="F37" i="1"/>
  <c r="L37" i="1" s="1"/>
  <c r="M37" i="1" s="1"/>
  <c r="F12" i="1"/>
  <c r="H12" i="1" s="1"/>
  <c r="F25" i="1"/>
  <c r="J25" i="1" s="1"/>
  <c r="M25" i="1" s="1"/>
  <c r="M20" i="1" s="1"/>
  <c r="F28" i="1"/>
  <c r="H28" i="1" s="1"/>
  <c r="M28" i="1" s="1"/>
  <c r="F36" i="1"/>
  <c r="H36" i="1" s="1"/>
  <c r="M36" i="1" s="1"/>
  <c r="M140" i="1"/>
  <c r="M144" i="1"/>
  <c r="M151" i="1"/>
  <c r="M175" i="1"/>
  <c r="M47" i="32"/>
  <c r="M57" i="32"/>
  <c r="M78" i="32"/>
  <c r="M170" i="32"/>
  <c r="M126" i="1"/>
  <c r="M157" i="1"/>
  <c r="M181" i="1"/>
  <c r="M32" i="32"/>
  <c r="M63" i="32"/>
  <c r="M123" i="32"/>
  <c r="M197" i="32"/>
  <c r="M97" i="32"/>
  <c r="M180" i="32"/>
  <c r="J220" i="32"/>
  <c r="M221" i="32" s="1"/>
  <c r="M222" i="32" s="1"/>
  <c r="M212" i="32"/>
  <c r="M102" i="32"/>
  <c r="H220" i="32"/>
  <c r="M223" i="32" s="1"/>
  <c r="M209" i="32"/>
  <c r="M155" i="32"/>
  <c r="L220" i="32"/>
  <c r="M210" i="32"/>
  <c r="M37" i="36"/>
  <c r="H60" i="36"/>
  <c r="M60" i="36" s="1"/>
  <c r="L5" i="35"/>
  <c r="M47" i="35"/>
  <c r="M49" i="35"/>
  <c r="M48" i="35"/>
  <c r="J54" i="35"/>
  <c r="J151" i="35" s="1"/>
  <c r="M63" i="35"/>
  <c r="M57" i="35"/>
  <c r="M52" i="35"/>
  <c r="L127" i="34"/>
  <c r="M10" i="34"/>
  <c r="M122" i="34"/>
  <c r="M119" i="34" s="1"/>
  <c r="M94" i="34"/>
  <c r="M84" i="34"/>
  <c r="M14" i="34"/>
  <c r="M44" i="34"/>
  <c r="M49" i="34"/>
  <c r="M59" i="34"/>
  <c r="M79" i="34"/>
  <c r="M114" i="34"/>
  <c r="M104" i="34"/>
  <c r="M99" i="34"/>
  <c r="M34" i="34"/>
  <c r="M31" i="34"/>
  <c r="M29" i="34" s="1"/>
  <c r="M54" i="34"/>
  <c r="M69" i="34"/>
  <c r="M74" i="34"/>
  <c r="M109" i="34"/>
  <c r="M19" i="34"/>
  <c r="M39" i="34"/>
  <c r="M64" i="34"/>
  <c r="M43" i="36"/>
  <c r="M42" i="36" s="1"/>
  <c r="M16" i="36"/>
  <c r="M55" i="36"/>
  <c r="J36" i="36"/>
  <c r="M52" i="36"/>
  <c r="M20" i="36"/>
  <c r="M47" i="36"/>
  <c r="M62" i="36"/>
  <c r="M33" i="36"/>
  <c r="M59" i="36"/>
  <c r="J35" i="36"/>
  <c r="H34" i="36"/>
  <c r="M28" i="36"/>
  <c r="M24" i="36"/>
  <c r="M13" i="36"/>
  <c r="M14" i="36"/>
  <c r="M12" i="36"/>
  <c r="M16" i="39"/>
  <c r="M14" i="39" s="1"/>
  <c r="M27" i="39"/>
  <c r="M13" i="39"/>
  <c r="M11" i="39" s="1"/>
  <c r="M22" i="39"/>
  <c r="M10" i="39"/>
  <c r="M9" i="39"/>
  <c r="M218" i="32"/>
  <c r="M214" i="32" s="1"/>
  <c r="H68" i="36" l="1"/>
  <c r="J68" i="36"/>
  <c r="M69" i="36" s="1"/>
  <c r="M151" i="35"/>
  <c r="M153" i="35" s="1"/>
  <c r="M155" i="35" s="1"/>
  <c r="M54" i="35"/>
  <c r="M51" i="35" s="1"/>
  <c r="M9" i="34"/>
  <c r="M220" i="32"/>
  <c r="M208" i="32"/>
  <c r="M12" i="1"/>
  <c r="M224" i="32"/>
  <c r="M35" i="1"/>
  <c r="M27" i="1"/>
  <c r="M13" i="1"/>
  <c r="M202" i="32"/>
  <c r="M204" i="32" s="1"/>
  <c r="M205" i="32" s="1"/>
  <c r="M206" i="32" s="1"/>
  <c r="M11" i="32"/>
  <c r="F49" i="1"/>
  <c r="H49" i="1" s="1"/>
  <c r="M49" i="1" s="1"/>
  <c r="E193" i="1"/>
  <c r="F194" i="1" s="1"/>
  <c r="H194" i="1" s="1"/>
  <c r="M194" i="1" s="1"/>
  <c r="F50" i="1"/>
  <c r="L50" i="1" s="1"/>
  <c r="M50" i="1" s="1"/>
  <c r="F52" i="1"/>
  <c r="J52" i="1" s="1"/>
  <c r="M52" i="1" s="1"/>
  <c r="F51" i="1"/>
  <c r="J51" i="1" s="1"/>
  <c r="M51" i="1" s="1"/>
  <c r="M46" i="35"/>
  <c r="L5" i="34"/>
  <c r="M128" i="34"/>
  <c r="M127" i="34"/>
  <c r="M71" i="36"/>
  <c r="L6" i="36"/>
  <c r="M11" i="36"/>
  <c r="M35" i="39"/>
  <c r="M37" i="39" s="1"/>
  <c r="M38" i="39" s="1"/>
  <c r="M39" i="39" s="1"/>
  <c r="M40" i="39" s="1"/>
  <c r="M41" i="39" s="1"/>
  <c r="M42" i="39" s="1"/>
  <c r="M43" i="39" s="1"/>
  <c r="M44" i="39" s="1"/>
  <c r="M45" i="39" s="1"/>
  <c r="L5" i="32"/>
  <c r="M68" i="36" l="1"/>
  <c r="M70" i="36"/>
  <c r="M72" i="36" s="1"/>
  <c r="M193" i="1"/>
  <c r="K4" i="39"/>
  <c r="D15" i="4" s="1"/>
  <c r="F15" i="4" s="1"/>
  <c r="L195" i="1"/>
  <c r="J195" i="1"/>
  <c r="M196" i="1" s="1"/>
  <c r="H195" i="1"/>
  <c r="L5" i="1" s="1"/>
  <c r="M48" i="1"/>
  <c r="M225" i="32"/>
  <c r="M11" i="1"/>
  <c r="M156" i="35"/>
  <c r="M157" i="35" s="1"/>
  <c r="M158" i="35" s="1"/>
  <c r="M159" i="35" s="1"/>
  <c r="M160" i="35" s="1"/>
  <c r="L4" i="35" s="1"/>
  <c r="E12" i="4" s="1"/>
  <c r="M129" i="34"/>
  <c r="M74" i="36" l="1"/>
  <c r="M75" i="36" s="1"/>
  <c r="M76" i="36" s="1"/>
  <c r="M77" i="36" s="1"/>
  <c r="M78" i="36" s="1"/>
  <c r="M79" i="36" s="1"/>
  <c r="M226" i="32"/>
  <c r="M227" i="32" s="1"/>
  <c r="M228" i="32" s="1"/>
  <c r="M229" i="32" s="1"/>
  <c r="M230" i="32" s="1"/>
  <c r="M231" i="32" s="1"/>
  <c r="L4" i="32" s="1"/>
  <c r="D9" i="4" s="1"/>
  <c r="F9" i="4" s="1"/>
  <c r="M195" i="1"/>
  <c r="M197" i="1" s="1"/>
  <c r="M198" i="1" s="1"/>
  <c r="M199" i="1" s="1"/>
  <c r="M200" i="1" s="1"/>
  <c r="M201" i="1" s="1"/>
  <c r="M202" i="1" s="1"/>
  <c r="M203" i="1" s="1"/>
  <c r="M204" i="1" s="1"/>
  <c r="M205" i="1" s="1"/>
  <c r="M130" i="34"/>
  <c r="M131" i="34" s="1"/>
  <c r="F12" i="4"/>
  <c r="L5" i="36" l="1"/>
  <c r="E13" i="4" s="1"/>
  <c r="F13" i="4" s="1"/>
  <c r="L4" i="1"/>
  <c r="D8" i="4" s="1"/>
  <c r="F8" i="4" s="1"/>
  <c r="M132" i="34"/>
  <c r="M133" i="34" s="1"/>
  <c r="M134" i="34" s="1"/>
  <c r="M135" i="34" s="1"/>
  <c r="M136" i="34" s="1"/>
  <c r="M137" i="34" s="1"/>
  <c r="M138" i="34" s="1"/>
  <c r="F14" i="4"/>
  <c r="E16" i="4" l="1"/>
  <c r="L4" i="34"/>
  <c r="D11" i="4" s="1"/>
  <c r="F11" i="4" s="1"/>
  <c r="F16" i="4" s="1"/>
  <c r="E5" i="4" l="1"/>
  <c r="D16" i="4"/>
</calcChain>
</file>

<file path=xl/sharedStrings.xml><?xml version="1.0" encoding="utf-8"?>
<sst xmlns="http://schemas.openxmlformats.org/spreadsheetml/2006/main" count="2778" uniqueCount="781">
  <si>
    <t xml:space="preserve">   normatiuli</t>
  </si>
  <si>
    <t xml:space="preserve">   xelfasi</t>
  </si>
  <si>
    <t xml:space="preserve">     masala</t>
  </si>
  <si>
    <t xml:space="preserve">samSeneblo </t>
  </si>
  <si>
    <t xml:space="preserve">     resursi</t>
  </si>
  <si>
    <t>meqanizmebi</t>
  </si>
  <si>
    <t>#</t>
  </si>
  <si>
    <t>s a m u S a o</t>
  </si>
  <si>
    <t>ganz.</t>
  </si>
  <si>
    <t>erT.</t>
  </si>
  <si>
    <t>sul</t>
  </si>
  <si>
    <t>jami</t>
  </si>
  <si>
    <t>Sromis xarji</t>
  </si>
  <si>
    <t>k/sT</t>
  </si>
  <si>
    <t>tn</t>
  </si>
  <si>
    <t>manqanebi</t>
  </si>
  <si>
    <t>lari</t>
  </si>
  <si>
    <t>sxva xarjebi</t>
  </si>
  <si>
    <t>kg</t>
  </si>
  <si>
    <t>eleqtrodi</t>
  </si>
  <si>
    <t>m2</t>
  </si>
  <si>
    <t>cali</t>
  </si>
  <si>
    <t>c</t>
  </si>
  <si>
    <t>9-14.-5</t>
  </si>
  <si>
    <t xml:space="preserve">Sromis xarji </t>
  </si>
  <si>
    <t>kac/sT</t>
  </si>
  <si>
    <t xml:space="preserve">manqanebi </t>
  </si>
  <si>
    <t xml:space="preserve">cementis xsnari </t>
  </si>
  <si>
    <t>cementis xsnari</t>
  </si>
  <si>
    <t>lursmani</t>
  </si>
  <si>
    <t>g.m.</t>
  </si>
  <si>
    <t>fiTxi</t>
  </si>
  <si>
    <t>saRebavi wyalemulsiuri kedlis</t>
  </si>
  <si>
    <t>jami:</t>
  </si>
  <si>
    <t xml:space="preserve">Sromis danaxarjebi </t>
  </si>
  <si>
    <t>eleqtro-samontaJo samuSaoebi</t>
  </si>
  <si>
    <t>pr</t>
  </si>
  <si>
    <r>
      <t>m</t>
    </r>
    <r>
      <rPr>
        <vertAlign val="superscript"/>
        <sz val="10"/>
        <rFont val="AcadNusx"/>
      </rPr>
      <t>3</t>
    </r>
  </si>
  <si>
    <t>34-34-8</t>
  </si>
  <si>
    <t>sxvadasxva xarjebi</t>
  </si>
  <si>
    <t>liTonis konstruqciebis antikoroziuli saRebaviT SeRebva</t>
  </si>
  <si>
    <t>saRebavi antikoroziuli</t>
  </si>
  <si>
    <t>grZ.m.</t>
  </si>
  <si>
    <t>11.-8-1,2</t>
  </si>
  <si>
    <t xml:space="preserve">Sromis xarji  </t>
  </si>
  <si>
    <t>11-20-3.</t>
  </si>
  <si>
    <t>webocementi</t>
  </si>
  <si>
    <t>15-14-1</t>
  </si>
  <si>
    <t>moWiquli filebi</t>
  </si>
  <si>
    <t>webo-cementi</t>
  </si>
  <si>
    <t>10-20-3.</t>
  </si>
  <si>
    <t>mdf-is karis blokis Rirebuleba (mowyobilobiT)</t>
  </si>
  <si>
    <t>sxva manqana</t>
  </si>
  <si>
    <t>samontaJo samuSaoebi</t>
  </si>
  <si>
    <t>gaTboba</t>
  </si>
  <si>
    <t>susti denebi</t>
  </si>
  <si>
    <t>7-58-1</t>
  </si>
  <si>
    <t>naWedi samSeneblo</t>
  </si>
  <si>
    <r>
      <t>m</t>
    </r>
    <r>
      <rPr>
        <b/>
        <vertAlign val="superscript"/>
        <sz val="10"/>
        <rFont val="AcadNusx"/>
      </rPr>
      <t>2</t>
    </r>
  </si>
  <si>
    <t>samSeneblo samuSaoebi</t>
  </si>
  <si>
    <r>
      <t>m</t>
    </r>
    <r>
      <rPr>
        <b/>
        <vertAlign val="superscript"/>
        <sz val="10"/>
        <rFont val="AcadNusx"/>
      </rPr>
      <t>3</t>
    </r>
  </si>
  <si>
    <t>11-27-2</t>
  </si>
  <si>
    <t>saRebavi wyalemulsiuri Weris</t>
  </si>
  <si>
    <t>Tavebis, obieqtebis, samuSaoebisa da danaxarjebis dasaxeleba</t>
  </si>
  <si>
    <t>6</t>
  </si>
  <si>
    <t>5</t>
  </si>
  <si>
    <t>4</t>
  </si>
  <si>
    <t>3</t>
  </si>
  <si>
    <t xml:space="preserve">Sida wyalsaden-kanalizacia </t>
  </si>
  <si>
    <t>2</t>
  </si>
  <si>
    <t>1</t>
  </si>
  <si>
    <t>saerTo saxarjTaRricxvo Rirebuleba aTasi lari</t>
  </si>
  <si>
    <t>rigiTi nomeri</t>
  </si>
  <si>
    <t>Rirebuleba:</t>
  </si>
  <si>
    <t>ganmartebiTi baraTi</t>
  </si>
  <si>
    <t xml:space="preserve">   `samSeneblo samuSaoebis saxelmwifo Sesyidvisas zednadebi xarjebisa da gegmiuri mogebis gansazRvris Sesaxeb~ saqarTvelos mTavrobis 2014 wlis 14 ianvris #55 dadgenilebiT damtkicebuli teqnikuri reglamentis safuZvelze  xarjTaRricxvaSi gaTvaliswinebulia:</t>
  </si>
  <si>
    <t>warmodgenili xarjTaRricxva gansazRvravs samSeneblo samuSaoebis winaswar Rirebulebas da ar aris damkveTsa da moijares Soris gadaxdis saSualeba. maT Soris angariSsworeba xdeba faqtiuri danaxarjebis mixedviT.</t>
  </si>
  <si>
    <t>zednadebi xarji</t>
  </si>
  <si>
    <t xml:space="preserve"> jami:</t>
  </si>
  <si>
    <t>aT. lari</t>
  </si>
  <si>
    <t xml:space="preserve">saxarjTaRricxvo Rirebuleba </t>
  </si>
  <si>
    <t xml:space="preserve">gegmiuri mogeba </t>
  </si>
  <si>
    <t xml:space="preserve"> maT Soris xelfasi</t>
  </si>
  <si>
    <t>aT.l.</t>
  </si>
  <si>
    <t>7</t>
  </si>
  <si>
    <t>veli</t>
  </si>
  <si>
    <t>safuZ-</t>
  </si>
  <si>
    <t>11.-7-1</t>
  </si>
  <si>
    <t>pemza</t>
  </si>
  <si>
    <t>parketi laminirebuli</t>
  </si>
  <si>
    <t>laminirebuli plintusi</t>
  </si>
  <si>
    <t>filebi keramikuli (metlaxis)</t>
  </si>
  <si>
    <t>metaloplastikis fanjrebis  Rirebuleba</t>
  </si>
  <si>
    <t>saWreli diubeli,Surupi,samagri</t>
  </si>
  <si>
    <t>g.m</t>
  </si>
  <si>
    <t>safiTxni</t>
  </si>
  <si>
    <t>kedlebis mopirkeTeba moWiquli filebiT webo-cementze</t>
  </si>
  <si>
    <t>da transp.</t>
  </si>
  <si>
    <t xml:space="preserve">     saxarjTaRricxvo dokumentacia Sedgenilia saproeqto  davalebis mixedviT. xarjTaRricxva Sedgenilia resursuli meTodiT 1984 wlis samSeneblo  normebisa  da  wesebis Sesabamisad. materialuri resursebis fasebi aRebulia regionSi  moqmedi sabazro-saxelSekrulebo da samSeneblo resursebis fasTa krebulidan 2018  wlis II kvartlis doneze. </t>
  </si>
  <si>
    <t xml:space="preserve">     SromiTi resursebis Rirebuleba aRebulia meToduri cnobari `mSeneblobis da saremonto samuSaoebis saxarjTaRricxvo fasebis gaangariSebis Sesaxeb~ 2017 wlis  gamocemis mixedviT. aRniSnuli cnobaris mixedviT samSeneblo samuSaoebze 1 kac.saaTis Rirebulebad miRebulia 4,6 lari, 6,0 lari da 7,80 lari. `sxvadasxva manqanebis~  da `sxvadasxva masalebis~ Rirebulebis  gansazRvrisaTvis,  normativiT gansazRvrul Rirebulebaze, miyenebulia koeficienti 3,2</t>
  </si>
  <si>
    <t xml:space="preserve">   xelfasis saxarjTaRricxvo fasebSi  gaTvaliswinebulia saSemosavlo gadasaxadi. </t>
  </si>
  <si>
    <t xml:space="preserve">q.TbilisSi,daviT aRmaSeneblis  gamziri #40-Si arsebul mansardSi telestudiis,kinodarbazis,kinopavilionis,telepavilionis mowyoba. </t>
  </si>
  <si>
    <t>46-2-2.(miy.)</t>
  </si>
  <si>
    <t xml:space="preserve"> liTonis svetebis damzadeba-montaJi</t>
  </si>
  <si>
    <t>liTonis kuTxovana 100X100X8mm</t>
  </si>
  <si>
    <t>kvadratuli milebi 150X150X4mm</t>
  </si>
  <si>
    <t>liTonis furceli sisq.8mm</t>
  </si>
  <si>
    <t>srf2.2</t>
  </si>
  <si>
    <t>srf1.4.27</t>
  </si>
  <si>
    <t>srf1.6-22</t>
  </si>
  <si>
    <t>sf</t>
  </si>
  <si>
    <t>srf4.1-371</t>
  </si>
  <si>
    <t xml:space="preserve"> liTonis koWebis damzadeba-montaJi</t>
  </si>
  <si>
    <t>Sveleri #18</t>
  </si>
  <si>
    <t>srf1.4-14</t>
  </si>
  <si>
    <t>kibis liTonis elementebis  montaJi</t>
  </si>
  <si>
    <t>liTonis furceli sisq.16mm</t>
  </si>
  <si>
    <t>liTonis kuTxovana 40X40X4mm</t>
  </si>
  <si>
    <t>9-17-6.(miy)</t>
  </si>
  <si>
    <t>srf1.10-14</t>
  </si>
  <si>
    <t>srf4,2-31</t>
  </si>
  <si>
    <t>liTonis mzidi konstruqciebis SeerTebis kvanZebis gaZliereba</t>
  </si>
  <si>
    <t>liTonis kuTxovana 75X75X5mm</t>
  </si>
  <si>
    <t>10-4-1.</t>
  </si>
  <si>
    <t>gadaxurvis xis koWebis mowyoba</t>
  </si>
  <si>
    <t>xis koWebi</t>
  </si>
  <si>
    <t>qanC-WanWiki</t>
  </si>
  <si>
    <t xml:space="preserve">gadaxurvaze  xis Seficvris  mowyoba sisq. 40mm </t>
  </si>
  <si>
    <t>pr.</t>
  </si>
  <si>
    <t>ficari  40 mm</t>
  </si>
  <si>
    <t>srf5.1-10</t>
  </si>
  <si>
    <t>srf1.10-16</t>
  </si>
  <si>
    <t>srf1.9-68</t>
  </si>
  <si>
    <t>qvabamba "teqnoakustiki"</t>
  </si>
  <si>
    <t>srf4.1-479</t>
  </si>
  <si>
    <t xml:space="preserve">gadaxurvis xmis izolacia   </t>
  </si>
  <si>
    <t>10,-10-1</t>
  </si>
  <si>
    <t xml:space="preserve">gadaxurvaze  qvemodan xis Seficvris  mowyoba sisq. 30mm </t>
  </si>
  <si>
    <t>11.-7-3</t>
  </si>
  <si>
    <t>srf1,10-1</t>
  </si>
  <si>
    <t>liTonis kibis xis safexurebis mowyoba 1140X250X50mm- 12 cali</t>
  </si>
  <si>
    <t>10.-52-2(miy)</t>
  </si>
  <si>
    <t>xis safexurebi 1140X250X50mm</t>
  </si>
  <si>
    <t>srf5.1-82</t>
  </si>
  <si>
    <t xml:space="preserve">TeTri feris metaloplastikis fanjrebis  mowyoba </t>
  </si>
  <si>
    <t>srf 10,3-4</t>
  </si>
  <si>
    <t xml:space="preserve">mdf-is yru karebis mowyoba (mowyobilobiT) </t>
  </si>
  <si>
    <t>srf.5,1-63</t>
  </si>
  <si>
    <t xml:space="preserve">aluminis moajiris mowyoba </t>
  </si>
  <si>
    <t xml:space="preserve">cementi </t>
  </si>
  <si>
    <t>srf4,1-183</t>
  </si>
  <si>
    <t xml:space="preserve"> moajiri aluminis</t>
  </si>
  <si>
    <t>srf3,-32</t>
  </si>
  <si>
    <t>siTbosaizolacio pemzis fenilis mowyoba sisq 10sm</t>
  </si>
  <si>
    <t>srf4.1-220</t>
  </si>
  <si>
    <t>iatakze cementis moWimva sisq 40mm</t>
  </si>
  <si>
    <t>srf 4,1-370</t>
  </si>
  <si>
    <t>11-27-3</t>
  </si>
  <si>
    <t>srf5.1-88</t>
  </si>
  <si>
    <t xml:space="preserve">laminirebuli parketis iatakis dageba </t>
  </si>
  <si>
    <t>5,1-67</t>
  </si>
  <si>
    <t>5,1-71</t>
  </si>
  <si>
    <t>11-27-5.(miy)</t>
  </si>
  <si>
    <t xml:space="preserve">iatakze keramikuli filebis dageba </t>
  </si>
  <si>
    <t>srf4,1-201</t>
  </si>
  <si>
    <t>srf 4,3-16</t>
  </si>
  <si>
    <t>arsebuli xis Savi iatakis moxvewa</t>
  </si>
  <si>
    <t>minabamba saizolacio sisq.50mm</t>
  </si>
  <si>
    <t>Cveulebrivi TabaSirmuyaos fila sisq.12,5mm</t>
  </si>
  <si>
    <t>TabaSirmuyaos tixrebis mowyoba nestgamZle  ormagi TabaSirmuyaos filebiT  (minabambis saizolacio SriT sisq.50mm)</t>
  </si>
  <si>
    <t>nestgamZle TabaSirmuyaos fila sisq.12,5mm</t>
  </si>
  <si>
    <t>15-168-9</t>
  </si>
  <si>
    <t>TabaSirmuyaos kedlebis  damuSaveba fiTxiT da SeRebva wyalemulsiuri saRebaviT</t>
  </si>
  <si>
    <t>TabaSirmuyaos fila Cveulebrivi sisq. 12,5mm</t>
  </si>
  <si>
    <t xml:space="preserve"> Sekiduli Weris mowyoba nestgamZle TabaSir-muyaos filebiT</t>
  </si>
  <si>
    <t>13-25-1</t>
  </si>
  <si>
    <t xml:space="preserve">biTumi </t>
  </si>
  <si>
    <t>benzini</t>
  </si>
  <si>
    <t>sveli wertilebis iatakis izolacia 1 fena saizolacio masaliT</t>
  </si>
  <si>
    <t>saizolacio masala</t>
  </si>
  <si>
    <t>srf 4,1-437</t>
  </si>
  <si>
    <t>srf4,1-537</t>
  </si>
  <si>
    <t>srf4,1-543</t>
  </si>
  <si>
    <t>saxuravis daTbuneba qvabambiT sisq. 15sm</t>
  </si>
  <si>
    <t xml:space="preserve">qvabamba sisq15sm </t>
  </si>
  <si>
    <t>12.-9-3</t>
  </si>
  <si>
    <t>4,1-479</t>
  </si>
  <si>
    <t>TabaSirmuyaos filebi</t>
  </si>
  <si>
    <t>srf10,1-2</t>
  </si>
  <si>
    <t>srf10,1-45</t>
  </si>
  <si>
    <t>srf1,10-10</t>
  </si>
  <si>
    <t>srf10,1-1</t>
  </si>
  <si>
    <t>srf 4,3-17</t>
  </si>
  <si>
    <t>TabaSirmuyaos fila nestgamZle sisq. 12,5mm</t>
  </si>
  <si>
    <t>srf10,1-34</t>
  </si>
  <si>
    <t>srf.10,1-12</t>
  </si>
  <si>
    <t>srf4.2-44</t>
  </si>
  <si>
    <t>srf4.2-42</t>
  </si>
  <si>
    <t>15-168-10</t>
  </si>
  <si>
    <t>gauTvaliswinebeli xarjebi</t>
  </si>
  <si>
    <t>dRg</t>
  </si>
  <si>
    <t>sul:</t>
  </si>
  <si>
    <t xml:space="preserve">nakrebi xarjTaRricxva </t>
  </si>
  <si>
    <t>akustika</t>
  </si>
  <si>
    <t>ფანჯრებთან ე.წ. "ატკოსების" მოწყობა თაბაშირ-მუყაოს კონსტრუქციით</t>
  </si>
  <si>
    <t>ცალი</t>
  </si>
  <si>
    <t>ხმის საიზოლაციო ფარდა კარის ღიობთან. ფარდის სიგანე 2.5 მეტრი. ფარდის სიმაღლე 2.2 მეტრი (ე.წ. დავარდნილი ფარდა). ფარდის სამაგრის მონტაჟი ოთახის შიდა ნაწილში.</t>
  </si>
  <si>
    <t>საბაზო კედელთან პერიმეტრზე არსებული თაბაშირმუყაოს კონსტრუქციის დემონტაჟი და ნაგვის გატანა</t>
  </si>
  <si>
    <t>TabaSir-muyaos Weris damuSaveba da  SeRebva wyalemulsiuri saRebaviT</t>
  </si>
  <si>
    <t>e1-19,p-2</t>
  </si>
  <si>
    <t>Sromis danaxarji (1.2+9X0.39+1,2+2*0,39)=</t>
  </si>
  <si>
    <t>samSeneblo samuSaoebi.</t>
  </si>
  <si>
    <t>samSeneblo masalebis atana mansardSi (vertikalurad 10m da horizontalurad gadadgileba 30 metramde)</t>
  </si>
  <si>
    <t>satransporto xarjebi masalebze</t>
  </si>
  <si>
    <t>samuSaoebis dasaxeleba</t>
  </si>
  <si>
    <t>ganz</t>
  </si>
  <si>
    <t>moc.</t>
  </si>
  <si>
    <t>xelfasi</t>
  </si>
  <si>
    <t>masala</t>
  </si>
  <si>
    <t>masalebis transportireba da meqanizmebi</t>
  </si>
  <si>
    <t>erT. fasi</t>
  </si>
  <si>
    <t>9</t>
  </si>
  <si>
    <t>Sida'wyal-kanalizacia</t>
  </si>
  <si>
    <t>civi wyali</t>
  </si>
  <si>
    <t>danarCeni xarjebi</t>
  </si>
  <si>
    <t>16-6-1</t>
  </si>
  <si>
    <t xml:space="preserve"> milis Rirebuleba d=25mm</t>
  </si>
  <si>
    <t xml:space="preserve"> milis Rirebuleba d=20mm</t>
  </si>
  <si>
    <t>22-23-1</t>
  </si>
  <si>
    <t>muxli d=32</t>
  </si>
  <si>
    <r>
      <t>muxli d=25 90</t>
    </r>
    <r>
      <rPr>
        <b/>
        <sz val="10"/>
        <rFont val="Calibri"/>
        <family val="2"/>
        <charset val="204"/>
      </rPr>
      <t>°</t>
    </r>
  </si>
  <si>
    <t>muxli d=25</t>
  </si>
  <si>
    <r>
      <t>muxli d=20 90</t>
    </r>
    <r>
      <rPr>
        <b/>
        <sz val="10"/>
        <rFont val="Calibri"/>
        <family val="2"/>
        <charset val="204"/>
      </rPr>
      <t>°</t>
    </r>
  </si>
  <si>
    <t>muxli d=20</t>
  </si>
  <si>
    <t xml:space="preserve">20 1/2"samontaJo muxli Sida xraxniT </t>
  </si>
  <si>
    <t>22-23-2</t>
  </si>
  <si>
    <t>samkapi 32*32*32</t>
  </si>
  <si>
    <t>samkapi 25*25*25</t>
  </si>
  <si>
    <t>samkapi 25*20*25</t>
  </si>
  <si>
    <t>samkapi 20*20*20</t>
  </si>
  <si>
    <t>16-12-1</t>
  </si>
  <si>
    <t xml:space="preserve"> ventilebis mowyoba d=25mm (qromirebuli grZeli) </t>
  </si>
  <si>
    <t xml:space="preserve"> ventili d=25 (qromirebuli grZeli) </t>
  </si>
  <si>
    <t xml:space="preserve"> ventilebis mowyoba d=20mm (qromirebuli grZeli) </t>
  </si>
  <si>
    <t xml:space="preserve"> ventili d=20 (qromirebuli grZeli) </t>
  </si>
  <si>
    <t xml:space="preserve"> arkos ventilebis mowyoba d=1/2/1/2 </t>
  </si>
  <si>
    <t xml:space="preserve">arkos ventili d=1/2/1/2 </t>
  </si>
  <si>
    <t xml:space="preserve"> arkos ventilebis mowyoba d=1/2/3/8 </t>
  </si>
  <si>
    <t xml:space="preserve">arkos ventili d=1/2/3/8 </t>
  </si>
  <si>
    <t>plastmasis gadamyvani 32*25</t>
  </si>
  <si>
    <t>plastmasis gadamyvani 25*20</t>
  </si>
  <si>
    <t>quro d=32</t>
  </si>
  <si>
    <t>quro d=25</t>
  </si>
  <si>
    <t>quro d=20</t>
  </si>
  <si>
    <t>Semrevis Rirebuleba</t>
  </si>
  <si>
    <t>m</t>
  </si>
  <si>
    <t xml:space="preserve">20mm xufi xraxniani </t>
  </si>
  <si>
    <t>20mm samagri metalis StiriT</t>
  </si>
  <si>
    <t>cxeli wyali</t>
  </si>
  <si>
    <t>minaboWkovani milis Rirebuleba d=20mm</t>
  </si>
  <si>
    <t>samkapi 32*20*32</t>
  </si>
  <si>
    <t>Sida kanalizacia</t>
  </si>
  <si>
    <t>16-6-2</t>
  </si>
  <si>
    <t>milebis samagri</t>
  </si>
  <si>
    <t>kanalizaciis mili sqelkedliani d=100</t>
  </si>
  <si>
    <t>mili plastmasis sakan. d=100mm</t>
  </si>
  <si>
    <t>kanalizaciis mili sqelkedliani d=50</t>
  </si>
  <si>
    <r>
      <t>kanalizaciis samkapi 100X100X100 45</t>
    </r>
    <r>
      <rPr>
        <b/>
        <vertAlign val="superscript"/>
        <sz val="10.5"/>
        <rFont val="AcadNusx"/>
      </rPr>
      <t>0</t>
    </r>
    <r>
      <rPr>
        <b/>
        <sz val="10.5"/>
        <rFont val="AcadNusx"/>
      </rPr>
      <t xml:space="preserve"> </t>
    </r>
  </si>
  <si>
    <r>
      <t>kanalizaciis samkapi 100X100X100 45</t>
    </r>
    <r>
      <rPr>
        <vertAlign val="superscript"/>
        <sz val="10.5"/>
        <rFont val="AcadNusx"/>
      </rPr>
      <t>0</t>
    </r>
    <r>
      <rPr>
        <sz val="10.5"/>
        <rFont val="AcadNusx"/>
      </rPr>
      <t xml:space="preserve"> </t>
    </r>
  </si>
  <si>
    <r>
      <t>kanalizaciis samkapi 100X100X100 90</t>
    </r>
    <r>
      <rPr>
        <b/>
        <vertAlign val="superscript"/>
        <sz val="10.5"/>
        <rFont val="AcadNusx"/>
      </rPr>
      <t>0</t>
    </r>
    <r>
      <rPr>
        <b/>
        <sz val="10.5"/>
        <rFont val="AcadNusx"/>
      </rPr>
      <t xml:space="preserve"> </t>
    </r>
  </si>
  <si>
    <r>
      <t>kanalizaciis samkapi 100X100X100 90</t>
    </r>
    <r>
      <rPr>
        <vertAlign val="superscript"/>
        <sz val="10.5"/>
        <rFont val="AcadNusx"/>
      </rPr>
      <t>0</t>
    </r>
    <r>
      <rPr>
        <sz val="10.5"/>
        <rFont val="AcadNusx"/>
      </rPr>
      <t xml:space="preserve"> </t>
    </r>
  </si>
  <si>
    <r>
      <t>kanalizaciis samkapi 100X50X100 90</t>
    </r>
    <r>
      <rPr>
        <b/>
        <vertAlign val="superscript"/>
        <sz val="10.5"/>
        <rFont val="AcadNusx"/>
      </rPr>
      <t>0</t>
    </r>
    <r>
      <rPr>
        <b/>
        <sz val="10.5"/>
        <rFont val="AcadNusx"/>
      </rPr>
      <t xml:space="preserve"> </t>
    </r>
  </si>
  <si>
    <r>
      <t>kanalizaciis samkapi 100X50X100 90</t>
    </r>
    <r>
      <rPr>
        <vertAlign val="superscript"/>
        <sz val="10.5"/>
        <rFont val="AcadNusx"/>
      </rPr>
      <t>0</t>
    </r>
    <r>
      <rPr>
        <sz val="10.5"/>
        <rFont val="AcadNusx"/>
      </rPr>
      <t xml:space="preserve"> </t>
    </r>
  </si>
  <si>
    <r>
      <t>kanalizaciis samkapi 100X50X100 45</t>
    </r>
    <r>
      <rPr>
        <b/>
        <vertAlign val="superscript"/>
        <sz val="10.5"/>
        <rFont val="AcadNusx"/>
      </rPr>
      <t>0</t>
    </r>
    <r>
      <rPr>
        <b/>
        <sz val="10.5"/>
        <rFont val="AcadNusx"/>
      </rPr>
      <t xml:space="preserve"> </t>
    </r>
  </si>
  <si>
    <r>
      <t>kanalizaciis samkapi 100X50X100 45</t>
    </r>
    <r>
      <rPr>
        <vertAlign val="superscript"/>
        <sz val="10.5"/>
        <rFont val="AcadNusx"/>
      </rPr>
      <t>0</t>
    </r>
    <r>
      <rPr>
        <sz val="10.5"/>
        <rFont val="AcadNusx"/>
      </rPr>
      <t xml:space="preserve"> </t>
    </r>
  </si>
  <si>
    <r>
      <t>kanalizaciis muxli d=50 90</t>
    </r>
    <r>
      <rPr>
        <b/>
        <vertAlign val="superscript"/>
        <sz val="10.5"/>
        <rFont val="AcadNusx"/>
      </rPr>
      <t>0</t>
    </r>
    <r>
      <rPr>
        <b/>
        <sz val="10.5"/>
        <rFont val="AcadNusx"/>
      </rPr>
      <t xml:space="preserve"> </t>
    </r>
  </si>
  <si>
    <r>
      <t>kanalizaciis muxli d=50 90</t>
    </r>
    <r>
      <rPr>
        <vertAlign val="superscript"/>
        <sz val="10.5"/>
        <rFont val="AcadNusx"/>
      </rPr>
      <t>0</t>
    </r>
    <r>
      <rPr>
        <sz val="10.5"/>
        <rFont val="AcadNusx"/>
      </rPr>
      <t xml:space="preserve"> </t>
    </r>
  </si>
  <si>
    <r>
      <t>kanalizaciis muxli d=100 45</t>
    </r>
    <r>
      <rPr>
        <b/>
        <vertAlign val="superscript"/>
        <sz val="10.5"/>
        <rFont val="AcadNusx"/>
      </rPr>
      <t>0</t>
    </r>
    <r>
      <rPr>
        <b/>
        <sz val="10.5"/>
        <rFont val="AcadNusx"/>
      </rPr>
      <t xml:space="preserve"> </t>
    </r>
  </si>
  <si>
    <r>
      <t>kanalizaciis muxli d=100 45</t>
    </r>
    <r>
      <rPr>
        <vertAlign val="superscript"/>
        <sz val="10.5"/>
        <rFont val="AcadNusx"/>
      </rPr>
      <t>0</t>
    </r>
    <r>
      <rPr>
        <sz val="10.5"/>
        <rFont val="AcadNusx"/>
      </rPr>
      <t xml:space="preserve"> </t>
    </r>
  </si>
  <si>
    <r>
      <t>kanalizaciis muxli d=50 45</t>
    </r>
    <r>
      <rPr>
        <b/>
        <vertAlign val="superscript"/>
        <sz val="10.5"/>
        <rFont val="AcadNusx"/>
      </rPr>
      <t>0</t>
    </r>
    <r>
      <rPr>
        <b/>
        <sz val="10.5"/>
        <rFont val="AcadNusx"/>
      </rPr>
      <t xml:space="preserve"> </t>
    </r>
  </si>
  <si>
    <r>
      <t>kanalizaciis muxli d=50 45</t>
    </r>
    <r>
      <rPr>
        <vertAlign val="superscript"/>
        <sz val="10.5"/>
        <rFont val="AcadNusx"/>
      </rPr>
      <t>0</t>
    </r>
    <r>
      <rPr>
        <sz val="10.5"/>
        <rFont val="AcadNusx"/>
      </rPr>
      <t xml:space="preserve"> </t>
    </r>
  </si>
  <si>
    <r>
      <t>gadamyvani 100X50</t>
    </r>
    <r>
      <rPr>
        <b/>
        <sz val="10.5"/>
        <rFont val="AcadNusx"/>
      </rPr>
      <t xml:space="preserve"> </t>
    </r>
  </si>
  <si>
    <t xml:space="preserve">gadamyvani 100X50 </t>
  </si>
  <si>
    <t>17.-1-9</t>
  </si>
  <si>
    <t xml:space="preserve">100mm xufi </t>
  </si>
  <si>
    <t xml:space="preserve">50mm xufi </t>
  </si>
  <si>
    <t>17-4-2</t>
  </si>
  <si>
    <t>unitazis Camrecxi avziT da gofreTi montaJi</t>
  </si>
  <si>
    <t>17-1-5</t>
  </si>
  <si>
    <t xml:space="preserve">xelsabanis sifoniT montaJi </t>
  </si>
  <si>
    <t>xelsabani niJaris Rirebuleba</t>
  </si>
  <si>
    <t>kompl</t>
  </si>
  <si>
    <t>kabelebi</t>
  </si>
  <si>
    <t xml:space="preserve">Sromis danaxarjebi  </t>
  </si>
  <si>
    <t xml:space="preserve">sxva manqana </t>
  </si>
  <si>
    <r>
      <t>spilenZis el.kabelis  3X2,5mm</t>
    </r>
    <r>
      <rPr>
        <vertAlign val="superscript"/>
        <sz val="10.5"/>
        <rFont val="AcadNusx"/>
      </rPr>
      <t>2</t>
    </r>
    <r>
      <rPr>
        <sz val="10.5"/>
        <rFont val="AcadNusx"/>
      </rPr>
      <t xml:space="preserve"> Rirebuleba</t>
    </r>
  </si>
  <si>
    <t>sxva masala</t>
  </si>
  <si>
    <r>
      <t>spilenZis el.kabelis  3X1,5mm</t>
    </r>
    <r>
      <rPr>
        <vertAlign val="superscript"/>
        <sz val="10.5"/>
        <rFont val="AcadNusx"/>
      </rPr>
      <t>2</t>
    </r>
    <r>
      <rPr>
        <sz val="10.5"/>
        <rFont val="AcadNusx"/>
      </rPr>
      <t xml:space="preserve"> Rirebuleba</t>
    </r>
  </si>
  <si>
    <r>
      <t>spilenZis el.kabelis  2X1,5mm</t>
    </r>
    <r>
      <rPr>
        <vertAlign val="superscript"/>
        <sz val="10.5"/>
        <rFont val="AcadNusx"/>
      </rPr>
      <t>2</t>
    </r>
    <r>
      <rPr>
        <sz val="10.5"/>
        <rFont val="AcadNusx"/>
      </rPr>
      <t xml:space="preserve"> Rirebuleba</t>
    </r>
  </si>
  <si>
    <t>samontaJo masala</t>
  </si>
  <si>
    <t>8-591-8</t>
  </si>
  <si>
    <t>rozetis bude</t>
  </si>
  <si>
    <t>rozeris budis Rirebuleba</t>
  </si>
  <si>
    <t>komp</t>
  </si>
  <si>
    <t>sainst. gofr. mili d-25 mm</t>
  </si>
  <si>
    <t>Sromis danaxarjebi</t>
  </si>
  <si>
    <t>8-594-1</t>
  </si>
  <si>
    <t>8-571-1.</t>
  </si>
  <si>
    <t xml:space="preserve">MZalovani fari g/m  fari </t>
  </si>
  <si>
    <t>mcvelebiT</t>
  </si>
  <si>
    <t>gamanawilebeli fari</t>
  </si>
  <si>
    <r>
      <t xml:space="preserve">samfaza salteebis sistema </t>
    </r>
    <r>
      <rPr>
        <b/>
        <sz val="10"/>
        <rFont val="Times New Roman"/>
        <family val="1"/>
      </rPr>
      <t>L1,L2,L3,250a</t>
    </r>
  </si>
  <si>
    <r>
      <t xml:space="preserve">damiweba neitralis  salteebis sistema </t>
    </r>
    <r>
      <rPr>
        <b/>
        <sz val="10"/>
        <rFont val="Times New Roman"/>
        <family val="1"/>
      </rPr>
      <t>100a</t>
    </r>
  </si>
  <si>
    <t>8-523-4</t>
  </si>
  <si>
    <t xml:space="preserve">avtomatebis montaJi 32 a 3 polusa </t>
  </si>
  <si>
    <t xml:space="preserve">avtomati 32 a 3 polusa </t>
  </si>
  <si>
    <t xml:space="preserve">avtomatebis montaJi 25 a 3 polusa </t>
  </si>
  <si>
    <t xml:space="preserve">avtomati 25 a 3 polusa </t>
  </si>
  <si>
    <t>sasignalo naTura (yviTeli,mwvane,wiTeli) (faris karSi CasamontaJebeli)</t>
  </si>
  <si>
    <r>
      <t>ganmuxtveli</t>
    </r>
    <r>
      <rPr>
        <b/>
        <sz val="10"/>
        <rFont val="Times New Roman"/>
        <family val="1"/>
      </rPr>
      <t xml:space="preserve"> B</t>
    </r>
    <r>
      <rPr>
        <b/>
        <sz val="10"/>
        <rFont val="AcadNusx"/>
      </rPr>
      <t xml:space="preserve"> klasis </t>
    </r>
    <r>
      <rPr>
        <b/>
        <sz val="10"/>
        <rFont val="Times New Roman"/>
        <family val="1"/>
      </rPr>
      <t>3P+N+PE</t>
    </r>
    <r>
      <rPr>
        <b/>
        <sz val="10"/>
        <rFont val="AcadNusx"/>
      </rPr>
      <t xml:space="preserve"> 400v/100ka</t>
    </r>
  </si>
  <si>
    <r>
      <t xml:space="preserve">karadis karSi CasaSenebeli </t>
    </r>
    <r>
      <rPr>
        <b/>
        <sz val="10"/>
        <rFont val="Times New Roman"/>
        <family val="1"/>
      </rPr>
      <t xml:space="preserve"> ON/OFF</t>
    </r>
    <r>
      <rPr>
        <b/>
        <sz val="10"/>
        <rFont val="AcadNusx"/>
      </rPr>
      <t xml:space="preserve"> Rilaki fiqsaciiT</t>
    </r>
  </si>
  <si>
    <t xml:space="preserve">avtomatebis montaJi 16a 1 polusa </t>
  </si>
  <si>
    <t>damiweba</t>
  </si>
  <si>
    <t>8-471-1</t>
  </si>
  <si>
    <t>8-472-4</t>
  </si>
  <si>
    <t>damiwebis glinula  d=10mm galvanizebuli</t>
  </si>
  <si>
    <t xml:space="preserve">damiwebis glinula d=10mm </t>
  </si>
  <si>
    <t>zednadebi xarjebi  montaJze</t>
  </si>
  <si>
    <t>sabazro</t>
  </si>
  <si>
    <t>masala:</t>
  </si>
  <si>
    <r>
      <t xml:space="preserve">foladis paneluri radiatorebi     </t>
    </r>
    <r>
      <rPr>
        <b/>
        <sz val="10"/>
        <rFont val="Arial"/>
        <family val="2"/>
        <charset val="204"/>
      </rPr>
      <t xml:space="preserve"> H=600 X1000</t>
    </r>
  </si>
  <si>
    <r>
      <t xml:space="preserve">foladis paneluri radiatorebi      </t>
    </r>
    <r>
      <rPr>
        <sz val="10"/>
        <rFont val="Times New Roman"/>
        <family val="1"/>
      </rPr>
      <t>H</t>
    </r>
    <r>
      <rPr>
        <sz val="10"/>
        <rFont val="AcadNusx"/>
      </rPr>
      <t>=600 X1000</t>
    </r>
  </si>
  <si>
    <r>
      <t xml:space="preserve">foladis paneluri radiatorebi     </t>
    </r>
    <r>
      <rPr>
        <b/>
        <sz val="10"/>
        <rFont val="Arial"/>
        <family val="2"/>
        <charset val="204"/>
      </rPr>
      <t xml:space="preserve"> H=600 X900</t>
    </r>
  </si>
  <si>
    <r>
      <t xml:space="preserve">foladis paneluri radiatorebi      </t>
    </r>
    <r>
      <rPr>
        <sz val="10"/>
        <rFont val="Times New Roman"/>
        <family val="1"/>
      </rPr>
      <t>H</t>
    </r>
    <r>
      <rPr>
        <sz val="10"/>
        <rFont val="AcadNusx"/>
      </rPr>
      <t>=600 X900</t>
    </r>
  </si>
  <si>
    <t xml:space="preserve">ventili mimwod da uku milsadenze d=20mm </t>
  </si>
  <si>
    <t>ventili   d=20mm</t>
  </si>
  <si>
    <t>plastmasis  folgiani mili d=20mm</t>
  </si>
  <si>
    <t>grZ.m</t>
  </si>
  <si>
    <t xml:space="preserve">sxva manqana  </t>
  </si>
  <si>
    <t>plastmasis folgiani mili d=20mm</t>
  </si>
  <si>
    <t>plastmasis folgiani mili d=25mm</t>
  </si>
  <si>
    <t>plastmasis folgiani mili d=32mm</t>
  </si>
  <si>
    <t>quro gare xraxniT d=20</t>
  </si>
  <si>
    <t xml:space="preserve"> ventilebis mowyoba d=25mm </t>
  </si>
  <si>
    <t xml:space="preserve"> ventili d=25 </t>
  </si>
  <si>
    <t xml:space="preserve">d=32 plastmasis wyalsadenis milis 13mmm sisqis Tboizolacia kauCukis  </t>
  </si>
  <si>
    <t xml:space="preserve">d=25 plastmasis wyalsadenis milis 13mmm sisqis Tboizolacia kauCukis  </t>
  </si>
  <si>
    <t xml:space="preserve">d=20 plastmasis wyalsadenis milis 13mmm sisqis Tboizolacia kauCukis  </t>
  </si>
  <si>
    <t>da transporti</t>
  </si>
  <si>
    <t>gamwovi sistema #1</t>
  </si>
  <si>
    <t>20-22-3</t>
  </si>
  <si>
    <t>20-1-3.</t>
  </si>
  <si>
    <t>kv.m.</t>
  </si>
  <si>
    <t>SromiTi resursebi</t>
  </si>
  <si>
    <t>samagrebi</t>
  </si>
  <si>
    <t>26-4-3</t>
  </si>
  <si>
    <t xml:space="preserve"> haersatarebis   izolacia kauCukiT  sisqiT 13sm</t>
  </si>
  <si>
    <t xml:space="preserve">Sromis danaxarjebi   </t>
  </si>
  <si>
    <t>kauCuki</t>
  </si>
  <si>
    <t>mavTuli</t>
  </si>
  <si>
    <t>20-7-1.</t>
  </si>
  <si>
    <t>kac-sT</t>
  </si>
  <si>
    <t>maqnanebi</t>
  </si>
  <si>
    <t>sxva masalebi</t>
  </si>
  <si>
    <t>gamwovi sistema #2</t>
  </si>
  <si>
    <t>zednadebi xarjebi (SromiTi resursebidan)</t>
  </si>
  <si>
    <t>j a m i:</t>
  </si>
  <si>
    <t>20-22-1</t>
  </si>
  <si>
    <t>ventilatori</t>
  </si>
  <si>
    <t xml:space="preserve">sveli wertilis sayofacxovrebo ventilatori </t>
  </si>
  <si>
    <t>saxanZro signalizacia</t>
  </si>
  <si>
    <t>8-149-1</t>
  </si>
  <si>
    <t>10-742-1</t>
  </si>
  <si>
    <t xml:space="preserve">samisamarTo saxanZro sakontrolo paneli erTpultiani </t>
  </si>
  <si>
    <t>10-743-3</t>
  </si>
  <si>
    <t>kvamlis optikuri  deteqtori</t>
  </si>
  <si>
    <t>kvamlis optikuri deteqtori</t>
  </si>
  <si>
    <t>10-489-1</t>
  </si>
  <si>
    <t>universaluri samisamarTo baza</t>
  </si>
  <si>
    <t>10-743-12</t>
  </si>
  <si>
    <t>saxanZro sagangaSo Rilaki (samisamarTo analoguri)</t>
  </si>
  <si>
    <t>10_744-6</t>
  </si>
  <si>
    <t xml:space="preserve">samisamarTo sirena </t>
  </si>
  <si>
    <t>materialuri resursebi</t>
  </si>
  <si>
    <t xml:space="preserve">samisamarTo sirena-strobiT </t>
  </si>
  <si>
    <t>8-123-12</t>
  </si>
  <si>
    <r>
      <t xml:space="preserve">kvebis bloki akumulatoriT </t>
    </r>
    <r>
      <rPr>
        <b/>
        <sz val="10"/>
        <rFont val="Times New Roman"/>
        <family val="1"/>
        <charset val="204"/>
      </rPr>
      <t>12V/7Ah</t>
    </r>
  </si>
  <si>
    <r>
      <t xml:space="preserve">kvebis  bloki akumulatoriT </t>
    </r>
    <r>
      <rPr>
        <sz val="10"/>
        <rFont val="Times New Roman"/>
        <family val="1"/>
        <charset val="204"/>
      </rPr>
      <t>12V/7Ah</t>
    </r>
  </si>
  <si>
    <t>kompiuteruli qseli</t>
  </si>
  <si>
    <t>10-54-4</t>
  </si>
  <si>
    <r>
      <t>qselis kabeli U</t>
    </r>
    <r>
      <rPr>
        <b/>
        <sz val="10"/>
        <rFont val="Arial"/>
        <family val="2"/>
        <charset val="204"/>
      </rPr>
      <t xml:space="preserve">FTP-5E  </t>
    </r>
  </si>
  <si>
    <r>
      <t>kabeli U</t>
    </r>
    <r>
      <rPr>
        <sz val="10"/>
        <rFont val="Arial"/>
        <family val="2"/>
        <charset val="204"/>
      </rPr>
      <t xml:space="preserve">FTP-5e cat </t>
    </r>
  </si>
  <si>
    <t>10-972-2</t>
  </si>
  <si>
    <r>
      <t>sakomunikacio karada</t>
    </r>
    <r>
      <rPr>
        <sz val="10"/>
        <rFont val="Times New Roman"/>
        <family val="1"/>
        <charset val="204"/>
      </rPr>
      <t xml:space="preserve"> RACK 9U</t>
    </r>
  </si>
  <si>
    <t>Smart UPS 1000VA</t>
  </si>
  <si>
    <t>10-116-1</t>
  </si>
  <si>
    <t>qselis komutatori 24 portiani</t>
  </si>
  <si>
    <r>
      <t xml:space="preserve"> paC-paneli 24 portiani </t>
    </r>
    <r>
      <rPr>
        <b/>
        <sz val="10"/>
        <rFont val="Times New Roman"/>
        <family val="1"/>
        <charset val="204"/>
      </rPr>
      <t xml:space="preserve"> CAT 5e</t>
    </r>
  </si>
  <si>
    <r>
      <t xml:space="preserve"> paC-paneli 24 portiani </t>
    </r>
    <r>
      <rPr>
        <sz val="10"/>
        <rFont val="Times New Roman"/>
        <family val="1"/>
        <charset val="204"/>
      </rPr>
      <t xml:space="preserve"> CAT 5e </t>
    </r>
  </si>
  <si>
    <r>
      <t xml:space="preserve">internet qselis rozeti </t>
    </r>
    <r>
      <rPr>
        <b/>
        <sz val="10"/>
        <rFont val="Arial"/>
        <family val="2"/>
        <charset val="204"/>
      </rPr>
      <t>RJ</t>
    </r>
    <r>
      <rPr>
        <b/>
        <sz val="10"/>
        <rFont val="AcadNusx"/>
      </rPr>
      <t>-45 1 budiani</t>
    </r>
  </si>
  <si>
    <r>
      <t xml:space="preserve">internet qselis rozeti </t>
    </r>
    <r>
      <rPr>
        <sz val="10"/>
        <rFont val="Arial"/>
        <family val="2"/>
        <charset val="204"/>
      </rPr>
      <t>RJ</t>
    </r>
    <r>
      <rPr>
        <sz val="10"/>
        <rFont val="AcadNusx"/>
      </rPr>
      <t>-45 1 budiani</t>
    </r>
  </si>
  <si>
    <t>sainst. gofr. mili d-16 mm</t>
  </si>
  <si>
    <t>saerTo jami</t>
  </si>
  <si>
    <t>srf2.111gv24</t>
  </si>
  <si>
    <t>mili plastmasis sakanalizacio d=50mm,l=3000mm</t>
  </si>
  <si>
    <t>srf2.30gv22</t>
  </si>
  <si>
    <t>mili plastmasis sakanalizacio d=50mm,l=1000mm</t>
  </si>
  <si>
    <t>mili plastmasis sakanalizacio d=50mm,l=500mm</t>
  </si>
  <si>
    <t>mili plastmasis sakanalizacio d=50mm,l=250mm</t>
  </si>
  <si>
    <t>srf2.26gv22</t>
  </si>
  <si>
    <t>srf2.23gv22</t>
  </si>
  <si>
    <t>srf2.22gv22</t>
  </si>
  <si>
    <t>100 milebis samagri</t>
  </si>
  <si>
    <t>srf6-230</t>
  </si>
  <si>
    <t>50 milebis samagri</t>
  </si>
  <si>
    <t>srf6-228</t>
  </si>
  <si>
    <t>trapi d=50 gverdiTa seerTebiT</t>
  </si>
  <si>
    <t>srf6-858</t>
  </si>
  <si>
    <t>srf6-859</t>
  </si>
  <si>
    <t>srf6-861</t>
  </si>
  <si>
    <t>srf6-860</t>
  </si>
  <si>
    <t>srf6.540</t>
  </si>
  <si>
    <t>srf6.537</t>
  </si>
  <si>
    <t>srf6.538</t>
  </si>
  <si>
    <t>srf6,412</t>
  </si>
  <si>
    <t>srf 6-41</t>
  </si>
  <si>
    <t>srf6.17</t>
  </si>
  <si>
    <t>unitazis gofreTi Rirebuleba</t>
  </si>
  <si>
    <t>srf 6.24</t>
  </si>
  <si>
    <r>
      <t xml:space="preserve">wyalsadenis plastmasis milebis gayvana  </t>
    </r>
    <r>
      <rPr>
        <b/>
        <sz val="10"/>
        <rFont val="Times New Roman"/>
        <family val="1"/>
        <charset val="204"/>
      </rPr>
      <t>PN</t>
    </r>
    <r>
      <rPr>
        <b/>
        <sz val="10"/>
        <rFont val="AcadNusx"/>
      </rPr>
      <t xml:space="preserve">20 d=25*3,5 mm </t>
    </r>
  </si>
  <si>
    <r>
      <t xml:space="preserve">wyalsadenis plastmasis milebis gayvana </t>
    </r>
    <r>
      <rPr>
        <b/>
        <sz val="10"/>
        <rFont val="Times New Roman"/>
        <family val="1"/>
        <charset val="204"/>
      </rPr>
      <t xml:space="preserve"> PN</t>
    </r>
    <r>
      <rPr>
        <b/>
        <sz val="10"/>
        <rFont val="AcadNusx"/>
      </rPr>
      <t xml:space="preserve">20 d=20*2,9 mm </t>
    </r>
  </si>
  <si>
    <t>srf2.6-12gv17</t>
  </si>
  <si>
    <t>srf2.6-11gv17</t>
  </si>
  <si>
    <t>srf6-244</t>
  </si>
  <si>
    <t>ჭერის მოპირკეთება ხმის ჩამხშობი და საიზოლაციო პანელებით. პანელის ფერი დამკვეთთან შეთანხმებით, პანელებს შორის დაშორება არაუმეტეს 10მმ, მონტაჟი წებოს მეშვეობით. პანელების ფორმატი 600x600 და 1200x600 (დეტალური განშლა იხილეთ ნახაზებში). ხმის ჩახშობა არანაკლებ A კლასის, EN ISO 11654 სტანდარტის მიხედვით: 0.2 125 ჰერცზე, 0.8 250 ჰერცზე, 0.95 500 ჰერცზე, 0.95 1000 ჰერცზე, 1.0 2000 ჰერცზე, 1.0 4000 ჰერცზე.</t>
  </si>
  <si>
    <t>TabaSirmuyaos tixrebis mowyoba Cveulebrivi  ormagi TabaSirmuyaos filebiT  (minabambis saizolacio SriT sisq.50mm), (garda kino darbazis,telestudiis,sareJisoro oTaxisa)</t>
  </si>
  <si>
    <t xml:space="preserve"> Sekiduli Weris mowyoba Cveulebrivi TabaSir-muyaos filebiT  (garda kino darbazis,telestudiis,sareJisoro oTaxisa)</t>
  </si>
  <si>
    <t>kedlebis mopirkeTeba  Cveulebrivi TabaSirmuyaos filebiT  (qvabanbiT daTbunebiT), (garda kino darbazis,telestudiis,sareJisoro  oTaxisa)</t>
  </si>
  <si>
    <t xml:space="preserve">civi da cxeli wylis Semrevi xelsabanisTvis </t>
  </si>
  <si>
    <t>rezinis Slangi unitazisTvis l=0,5m</t>
  </si>
  <si>
    <r>
      <t>wyalsadenis minaboWkovani  milebis gayvana</t>
    </r>
    <r>
      <rPr>
        <b/>
        <sz val="10"/>
        <rFont val="Times New Roman"/>
        <family val="1"/>
        <charset val="204"/>
      </rPr>
      <t xml:space="preserve"> PN</t>
    </r>
    <r>
      <rPr>
        <b/>
        <sz val="10"/>
        <rFont val="AcadNusx"/>
      </rPr>
      <t xml:space="preserve">20 d=20*2,9 mm </t>
    </r>
  </si>
  <si>
    <t>plastmasis wyalsadenis milis Tboizolacia d=20 kauCukis 22/13mm</t>
  </si>
  <si>
    <t xml:space="preserve">sayofacxovrebo Camketi </t>
  </si>
  <si>
    <t>18-4-1</t>
  </si>
  <si>
    <t xml:space="preserve">sxva xarjebi </t>
  </si>
  <si>
    <t xml:space="preserve"> wylis gamacxeleblis 100 litrianis  montaJi</t>
  </si>
  <si>
    <t xml:space="preserve"> wylis gamacxeleblis 100 litriani</t>
  </si>
  <si>
    <t>NN</t>
  </si>
  <si>
    <t>gafas.     N</t>
  </si>
  <si>
    <t>samuSaos dasaxeleba</t>
  </si>
  <si>
    <t>raodenoba</t>
  </si>
  <si>
    <t xml:space="preserve">manqana-meqanizmebi </t>
  </si>
  <si>
    <t>normativiT erTeulze</t>
  </si>
  <si>
    <t xml:space="preserve">gruntis  damuSaveba xeliT </t>
  </si>
  <si>
    <r>
      <t>m</t>
    </r>
    <r>
      <rPr>
        <b/>
        <vertAlign val="superscript"/>
        <sz val="10.5"/>
        <rFont val="AcadNusx"/>
      </rPr>
      <t>3</t>
    </r>
  </si>
  <si>
    <t>23.-1-1</t>
  </si>
  <si>
    <r>
      <t>m</t>
    </r>
    <r>
      <rPr>
        <b/>
        <vertAlign val="superscript"/>
        <sz val="11"/>
        <rFont val="AcadNusx"/>
      </rPr>
      <t>3</t>
    </r>
  </si>
  <si>
    <r>
      <t>m</t>
    </r>
    <r>
      <rPr>
        <vertAlign val="superscript"/>
        <sz val="11"/>
        <rFont val="AcadNusx"/>
      </rPr>
      <t>3</t>
    </r>
  </si>
  <si>
    <t>betoni m100</t>
  </si>
  <si>
    <t>qviSa bunebrivi</t>
  </si>
  <si>
    <t>22.-8-3</t>
  </si>
  <si>
    <t>Txrilis amovseba mdinaris balastiT</t>
  </si>
  <si>
    <t>mdinaris balasti</t>
  </si>
  <si>
    <t>gare  kanalizacia</t>
  </si>
  <si>
    <t xml:space="preserve">               Sida wyalsaden-kanalizacia</t>
  </si>
  <si>
    <t>srf6.61</t>
  </si>
  <si>
    <t>srf6-125</t>
  </si>
  <si>
    <t>srf6-792</t>
  </si>
  <si>
    <t>srf6-802</t>
  </si>
  <si>
    <t>srf6-791</t>
  </si>
  <si>
    <t>srf6-638</t>
  </si>
  <si>
    <t>srf6-637</t>
  </si>
  <si>
    <t>srf6-696</t>
  </si>
  <si>
    <t>srf6.60</t>
  </si>
  <si>
    <t>srf2.6,-50</t>
  </si>
  <si>
    <t>srf6.-47</t>
  </si>
  <si>
    <t>srf6.-116 gv72</t>
  </si>
  <si>
    <t>srf6-441</t>
  </si>
  <si>
    <t>srf 6.527</t>
  </si>
  <si>
    <t>srf 6.526</t>
  </si>
  <si>
    <t>srf6.413</t>
  </si>
  <si>
    <t>sworkuTxa milebi</t>
  </si>
  <si>
    <t>srf 2.2-1</t>
  </si>
  <si>
    <t>dekoratiuli stendebis liTonis konstruqciebis damzadeba-montaJi sworkuTxa milebisagan kveTiT 5,0X1,0sm</t>
  </si>
  <si>
    <t>9.-17-6 (miy.)</t>
  </si>
  <si>
    <t>srf 1.10-14</t>
  </si>
  <si>
    <t>1-80-4</t>
  </si>
  <si>
    <t xml:space="preserve">milsadenis qveS da zemodan qviSis baliSis mowyoba </t>
  </si>
  <si>
    <t>srf4,1-226</t>
  </si>
  <si>
    <t>srf4.1-228</t>
  </si>
  <si>
    <t>adgili</t>
  </si>
  <si>
    <t xml:space="preserve">kanalizaciis qselis SeWra arsebul qselSi </t>
  </si>
  <si>
    <t>23-22</t>
  </si>
  <si>
    <t>6.-1-1</t>
  </si>
  <si>
    <t>betoni m250</t>
  </si>
  <si>
    <r>
      <t xml:space="preserve">betonis safaris aRdgena sisq. 10sm betoni m250 </t>
    </r>
    <r>
      <rPr>
        <b/>
        <sz val="10"/>
        <rFont val="Times New Roman"/>
        <family val="1"/>
        <charset val="204"/>
      </rPr>
      <t/>
    </r>
  </si>
  <si>
    <t xml:space="preserve">srf4.1-342 </t>
  </si>
  <si>
    <t xml:space="preserve">srf4.1-339 </t>
  </si>
  <si>
    <r>
      <t xml:space="preserve">plastmasis sakanalizacio milebis Cadeba TxrilSi d=100mm </t>
    </r>
    <r>
      <rPr>
        <b/>
        <sz val="10.5"/>
        <rFont val="Times New Roman"/>
        <family val="1"/>
      </rPr>
      <t>SN</t>
    </r>
    <r>
      <rPr>
        <b/>
        <sz val="10.5"/>
        <rFont val="AcadNusx"/>
      </rPr>
      <t>8</t>
    </r>
  </si>
  <si>
    <r>
      <t xml:space="preserve">mili plastmasis  sakanalizacio d=100mm </t>
    </r>
    <r>
      <rPr>
        <sz val="10.5"/>
        <rFont val="Times New Roman"/>
        <family val="1"/>
      </rPr>
      <t>SN</t>
    </r>
    <r>
      <rPr>
        <sz val="10.5"/>
        <rFont val="AcadNusx"/>
      </rPr>
      <t>8</t>
    </r>
  </si>
  <si>
    <t>8</t>
  </si>
  <si>
    <t>gare kanalizaciis qseli</t>
  </si>
  <si>
    <t>komp.</t>
  </si>
  <si>
    <t xml:space="preserve">satransporto xarjebi masalebze </t>
  </si>
  <si>
    <t>srf7.10gv87</t>
  </si>
  <si>
    <t>srf8,1-1</t>
  </si>
  <si>
    <t xml:space="preserve">amoRebuli gruntis gatana </t>
  </si>
  <si>
    <t>srf T.15</t>
  </si>
  <si>
    <t>e1-22</t>
  </si>
  <si>
    <t xml:space="preserve">  samSeneblo nagvis datvirTva xeliT avtoTviTmclelebze    </t>
  </si>
  <si>
    <t xml:space="preserve"> gaTboba</t>
  </si>
  <si>
    <t xml:space="preserve">lokalur-resursuli xarjTaRricxva #1 </t>
  </si>
  <si>
    <t xml:space="preserve">lokalur-resursuli xarjTaRricxva #2 </t>
  </si>
  <si>
    <t>lokalur - resursuli xarjTaRricxva #3</t>
  </si>
  <si>
    <t>lokalur - resursuli xarjTaRricxva #4</t>
  </si>
  <si>
    <t>lokalur-resursuli xarjTaRricxva #5</t>
  </si>
  <si>
    <t>lokalur - resursuli xarjTaRricxva #6</t>
  </si>
  <si>
    <t>x-va#1</t>
  </si>
  <si>
    <t>x-va#2</t>
  </si>
  <si>
    <t>x-va#3</t>
  </si>
  <si>
    <t>x-va#4</t>
  </si>
  <si>
    <t>x-va#5</t>
  </si>
  <si>
    <t>x-va#6</t>
  </si>
  <si>
    <t>saob.x-a</t>
  </si>
  <si>
    <t>manqana- meqanizmebi</t>
  </si>
  <si>
    <r>
      <t xml:space="preserve">spilenZis el.kabelis gayvana </t>
    </r>
    <r>
      <rPr>
        <b/>
        <sz val="10.5"/>
        <rFont val="Times New Roman"/>
        <family val="1"/>
        <charset val="204"/>
      </rPr>
      <t xml:space="preserve">NYM-J </t>
    </r>
    <r>
      <rPr>
        <b/>
        <sz val="10.5"/>
        <rFont val="AcadNusx"/>
      </rPr>
      <t>kveTiT 3X2,5mm</t>
    </r>
    <r>
      <rPr>
        <b/>
        <vertAlign val="superscript"/>
        <sz val="10.5"/>
        <rFont val="AcadNusx"/>
      </rPr>
      <t>2</t>
    </r>
  </si>
  <si>
    <r>
      <t xml:space="preserve">spilenZis el.kabelis gayvana </t>
    </r>
    <r>
      <rPr>
        <b/>
        <sz val="10.5"/>
        <rFont val="Times New Roman"/>
        <family val="1"/>
        <charset val="204"/>
      </rPr>
      <t xml:space="preserve">NYM-J </t>
    </r>
    <r>
      <rPr>
        <b/>
        <sz val="10.5"/>
        <rFont val="AcadNusx"/>
      </rPr>
      <t>kveTiT 3X1,5mm</t>
    </r>
    <r>
      <rPr>
        <b/>
        <vertAlign val="superscript"/>
        <sz val="10.5"/>
        <rFont val="AcadNusx"/>
      </rPr>
      <t>2</t>
    </r>
  </si>
  <si>
    <r>
      <t xml:space="preserve">spilenZis el.kabelis gayvana </t>
    </r>
    <r>
      <rPr>
        <b/>
        <sz val="10.5"/>
        <rFont val="Times New Roman"/>
        <family val="1"/>
        <charset val="204"/>
      </rPr>
      <t xml:space="preserve">NYM-J </t>
    </r>
    <r>
      <rPr>
        <b/>
        <sz val="10.5"/>
        <rFont val="AcadNusx"/>
      </rPr>
      <t>kveTiT 2X1,5mm</t>
    </r>
    <r>
      <rPr>
        <b/>
        <vertAlign val="superscript"/>
        <sz val="10.5"/>
        <rFont val="AcadNusx"/>
      </rPr>
      <t>2</t>
    </r>
  </si>
  <si>
    <t>gamanawilebeli kolofi xufiT 100X100X50</t>
  </si>
  <si>
    <t>gamanawilebeli kolofis xufiT 100X100X50 Rirebuleba</t>
  </si>
  <si>
    <t>samontaJo masalebi (izolaciis lenti, kabelis samagrebi, kabelis Sesakravi)</t>
  </si>
  <si>
    <t>mTavari gamanawilebeli fari</t>
  </si>
  <si>
    <t xml:space="preserve">avtomatebis montaJi 25a 1 polusa </t>
  </si>
  <si>
    <t xml:space="preserve"> furnitura</t>
  </si>
  <si>
    <t>CamrTvelebis montaJi erklaviSianis</t>
  </si>
  <si>
    <t>erklaviSiani CamrTvelebis Rirebuleba</t>
  </si>
  <si>
    <t>CamrTvelebis montaJi orklaviSianis</t>
  </si>
  <si>
    <t>orklaviSiani CamrTvelebis Rirebuleba</t>
  </si>
  <si>
    <t>saStefselo rozetebis montaJi damiwebis kontaqtiT</t>
  </si>
  <si>
    <t>saStefselo rozetebis damiwebis kontaqtiT Rirebuleba</t>
  </si>
  <si>
    <t>sanaTebi</t>
  </si>
  <si>
    <t>damiwebis Stanga(jvarisebri)</t>
  </si>
  <si>
    <t>დამიწების შტანგაზე გლინულას სამაგრი 8-10მმ</t>
  </si>
  <si>
    <t>დამიწების შტანგაზე ori გლინულას სამაგრი 8-10მმ</t>
  </si>
  <si>
    <r>
      <t xml:space="preserve">aluminis el.kabelis gayvana </t>
    </r>
    <r>
      <rPr>
        <b/>
        <sz val="10.5"/>
        <rFont val="Times New Roman"/>
        <family val="1"/>
        <charset val="204"/>
      </rPr>
      <t>NAYY-J</t>
    </r>
    <r>
      <rPr>
        <b/>
        <sz val="10.5"/>
        <rFont val="AcadNusx"/>
      </rPr>
      <t xml:space="preserve"> kveTiT </t>
    </r>
    <r>
      <rPr>
        <b/>
        <sz val="10.5"/>
        <rFont val="Times New Roman"/>
        <family val="1"/>
      </rPr>
      <t xml:space="preserve"> </t>
    </r>
    <r>
      <rPr>
        <b/>
        <sz val="10.5"/>
        <rFont val="AcadNusx"/>
      </rPr>
      <t>3X95+1X50 mm</t>
    </r>
    <r>
      <rPr>
        <b/>
        <vertAlign val="superscript"/>
        <sz val="10.5"/>
        <rFont val="AcadNusx"/>
      </rPr>
      <t>2</t>
    </r>
  </si>
  <si>
    <t>aluminis el.kabelis kveTiT 3X95+1X50 mm2 Rirebuleba</t>
  </si>
  <si>
    <t>srf8,2-81</t>
  </si>
  <si>
    <r>
      <t xml:space="preserve">spilenZis el.kabelis gayvana </t>
    </r>
    <r>
      <rPr>
        <b/>
        <sz val="10.5"/>
        <rFont val="Times New Roman"/>
        <family val="1"/>
        <charset val="204"/>
      </rPr>
      <t xml:space="preserve">NYM-J </t>
    </r>
    <r>
      <rPr>
        <b/>
        <sz val="10.5"/>
        <rFont val="AcadNusx"/>
      </rPr>
      <t>kveTiT 5X6mm</t>
    </r>
    <r>
      <rPr>
        <b/>
        <vertAlign val="superscript"/>
        <sz val="10.5"/>
        <rFont val="AcadNusx"/>
      </rPr>
      <t>2</t>
    </r>
  </si>
  <si>
    <r>
      <t>spilenZis el.kabelis</t>
    </r>
    <r>
      <rPr>
        <sz val="10.5"/>
        <rFont val="Times New Roman"/>
        <family val="1"/>
        <charset val="204"/>
      </rPr>
      <t xml:space="preserve"> NYM-J</t>
    </r>
    <r>
      <rPr>
        <sz val="10.5"/>
        <rFont val="AcadNusx"/>
      </rPr>
      <t xml:space="preserve"> kveTiT 5X6mm2 Rirebuleba</t>
    </r>
  </si>
  <si>
    <t>srf8,3-75</t>
  </si>
  <si>
    <r>
      <t xml:space="preserve">spilenZis el.kabelis gayvana </t>
    </r>
    <r>
      <rPr>
        <b/>
        <sz val="10.5"/>
        <rFont val="Times New Roman"/>
        <family val="1"/>
        <charset val="204"/>
      </rPr>
      <t xml:space="preserve">NYM-J </t>
    </r>
    <r>
      <rPr>
        <b/>
        <sz val="10.5"/>
        <rFont val="AcadNusx"/>
      </rPr>
      <t>kveTiT 5X4mm</t>
    </r>
    <r>
      <rPr>
        <b/>
        <vertAlign val="superscript"/>
        <sz val="10.5"/>
        <rFont val="AcadNusx"/>
      </rPr>
      <t>2</t>
    </r>
  </si>
  <si>
    <r>
      <t>spilenZis el.kabelis</t>
    </r>
    <r>
      <rPr>
        <sz val="10.5"/>
        <rFont val="Times New Roman"/>
        <family val="1"/>
        <charset val="204"/>
      </rPr>
      <t xml:space="preserve"> NYM-J</t>
    </r>
    <r>
      <rPr>
        <sz val="10.5"/>
        <rFont val="AcadNusx"/>
      </rPr>
      <t xml:space="preserve"> kveTiT 5X4mm2 Rirebuleba</t>
    </r>
  </si>
  <si>
    <t>srf8,3-74</t>
  </si>
  <si>
    <r>
      <t xml:space="preserve">spilenZis el.kabelis gayvana </t>
    </r>
    <r>
      <rPr>
        <b/>
        <sz val="10.5"/>
        <rFont val="Times New Roman"/>
        <family val="1"/>
        <charset val="204"/>
      </rPr>
      <t xml:space="preserve">NYM-J </t>
    </r>
    <r>
      <rPr>
        <b/>
        <sz val="10.5"/>
        <rFont val="AcadNusx"/>
      </rPr>
      <t>kveTiT 5X2,5mm</t>
    </r>
    <r>
      <rPr>
        <b/>
        <vertAlign val="superscript"/>
        <sz val="10.5"/>
        <rFont val="AcadNusx"/>
      </rPr>
      <t>2</t>
    </r>
  </si>
  <si>
    <r>
      <t>spilenZis el.kabelis</t>
    </r>
    <r>
      <rPr>
        <sz val="10.5"/>
        <rFont val="Times New Roman"/>
        <family val="1"/>
        <charset val="204"/>
      </rPr>
      <t xml:space="preserve"> NYM-J</t>
    </r>
    <r>
      <rPr>
        <sz val="10.5"/>
        <rFont val="AcadNusx"/>
      </rPr>
      <t xml:space="preserve"> kveTiT 5X2,5mm2 Rirebuleba</t>
    </r>
  </si>
  <si>
    <t>srf8,3-73</t>
  </si>
  <si>
    <r>
      <t xml:space="preserve">spilenZis el.kabelis gayvana </t>
    </r>
    <r>
      <rPr>
        <b/>
        <sz val="10.5"/>
        <rFont val="Times New Roman"/>
        <family val="1"/>
        <charset val="204"/>
      </rPr>
      <t xml:space="preserve">NYM-J </t>
    </r>
    <r>
      <rPr>
        <b/>
        <sz val="10.5"/>
        <rFont val="AcadNusx"/>
      </rPr>
      <t>kveTiT 5X1,5mm</t>
    </r>
    <r>
      <rPr>
        <b/>
        <vertAlign val="superscript"/>
        <sz val="10.5"/>
        <rFont val="AcadNusx"/>
      </rPr>
      <t>2</t>
    </r>
  </si>
  <si>
    <r>
      <t>spilenZis el.kabelis</t>
    </r>
    <r>
      <rPr>
        <sz val="10.5"/>
        <rFont val="Times New Roman"/>
        <family val="1"/>
        <charset val="204"/>
      </rPr>
      <t xml:space="preserve"> NYM-J</t>
    </r>
    <r>
      <rPr>
        <sz val="10.5"/>
        <rFont val="AcadNusx"/>
      </rPr>
      <t xml:space="preserve"> kveTiT 5X1,5mm2 Rirebuleba</t>
    </r>
  </si>
  <si>
    <t>srf8,3-72</t>
  </si>
  <si>
    <t>srf8,3-61</t>
  </si>
  <si>
    <t>srf8,3-60</t>
  </si>
  <si>
    <t>srf8,3-57</t>
  </si>
  <si>
    <r>
      <t xml:space="preserve">rkinis sak. arxis </t>
    </r>
    <r>
      <rPr>
        <b/>
        <sz val="10"/>
        <color indexed="8"/>
        <rFont val="Arial"/>
        <family val="2"/>
        <charset val="204"/>
      </rPr>
      <t>100X60X1.0</t>
    </r>
    <r>
      <rPr>
        <b/>
        <sz val="10"/>
        <color indexed="8"/>
        <rFont val="AcadNusx"/>
      </rPr>
      <t xml:space="preserve">mm samagri konstruqcia </t>
    </r>
  </si>
  <si>
    <r>
      <t xml:space="preserve">rkinis sak. arxi </t>
    </r>
    <r>
      <rPr>
        <b/>
        <sz val="10"/>
        <color indexed="8"/>
        <rFont val="Arial"/>
        <family val="2"/>
        <charset val="204"/>
      </rPr>
      <t>200X60X1.0</t>
    </r>
    <r>
      <rPr>
        <b/>
        <sz val="10"/>
        <color indexed="8"/>
        <rFont val="AcadNusx"/>
      </rPr>
      <t xml:space="preserve">mm </t>
    </r>
  </si>
  <si>
    <r>
      <t xml:space="preserve">rkinis sak. arxis </t>
    </r>
    <r>
      <rPr>
        <b/>
        <sz val="10"/>
        <color indexed="8"/>
        <rFont val="Arial"/>
        <family val="2"/>
        <charset val="204"/>
      </rPr>
      <t>200X60X1.0</t>
    </r>
    <r>
      <rPr>
        <b/>
        <sz val="10"/>
        <color indexed="8"/>
        <rFont val="AcadNusx"/>
      </rPr>
      <t xml:space="preserve">mm samagri konstruqcia </t>
    </r>
  </si>
  <si>
    <t>srf8,14-347</t>
  </si>
  <si>
    <t>srf8,14-349</t>
  </si>
  <si>
    <r>
      <t xml:space="preserve">rkinis sak. arxi perforirebuli  </t>
    </r>
    <r>
      <rPr>
        <b/>
        <sz val="10"/>
        <color indexed="8"/>
        <rFont val="Arial"/>
        <family val="2"/>
        <charset val="204"/>
      </rPr>
      <t>100X60X1.0</t>
    </r>
    <r>
      <rPr>
        <b/>
        <sz val="10"/>
        <color indexed="8"/>
        <rFont val="AcadNusx"/>
      </rPr>
      <t xml:space="preserve">mm </t>
    </r>
  </si>
  <si>
    <t>srf8.14-426</t>
  </si>
  <si>
    <t>sf (insta)</t>
  </si>
  <si>
    <t xml:space="preserve">Weris Cafluli sanaTebis montaJi led naTebiT 1X12vt </t>
  </si>
  <si>
    <t>Weris Cafluli sanaTebis led naTebiT 1X12vt Rirebuleba</t>
  </si>
  <si>
    <t xml:space="preserve">saevakuacio gasasvlelis maCvenebeli </t>
  </si>
  <si>
    <t>saevakuacio gasasvlelis maCveneblis  Rirebuleba</t>
  </si>
  <si>
    <t>gadamrTvelebis montaJi orklaviSianis</t>
  </si>
  <si>
    <t>orklaviSiani gadamrTvelebis Rirebuleba</t>
  </si>
  <si>
    <t>srf8,14-240</t>
  </si>
  <si>
    <t>srf8,14-14</t>
  </si>
  <si>
    <t>srf8,14-15</t>
  </si>
  <si>
    <r>
      <t xml:space="preserve">1000X400X250 </t>
    </r>
    <r>
      <rPr>
        <b/>
        <sz val="10"/>
        <rFont val="Times New Roman"/>
        <family val="1"/>
      </rPr>
      <t>IP</t>
    </r>
    <r>
      <rPr>
        <b/>
        <sz val="10"/>
        <rFont val="AcadNusx"/>
      </rPr>
      <t>54</t>
    </r>
  </si>
  <si>
    <r>
      <t xml:space="preserve">kontaqtori </t>
    </r>
    <r>
      <rPr>
        <b/>
        <sz val="10"/>
        <rFont val="Times New Roman"/>
        <family val="1"/>
      </rPr>
      <t xml:space="preserve"> 1NO/5kW/AC220,</t>
    </r>
    <r>
      <rPr>
        <b/>
        <sz val="10"/>
        <rFont val="AcadNusx"/>
      </rPr>
      <t xml:space="preserve"> damxmare kontaqtiT</t>
    </r>
  </si>
  <si>
    <r>
      <t xml:space="preserve">kontaqtori </t>
    </r>
    <r>
      <rPr>
        <b/>
        <sz val="10"/>
        <rFont val="Times New Roman"/>
        <family val="1"/>
      </rPr>
      <t xml:space="preserve"> 3P/4kW/AC230,VAC</t>
    </r>
    <r>
      <rPr>
        <b/>
        <sz val="10"/>
        <rFont val="AcadNusx"/>
      </rPr>
      <t xml:space="preserve"> </t>
    </r>
  </si>
  <si>
    <t>Zravis dacvis avtomatebis montaJi 4,0a - 6,3 a erTolusa</t>
  </si>
  <si>
    <t>Zravis dacvis avtomatebis 4,0a - 6,3 a erTpolusa Rirebuleba</t>
  </si>
  <si>
    <t>Zravis dacvis avtomatebis montaJi 4,0a - 6,3 a sampolusa</t>
  </si>
  <si>
    <t>Zravis dacvis avtomatebis 4,0a - 6,3 a sampolusa Rirebuleba</t>
  </si>
  <si>
    <t xml:space="preserve">avtomatebis montaJi 200a 3 polusa </t>
  </si>
  <si>
    <t xml:space="preserve">avtomati 200a 3 polusa </t>
  </si>
  <si>
    <t xml:space="preserve">avtomatebi 16a 1 polusa </t>
  </si>
  <si>
    <t xml:space="preserve">avtomatebi 25a 1 polusa </t>
  </si>
  <si>
    <t xml:space="preserve">avtomatebis montaJi 10 a 3 polusa </t>
  </si>
  <si>
    <t xml:space="preserve">avtomati 10 a 3 polusa </t>
  </si>
  <si>
    <t xml:space="preserve">saindikacio naTura (mwvane,wiTeli) </t>
  </si>
  <si>
    <t>srf 8,14-341</t>
  </si>
  <si>
    <t>srf8,14-53</t>
  </si>
  <si>
    <t>srf8,14-56</t>
  </si>
  <si>
    <t>srf8,14-57</t>
  </si>
  <si>
    <t>srf8,14-62</t>
  </si>
  <si>
    <t>srf8,14-105</t>
  </si>
  <si>
    <t>srf8,14-104</t>
  </si>
  <si>
    <t xml:space="preserve">dnobadi mcvelis montaJi 160a 3 polusa </t>
  </si>
  <si>
    <t>sf.(insta)</t>
  </si>
  <si>
    <t xml:space="preserve">dnobadi mcveli 160a 3 polusa </t>
  </si>
  <si>
    <t>sf(insta)</t>
  </si>
  <si>
    <t>srf 8,14-216</t>
  </si>
  <si>
    <t>srf8,14-308</t>
  </si>
  <si>
    <t>srf8,14-295</t>
  </si>
  <si>
    <r>
      <t xml:space="preserve">cecxlgamZle saxanZro signalizaciis kabeli </t>
    </r>
    <r>
      <rPr>
        <b/>
        <sz val="10"/>
        <rFont val="Times New Roman"/>
        <family val="1"/>
        <charset val="204"/>
      </rPr>
      <t xml:space="preserve">JE-H(st)H FE180/E90 </t>
    </r>
    <r>
      <rPr>
        <b/>
        <sz val="10"/>
        <rFont val="AcadNusx"/>
      </rPr>
      <t>2X1X0,8 montaJi</t>
    </r>
  </si>
  <si>
    <t>cecxlgamZle saxanZro signalizaciis kabeli 2X1X0,8</t>
  </si>
  <si>
    <r>
      <t>sakomunikacio karada</t>
    </r>
    <r>
      <rPr>
        <b/>
        <sz val="10"/>
        <rFont val="Times New Roman"/>
        <family val="1"/>
        <charset val="204"/>
      </rPr>
      <t xml:space="preserve"> RACK9U</t>
    </r>
  </si>
  <si>
    <t>srf8,4-6</t>
  </si>
  <si>
    <t>srf9.41</t>
  </si>
  <si>
    <t>srf9,5</t>
  </si>
  <si>
    <t>srf9.20</t>
  </si>
  <si>
    <t>srf9.53</t>
  </si>
  <si>
    <t>srf9.1</t>
  </si>
  <si>
    <t>srf12.1-61</t>
  </si>
  <si>
    <t>srf12.1-59</t>
  </si>
  <si>
    <t>srf12.1-63</t>
  </si>
  <si>
    <t>srf12.1-70</t>
  </si>
  <si>
    <t>srf8.7-22</t>
  </si>
  <si>
    <r>
      <t>ukabelo SeRwevis wertili (</t>
    </r>
    <r>
      <rPr>
        <b/>
        <sz val="10"/>
        <rFont val="Times New Roman"/>
        <family val="1"/>
        <charset val="204"/>
      </rPr>
      <t>WI-FI)</t>
    </r>
  </si>
  <si>
    <r>
      <t xml:space="preserve">foladis paneluri radiatorebi     </t>
    </r>
    <r>
      <rPr>
        <b/>
        <sz val="10"/>
        <rFont val="Arial"/>
        <family val="2"/>
        <charset val="204"/>
      </rPr>
      <t xml:space="preserve"> H=600 X700</t>
    </r>
  </si>
  <si>
    <r>
      <t xml:space="preserve">foladis paneluri radiatorebi      </t>
    </r>
    <r>
      <rPr>
        <sz val="10"/>
        <rFont val="Times New Roman"/>
        <family val="1"/>
      </rPr>
      <t>H</t>
    </r>
    <r>
      <rPr>
        <sz val="10"/>
        <rFont val="AcadNusx"/>
      </rPr>
      <t>=600 X700</t>
    </r>
  </si>
  <si>
    <r>
      <t xml:space="preserve">foladis paneluri radiatorebi     </t>
    </r>
    <r>
      <rPr>
        <b/>
        <sz val="10"/>
        <rFont val="Arial"/>
        <family val="2"/>
        <charset val="204"/>
      </rPr>
      <t xml:space="preserve"> H=600 X600</t>
    </r>
  </si>
  <si>
    <r>
      <t xml:space="preserve">foladis paneluri radiatorebi      </t>
    </r>
    <r>
      <rPr>
        <sz val="10"/>
        <rFont val="Times New Roman"/>
        <family val="1"/>
      </rPr>
      <t>H</t>
    </r>
    <r>
      <rPr>
        <sz val="10"/>
        <rFont val="AcadNusx"/>
      </rPr>
      <t>=600 X600</t>
    </r>
  </si>
  <si>
    <t xml:space="preserve"> ventilebis mowyoba d=32mm </t>
  </si>
  <si>
    <t xml:space="preserve"> ventili d=32 </t>
  </si>
  <si>
    <r>
      <t>muxli d=25</t>
    </r>
    <r>
      <rPr>
        <b/>
        <sz val="10"/>
        <rFont val="Times New Roman"/>
        <family val="1"/>
        <charset val="204"/>
      </rPr>
      <t xml:space="preserve"> 90º</t>
    </r>
  </si>
  <si>
    <r>
      <t xml:space="preserve">muxli d=32 </t>
    </r>
    <r>
      <rPr>
        <b/>
        <sz val="10"/>
        <rFont val="Times New Roman"/>
        <family val="1"/>
        <charset val="204"/>
      </rPr>
      <t>90º</t>
    </r>
  </si>
  <si>
    <r>
      <t xml:space="preserve">muxli d=20 </t>
    </r>
    <r>
      <rPr>
        <b/>
        <sz val="10"/>
        <rFont val="Times New Roman"/>
        <family val="1"/>
        <charset val="204"/>
      </rPr>
      <t>90º</t>
    </r>
  </si>
  <si>
    <t>srf6.118 gv72</t>
  </si>
  <si>
    <t>srf6.118 gv73</t>
  </si>
  <si>
    <t>srf6.116 gv74</t>
  </si>
  <si>
    <t>srf6.637</t>
  </si>
  <si>
    <t>srf6.638</t>
  </si>
  <si>
    <t>srf6.639</t>
  </si>
  <si>
    <t>srf6.516</t>
  </si>
  <si>
    <t>srf6.517</t>
  </si>
  <si>
    <t>srf6.518</t>
  </si>
  <si>
    <t>srf6.414</t>
  </si>
  <si>
    <t>srf6.793</t>
  </si>
  <si>
    <t>srf6.803</t>
  </si>
  <si>
    <t>srf6.792</t>
  </si>
  <si>
    <t>srf6.802</t>
  </si>
  <si>
    <t>srf6.105</t>
  </si>
  <si>
    <t>srf2,6-1</t>
  </si>
  <si>
    <t>srf2,6-2</t>
  </si>
  <si>
    <t>srf2,6-3</t>
  </si>
  <si>
    <t>srf7.25</t>
  </si>
  <si>
    <t>srf7.24</t>
  </si>
  <si>
    <t>srf6-644</t>
  </si>
  <si>
    <t>srf6.58</t>
  </si>
  <si>
    <t>srf6.59</t>
  </si>
  <si>
    <t xml:space="preserve">zednadebi xarjebi  </t>
  </si>
  <si>
    <r>
      <t xml:space="preserve">gamwovi sistemis arxuli ventilatori </t>
    </r>
    <r>
      <rPr>
        <b/>
        <sz val="10"/>
        <rFont val="Times New Roman"/>
        <family val="1"/>
      </rPr>
      <t>L</t>
    </r>
    <r>
      <rPr>
        <b/>
        <sz val="10"/>
        <rFont val="AcadNusx"/>
      </rPr>
      <t xml:space="preserve">=2100 m3/sT </t>
    </r>
    <r>
      <rPr>
        <b/>
        <sz val="10"/>
        <rFont val="Times New Roman"/>
        <family val="1"/>
      </rPr>
      <t xml:space="preserve"> dp</t>
    </r>
    <r>
      <rPr>
        <b/>
        <sz val="10"/>
        <rFont val="AcadNusx"/>
      </rPr>
      <t>=400pa.  xmisdamxSobiT</t>
    </r>
  </si>
  <si>
    <r>
      <t xml:space="preserve">gamwovi sistemis arxuli ventilatori </t>
    </r>
    <r>
      <rPr>
        <sz val="10"/>
        <rFont val="Times New Roman"/>
        <family val="1"/>
      </rPr>
      <t>L</t>
    </r>
    <r>
      <rPr>
        <sz val="10"/>
        <rFont val="AcadNusx"/>
      </rPr>
      <t xml:space="preserve">=2100 m3/sT </t>
    </r>
    <r>
      <rPr>
        <sz val="10"/>
        <rFont val="Times New Roman"/>
        <family val="1"/>
      </rPr>
      <t xml:space="preserve"> dp</t>
    </r>
    <r>
      <rPr>
        <sz val="10"/>
        <rFont val="AcadNusx"/>
      </rPr>
      <t>=400pa.  xmisdamxSobiT</t>
    </r>
  </si>
  <si>
    <r>
      <t xml:space="preserve"> haersatari moTuTiebuli Txelfurcliani foladisagan</t>
    </r>
    <r>
      <rPr>
        <b/>
        <sz val="10"/>
        <rFont val="Times New Roman"/>
        <family val="1"/>
      </rPr>
      <t xml:space="preserve">  δ=0,7 </t>
    </r>
  </si>
  <si>
    <r>
      <t>haersatari moTuTiebuli haersatari</t>
    </r>
    <r>
      <rPr>
        <sz val="10"/>
        <rFont val="Times New Roman"/>
        <family val="1"/>
      </rPr>
      <t xml:space="preserve"> δ=0,7 </t>
    </r>
  </si>
  <si>
    <t xml:space="preserve">gamwovi sistemis   maregulirebeli Jaluzis cxauri demferi600X300 </t>
  </si>
  <si>
    <t xml:space="preserve">gare samontaJo cxauri 500X250 </t>
  </si>
  <si>
    <t>gamwovi sistemis  Jaluzis cxauri demferi 600X300  Rirebuleba</t>
  </si>
  <si>
    <r>
      <t xml:space="preserve">gamwovi sistemis arxuli ventilatori </t>
    </r>
    <r>
      <rPr>
        <b/>
        <sz val="10"/>
        <rFont val="Times New Roman"/>
        <family val="1"/>
      </rPr>
      <t>L</t>
    </r>
    <r>
      <rPr>
        <b/>
        <sz val="10"/>
        <rFont val="AcadNusx"/>
      </rPr>
      <t xml:space="preserve">=1200 m3/sT </t>
    </r>
    <r>
      <rPr>
        <b/>
        <sz val="10"/>
        <rFont val="Times New Roman"/>
        <family val="1"/>
      </rPr>
      <t xml:space="preserve"> dp</t>
    </r>
    <r>
      <rPr>
        <b/>
        <sz val="10"/>
        <rFont val="AcadNusx"/>
      </rPr>
      <t>=400pa.  xmisdamxSobiT montaJi</t>
    </r>
  </si>
  <si>
    <r>
      <t xml:space="preserve">gamwovi sistemis arxuli ventilatori </t>
    </r>
    <r>
      <rPr>
        <sz val="10"/>
        <rFont val="Times New Roman"/>
        <family val="1"/>
      </rPr>
      <t>L</t>
    </r>
    <r>
      <rPr>
        <sz val="10"/>
        <rFont val="AcadNusx"/>
      </rPr>
      <t xml:space="preserve">=1200 m3/sT </t>
    </r>
    <r>
      <rPr>
        <sz val="10"/>
        <rFont val="Times New Roman"/>
        <family val="1"/>
      </rPr>
      <t xml:space="preserve"> dp</t>
    </r>
    <r>
      <rPr>
        <sz val="10"/>
        <rFont val="AcadNusx"/>
      </rPr>
      <t xml:space="preserve">=400pa.  xmisdamxSobiT </t>
    </r>
  </si>
  <si>
    <t xml:space="preserve">gamwovi sistemis   maregulirebeli Jaluzis cxauri demferi300X200 </t>
  </si>
  <si>
    <t xml:space="preserve">gare samontaJo cxauri 300X200 </t>
  </si>
  <si>
    <t>srf7.550</t>
  </si>
  <si>
    <t>gare samontaJo cxauri 500X250  Rirebuleba</t>
  </si>
  <si>
    <t>srf7.566</t>
  </si>
  <si>
    <t>gamwovi sistemis  Jaluzis cxauri demferi 300X200  Rirebuleba</t>
  </si>
  <si>
    <t>gare samontaJo cxauri 300X200  Rirebuleba</t>
  </si>
  <si>
    <t>srf7.547</t>
  </si>
  <si>
    <t>srf7.548</t>
  </si>
  <si>
    <t>srf7.643</t>
  </si>
  <si>
    <t>srf1.1.35</t>
  </si>
  <si>
    <t>srf4.1-500</t>
  </si>
  <si>
    <t>modinebiTi sistema #1</t>
  </si>
  <si>
    <r>
      <t xml:space="preserve">arxuli ventilatori </t>
    </r>
    <r>
      <rPr>
        <b/>
        <sz val="9"/>
        <rFont val="Arial"/>
        <family val="2"/>
      </rPr>
      <t>Q</t>
    </r>
    <r>
      <rPr>
        <b/>
        <sz val="9"/>
        <rFont val="AcadNusx"/>
      </rPr>
      <t xml:space="preserve">=2100 m3/sT </t>
    </r>
    <r>
      <rPr>
        <b/>
        <sz val="9"/>
        <rFont val="Arial"/>
        <family val="2"/>
      </rPr>
      <t>dp</t>
    </r>
    <r>
      <rPr>
        <b/>
        <sz val="9"/>
        <rFont val="AcadNusx"/>
      </rPr>
      <t xml:space="preserve">=400 pa. zedapiruli haergamaciebeli </t>
    </r>
    <r>
      <rPr>
        <b/>
        <sz val="9"/>
        <rFont val="Arial"/>
        <family val="2"/>
      </rPr>
      <t>Q</t>
    </r>
    <r>
      <rPr>
        <b/>
        <sz val="9"/>
        <rFont val="AcadNusx"/>
      </rPr>
      <t xml:space="preserve">sic=17.5kvt. Tbomcvleli </t>
    </r>
    <r>
      <rPr>
        <b/>
        <sz val="9"/>
        <rFont val="Arial"/>
        <family val="2"/>
      </rPr>
      <t>Q</t>
    </r>
    <r>
      <rPr>
        <b/>
        <sz val="9"/>
        <rFont val="AcadNusx"/>
      </rPr>
      <t>gaT=19kvt. avtomatikiT, filtriT, xmisdamxSobiT.</t>
    </r>
  </si>
  <si>
    <r>
      <t xml:space="preserve">arxuli ventilatori </t>
    </r>
    <r>
      <rPr>
        <sz val="9"/>
        <rFont val="Arial"/>
        <family val="2"/>
      </rPr>
      <t>Q</t>
    </r>
    <r>
      <rPr>
        <sz val="9"/>
        <rFont val="AcadNusx"/>
      </rPr>
      <t xml:space="preserve">=2100 m3/sT </t>
    </r>
    <r>
      <rPr>
        <sz val="9"/>
        <rFont val="Arial"/>
        <family val="2"/>
      </rPr>
      <t>dp</t>
    </r>
    <r>
      <rPr>
        <sz val="9"/>
        <rFont val="AcadNusx"/>
      </rPr>
      <t xml:space="preserve">=400 pa. zedapiruli haergamaciebeli </t>
    </r>
    <r>
      <rPr>
        <sz val="9"/>
        <rFont val="Arial"/>
        <family val="2"/>
      </rPr>
      <t>Q</t>
    </r>
    <r>
      <rPr>
        <sz val="9"/>
        <rFont val="AcadNusx"/>
      </rPr>
      <t xml:space="preserve">sic=17.5kvt. Tbomcvleli </t>
    </r>
    <r>
      <rPr>
        <sz val="9"/>
        <rFont val="Arial"/>
        <family val="2"/>
      </rPr>
      <t>Q</t>
    </r>
    <r>
      <rPr>
        <sz val="9"/>
        <rFont val="AcadNusx"/>
      </rPr>
      <t>gaT=19kvt. avtomatikiT, filtriT, xmisdamxSobiT.</t>
    </r>
  </si>
  <si>
    <r>
      <rPr>
        <sz val="9"/>
        <rFont val="Arial"/>
        <family val="2"/>
      </rPr>
      <t>VRF</t>
    </r>
    <r>
      <rPr>
        <sz val="9"/>
        <rFont val="AcadNusx"/>
      </rPr>
      <t xml:space="preserve"> sistemis gare bloki (gagrileba 17.5kvt, gaTboba 19kvt) 
</t>
    </r>
  </si>
  <si>
    <r>
      <rPr>
        <b/>
        <sz val="9"/>
        <rFont val="Arial"/>
        <family val="2"/>
      </rPr>
      <t>VRF</t>
    </r>
    <r>
      <rPr>
        <b/>
        <sz val="9"/>
        <rFont val="AcadNusx"/>
      </rPr>
      <t xml:space="preserve"> sistemis gare bloki (gagrileba 17.5kvt, gaTboba 19kvt) 
</t>
    </r>
  </si>
  <si>
    <t>20-35-1</t>
  </si>
  <si>
    <t xml:space="preserve">modinebiTi sistemis   maregulirebeli Jaluzis cxauri demferi600X300 </t>
  </si>
  <si>
    <t>modinebiTi  sistemis  Jaluzis cxauri demferi 600X300  Rirebuleba</t>
  </si>
  <si>
    <t>modinebiTi sistema #2</t>
  </si>
  <si>
    <r>
      <t xml:space="preserve">arxuli ventilatori </t>
    </r>
    <r>
      <rPr>
        <b/>
        <sz val="9"/>
        <rFont val="Arial"/>
        <family val="2"/>
      </rPr>
      <t>Q</t>
    </r>
    <r>
      <rPr>
        <b/>
        <sz val="9"/>
        <rFont val="AcadNusx"/>
      </rPr>
      <t xml:space="preserve">=1200 m3/sT </t>
    </r>
    <r>
      <rPr>
        <b/>
        <sz val="9"/>
        <rFont val="Arial"/>
        <family val="2"/>
      </rPr>
      <t>dp</t>
    </r>
    <r>
      <rPr>
        <b/>
        <sz val="9"/>
        <rFont val="AcadNusx"/>
      </rPr>
      <t xml:space="preserve">=400 pa. zedapiruli haergamaciebeli </t>
    </r>
    <r>
      <rPr>
        <b/>
        <sz val="9"/>
        <rFont val="Arial"/>
        <family val="2"/>
      </rPr>
      <t>Q</t>
    </r>
    <r>
      <rPr>
        <b/>
        <sz val="9"/>
        <rFont val="AcadNusx"/>
      </rPr>
      <t xml:space="preserve">sic=10.5kvt. Tbomcvleli </t>
    </r>
    <r>
      <rPr>
        <b/>
        <sz val="9"/>
        <rFont val="Arial"/>
        <family val="2"/>
      </rPr>
      <t>Q</t>
    </r>
    <r>
      <rPr>
        <b/>
        <sz val="9"/>
        <rFont val="AcadNusx"/>
      </rPr>
      <t>gaT=11.5kvt. avtomatikiT, filtriT, xmisdamxSobiT.</t>
    </r>
  </si>
  <si>
    <r>
      <t xml:space="preserve">arxuli ventilatori </t>
    </r>
    <r>
      <rPr>
        <sz val="9"/>
        <rFont val="Arial"/>
        <family val="2"/>
      </rPr>
      <t>Q</t>
    </r>
    <r>
      <rPr>
        <sz val="9"/>
        <rFont val="AcadNusx"/>
      </rPr>
      <t xml:space="preserve">=1200 m3/sT </t>
    </r>
    <r>
      <rPr>
        <sz val="9"/>
        <rFont val="Arial"/>
        <family val="2"/>
      </rPr>
      <t>dp</t>
    </r>
    <r>
      <rPr>
        <sz val="9"/>
        <rFont val="AcadNusx"/>
      </rPr>
      <t xml:space="preserve">=400 pa. zedapiruli haergamaciebeli </t>
    </r>
    <r>
      <rPr>
        <sz val="9"/>
        <rFont val="Arial"/>
        <family val="2"/>
      </rPr>
      <t>Q</t>
    </r>
    <r>
      <rPr>
        <sz val="9"/>
        <rFont val="AcadNusx"/>
      </rPr>
      <t xml:space="preserve">sic=10.5kvt. Tbomcvleli </t>
    </r>
    <r>
      <rPr>
        <sz val="9"/>
        <rFont val="Arial"/>
        <family val="2"/>
      </rPr>
      <t>Q</t>
    </r>
    <r>
      <rPr>
        <sz val="9"/>
        <rFont val="AcadNusx"/>
      </rPr>
      <t>gaT=11.5kvt. avtomatikiT, filtriT, xmisdamxSobiT.</t>
    </r>
  </si>
  <si>
    <r>
      <rPr>
        <b/>
        <sz val="9"/>
        <rFont val="Arial"/>
        <family val="2"/>
      </rPr>
      <t>VRF</t>
    </r>
    <r>
      <rPr>
        <b/>
        <sz val="9"/>
        <rFont val="AcadNusx"/>
      </rPr>
      <t xml:space="preserve"> sistemis gare bloki (gagrileba 10.5kvt, gaTboba 11,5kvt) 
</t>
    </r>
  </si>
  <si>
    <t xml:space="preserve">modinebiTi sistemis   maregulirebeli Jaluzis cxauri demferi300X200 </t>
  </si>
  <si>
    <t>modinebiTi sistemis  Jaluzis cxauri demferi 300X200  Rirebuleba</t>
  </si>
  <si>
    <t>ventilacia,kondicireba</t>
  </si>
  <si>
    <r>
      <rPr>
        <sz val="9"/>
        <rFont val="Arial"/>
        <family val="2"/>
      </rPr>
      <t>VRF</t>
    </r>
    <r>
      <rPr>
        <sz val="9"/>
        <rFont val="AcadNusx"/>
      </rPr>
      <t xml:space="preserve"> sistemis gare bloki (gagrileba 10.5kvt, gaTboba 11,5kvt) 
</t>
    </r>
  </si>
  <si>
    <r>
      <t>split sistemis kondicioneri 9000</t>
    </r>
    <r>
      <rPr>
        <b/>
        <sz val="9"/>
        <rFont val="Times New Roman"/>
        <family val="1"/>
        <charset val="204"/>
      </rPr>
      <t xml:space="preserve"> BTU</t>
    </r>
    <r>
      <rPr>
        <b/>
        <sz val="9"/>
        <rFont val="AcadNusx"/>
      </rPr>
      <t xml:space="preserve">
</t>
    </r>
  </si>
  <si>
    <r>
      <t>split sistemis kondicioneri 9000</t>
    </r>
    <r>
      <rPr>
        <sz val="9"/>
        <rFont val="Times New Roman"/>
        <family val="1"/>
        <charset val="204"/>
      </rPr>
      <t xml:space="preserve"> BTU </t>
    </r>
    <r>
      <rPr>
        <sz val="9"/>
        <rFont val="AcadNusx"/>
      </rPr>
      <t xml:space="preserve">Rirebuleba
</t>
    </r>
  </si>
  <si>
    <t xml:space="preserve">kondicireba </t>
  </si>
  <si>
    <r>
      <t>split sistemis kondicioneri 1800</t>
    </r>
    <r>
      <rPr>
        <b/>
        <sz val="9"/>
        <rFont val="Times New Roman"/>
        <family val="1"/>
        <charset val="204"/>
      </rPr>
      <t xml:space="preserve"> BTU</t>
    </r>
    <r>
      <rPr>
        <b/>
        <sz val="9"/>
        <rFont val="AcadNusx"/>
      </rPr>
      <t xml:space="preserve">
</t>
    </r>
  </si>
  <si>
    <r>
      <t>split sistemis kondicioneri 2400</t>
    </r>
    <r>
      <rPr>
        <b/>
        <sz val="9"/>
        <rFont val="Times New Roman"/>
        <family val="1"/>
        <charset val="204"/>
      </rPr>
      <t xml:space="preserve"> BTU</t>
    </r>
    <r>
      <rPr>
        <b/>
        <sz val="9"/>
        <rFont val="AcadNusx"/>
      </rPr>
      <t xml:space="preserve">
</t>
    </r>
  </si>
  <si>
    <t>split sistemis kondicioneri makompleqtebeli masalebi</t>
  </si>
  <si>
    <t>aT.lari</t>
  </si>
  <si>
    <t>x-va#7</t>
  </si>
  <si>
    <t xml:space="preserve">     xarjTaRricxvaSi  gaTvaliswinebulia rezervi gauTvaliswinebel samuSaoebze - 3 % da gadasaxadi damatebul Rirebulebaze - 18%.</t>
  </si>
  <si>
    <r>
      <t xml:space="preserve">sanaTi </t>
    </r>
    <r>
      <rPr>
        <b/>
        <sz val="10.5"/>
        <rFont val="Times New Roman"/>
        <family val="1"/>
        <charset val="204"/>
      </rPr>
      <t xml:space="preserve"> LED</t>
    </r>
    <r>
      <rPr>
        <b/>
        <sz val="10.5"/>
        <rFont val="AcadNusx"/>
      </rPr>
      <t xml:space="preserve"> naTuriT  24</t>
    </r>
    <r>
      <rPr>
        <b/>
        <sz val="10.5"/>
        <rFont val="Times New Roman"/>
        <family val="1"/>
        <charset val="204"/>
      </rPr>
      <t xml:space="preserve"> W</t>
    </r>
    <r>
      <rPr>
        <b/>
        <sz val="10.5"/>
        <rFont val="AcadNusx"/>
      </rPr>
      <t xml:space="preserve"> </t>
    </r>
  </si>
  <si>
    <r>
      <t xml:space="preserve">sanaTi </t>
    </r>
    <r>
      <rPr>
        <b/>
        <sz val="10.5"/>
        <rFont val="Times New Roman"/>
        <family val="1"/>
        <charset val="204"/>
      </rPr>
      <t xml:space="preserve"> LED</t>
    </r>
    <r>
      <rPr>
        <b/>
        <sz val="10.5"/>
        <rFont val="AcadNusx"/>
      </rPr>
      <t xml:space="preserve"> naTuriT  24</t>
    </r>
    <r>
      <rPr>
        <b/>
        <sz val="10.5"/>
        <rFont val="Times New Roman"/>
        <family val="1"/>
        <charset val="204"/>
      </rPr>
      <t xml:space="preserve"> W</t>
    </r>
    <r>
      <rPr>
        <b/>
        <sz val="10.5"/>
        <rFont val="AcadNusx"/>
      </rPr>
      <t xml:space="preserve">  Rirebuleba</t>
    </r>
  </si>
  <si>
    <t>მოხვეწილ არსებულ ხის გადაფიცვრაზე ხმის საიზოლაციო მემბრანის მონტაჟი (Rubber) OSB ფილების მონტაჟამდე. შენიშვნა: მემბრანის მონტაჟისას უნდა მოხდეს თითოეული ოთახის ერთმანეთისგან გამიჯვნა რათა მივიღოთ "მცურავი იატაკი".დეტალები იხილეთ ნახაზზე.
მემბრანის მონაცემები: სიმკვრივით არანაკლებ 700 კგ/მ3. ΔLw ≥ 21 დეციბელი. სისქე 4-6 მმ. მონტაჟი წებოს მეშვეობით.</t>
  </si>
  <si>
    <t>არსებულ საბაზო კედლელთან თაბაშირ-მუყაოს ხმის საიზოლაციო კონსტრუქცია მონტაჟით:
ქვაბამბა სიმკვრივით 40 კგ/მ3 +/- 10%, სისქე 50 მმ
პერიმეტრის პროფილის ქვეშ ორმაგი საიზოლაციო ლენტი. პერიმეტრის პროფილის ნაპრალებში აკუსტიკური სილიკონი. პროფილის კედლის სისქე არანაკლებ 0.6მმ, ე.წ. ტიხრის ეკონომ პროფილი. პროფილის წყობა/სისტემა კედლიდან დაშორებული, დგარებს შორის დაშორება 400მმ, თითოეულ ბიჯზე ორმაგი დგარი ერთმანეთზე ზურგით მიბჯენილი. კონსტრუქციის მოპირკეთება ორი ფენა ხანძარმედეგი თაბაშირ-მუყაოს ფილით. ბოლო ფენა თაბაშირმუყაოს ფილის მონტაჟის შემდეგ პერიმეტრზე ნაპრალებში აკუსტიკური სილიკონი.</t>
  </si>
  <si>
    <t>თაბაშირ-მუყაოს ხმის საიზოლაციო ტიხარი ორმაგი კონსტრუქციით, მონტაჟით:
ქვაბამბა სიმკვრივით 40 კგ/მ3 +/- 10%, სისქე 50 მმ
პერიმეტრის პროფილის ქვეშ ორმაგი საიზოლაციო ლენტი. პერიმეტრის პროფილის ნაპრალებში აკუსტიკური სილიკონი. პროფილის კედლის სისქე არანაკლებ 0.6მმ, ე.წ. ტიხრის ეკონომ პროფილი. პროფილის წყობა/სისტემა კედლიდან დაშორებული, დგარებს შორის დაშორება 400მმ, თითოეულ ბიჯზე ორმაგი დგარი ერთმანეთზე ზურგით მიბჯენილი. კონსტრუქციის მოპირკეთება ორი ფენა ხანძარმედეგი თაბაშირ-მუყაოს ფილით. ბოლო ფენა თაბაშირმუყაოს ფილის მონტაჟის შემდეგ პერიმეტრზე ნაპრალებში აკუსტიკური სილიკონი.</t>
  </si>
  <si>
    <t>ხმის საიზოლაციო ჭერის კონსტრუქცია მონტაჟით:
ხმის საიზოლაციო ჭერის მონტაჟისას გამოიყენება ვიბროსაიზოლაციო ჭერის საკიდი ბიჯით 800-900მმ. მაქსიმალური დაშორება პერიმეტრის პროფილის და პირველ საკიდს შორის არ უნდა იყოს 150მმ-ზე მეტი. ორდონიანი კარკასის მთავარი პროფილები მონტაჟდება ბიჯით 600მმ, მართობულად მიმავალ მეორად პროფილებს შორის ბიჯი უნდა იყოს 300მმ. კარკასის შიდა სივრცეში ქვაბამბა სიმკვრივით 40 კგ/მ3 +/- 10%, სისქე 50 მმ (ორი ფენა) პერიმეტრის პროფილის და ხმის საიზოლაციო კედლის/ტიხრის კონსტრუქციას შორის ორმაგი საიზოლაციო ლენტი. პერიმეტრის პროფილის ნაპრალებში აკუსტიკური სილიკონი ოთახის შიგნიდან. პროფილის კედლის სისქე არანაკლებ 0.6მმ. კონსტრუქციის მოპირკეთება ორი ფენა ხანძარმედეგი თაბაშირ-მუყაოს ფილით. ბოლო ფენა თაბაშირმუყაოს ფილის მონტაჟის შემდეგ პერიმეტრზე ნაპრალებში აკუსტიკური სილიკონი.</t>
  </si>
  <si>
    <t>10-55-2</t>
  </si>
  <si>
    <t>34-58-1</t>
  </si>
  <si>
    <t>Е19-9-5</t>
  </si>
  <si>
    <t>srf10.1-27</t>
  </si>
  <si>
    <t>srf10,1-30</t>
  </si>
  <si>
    <t>srf10,1-21</t>
  </si>
  <si>
    <t>srf10,1-24</t>
  </si>
  <si>
    <t>16-24-3,</t>
  </si>
  <si>
    <t>16-24-2,</t>
  </si>
  <si>
    <t>21-18-1,</t>
  </si>
  <si>
    <t>21-21</t>
  </si>
  <si>
    <t>21-16-4,</t>
  </si>
  <si>
    <t>sainst. gofr. Milis montaJi</t>
  </si>
  <si>
    <t>21-23-3</t>
  </si>
  <si>
    <t>21-23-4</t>
  </si>
  <si>
    <t>21-23-8</t>
  </si>
  <si>
    <t>21-26-10,</t>
  </si>
  <si>
    <t>18-5-1</t>
  </si>
  <si>
    <t>კ/სთ</t>
  </si>
  <si>
    <t>მანქანები</t>
  </si>
  <si>
    <t>ლ</t>
  </si>
  <si>
    <t>სხვა მასალები</t>
  </si>
  <si>
    <t>16-24-4,</t>
  </si>
  <si>
    <t xml:space="preserve">q.TbilisSi, daviT aRmaSeneblis  gamziri #40-Si arsebul mansardSi telestudiis, kinodarbazis, kinopavilionis, telepavilionis mowyoba. </t>
  </si>
  <si>
    <t>danadgarebi</t>
  </si>
  <si>
    <t>1-81-3,</t>
  </si>
  <si>
    <t>კინო დარბაზის, ტელე სტუდიის და სარეჟისორო ოთახის ხმის იზოლაციის სამუშაოები</t>
  </si>
  <si>
    <t>1.კინო დარბაზის ხმის საიზოლაციო სამუშაოები</t>
  </si>
  <si>
    <t>11-6-1'</t>
  </si>
  <si>
    <t>s.f</t>
  </si>
  <si>
    <t xml:space="preserve">საიზოლაციო მემბრანa  </t>
  </si>
  <si>
    <t>34-59-1,34-61-5</t>
  </si>
  <si>
    <t>სფ</t>
  </si>
  <si>
    <t>თაბაშირ-მუყაოს ხმის საიზოლაციო კონსტრუქცია (kompl)</t>
  </si>
  <si>
    <t>თაბაშირ-მუყაოს ხმის საიზოლაციო ტიხარი ორმაგი კონსტრუქციით (kompleqti)</t>
  </si>
  <si>
    <t xml:space="preserve">sxva masala </t>
  </si>
  <si>
    <t>თაბაშირ-მუყაოს ხმის საიზოლაციო ტიხარში კარის კონსტრუქცია მონტაჟით:
ქვაბამბა სიმკვრივით 40 კგ/მ3 +/- 10%, სისქე 50 მმ
პერიმეტრის პროფილის ქვეშ ორმაგი საიზოლაციო ლენტი. პერიმეტრის პროფილის ნაპრალებში აკუსტიკური სილიკონი. პროფილის კედლის სისქე არანაკლებ 0.6მმ, ე.წ. ტიხრის ეკონომ პროფილი. პროფილში ხის კოჭით გამაგრება.</t>
  </si>
  <si>
    <t>ხმის საიზოლაციო ჭერის კონსტრუქცია კომპლექტში</t>
  </si>
  <si>
    <t>მ2</t>
  </si>
  <si>
    <t>34-61-10</t>
  </si>
  <si>
    <t>კედლის ხმის ჩამხშობი აკუსტიკური პანელი მონტაჟით. ნაჭრის ზედაპირით. ფერი შეთანხმდეს დამკვეთთან. მონტაჟი წებოს მეშვეობით. პანელების ფორმატი 1200x600 (დეტალური განშლა იხილეთ ნახაზებში). ხმის ჩახშობა არანაკლებ: 0.15 125 ჰერცზე, 0.6 250 ჰერცზე, 1.0 500 ჰერცზე, 1.0 1000 ჰერცზე, 1.0 2000 ჰერცზე, 0.9 4000 ჰერცზე - EN ISO 354 სტანდარტის მიხედვით. -30 ცალი</t>
  </si>
  <si>
    <t>კედლის ხმის ჩამხშობი და საიზოლაციო პანელები (კომპლ)</t>
  </si>
  <si>
    <t>34-61-20</t>
  </si>
  <si>
    <t xml:space="preserve"> ხმის ჩამხშობი და საიზოლაციო პანელები (კომპლ)</t>
  </si>
  <si>
    <t>2.ტელე სტუდიის ხმის საიზოლაციო სამუშაოები</t>
  </si>
  <si>
    <t>k=0,4</t>
  </si>
  <si>
    <t>კომპლ</t>
  </si>
  <si>
    <t>3.სარეჟისორო ოთახის ხმის საიზოლაციო სამუშაოები</t>
  </si>
  <si>
    <t>ს.ფ</t>
  </si>
  <si>
    <t xml:space="preserve">  10-55-4</t>
  </si>
  <si>
    <t xml:space="preserve">  34-59-6</t>
  </si>
  <si>
    <t>11-7-3'</t>
  </si>
  <si>
    <r>
      <t>ankerebi d=10</t>
    </r>
    <r>
      <rPr>
        <sz val="9"/>
        <rFont val="Times New Roman"/>
        <family val="1"/>
        <charset val="204"/>
      </rPr>
      <t>A</t>
    </r>
    <r>
      <rPr>
        <sz val="9"/>
        <rFont val="AcadNusx"/>
      </rPr>
      <t>I (90 cali) - 0,010tn</t>
    </r>
  </si>
  <si>
    <r>
      <t>m</t>
    </r>
    <r>
      <rPr>
        <vertAlign val="superscript"/>
        <sz val="9"/>
        <rFont val="AcadNusx"/>
      </rPr>
      <t>3</t>
    </r>
  </si>
  <si>
    <r>
      <t>ankerebi d=10</t>
    </r>
    <r>
      <rPr>
        <sz val="9"/>
        <rFont val="Times New Roman"/>
        <family val="1"/>
        <charset val="204"/>
      </rPr>
      <t>A</t>
    </r>
    <r>
      <rPr>
        <sz val="9"/>
        <rFont val="AcadNusx"/>
      </rPr>
      <t>I - 0,007 tn</t>
    </r>
  </si>
  <si>
    <r>
      <t xml:space="preserve">ankerebi </t>
    </r>
    <r>
      <rPr>
        <sz val="9"/>
        <rFont val="Times New Roman"/>
        <family val="1"/>
        <charset val="204"/>
      </rPr>
      <t>A</t>
    </r>
    <r>
      <rPr>
        <sz val="9"/>
        <rFont val="AcadNusx"/>
      </rPr>
      <t>I - 0,025 tn</t>
    </r>
  </si>
  <si>
    <r>
      <t>m</t>
    </r>
    <r>
      <rPr>
        <b/>
        <vertAlign val="superscript"/>
        <sz val="9"/>
        <rFont val="AcadNusx"/>
      </rPr>
      <t>3</t>
    </r>
  </si>
  <si>
    <r>
      <t>m</t>
    </r>
    <r>
      <rPr>
        <b/>
        <vertAlign val="superscript"/>
        <sz val="9"/>
        <rFont val="AcadNusx"/>
      </rPr>
      <t>2</t>
    </r>
  </si>
  <si>
    <r>
      <t>m</t>
    </r>
    <r>
      <rPr>
        <vertAlign val="superscript"/>
        <sz val="9"/>
        <rFont val="AcadNusx"/>
      </rPr>
      <t>2</t>
    </r>
  </si>
  <si>
    <r>
      <t>CW-</t>
    </r>
    <r>
      <rPr>
        <sz val="9"/>
        <rFont val="AcadNusx"/>
      </rPr>
      <t>profili</t>
    </r>
  </si>
  <si>
    <r>
      <t>UW-</t>
    </r>
    <r>
      <rPr>
        <sz val="9"/>
        <rFont val="AcadNusx"/>
      </rPr>
      <t>profili</t>
    </r>
  </si>
  <si>
    <r>
      <t>CD</t>
    </r>
    <r>
      <rPr>
        <sz val="9"/>
        <rFont val="AcadNusx"/>
      </rPr>
      <t xml:space="preserve"> profilebi</t>
    </r>
  </si>
  <si>
    <r>
      <t>UD</t>
    </r>
    <r>
      <rPr>
        <sz val="9"/>
        <rFont val="AcadNusx"/>
      </rPr>
      <t xml:space="preserve"> profilebi</t>
    </r>
  </si>
  <si>
    <r>
      <t>CD-</t>
    </r>
    <r>
      <rPr>
        <sz val="9"/>
        <rFont val="AcadNusx"/>
      </rPr>
      <t>profili</t>
    </r>
  </si>
  <si>
    <r>
      <t>CD-</t>
    </r>
    <r>
      <rPr>
        <sz val="9"/>
        <rFont val="AcadNusx"/>
      </rPr>
      <t>profilis gadasabmelebi da sxva</t>
    </r>
  </si>
  <si>
    <r>
      <t xml:space="preserve">iatakze </t>
    </r>
    <r>
      <rPr>
        <b/>
        <sz val="9"/>
        <rFont val="Times New Roman"/>
        <family val="1"/>
        <charset val="204"/>
      </rPr>
      <t xml:space="preserve">OSB </t>
    </r>
    <r>
      <rPr>
        <b/>
        <sz val="9"/>
        <rFont val="AcadNusx"/>
      </rPr>
      <t>filebis dageba</t>
    </r>
  </si>
  <si>
    <r>
      <rPr>
        <sz val="9"/>
        <rFont val="Times New Roman"/>
        <family val="1"/>
        <charset val="204"/>
      </rPr>
      <t>OSB</t>
    </r>
    <r>
      <rPr>
        <sz val="9"/>
        <rFont val="AcadNusx"/>
      </rPr>
      <t xml:space="preserve"> filebis Rirebuleba </t>
    </r>
  </si>
  <si>
    <t>lokalur-resursuli xarjTaRricxva #7</t>
  </si>
  <si>
    <r>
      <rPr>
        <b/>
        <sz val="9"/>
        <rFont val="Sylfaen"/>
        <family val="1"/>
      </rPr>
      <t xml:space="preserve">ხმის საიზოლაციო ფანჯარა (ფიქსირებული - სარეჟისორო ოთახთან დამაკავშირებელი), ზომით 1.2x2.0მ.
</t>
    </r>
    <r>
      <rPr>
        <sz val="9"/>
        <rFont val="Sylfaen"/>
        <family val="1"/>
      </rPr>
      <t>1. პროფილის სიგანე 70 მმ, ფერი ხის ფაქტურის (დამკვეთთან შეთანხმებით), 5 კამერიანი, თბოიზოლაცია არაუმეტეს Uf=1,3W/m2K.
2. ლითონის სიხისტის ელემენტი: არმირების სისქე 1,5-2 მმ. აჯანდი-4 მიკრონი
3. ანჯამა: რეგულირებადი სამი მხრიდან
4. მინა-პაკეთი: სამმაგი მინაპაკეტი 6+12+4+14+4 მმ.
5. მწარმოებელ საწარმოს უნდა გააჩნდეს ISO 9001:2008 ხარისხის სერთიფიკატი.
6. კუთხეები უნდა იყოს ქარხნული წესით დამუშავებული
7. მონტაჟი უნდა განხორციელდეს ფსულებით და გიდროსაიზოლაციო ლენტებით
8. ფანჯრის ქვემოთ უნდა იყოს დამაგრებული რაფის დასამაგრებელი პროფილი
9. გარედან ფანჯარაზე უნდა იყოს ალუმინის 1,5-2 მმ საწვიმარი</t>
    </r>
  </si>
  <si>
    <t>ventilacia-kondicireba</t>
  </si>
  <si>
    <t xml:space="preserve">lokalur-resursuli xarjTaRricxva #8 </t>
  </si>
  <si>
    <t>ქ. თბილისში, დავით აღმაშენებლის გამზირ N40 -ში მდებარე უნივერსიტეტის II კორპუსში, არსებულ მანსარდში, (III - სართული) ტელესტუდიის, კინოდარბაზის, კინოპავილიონის, ტელეპავილიონის მოწყობის და შენობის დასრულლების სამუშაოების შესყიდვის</t>
  </si>
  <si>
    <t>პრეტენდენტის დასახელება</t>
  </si>
  <si>
    <t>უფლებამოსილი პირის ხელმოწერა, ბეჭედდასმული - არსებობის შემთხვევაში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</si>
</sst>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 _₾_-;\-* #,##0.00\ _₾_-;_-* &quot;-&quot;??\ _₾_-;_-@_-"/>
    <numFmt numFmtId="164" formatCode="_(&quot;$&quot;* #,##0.00_);_(&quot;$&quot;* \(#,##0.00\);_(&quot;$&quot;* &quot;-&quot;??_);_(@_)"/>
    <numFmt numFmtId="165" formatCode="_(* #,##0.00_);_(* \(#,##0.00\);_(* &quot;-&quot;??_);_(@_)"/>
    <numFmt numFmtId="166" formatCode="_-* #,##0.00\ _L_a_r_i_-;\-* #,##0.00\ _L_a_r_i_-;_-* &quot;-&quot;??\ _L_a_r_i_-;_-@_-"/>
    <numFmt numFmtId="167" formatCode="0.000"/>
    <numFmt numFmtId="168" formatCode="0.0"/>
    <numFmt numFmtId="169" formatCode="_-* #,##0_-;\-* #,##0_-;_-* &quot;-&quot;_-;_-@_-"/>
    <numFmt numFmtId="170" formatCode="0.0000"/>
    <numFmt numFmtId="171" formatCode="#,##0.000"/>
    <numFmt numFmtId="172" formatCode="#,##0.0000"/>
    <numFmt numFmtId="173" formatCode="0.00_ ;\-0.00\ "/>
    <numFmt numFmtId="174" formatCode="#,##0.0000_ ;\-#,##0.0000\ "/>
    <numFmt numFmtId="175" formatCode="#,##0_ ;\-#,##0\ "/>
  </numFmts>
  <fonts count="147">
    <font>
      <sz val="10"/>
      <name val="Arial Cyr"/>
    </font>
    <font>
      <sz val="11"/>
      <color theme="1"/>
      <name val="Sylfaen"/>
      <family val="2"/>
      <charset val="1"/>
      <scheme val="minor"/>
    </font>
    <font>
      <sz val="11"/>
      <color rgb="FF9C0006"/>
      <name val="Sylfaen"/>
      <family val="2"/>
      <scheme val="minor"/>
    </font>
    <font>
      <sz val="10"/>
      <name val="Arial Cyr"/>
      <family val="2"/>
      <charset val="204"/>
    </font>
    <font>
      <sz val="10"/>
      <name val="AcadMtavr"/>
    </font>
    <font>
      <sz val="10"/>
      <name val="AcadNusx"/>
    </font>
    <font>
      <sz val="11"/>
      <name val="AcadNusx"/>
    </font>
    <font>
      <b/>
      <sz val="14"/>
      <name val="AcadNusx"/>
    </font>
    <font>
      <b/>
      <i/>
      <u/>
      <sz val="11"/>
      <name val="AcadNusx"/>
    </font>
    <font>
      <sz val="10"/>
      <name val="Arial"/>
      <family val="2"/>
      <charset val="204"/>
    </font>
    <font>
      <sz val="12"/>
      <name val="AcadNusx"/>
    </font>
    <font>
      <b/>
      <sz val="12"/>
      <name val="AcadNusx"/>
    </font>
    <font>
      <sz val="10"/>
      <name val="Helv"/>
    </font>
    <font>
      <b/>
      <sz val="11"/>
      <name val="AcadNusx"/>
    </font>
    <font>
      <b/>
      <sz val="10"/>
      <name val="AcadNusx"/>
    </font>
    <font>
      <sz val="11"/>
      <color indexed="8"/>
      <name val="Calibri"/>
      <family val="2"/>
      <charset val="204"/>
    </font>
    <font>
      <sz val="11"/>
      <color indexed="9"/>
      <name val="Calibri"/>
      <family val="2"/>
      <charset val="204"/>
    </font>
    <font>
      <sz val="10"/>
      <name val="Arial"/>
      <family val="2"/>
    </font>
    <font>
      <sz val="10"/>
      <name val="Arial CE"/>
      <charset val="238"/>
    </font>
    <font>
      <sz val="10"/>
      <color indexed="8"/>
      <name val="Arial"/>
      <family val="2"/>
    </font>
    <font>
      <sz val="9"/>
      <name val="Helvetica"/>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宋体"/>
      <charset val="134"/>
    </font>
    <font>
      <vertAlign val="superscript"/>
      <sz val="10"/>
      <name val="AcadNusx"/>
    </font>
    <font>
      <sz val="10"/>
      <name val="Times New Roman"/>
      <family val="1"/>
      <charset val="204"/>
    </font>
    <font>
      <sz val="10"/>
      <name val="Times New Roman"/>
      <family val="1"/>
    </font>
    <font>
      <sz val="10.5"/>
      <name val="AcadNusx"/>
    </font>
    <font>
      <b/>
      <sz val="10"/>
      <name val="Times New Roman"/>
      <family val="1"/>
      <charset val="204"/>
    </font>
    <font>
      <b/>
      <sz val="12"/>
      <name val="AcadMtavr"/>
    </font>
    <font>
      <b/>
      <sz val="10"/>
      <color indexed="8"/>
      <name val="AcadNusx"/>
    </font>
    <font>
      <sz val="11"/>
      <color indexed="20"/>
      <name val="Calibri"/>
      <family val="2"/>
    </font>
    <font>
      <b/>
      <vertAlign val="superscript"/>
      <sz val="10"/>
      <name val="AcadNusx"/>
    </font>
    <font>
      <sz val="10"/>
      <name val="Arial Cyr"/>
      <charset val="204"/>
    </font>
    <font>
      <sz val="11"/>
      <color rgb="FFFF0000"/>
      <name val="AcadNusx"/>
    </font>
    <font>
      <sz val="11"/>
      <color indexed="10"/>
      <name val="AcadNusx"/>
    </font>
    <font>
      <sz val="11"/>
      <color theme="1"/>
      <name val="Sylfaen"/>
      <family val="2"/>
      <charset val="204"/>
      <scheme val="minor"/>
    </font>
    <font>
      <sz val="10"/>
      <color theme="1"/>
      <name val="Sylfaen"/>
      <family val="2"/>
      <charset val="204"/>
      <scheme val="minor"/>
    </font>
    <font>
      <b/>
      <sz val="8"/>
      <color theme="1"/>
      <name val="Sylfaen"/>
      <family val="2"/>
      <charset val="204"/>
      <scheme val="minor"/>
    </font>
    <font>
      <b/>
      <sz val="10"/>
      <color theme="1"/>
      <name val="Sylfaen"/>
      <family val="2"/>
      <charset val="204"/>
      <scheme val="minor"/>
    </font>
    <font>
      <sz val="11"/>
      <color indexed="8"/>
      <name val="Calibri"/>
      <family val="2"/>
    </font>
    <font>
      <sz val="10"/>
      <name val="Arial Cyr"/>
    </font>
    <font>
      <sz val="11"/>
      <color theme="1"/>
      <name val="Sylfaen"/>
      <family val="2"/>
      <scheme val="minor"/>
    </font>
    <font>
      <sz val="10"/>
      <name val="Arial"/>
      <family val="2"/>
      <charset val="204"/>
    </font>
    <font>
      <b/>
      <sz val="9"/>
      <name val="AcadNusx"/>
    </font>
    <font>
      <b/>
      <sz val="9"/>
      <color theme="1"/>
      <name val="AcadNusx"/>
    </font>
    <font>
      <b/>
      <sz val="9"/>
      <color theme="1"/>
      <name val="AcadMtavr"/>
    </font>
    <font>
      <b/>
      <sz val="9"/>
      <color theme="1"/>
      <name val="Sylfaen"/>
      <family val="1"/>
      <charset val="204"/>
      <scheme val="major"/>
    </font>
    <font>
      <sz val="9"/>
      <color theme="1"/>
      <name val="Sylfaen"/>
      <family val="1"/>
      <charset val="204"/>
      <scheme val="major"/>
    </font>
    <font>
      <sz val="9"/>
      <color theme="1"/>
      <name val="AcadNusx"/>
    </font>
    <font>
      <sz val="10"/>
      <name val="Sylfaen"/>
      <family val="1"/>
    </font>
    <font>
      <b/>
      <sz val="12"/>
      <color theme="1"/>
      <name val="AcadNusx"/>
    </font>
    <font>
      <b/>
      <sz val="8"/>
      <color theme="1"/>
      <name val="AcadNusx"/>
    </font>
    <font>
      <sz val="12"/>
      <color theme="1"/>
      <name val="Sylfaen"/>
      <family val="2"/>
      <charset val="204"/>
      <scheme val="minor"/>
    </font>
    <font>
      <b/>
      <sz val="12"/>
      <color theme="1"/>
      <name val="AcadMtavr"/>
    </font>
    <font>
      <b/>
      <i/>
      <sz val="12"/>
      <color theme="1"/>
      <name val="AcadMtavr"/>
    </font>
    <font>
      <b/>
      <i/>
      <sz val="8"/>
      <color theme="1"/>
      <name val="AcadMtavr"/>
    </font>
    <font>
      <sz val="8"/>
      <name val="Arial Cyr"/>
      <family val="2"/>
      <charset val="204"/>
    </font>
    <font>
      <sz val="11"/>
      <name val="Times New Roman"/>
      <family val="1"/>
      <charset val="204"/>
    </font>
    <font>
      <b/>
      <sz val="8"/>
      <name val="AcadNusx"/>
    </font>
    <font>
      <sz val="10"/>
      <color theme="1"/>
      <name val="AcadNusx"/>
    </font>
    <font>
      <b/>
      <sz val="10"/>
      <name val="AcadMtavr"/>
    </font>
    <font>
      <b/>
      <sz val="10.5"/>
      <name val="AcadNusx"/>
    </font>
    <font>
      <b/>
      <sz val="10.5"/>
      <name val="Times New Roman"/>
      <family val="1"/>
      <charset val="204"/>
    </font>
    <font>
      <b/>
      <sz val="10"/>
      <name val="Calibri"/>
      <family val="2"/>
      <charset val="204"/>
    </font>
    <font>
      <sz val="8"/>
      <name val="AcadNusx"/>
    </font>
    <font>
      <b/>
      <sz val="10"/>
      <color theme="1"/>
      <name val="AcadNusx"/>
    </font>
    <font>
      <b/>
      <sz val="8"/>
      <name val="AcadMtavr"/>
    </font>
    <font>
      <b/>
      <vertAlign val="superscript"/>
      <sz val="10.5"/>
      <name val="AcadNusx"/>
    </font>
    <font>
      <vertAlign val="superscript"/>
      <sz val="10.5"/>
      <name val="AcadNusx"/>
    </font>
    <font>
      <sz val="8"/>
      <color theme="1"/>
      <name val="AcadNusx"/>
    </font>
    <font>
      <b/>
      <sz val="10.5"/>
      <color indexed="8"/>
      <name val="AcadNusx"/>
    </font>
    <font>
      <b/>
      <sz val="10.5"/>
      <name val="Arial Cyr"/>
      <family val="2"/>
      <charset val="204"/>
    </font>
    <font>
      <b/>
      <sz val="10.5"/>
      <name val="Times New Roman"/>
      <family val="1"/>
    </font>
    <font>
      <sz val="10.5"/>
      <name val="Arial Cyr"/>
      <family val="2"/>
      <charset val="204"/>
    </font>
    <font>
      <b/>
      <sz val="10"/>
      <color theme="1"/>
      <name val="AcadMtavr"/>
    </font>
    <font>
      <sz val="10.5"/>
      <name val="Times New Roman"/>
      <family val="1"/>
    </font>
    <font>
      <sz val="10.5"/>
      <name val="Helv"/>
    </font>
    <font>
      <sz val="10.5"/>
      <name val="Times New Roman"/>
      <family val="1"/>
      <charset val="204"/>
    </font>
    <font>
      <b/>
      <sz val="10"/>
      <name val="Arial Cyr"/>
      <family val="2"/>
      <charset val="204"/>
    </font>
    <font>
      <b/>
      <sz val="10"/>
      <name val="Times New Roman"/>
      <family val="1"/>
    </font>
    <font>
      <sz val="10"/>
      <color theme="1"/>
      <name val="Sylfaen"/>
      <family val="1"/>
      <charset val="204"/>
      <scheme val="major"/>
    </font>
    <font>
      <b/>
      <sz val="10"/>
      <color theme="1"/>
      <name val="Sylfaen"/>
      <family val="1"/>
      <scheme val="major"/>
    </font>
    <font>
      <b/>
      <sz val="10"/>
      <color theme="1"/>
      <name val="Sylfaen"/>
      <family val="1"/>
      <charset val="204"/>
      <scheme val="major"/>
    </font>
    <font>
      <b/>
      <i/>
      <sz val="10"/>
      <color theme="1"/>
      <name val="AcadMtavr"/>
    </font>
    <font>
      <b/>
      <sz val="10"/>
      <name val="Arial"/>
      <family val="2"/>
      <charset val="204"/>
    </font>
    <font>
      <b/>
      <i/>
      <sz val="10"/>
      <name val="AcadNusx"/>
    </font>
    <font>
      <i/>
      <sz val="10"/>
      <name val="AcadNusx"/>
    </font>
    <font>
      <sz val="10"/>
      <color indexed="8"/>
      <name val="AcadNusx"/>
    </font>
    <font>
      <sz val="14"/>
      <name val="AcadNusx"/>
    </font>
    <font>
      <sz val="10"/>
      <name val="Avaza"/>
      <family val="2"/>
    </font>
    <font>
      <b/>
      <vertAlign val="superscript"/>
      <sz val="11"/>
      <name val="AcadNusx"/>
    </font>
    <font>
      <vertAlign val="superscript"/>
      <sz val="11"/>
      <name val="AcadNusx"/>
    </font>
    <font>
      <sz val="9"/>
      <name val="AcadNusx"/>
    </font>
    <font>
      <b/>
      <sz val="10"/>
      <color indexed="8"/>
      <name val="Arial"/>
      <family val="2"/>
      <charset val="204"/>
    </font>
    <font>
      <b/>
      <sz val="10"/>
      <color theme="1"/>
      <name val="Arial"/>
      <family val="2"/>
    </font>
    <font>
      <sz val="9"/>
      <name val="Times New Roman"/>
      <family val="1"/>
    </font>
    <font>
      <sz val="9"/>
      <name val="Arial"/>
      <family val="2"/>
      <charset val="204"/>
    </font>
    <font>
      <b/>
      <i/>
      <sz val="9"/>
      <color theme="1"/>
      <name val="AcadMtavr"/>
    </font>
    <font>
      <sz val="9"/>
      <name val="Arial Cyr"/>
      <family val="2"/>
      <charset val="204"/>
    </font>
    <font>
      <b/>
      <sz val="9"/>
      <name val="AcadMtavr"/>
    </font>
    <font>
      <b/>
      <sz val="9"/>
      <color theme="1"/>
      <name val="Sylfaen"/>
      <family val="2"/>
      <charset val="204"/>
      <scheme val="minor"/>
    </font>
    <font>
      <i/>
      <sz val="8"/>
      <color theme="1"/>
      <name val="AcadNusx"/>
    </font>
    <font>
      <sz val="9"/>
      <name val="Arial"/>
      <family val="2"/>
    </font>
    <font>
      <b/>
      <sz val="9"/>
      <name val="Arial"/>
      <family val="2"/>
    </font>
    <font>
      <b/>
      <sz val="9"/>
      <name val="Times New Roman"/>
      <family val="1"/>
      <charset val="204"/>
    </font>
    <font>
      <sz val="9"/>
      <name val="Times New Roman"/>
      <family val="1"/>
      <charset val="204"/>
    </font>
    <font>
      <sz val="16"/>
      <color indexed="8"/>
      <name val="AcadNusx"/>
    </font>
    <font>
      <sz val="9"/>
      <color indexed="8"/>
      <name val="Sylfaen"/>
      <family val="1"/>
      <charset val="204"/>
    </font>
    <font>
      <b/>
      <sz val="9"/>
      <color indexed="8"/>
      <name val="Sylfaen"/>
      <family val="1"/>
    </font>
    <font>
      <sz val="10"/>
      <color indexed="8"/>
      <name val="Sylfaen"/>
      <family val="1"/>
      <charset val="204"/>
    </font>
    <font>
      <sz val="10"/>
      <name val="Sylfaen"/>
      <family val="1"/>
      <charset val="204"/>
    </font>
    <font>
      <i/>
      <sz val="10"/>
      <color indexed="8"/>
      <name val="Sylfaen"/>
      <family val="1"/>
      <charset val="204"/>
    </font>
    <font>
      <sz val="10"/>
      <color indexed="8"/>
      <name val="Calibri"/>
      <family val="2"/>
      <charset val="204"/>
    </font>
    <font>
      <sz val="16"/>
      <color indexed="8"/>
      <name val="AcadMtavr"/>
    </font>
    <font>
      <sz val="16"/>
      <name val="AcadNusx"/>
    </font>
    <font>
      <b/>
      <sz val="9"/>
      <name val="Sylfaen"/>
      <family val="1"/>
      <charset val="204"/>
      <scheme val="major"/>
    </font>
    <font>
      <sz val="9"/>
      <name val="Sylfaen"/>
      <family val="1"/>
      <charset val="204"/>
      <scheme val="major"/>
    </font>
    <font>
      <b/>
      <sz val="10"/>
      <name val="Sylfaen"/>
      <family val="2"/>
      <charset val="204"/>
      <scheme val="minor"/>
    </font>
    <font>
      <b/>
      <sz val="8"/>
      <name val="Sylfaen"/>
      <family val="2"/>
      <charset val="204"/>
      <scheme val="minor"/>
    </font>
    <font>
      <sz val="10"/>
      <name val="Sylfaen"/>
      <family val="2"/>
      <charset val="204"/>
      <scheme val="minor"/>
    </font>
    <font>
      <sz val="9"/>
      <name val="Arial Cyr"/>
    </font>
    <font>
      <sz val="9"/>
      <name val="Helv"/>
    </font>
    <font>
      <vertAlign val="superscript"/>
      <sz val="9"/>
      <name val="AcadNusx"/>
    </font>
    <font>
      <b/>
      <vertAlign val="superscript"/>
      <sz val="9"/>
      <name val="AcadNusx"/>
    </font>
    <font>
      <b/>
      <sz val="9"/>
      <name val="Times New Roman"/>
      <family val="1"/>
    </font>
    <font>
      <b/>
      <sz val="9"/>
      <name val="Helv"/>
    </font>
    <font>
      <b/>
      <sz val="9"/>
      <color indexed="8"/>
      <name val="AcadNusx"/>
    </font>
    <font>
      <sz val="9"/>
      <name val="Sylfaen"/>
      <family val="1"/>
    </font>
    <font>
      <b/>
      <sz val="9"/>
      <name val="Sylfaen"/>
      <family val="1"/>
      <charset val="204"/>
    </font>
    <font>
      <b/>
      <sz val="9"/>
      <name val="Arial Cyr"/>
    </font>
    <font>
      <b/>
      <sz val="9"/>
      <name val="Sylfaen"/>
      <family val="1"/>
    </font>
    <font>
      <b/>
      <i/>
      <sz val="11"/>
      <name val="AcadNusx"/>
    </font>
    <font>
      <sz val="10"/>
      <name val="Arial Cyr"/>
      <charset val="1"/>
    </font>
  </fonts>
  <fills count="27">
    <fill>
      <patternFill patternType="none"/>
    </fill>
    <fill>
      <patternFill patternType="gray125"/>
    </fill>
    <fill>
      <patternFill patternType="solid">
        <fgColor rgb="FFFFC7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0"/>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576">
    <xf numFmtId="0" fontId="0" fillId="0" borderId="0"/>
    <xf numFmtId="0" fontId="2" fillId="2" borderId="0" applyNumberFormat="0" applyBorder="0" applyAlignment="0" applyProtection="0"/>
    <xf numFmtId="0" fontId="3" fillId="0" borderId="0"/>
    <xf numFmtId="0" fontId="9" fillId="0" borderId="0"/>
    <xf numFmtId="0" fontId="9" fillId="0" borderId="0"/>
    <xf numFmtId="0" fontId="12" fillId="0" borderId="0"/>
    <xf numFmtId="0" fontId="9" fillId="0" borderId="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6"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 fontId="19" fillId="17" borderId="16" applyNumberFormat="0" applyProtection="0">
      <alignment horizontal="left" vertical="center" indent="1"/>
    </xf>
    <xf numFmtId="0" fontId="20" fillId="0" borderId="0" applyFill="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21" borderId="0" applyNumberFormat="0" applyBorder="0" applyAlignment="0" applyProtection="0"/>
    <xf numFmtId="0" fontId="21" fillId="8" borderId="17" applyNumberFormat="0" applyAlignment="0" applyProtection="0"/>
    <xf numFmtId="0" fontId="22" fillId="22" borderId="18" applyNumberFormat="0" applyAlignment="0" applyProtection="0"/>
    <xf numFmtId="0" fontId="23" fillId="22" borderId="17" applyNumberFormat="0" applyAlignment="0" applyProtection="0"/>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27" fillId="0" borderId="22" applyNumberFormat="0" applyFill="0" applyAlignment="0" applyProtection="0"/>
    <xf numFmtId="0" fontId="28" fillId="23" borderId="23" applyNumberFormat="0" applyAlignment="0" applyProtection="0"/>
    <xf numFmtId="0" fontId="29" fillId="0" borderId="0" applyNumberFormat="0" applyFill="0" applyBorder="0" applyAlignment="0" applyProtection="0"/>
    <xf numFmtId="0" fontId="30" fillId="24" borderId="0" applyNumberFormat="0" applyBorder="0" applyAlignment="0" applyProtection="0"/>
    <xf numFmtId="0" fontId="9" fillId="0" borderId="0"/>
    <xf numFmtId="0" fontId="31" fillId="4" borderId="0" applyNumberFormat="0" applyBorder="0" applyAlignment="0" applyProtection="0"/>
    <xf numFmtId="0" fontId="32" fillId="0" borderId="0" applyNumberFormat="0" applyFill="0" applyBorder="0" applyAlignment="0" applyProtection="0"/>
    <xf numFmtId="0" fontId="9" fillId="25" borderId="24" applyNumberFormat="0" applyFont="0" applyAlignment="0" applyProtection="0"/>
    <xf numFmtId="0" fontId="33" fillId="0" borderId="25" applyNumberFormat="0" applyFill="0" applyAlignment="0" applyProtection="0"/>
    <xf numFmtId="0" fontId="34" fillId="0" borderId="0" applyNumberFormat="0" applyFill="0" applyBorder="0" applyAlignment="0" applyProtection="0"/>
    <xf numFmtId="0" fontId="35" fillId="5" borderId="0" applyNumberFormat="0" applyBorder="0" applyAlignment="0" applyProtection="0"/>
    <xf numFmtId="0" fontId="36" fillId="0" borderId="0">
      <alignment vertical="center"/>
    </xf>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44" fillId="4" borderId="0" applyNumberFormat="0" applyBorder="0" applyAlignment="0" applyProtection="0"/>
    <xf numFmtId="0" fontId="46" fillId="0" borderId="0"/>
    <xf numFmtId="0" fontId="17" fillId="0" borderId="0"/>
    <xf numFmtId="0" fontId="49" fillId="0" borderId="0"/>
    <xf numFmtId="166" fontId="4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9" fillId="0" borderId="0"/>
    <xf numFmtId="0" fontId="53" fillId="0" borderId="0"/>
    <xf numFmtId="0" fontId="9" fillId="0" borderId="0"/>
    <xf numFmtId="0" fontId="55" fillId="0" borderId="0"/>
    <xf numFmtId="0" fontId="54" fillId="0" borderId="0"/>
    <xf numFmtId="0" fontId="54" fillId="0" borderId="0"/>
    <xf numFmtId="165" fontId="54" fillId="0" borderId="0" applyFont="0" applyFill="0" applyBorder="0" applyAlignment="0" applyProtection="0"/>
    <xf numFmtId="0" fontId="1" fillId="0" borderId="0"/>
    <xf numFmtId="0" fontId="56" fillId="0" borderId="0"/>
    <xf numFmtId="0" fontId="9"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9" fillId="25" borderId="24" applyNumberFormat="0" applyFont="0" applyAlignment="0" applyProtection="0"/>
    <xf numFmtId="0" fontId="46" fillId="0" borderId="0"/>
    <xf numFmtId="0" fontId="9" fillId="0" borderId="0"/>
    <xf numFmtId="0" fontId="9" fillId="0" borderId="0"/>
    <xf numFmtId="169" fontId="9" fillId="0" borderId="0" applyFont="0" applyFill="0" applyBorder="0" applyAlignment="0" applyProtection="0"/>
    <xf numFmtId="0" fontId="71" fillId="0" borderId="0"/>
    <xf numFmtId="0" fontId="9" fillId="0" borderId="0"/>
    <xf numFmtId="0" fontId="9" fillId="0" borderId="0"/>
    <xf numFmtId="0" fontId="9" fillId="0" borderId="0"/>
    <xf numFmtId="0" fontId="9" fillId="0" borderId="0"/>
    <xf numFmtId="0" fontId="9" fillId="0" borderId="0"/>
    <xf numFmtId="0" fontId="17" fillId="0" borderId="0"/>
    <xf numFmtId="0" fontId="3" fillId="0" borderId="0"/>
    <xf numFmtId="0" fontId="9" fillId="0" borderId="0"/>
    <xf numFmtId="0" fontId="17" fillId="0" borderId="0"/>
    <xf numFmtId="0" fontId="9" fillId="0" borderId="0"/>
    <xf numFmtId="0" fontId="9" fillId="0" borderId="0"/>
    <xf numFmtId="0" fontId="9" fillId="0" borderId="0"/>
    <xf numFmtId="0" fontId="17" fillId="0" borderId="0"/>
    <xf numFmtId="0" fontId="9" fillId="0" borderId="0"/>
    <xf numFmtId="0" fontId="49" fillId="0" borderId="0"/>
    <xf numFmtId="0" fontId="3" fillId="0" borderId="0"/>
    <xf numFmtId="0" fontId="3" fillId="0" borderId="0"/>
    <xf numFmtId="0" fontId="9" fillId="0" borderId="0"/>
    <xf numFmtId="0" fontId="9" fillId="0" borderId="0"/>
    <xf numFmtId="0" fontId="9" fillId="0" borderId="0"/>
    <xf numFmtId="0" fontId="46" fillId="0" borderId="0"/>
    <xf numFmtId="0" fontId="9" fillId="0" borderId="0"/>
    <xf numFmtId="0" fontId="3" fillId="0" borderId="0"/>
    <xf numFmtId="0" fontId="53" fillId="0" borderId="0"/>
    <xf numFmtId="0" fontId="3" fillId="0" borderId="0"/>
    <xf numFmtId="0" fontId="9" fillId="0" borderId="0"/>
    <xf numFmtId="0" fontId="46" fillId="0" borderId="0"/>
    <xf numFmtId="0" fontId="46" fillId="0" borderId="0"/>
    <xf numFmtId="165" fontId="54" fillId="0" borderId="0" applyFont="0" applyFill="0" applyBorder="0" applyAlignment="0" applyProtection="0"/>
  </cellStyleXfs>
  <cellXfs count="1516">
    <xf numFmtId="0" fontId="0" fillId="0" borderId="0" xfId="0"/>
    <xf numFmtId="0" fontId="5" fillId="0" borderId="0" xfId="0" applyFont="1"/>
    <xf numFmtId="0" fontId="0" fillId="0" borderId="0" xfId="0" applyAlignment="1">
      <alignment vertical="top"/>
    </xf>
    <xf numFmtId="2" fontId="5" fillId="0" borderId="7" xfId="0" applyNumberFormat="1" applyFont="1" applyFill="1" applyBorder="1" applyAlignment="1">
      <alignment horizontal="center"/>
    </xf>
    <xf numFmtId="2" fontId="5" fillId="0" borderId="10" xfId="0" applyNumberFormat="1" applyFont="1" applyFill="1" applyBorder="1" applyAlignment="1">
      <alignment horizontal="center"/>
    </xf>
    <xf numFmtId="0" fontId="5" fillId="0" borderId="0" xfId="430" applyNumberFormat="1" applyFont="1"/>
    <xf numFmtId="0" fontId="5" fillId="0" borderId="0" xfId="430" applyNumberFormat="1" applyFont="1" applyBorder="1"/>
    <xf numFmtId="0" fontId="10" fillId="0" borderId="0" xfId="430" applyNumberFormat="1" applyFont="1" applyBorder="1" applyAlignment="1">
      <alignment horizontal="center"/>
    </xf>
    <xf numFmtId="2" fontId="6" fillId="0" borderId="0" xfId="430" applyNumberFormat="1" applyFont="1" applyBorder="1" applyAlignment="1">
      <alignment horizontal="center" vertical="top" wrapText="1"/>
    </xf>
    <xf numFmtId="0" fontId="13" fillId="0" borderId="0" xfId="430" applyNumberFormat="1" applyFont="1" applyBorder="1" applyAlignment="1">
      <alignment horizontal="left" vertical="top" wrapText="1"/>
    </xf>
    <xf numFmtId="49" fontId="6" fillId="0" borderId="0" xfId="430" applyNumberFormat="1" applyFont="1" applyBorder="1" applyAlignment="1">
      <alignment horizontal="center" vertical="top" wrapText="1"/>
    </xf>
    <xf numFmtId="2" fontId="5" fillId="0" borderId="0" xfId="430" applyNumberFormat="1" applyFont="1" applyBorder="1"/>
    <xf numFmtId="2" fontId="5" fillId="0" borderId="0" xfId="430" applyNumberFormat="1" applyFont="1" applyBorder="1" applyAlignment="1">
      <alignment horizontal="center" vertical="top" wrapText="1"/>
    </xf>
    <xf numFmtId="0" fontId="5" fillId="0" borderId="0" xfId="430" applyNumberFormat="1" applyFont="1" applyBorder="1" applyAlignment="1">
      <alignment horizontal="left" vertical="top" wrapText="1"/>
    </xf>
    <xf numFmtId="49" fontId="5" fillId="0" borderId="0" xfId="430" applyNumberFormat="1" applyFont="1" applyBorder="1" applyAlignment="1">
      <alignment horizontal="center" vertical="top" wrapText="1"/>
    </xf>
    <xf numFmtId="0" fontId="5" fillId="0" borderId="11" xfId="430" applyNumberFormat="1" applyFont="1" applyBorder="1" applyAlignment="1">
      <alignment horizontal="left" vertical="top" wrapText="1"/>
    </xf>
    <xf numFmtId="49" fontId="5" fillId="0" borderId="11" xfId="430" applyNumberFormat="1" applyFont="1" applyBorder="1" applyAlignment="1">
      <alignment horizontal="center" vertical="top" wrapText="1"/>
    </xf>
    <xf numFmtId="0" fontId="5" fillId="0" borderId="11" xfId="430" applyNumberFormat="1" applyFont="1" applyBorder="1" applyAlignment="1">
      <alignment horizontal="center" vertical="top" wrapText="1"/>
    </xf>
    <xf numFmtId="0" fontId="5" fillId="0" borderId="11" xfId="430" applyNumberFormat="1" applyFont="1" applyBorder="1" applyAlignment="1">
      <alignment horizontal="center"/>
    </xf>
    <xf numFmtId="0" fontId="5" fillId="0" borderId="11" xfId="430" applyNumberFormat="1" applyFont="1" applyBorder="1" applyAlignment="1">
      <alignment horizontal="center" vertical="center" wrapText="1"/>
    </xf>
    <xf numFmtId="0" fontId="5" fillId="0" borderId="0" xfId="430" applyFont="1" applyFill="1" applyBorder="1" applyAlignment="1">
      <alignment horizontal="left" vertical="center"/>
    </xf>
    <xf numFmtId="0" fontId="6" fillId="0" borderId="0" xfId="179" applyFont="1" applyAlignment="1">
      <alignment horizontal="center" vertical="center" wrapText="1"/>
    </xf>
    <xf numFmtId="0" fontId="6" fillId="0" borderId="0" xfId="179" applyFont="1" applyAlignment="1">
      <alignment horizontal="justify" vertical="center" wrapText="1"/>
    </xf>
    <xf numFmtId="0" fontId="6" fillId="0" borderId="0" xfId="179" applyFont="1" applyAlignment="1">
      <alignment vertical="center" wrapText="1"/>
    </xf>
    <xf numFmtId="0" fontId="6" fillId="0" borderId="0" xfId="179" applyFont="1" applyBorder="1" applyAlignment="1">
      <alignment horizontal="center" vertical="center" wrapText="1"/>
    </xf>
    <xf numFmtId="0" fontId="6" fillId="0" borderId="0" xfId="179" applyFont="1" applyFill="1" applyBorder="1" applyAlignment="1">
      <alignment horizontal="justify" vertical="center" wrapText="1"/>
    </xf>
    <xf numFmtId="0" fontId="48" fillId="0" borderId="0" xfId="179" applyFont="1" applyAlignment="1">
      <alignment horizontal="center" vertical="center" wrapText="1"/>
    </xf>
    <xf numFmtId="0" fontId="48" fillId="0" borderId="0" xfId="179" applyFont="1" applyFill="1" applyAlignment="1">
      <alignment horizontal="center" vertical="center" wrapText="1"/>
    </xf>
    <xf numFmtId="0" fontId="5" fillId="0" borderId="0" xfId="430" applyNumberFormat="1" applyFont="1"/>
    <xf numFmtId="0" fontId="0" fillId="0" borderId="0" xfId="0"/>
    <xf numFmtId="0" fontId="0" fillId="0" borderId="0" xfId="0" applyBorder="1"/>
    <xf numFmtId="167" fontId="5" fillId="0" borderId="11" xfId="430" applyNumberFormat="1" applyFont="1" applyBorder="1" applyAlignment="1">
      <alignment horizontal="center" vertical="top" wrapText="1"/>
    </xf>
    <xf numFmtId="0" fontId="0" fillId="0" borderId="0" xfId="0" applyFont="1"/>
    <xf numFmtId="0" fontId="0" fillId="0" borderId="0" xfId="0" applyAlignment="1">
      <alignment vertical="top"/>
    </xf>
    <xf numFmtId="2" fontId="5" fillId="0" borderId="7" xfId="0" applyNumberFormat="1" applyFont="1" applyFill="1" applyBorder="1" applyAlignment="1">
      <alignment horizontal="center" vertical="top" wrapText="1"/>
    </xf>
    <xf numFmtId="2" fontId="5" fillId="0" borderId="10" xfId="0" applyNumberFormat="1" applyFont="1" applyFill="1" applyBorder="1" applyAlignment="1">
      <alignment horizontal="center" vertical="top" wrapText="1"/>
    </xf>
    <xf numFmtId="0" fontId="14" fillId="0" borderId="7" xfId="0" applyFont="1" applyFill="1" applyBorder="1" applyAlignment="1">
      <alignment horizontal="center" vertical="top" wrapText="1"/>
    </xf>
    <xf numFmtId="2" fontId="14" fillId="0" borderId="7" xfId="0" applyNumberFormat="1" applyFont="1" applyFill="1" applyBorder="1" applyAlignment="1">
      <alignment horizontal="center" vertical="top" wrapText="1"/>
    </xf>
    <xf numFmtId="0" fontId="0" fillId="0" borderId="1" xfId="0" applyBorder="1"/>
    <xf numFmtId="2" fontId="14" fillId="0" borderId="3" xfId="0" applyNumberFormat="1" applyFont="1" applyFill="1" applyBorder="1" applyAlignment="1">
      <alignment horizontal="center" vertical="top"/>
    </xf>
    <xf numFmtId="167" fontId="6" fillId="0" borderId="0" xfId="430" applyNumberFormat="1" applyFont="1" applyBorder="1" applyAlignment="1">
      <alignment horizontal="center"/>
    </xf>
    <xf numFmtId="0" fontId="63" fillId="0" borderId="0" xfId="168" applyFont="1" applyFill="1"/>
    <xf numFmtId="0" fontId="14" fillId="0" borderId="7" xfId="432" applyNumberFormat="1" applyFont="1" applyFill="1" applyBorder="1" applyAlignment="1">
      <alignment horizontal="center" vertical="top" wrapText="1"/>
    </xf>
    <xf numFmtId="2" fontId="14" fillId="0" borderId="7" xfId="432" applyNumberFormat="1" applyFont="1" applyFill="1" applyBorder="1" applyAlignment="1">
      <alignment horizontal="center" vertical="top" wrapText="1"/>
    </xf>
    <xf numFmtId="0" fontId="5" fillId="0" borderId="7" xfId="432" applyFont="1" applyFill="1" applyBorder="1" applyAlignment="1">
      <alignment horizontal="center" vertical="center" wrapText="1"/>
    </xf>
    <xf numFmtId="2" fontId="5" fillId="0" borderId="7" xfId="432" applyNumberFormat="1" applyFont="1" applyFill="1" applyBorder="1" applyAlignment="1">
      <alignment horizontal="center" vertical="top" wrapText="1"/>
    </xf>
    <xf numFmtId="0" fontId="5" fillId="0" borderId="7" xfId="432" applyFont="1" applyFill="1" applyBorder="1" applyAlignment="1">
      <alignment horizontal="center" vertical="top" wrapText="1"/>
    </xf>
    <xf numFmtId="2" fontId="5" fillId="0" borderId="10" xfId="432" applyNumberFormat="1" applyFont="1" applyFill="1" applyBorder="1" applyAlignment="1">
      <alignment horizontal="center" vertical="top" wrapText="1"/>
    </xf>
    <xf numFmtId="0" fontId="14" fillId="0" borderId="7" xfId="432" applyFont="1" applyFill="1" applyBorder="1" applyAlignment="1">
      <alignment horizontal="left" vertical="top" wrapText="1"/>
    </xf>
    <xf numFmtId="0" fontId="5" fillId="0" borderId="7" xfId="432" applyFont="1" applyFill="1" applyBorder="1" applyAlignment="1">
      <alignment horizontal="left" vertical="top" wrapText="1"/>
    </xf>
    <xf numFmtId="167" fontId="5" fillId="0" borderId="10" xfId="432" applyNumberFormat="1" applyFont="1" applyFill="1" applyBorder="1" applyAlignment="1">
      <alignment horizontal="center" vertical="top" wrapText="1"/>
    </xf>
    <xf numFmtId="0" fontId="14" fillId="0" borderId="7" xfId="432" applyFont="1" applyFill="1" applyBorder="1" applyAlignment="1">
      <alignment horizontal="center" vertical="top" wrapText="1"/>
    </xf>
    <xf numFmtId="168" fontId="5" fillId="0" borderId="7" xfId="432" applyNumberFormat="1" applyFont="1" applyFill="1" applyBorder="1" applyAlignment="1">
      <alignment horizontal="center" vertical="top" wrapText="1"/>
    </xf>
    <xf numFmtId="168" fontId="5" fillId="0" borderId="10" xfId="432" applyNumberFormat="1" applyFont="1" applyFill="1" applyBorder="1" applyAlignment="1">
      <alignment horizontal="center" vertical="top" wrapText="1"/>
    </xf>
    <xf numFmtId="1" fontId="5" fillId="0" borderId="11" xfId="0" applyNumberFormat="1" applyFont="1" applyFill="1" applyBorder="1" applyAlignment="1">
      <alignment horizontal="center" vertical="center" wrapText="1"/>
    </xf>
    <xf numFmtId="0" fontId="74" fillId="0" borderId="11" xfId="0" applyFont="1" applyFill="1" applyBorder="1" applyAlignment="1">
      <alignment horizontal="center" vertical="center" wrapText="1"/>
    </xf>
    <xf numFmtId="0" fontId="14" fillId="0" borderId="11" xfId="0" applyFont="1" applyFill="1" applyBorder="1" applyAlignment="1">
      <alignment horizontal="center" vertical="center"/>
    </xf>
    <xf numFmtId="0" fontId="5"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2" fontId="14" fillId="0" borderId="3" xfId="0" applyNumberFormat="1" applyFont="1" applyFill="1" applyBorder="1" applyAlignment="1">
      <alignment horizontal="center" vertical="center" wrapText="1"/>
    </xf>
    <xf numFmtId="2" fontId="14" fillId="0" borderId="3" xfId="551" applyNumberFormat="1" applyFont="1" applyFill="1" applyBorder="1" applyAlignment="1">
      <alignment horizontal="center" vertical="center"/>
    </xf>
    <xf numFmtId="2" fontId="14" fillId="0" borderId="3" xfId="0" applyNumberFormat="1" applyFont="1" applyFill="1" applyBorder="1" applyAlignment="1">
      <alignment horizontal="center" vertical="center"/>
    </xf>
    <xf numFmtId="2" fontId="14" fillId="0" borderId="3" xfId="552" applyNumberFormat="1" applyFont="1" applyFill="1" applyBorder="1" applyAlignment="1">
      <alignment horizontal="center" vertical="center"/>
    </xf>
    <xf numFmtId="0" fontId="5" fillId="0" borderId="7" xfId="0" applyFont="1" applyFill="1" applyBorder="1" applyAlignment="1">
      <alignment horizontal="center" vertical="center"/>
    </xf>
    <xf numFmtId="14" fontId="5" fillId="0" borderId="7" xfId="0" applyNumberFormat="1" applyFont="1" applyFill="1" applyBorder="1" applyAlignment="1">
      <alignment horizontal="center" vertical="center"/>
    </xf>
    <xf numFmtId="167" fontId="5" fillId="0" borderId="7" xfId="0" applyNumberFormat="1" applyFont="1" applyFill="1" applyBorder="1" applyAlignment="1">
      <alignment horizontal="center" vertical="center"/>
    </xf>
    <xf numFmtId="2" fontId="5" fillId="0" borderId="7" xfId="0" applyNumberFormat="1" applyFont="1" applyFill="1" applyBorder="1" applyAlignment="1">
      <alignment horizontal="center" vertical="center"/>
    </xf>
    <xf numFmtId="2" fontId="5" fillId="0" borderId="7" xfId="551" applyNumberFormat="1" applyFont="1" applyFill="1" applyBorder="1" applyAlignment="1">
      <alignment horizontal="center" vertical="center"/>
    </xf>
    <xf numFmtId="2" fontId="5" fillId="0" borderId="7" xfId="552" applyNumberFormat="1" applyFont="1" applyFill="1" applyBorder="1" applyAlignment="1">
      <alignment horizontal="center" vertical="center"/>
    </xf>
    <xf numFmtId="170" fontId="5" fillId="0" borderId="7"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xf>
    <xf numFmtId="170" fontId="5" fillId="0" borderId="10" xfId="0" applyNumberFormat="1" applyFont="1" applyFill="1" applyBorder="1" applyAlignment="1">
      <alignment horizontal="center" vertical="center"/>
    </xf>
    <xf numFmtId="2" fontId="5" fillId="0" borderId="10" xfId="0" applyNumberFormat="1" applyFont="1" applyFill="1" applyBorder="1" applyAlignment="1">
      <alignment horizontal="center" vertical="center"/>
    </xf>
    <xf numFmtId="2" fontId="5" fillId="0" borderId="10" xfId="551" applyNumberFormat="1" applyFont="1" applyFill="1" applyBorder="1" applyAlignment="1">
      <alignment horizontal="center" vertical="center"/>
    </xf>
    <xf numFmtId="2" fontId="5" fillId="0" borderId="10" xfId="552" applyNumberFormat="1" applyFont="1" applyFill="1" applyBorder="1" applyAlignment="1">
      <alignment horizontal="center" vertical="center"/>
    </xf>
    <xf numFmtId="0" fontId="5" fillId="0" borderId="7" xfId="324" applyFont="1" applyFill="1" applyBorder="1" applyAlignment="1" applyProtection="1">
      <alignment horizontal="center" vertical="top"/>
    </xf>
    <xf numFmtId="0" fontId="14" fillId="0" borderId="7" xfId="0" applyFont="1" applyFill="1" applyBorder="1" applyAlignment="1" applyProtection="1">
      <alignment horizontal="center" vertical="top" wrapText="1"/>
    </xf>
    <xf numFmtId="0" fontId="5" fillId="0" borderId="7" xfId="0" applyFont="1" applyFill="1" applyBorder="1" applyAlignment="1" applyProtection="1">
      <alignment horizontal="center" vertical="top" wrapText="1"/>
    </xf>
    <xf numFmtId="0" fontId="5" fillId="0" borderId="10" xfId="324" applyFont="1" applyFill="1" applyBorder="1" applyAlignment="1" applyProtection="1">
      <alignment horizontal="center" vertical="top"/>
    </xf>
    <xf numFmtId="0" fontId="5" fillId="0" borderId="10" xfId="0" applyFont="1" applyFill="1" applyBorder="1" applyAlignment="1" applyProtection="1">
      <alignment horizontal="center" vertical="top" wrapText="1"/>
    </xf>
    <xf numFmtId="0" fontId="5" fillId="0" borderId="3" xfId="553" applyFont="1" applyFill="1" applyBorder="1" applyAlignment="1">
      <alignment horizontal="center" vertical="center" wrapText="1"/>
    </xf>
    <xf numFmtId="0" fontId="14" fillId="0" borderId="15" xfId="0" applyFont="1" applyFill="1" applyBorder="1" applyAlignment="1">
      <alignment horizontal="center" vertical="center" wrapText="1"/>
    </xf>
    <xf numFmtId="4" fontId="14" fillId="0" borderId="3" xfId="0" applyNumberFormat="1" applyFont="1" applyFill="1" applyBorder="1" applyAlignment="1">
      <alignment horizontal="center" vertical="center" wrapText="1"/>
    </xf>
    <xf numFmtId="4" fontId="14" fillId="0" borderId="3" xfId="553"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xf>
    <xf numFmtId="2" fontId="5" fillId="0" borderId="3" xfId="552" applyNumberFormat="1" applyFont="1" applyFill="1" applyBorder="1" applyAlignment="1">
      <alignment horizontal="center" vertical="center"/>
    </xf>
    <xf numFmtId="0" fontId="5" fillId="0" borderId="7" xfId="553" applyFont="1" applyFill="1" applyBorder="1" applyAlignment="1">
      <alignment horizontal="center" vertical="center" wrapText="1"/>
    </xf>
    <xf numFmtId="0" fontId="5" fillId="0" borderId="6" xfId="553" applyFont="1" applyFill="1" applyBorder="1" applyAlignment="1">
      <alignment horizontal="center" vertical="center" wrapText="1"/>
    </xf>
    <xf numFmtId="171" fontId="5" fillId="0" borderId="7" xfId="553"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7" xfId="553" applyNumberFormat="1" applyFont="1" applyFill="1" applyBorder="1" applyAlignment="1">
      <alignment horizontal="center" vertical="center" wrapText="1"/>
    </xf>
    <xf numFmtId="172" fontId="5" fillId="0" borderId="7" xfId="553"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553"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xf>
    <xf numFmtId="172" fontId="5" fillId="0" borderId="10" xfId="553"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0" xfId="553" applyNumberFormat="1" applyFont="1" applyFill="1" applyBorder="1" applyAlignment="1">
      <alignment horizontal="center" vertical="center" wrapText="1"/>
    </xf>
    <xf numFmtId="43" fontId="14" fillId="0" borderId="7" xfId="477" applyFont="1" applyFill="1" applyBorder="1" applyAlignment="1">
      <alignment horizontal="center" vertical="top" wrapText="1"/>
    </xf>
    <xf numFmtId="43" fontId="14" fillId="0" borderId="3" xfId="477" applyFont="1" applyFill="1" applyBorder="1" applyAlignment="1">
      <alignment horizontal="center" vertical="top" wrapText="1"/>
    </xf>
    <xf numFmtId="43" fontId="14" fillId="0" borderId="6" xfId="477" applyFont="1" applyFill="1" applyBorder="1" applyAlignment="1">
      <alignment horizontal="center" vertical="top" wrapText="1"/>
    </xf>
    <xf numFmtId="173" fontId="14" fillId="0" borderId="7" xfId="477" applyNumberFormat="1" applyFont="1" applyFill="1" applyBorder="1" applyAlignment="1">
      <alignment horizontal="center" vertical="top"/>
    </xf>
    <xf numFmtId="43" fontId="5" fillId="0" borderId="7" xfId="477" applyFont="1" applyFill="1" applyBorder="1" applyAlignment="1">
      <alignment horizontal="center" vertical="top" wrapText="1"/>
    </xf>
    <xf numFmtId="174" fontId="5" fillId="0" borderId="7" xfId="477" applyNumberFormat="1" applyFont="1" applyFill="1" applyBorder="1" applyAlignment="1">
      <alignment horizontal="center" vertical="top" wrapText="1"/>
    </xf>
    <xf numFmtId="43" fontId="5" fillId="0" borderId="6" xfId="477" applyFont="1" applyFill="1" applyBorder="1" applyAlignment="1">
      <alignment horizontal="center" vertical="top" wrapText="1"/>
    </xf>
    <xf numFmtId="0" fontId="5" fillId="0" borderId="7" xfId="0" applyNumberFormat="1" applyFont="1" applyFill="1" applyBorder="1" applyAlignment="1">
      <alignment horizontal="center" vertical="top" wrapText="1"/>
    </xf>
    <xf numFmtId="2" fontId="5" fillId="0" borderId="7" xfId="483" applyNumberFormat="1" applyFont="1" applyFill="1" applyBorder="1" applyAlignment="1">
      <alignment horizontal="left" vertical="center" wrapText="1"/>
    </xf>
    <xf numFmtId="168" fontId="5" fillId="0" borderId="7" xfId="0" applyNumberFormat="1" applyFont="1" applyFill="1" applyBorder="1" applyAlignment="1">
      <alignment horizontal="center" vertical="top" wrapText="1"/>
    </xf>
    <xf numFmtId="2" fontId="5" fillId="0" borderId="6" xfId="0" applyNumberFormat="1" applyFont="1" applyFill="1" applyBorder="1" applyAlignment="1">
      <alignment horizontal="center" vertical="top" wrapText="1"/>
    </xf>
    <xf numFmtId="43" fontId="5" fillId="0" borderId="10" xfId="477" applyFont="1" applyFill="1" applyBorder="1" applyAlignment="1">
      <alignment horizontal="center" vertical="top" wrapText="1"/>
    </xf>
    <xf numFmtId="2" fontId="5" fillId="0" borderId="9" xfId="0" applyNumberFormat="1" applyFont="1" applyFill="1" applyBorder="1" applyAlignment="1">
      <alignment horizontal="center" vertical="top" wrapText="1"/>
    </xf>
    <xf numFmtId="49" fontId="5" fillId="0" borderId="15" xfId="483" applyNumberFormat="1" applyFont="1" applyFill="1" applyBorder="1" applyAlignment="1">
      <alignment horizontal="center" vertical="center" wrapText="1"/>
    </xf>
    <xf numFmtId="0" fontId="14" fillId="0" borderId="3" xfId="483" applyFont="1" applyFill="1" applyBorder="1" applyAlignment="1">
      <alignment horizontal="left" vertical="center" wrapText="1"/>
    </xf>
    <xf numFmtId="2" fontId="14" fillId="0" borderId="3" xfId="483" applyNumberFormat="1" applyFont="1" applyFill="1" applyBorder="1" applyAlignment="1">
      <alignment horizontal="center" vertical="center" wrapText="1"/>
    </xf>
    <xf numFmtId="1" fontId="99" fillId="0" borderId="15" xfId="483" applyNumberFormat="1" applyFont="1" applyFill="1" applyBorder="1" applyAlignment="1">
      <alignment horizontal="left" vertical="center" wrapText="1"/>
    </xf>
    <xf numFmtId="0" fontId="14" fillId="0" borderId="3" xfId="483" applyNumberFormat="1" applyFont="1" applyFill="1" applyBorder="1" applyAlignment="1">
      <alignment horizontal="center" vertical="center" wrapText="1"/>
    </xf>
    <xf numFmtId="1" fontId="14" fillId="0" borderId="3" xfId="483" applyNumberFormat="1" applyFont="1" applyFill="1" applyBorder="1" applyAlignment="1">
      <alignment horizontal="center" vertical="center" wrapText="1"/>
    </xf>
    <xf numFmtId="49" fontId="5" fillId="0" borderId="6" xfId="483" applyNumberFormat="1" applyFont="1" applyFill="1" applyBorder="1" applyAlignment="1">
      <alignment horizontal="center" vertical="top" wrapText="1"/>
    </xf>
    <xf numFmtId="2" fontId="5" fillId="0" borderId="7" xfId="483" applyNumberFormat="1" applyFont="1" applyFill="1" applyBorder="1" applyAlignment="1">
      <alignment horizontal="center" vertical="center" wrapText="1"/>
    </xf>
    <xf numFmtId="2" fontId="5" fillId="0" borderId="0" xfId="483" applyNumberFormat="1" applyFont="1" applyFill="1" applyBorder="1" applyAlignment="1">
      <alignment horizontal="center" vertical="center" wrapText="1"/>
    </xf>
    <xf numFmtId="2" fontId="5" fillId="0" borderId="6" xfId="483" applyNumberFormat="1" applyFont="1" applyFill="1" applyBorder="1" applyAlignment="1">
      <alignment horizontal="center" vertical="center" wrapText="1"/>
    </xf>
    <xf numFmtId="0" fontId="5" fillId="0" borderId="7" xfId="483" applyFont="1" applyFill="1" applyBorder="1" applyAlignment="1">
      <alignment horizontal="left" vertical="top" wrapText="1"/>
    </xf>
    <xf numFmtId="0" fontId="5" fillId="0" borderId="10" xfId="483" applyFont="1" applyFill="1" applyBorder="1" applyAlignment="1">
      <alignment horizontal="left" vertical="top" wrapText="1"/>
    </xf>
    <xf numFmtId="2" fontId="5" fillId="0" borderId="10" xfId="483" applyNumberFormat="1" applyFont="1" applyFill="1" applyBorder="1" applyAlignment="1">
      <alignment horizontal="center" vertical="center" wrapText="1"/>
    </xf>
    <xf numFmtId="2" fontId="5" fillId="0" borderId="9" xfId="483" applyNumberFormat="1" applyFont="1" applyFill="1" applyBorder="1" applyAlignment="1">
      <alignment horizontal="center" vertical="center" wrapText="1"/>
    </xf>
    <xf numFmtId="0" fontId="14" fillId="0" borderId="7" xfId="0" applyFont="1" applyFill="1" applyBorder="1" applyAlignment="1">
      <alignment horizontal="left" vertical="top" wrapText="1"/>
    </xf>
    <xf numFmtId="0" fontId="14" fillId="0" borderId="7" xfId="0" applyNumberFormat="1" applyFont="1" applyFill="1" applyBorder="1" applyAlignment="1">
      <alignment horizontal="center" vertical="top" wrapText="1"/>
    </xf>
    <xf numFmtId="2" fontId="14" fillId="0" borderId="6" xfId="0" applyNumberFormat="1" applyFont="1" applyFill="1" applyBorder="1" applyAlignment="1">
      <alignment horizontal="center" vertical="top" wrapText="1"/>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10" xfId="0" applyNumberFormat="1" applyFont="1" applyFill="1" applyBorder="1" applyAlignment="1">
      <alignment horizontal="center" vertical="top" wrapText="1"/>
    </xf>
    <xf numFmtId="0" fontId="14" fillId="0" borderId="3" xfId="0" applyFont="1" applyFill="1" applyBorder="1" applyAlignment="1">
      <alignment horizontal="center" vertical="top" wrapText="1"/>
    </xf>
    <xf numFmtId="0" fontId="14" fillId="0" borderId="3" xfId="0" applyNumberFormat="1" applyFont="1" applyFill="1" applyBorder="1" applyAlignment="1">
      <alignment horizontal="center" vertical="top" wrapText="1"/>
    </xf>
    <xf numFmtId="2" fontId="14" fillId="0" borderId="3"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2" fontId="14" fillId="0" borderId="7" xfId="483" applyNumberFormat="1" applyFont="1" applyFill="1" applyBorder="1" applyAlignment="1">
      <alignment horizontal="center" vertical="center" wrapText="1"/>
    </xf>
    <xf numFmtId="0" fontId="14" fillId="0" borderId="7" xfId="483" applyFont="1" applyFill="1" applyBorder="1" applyAlignment="1">
      <alignment horizontal="center" vertical="center" wrapText="1"/>
    </xf>
    <xf numFmtId="0" fontId="14" fillId="0" borderId="7" xfId="483" applyNumberFormat="1" applyFont="1" applyFill="1" applyBorder="1" applyAlignment="1">
      <alignment horizontal="center" vertical="center" wrapText="1"/>
    </xf>
    <xf numFmtId="1" fontId="14" fillId="0" borderId="6" xfId="483" applyNumberFormat="1" applyFont="1" applyFill="1" applyBorder="1" applyAlignment="1">
      <alignment horizontal="center" vertical="center" wrapText="1"/>
    </xf>
    <xf numFmtId="1" fontId="14" fillId="0" borderId="7" xfId="483" applyNumberFormat="1" applyFont="1" applyFill="1" applyBorder="1" applyAlignment="1">
      <alignment horizontal="center" vertical="center" wrapText="1"/>
    </xf>
    <xf numFmtId="49" fontId="5" fillId="0" borderId="0" xfId="483" applyNumberFormat="1" applyFont="1" applyFill="1" applyBorder="1" applyAlignment="1">
      <alignment horizontal="center" vertical="top" wrapText="1"/>
    </xf>
    <xf numFmtId="0" fontId="6" fillId="0" borderId="7" xfId="483" applyFont="1" applyFill="1" applyBorder="1" applyAlignment="1">
      <alignment horizontal="center" vertical="center" wrapText="1"/>
    </xf>
    <xf numFmtId="2" fontId="6" fillId="0" borderId="7" xfId="483" applyNumberFormat="1" applyFont="1" applyFill="1" applyBorder="1" applyAlignment="1">
      <alignment horizontal="center" vertical="center" wrapText="1"/>
    </xf>
    <xf numFmtId="1" fontId="14" fillId="0" borderId="7" xfId="0" applyNumberFormat="1" applyFont="1" applyFill="1" applyBorder="1" applyAlignment="1">
      <alignment horizontal="center" vertical="top" wrapText="1"/>
    </xf>
    <xf numFmtId="1" fontId="5" fillId="0" borderId="6"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14" fillId="0" borderId="6" xfId="0" applyFont="1" applyFill="1" applyBorder="1" applyAlignment="1">
      <alignment horizontal="left" vertical="top" wrapText="1"/>
    </xf>
    <xf numFmtId="0" fontId="99"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100" fillId="0" borderId="7" xfId="0" applyFont="1" applyFill="1" applyBorder="1" applyAlignment="1">
      <alignment horizontal="left" vertical="top" wrapText="1"/>
    </xf>
    <xf numFmtId="2" fontId="5" fillId="0" borderId="10" xfId="0" applyNumberFormat="1" applyFont="1" applyFill="1" applyBorder="1" applyAlignment="1">
      <alignment horizontal="center" vertical="center" wrapText="1"/>
    </xf>
    <xf numFmtId="0" fontId="5" fillId="0" borderId="0" xfId="430" applyNumberFormat="1" applyFont="1"/>
    <xf numFmtId="2" fontId="14" fillId="0" borderId="10" xfId="0" applyNumberFormat="1" applyFont="1" applyFill="1" applyBorder="1" applyAlignment="1">
      <alignment horizontal="center" vertical="top" wrapText="1"/>
    </xf>
    <xf numFmtId="0" fontId="13" fillId="0" borderId="11" xfId="0" applyFont="1" applyFill="1" applyBorder="1" applyAlignment="1">
      <alignment horizontal="center" vertical="top" wrapText="1"/>
    </xf>
    <xf numFmtId="2" fontId="13" fillId="0" borderId="11" xfId="0" applyNumberFormat="1" applyFont="1" applyFill="1" applyBorder="1" applyAlignment="1">
      <alignment horizontal="center" vertical="top" wrapText="1"/>
    </xf>
    <xf numFmtId="170" fontId="13" fillId="0" borderId="11" xfId="0" applyNumberFormat="1" applyFont="1" applyFill="1" applyBorder="1" applyAlignment="1">
      <alignment horizontal="center" vertical="top" wrapText="1"/>
    </xf>
    <xf numFmtId="2" fontId="6" fillId="0" borderId="11" xfId="0" applyNumberFormat="1" applyFont="1" applyFill="1" applyBorder="1" applyAlignment="1">
      <alignment horizontal="center" vertical="top" wrapText="1"/>
    </xf>
    <xf numFmtId="170" fontId="6" fillId="0" borderId="11" xfId="0" applyNumberFormat="1" applyFont="1" applyFill="1" applyBorder="1" applyAlignment="1">
      <alignment horizontal="center" vertical="top" wrapText="1"/>
    </xf>
    <xf numFmtId="0" fontId="79" fillId="0" borderId="11" xfId="0" applyFont="1" applyFill="1" applyBorder="1" applyAlignment="1">
      <alignment vertical="center" wrapText="1"/>
    </xf>
    <xf numFmtId="0" fontId="79" fillId="0" borderId="11" xfId="566" applyNumberFormat="1" applyFont="1" applyFill="1" applyBorder="1" applyAlignment="1">
      <alignment horizontal="center" vertical="center"/>
    </xf>
    <xf numFmtId="1" fontId="108" fillId="0" borderId="11" xfId="566" applyNumberFormat="1" applyFont="1" applyFill="1" applyBorder="1" applyAlignment="1">
      <alignment horizontal="center" vertical="center"/>
    </xf>
    <xf numFmtId="0" fontId="79" fillId="0" borderId="11" xfId="566" applyNumberFormat="1" applyFont="1" applyFill="1" applyBorder="1" applyAlignment="1">
      <alignment horizontal="center"/>
    </xf>
    <xf numFmtId="1" fontId="108" fillId="0" borderId="11" xfId="566" applyNumberFormat="1" applyFont="1" applyFill="1" applyBorder="1" applyAlignment="1">
      <alignment horizontal="center"/>
    </xf>
    <xf numFmtId="0" fontId="6" fillId="0" borderId="0" xfId="430" applyNumberFormat="1" applyFont="1" applyBorder="1" applyAlignment="1">
      <alignment horizontal="right"/>
    </xf>
    <xf numFmtId="14" fontId="5" fillId="0" borderId="3" xfId="0" quotePrefix="1" applyNumberFormat="1" applyFont="1" applyFill="1" applyBorder="1" applyAlignment="1" applyProtection="1">
      <alignment horizontal="center" vertical="top" wrapText="1"/>
    </xf>
    <xf numFmtId="14" fontId="5" fillId="0" borderId="7" xfId="0" quotePrefix="1" applyNumberFormat="1" applyFont="1" applyFill="1" applyBorder="1" applyAlignment="1" applyProtection="1">
      <alignment horizontal="center" vertical="top" wrapText="1"/>
    </xf>
    <xf numFmtId="14" fontId="5" fillId="0" borderId="10" xfId="0" quotePrefix="1" applyNumberFormat="1" applyFont="1" applyFill="1" applyBorder="1" applyAlignment="1" applyProtection="1">
      <alignment horizontal="center" vertical="top" wrapText="1"/>
    </xf>
    <xf numFmtId="0" fontId="5" fillId="0" borderId="11" xfId="553" applyFont="1" applyFill="1" applyBorder="1" applyAlignment="1">
      <alignment horizontal="center" vertical="center" wrapText="1"/>
    </xf>
    <xf numFmtId="0" fontId="5" fillId="0" borderId="11" xfId="0" applyFont="1" applyFill="1" applyBorder="1" applyAlignment="1">
      <alignment horizontal="center" vertical="center"/>
    </xf>
    <xf numFmtId="172" fontId="5" fillId="0" borderId="11" xfId="553"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wrapText="1"/>
    </xf>
    <xf numFmtId="4" fontId="5" fillId="0" borderId="11" xfId="553"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xf>
    <xf numFmtId="2" fontId="5" fillId="0" borderId="11" xfId="552" applyNumberFormat="1" applyFont="1" applyFill="1" applyBorder="1" applyAlignment="1">
      <alignment horizontal="center" vertical="center"/>
    </xf>
    <xf numFmtId="0" fontId="42" fillId="0" borderId="11" xfId="0" applyFont="1" applyFill="1" applyBorder="1" applyAlignment="1">
      <alignment horizontal="center" vertical="center" wrapText="1"/>
    </xf>
    <xf numFmtId="0" fontId="64" fillId="0" borderId="0" xfId="432" applyFont="1" applyFill="1" applyBorder="1" applyAlignment="1">
      <alignment horizontal="right" vertical="center" wrapText="1"/>
    </xf>
    <xf numFmtId="0" fontId="65" fillId="0" borderId="0" xfId="432" applyFont="1" applyFill="1" applyBorder="1" applyAlignment="1">
      <alignment horizontal="right" vertical="center" wrapText="1"/>
    </xf>
    <xf numFmtId="0" fontId="64" fillId="0" borderId="0" xfId="432" applyFont="1" applyFill="1" applyBorder="1" applyAlignment="1">
      <alignment horizontal="center" vertical="center" wrapText="1"/>
    </xf>
    <xf numFmtId="0" fontId="66" fillId="0" borderId="0" xfId="432" applyFont="1" applyFill="1" applyAlignment="1">
      <alignment horizontal="center" vertical="center" wrapText="1"/>
    </xf>
    <xf numFmtId="0" fontId="0" fillId="0" borderId="0" xfId="0" applyFill="1"/>
    <xf numFmtId="0" fontId="0" fillId="0" borderId="0" xfId="0" applyFill="1" applyBorder="1"/>
    <xf numFmtId="0" fontId="68" fillId="0" borderId="0" xfId="432" applyFont="1" applyFill="1" applyAlignment="1">
      <alignment horizontal="right" vertical="center" wrapText="1"/>
    </xf>
    <xf numFmtId="0" fontId="69" fillId="0" borderId="0" xfId="432" applyFont="1" applyFill="1" applyAlignment="1">
      <alignment horizontal="right" vertical="center" wrapText="1"/>
    </xf>
    <xf numFmtId="0" fontId="10" fillId="0" borderId="0" xfId="3" applyFont="1" applyFill="1"/>
    <xf numFmtId="0" fontId="70" fillId="0" borderId="0" xfId="425" applyFont="1" applyFill="1"/>
    <xf numFmtId="0" fontId="8" fillId="0" borderId="0" xfId="425" applyFont="1" applyFill="1" applyAlignment="1">
      <alignment horizontal="center"/>
    </xf>
    <xf numFmtId="0" fontId="3" fillId="0" borderId="0" xfId="425" applyFill="1" applyBorder="1"/>
    <xf numFmtId="0" fontId="3" fillId="0" borderId="0" xfId="425" applyFill="1"/>
    <xf numFmtId="167" fontId="10" fillId="0" borderId="0" xfId="4" applyNumberFormat="1" applyFont="1" applyFill="1" applyAlignment="1">
      <alignment horizontal="center"/>
    </xf>
    <xf numFmtId="0" fontId="5" fillId="0" borderId="0" xfId="4" applyFont="1" applyFill="1" applyAlignment="1">
      <alignment horizontal="center"/>
    </xf>
    <xf numFmtId="0" fontId="10" fillId="0" borderId="0" xfId="3" applyFont="1" applyFill="1" applyAlignment="1">
      <alignment horizontal="left"/>
    </xf>
    <xf numFmtId="0" fontId="70" fillId="0" borderId="0" xfId="425" applyFont="1" applyFill="1" applyBorder="1" applyAlignment="1">
      <alignment horizontal="center"/>
    </xf>
    <xf numFmtId="0" fontId="3" fillId="0" borderId="0" xfId="425" applyFill="1" applyBorder="1" applyAlignment="1">
      <alignment horizontal="center"/>
    </xf>
    <xf numFmtId="0" fontId="3" fillId="0" borderId="1" xfId="425" applyFill="1" applyBorder="1" applyAlignment="1">
      <alignment horizontal="center"/>
    </xf>
    <xf numFmtId="168" fontId="3" fillId="0" borderId="0" xfId="0" applyNumberFormat="1" applyFont="1" applyFill="1" applyBorder="1" applyAlignment="1">
      <alignment horizontal="center"/>
    </xf>
    <xf numFmtId="167" fontId="6" fillId="0" borderId="0" xfId="431" applyNumberFormat="1" applyFont="1" applyFill="1" applyAlignment="1">
      <alignment horizontal="center"/>
    </xf>
    <xf numFmtId="1" fontId="10" fillId="0" borderId="0" xfId="431" applyNumberFormat="1" applyFont="1" applyFill="1" applyAlignment="1">
      <alignment horizontal="center"/>
    </xf>
    <xf numFmtId="0" fontId="72" fillId="0" borderId="3" xfId="546" applyNumberFormat="1" applyFont="1" applyFill="1" applyBorder="1" applyAlignment="1">
      <alignment horizontal="right" vertical="center" wrapText="1"/>
    </xf>
    <xf numFmtId="0" fontId="14" fillId="0" borderId="3" xfId="546" applyFont="1" applyFill="1" applyBorder="1" applyAlignment="1">
      <alignment horizontal="center" vertical="center" wrapText="1"/>
    </xf>
    <xf numFmtId="0" fontId="50" fillId="0" borderId="0" xfId="432" applyFont="1" applyFill="1" applyAlignment="1">
      <alignment horizontal="center" vertical="center" wrapText="1"/>
    </xf>
    <xf numFmtId="0" fontId="72" fillId="0" borderId="10" xfId="546" applyNumberFormat="1" applyFont="1" applyFill="1" applyBorder="1" applyAlignment="1">
      <alignment horizontal="right" vertical="center" wrapText="1"/>
    </xf>
    <xf numFmtId="0" fontId="14" fillId="0" borderId="10" xfId="546" applyFont="1" applyFill="1" applyBorder="1" applyAlignment="1">
      <alignment horizontal="center" vertical="center" wrapText="1"/>
    </xf>
    <xf numFmtId="49" fontId="14" fillId="0" borderId="11" xfId="546" applyNumberFormat="1" applyFont="1" applyFill="1" applyBorder="1" applyAlignment="1">
      <alignment horizontal="center" vertical="center" wrapText="1"/>
    </xf>
    <xf numFmtId="0" fontId="14" fillId="0" borderId="11" xfId="546" quotePrefix="1" applyNumberFormat="1" applyFont="1" applyFill="1" applyBorder="1" applyAlignment="1">
      <alignment horizontal="center" vertical="center" wrapText="1"/>
    </xf>
    <xf numFmtId="0" fontId="14" fillId="0" borderId="11" xfId="546" quotePrefix="1" applyFont="1" applyFill="1" applyBorder="1" applyAlignment="1">
      <alignment horizontal="center" vertical="center" wrapText="1"/>
    </xf>
    <xf numFmtId="1" fontId="14" fillId="0" borderId="11" xfId="546" quotePrefix="1" applyNumberFormat="1" applyFont="1" applyFill="1" applyBorder="1" applyAlignment="1">
      <alignment horizontal="center" vertical="center" wrapText="1"/>
    </xf>
    <xf numFmtId="0" fontId="73" fillId="0" borderId="0" xfId="432" applyFont="1" applyFill="1" applyAlignment="1">
      <alignment horizontal="center" vertical="center" wrapText="1"/>
    </xf>
    <xf numFmtId="0" fontId="74" fillId="0" borderId="11" xfId="546" applyNumberFormat="1" applyFont="1" applyFill="1" applyBorder="1" applyAlignment="1">
      <alignment horizontal="center" vertical="center" wrapText="1"/>
    </xf>
    <xf numFmtId="0" fontId="5" fillId="0" borderId="7" xfId="547" applyFont="1" applyFill="1" applyBorder="1" applyAlignment="1">
      <alignment horizontal="center" vertical="top"/>
    </xf>
    <xf numFmtId="0" fontId="14" fillId="0" borderId="3" xfId="547" applyFont="1" applyFill="1" applyBorder="1" applyAlignment="1">
      <alignment horizontal="center" vertical="top" wrapText="1"/>
    </xf>
    <xf numFmtId="0" fontId="14" fillId="0" borderId="3" xfId="547" applyFont="1" applyFill="1" applyBorder="1" applyAlignment="1">
      <alignment horizontal="center" vertical="top"/>
    </xf>
    <xf numFmtId="0" fontId="14" fillId="0" borderId="4" xfId="547" applyFont="1" applyFill="1" applyBorder="1" applyAlignment="1">
      <alignment horizontal="center" vertical="top"/>
    </xf>
    <xf numFmtId="2" fontId="14" fillId="0" borderId="3" xfId="547" applyNumberFormat="1" applyFont="1" applyFill="1" applyBorder="1" applyAlignment="1">
      <alignment horizontal="center" vertical="top"/>
    </xf>
    <xf numFmtId="2" fontId="14" fillId="0" borderId="7" xfId="547" applyNumberFormat="1" applyFont="1" applyFill="1" applyBorder="1" applyAlignment="1">
      <alignment horizontal="center" vertical="top"/>
    </xf>
    <xf numFmtId="2" fontId="14" fillId="0" borderId="0" xfId="547" applyNumberFormat="1" applyFont="1" applyFill="1" applyBorder="1" applyAlignment="1">
      <alignment horizontal="center" vertical="top"/>
    </xf>
    <xf numFmtId="0" fontId="5" fillId="0" borderId="7" xfId="547" applyFont="1" applyFill="1" applyBorder="1" applyAlignment="1">
      <alignment horizontal="center"/>
    </xf>
    <xf numFmtId="0" fontId="5" fillId="0" borderId="0" xfId="547" applyFont="1" applyFill="1" applyBorder="1" applyAlignment="1">
      <alignment horizontal="center"/>
    </xf>
    <xf numFmtId="2" fontId="5" fillId="0" borderId="7" xfId="547" applyNumberFormat="1" applyFont="1" applyFill="1" applyBorder="1" applyAlignment="1">
      <alignment horizontal="center"/>
    </xf>
    <xf numFmtId="2" fontId="5" fillId="0" borderId="7" xfId="548" applyNumberFormat="1" applyFont="1" applyFill="1" applyBorder="1" applyAlignment="1">
      <alignment horizontal="center"/>
    </xf>
    <xf numFmtId="2" fontId="5" fillId="0" borderId="0" xfId="547" applyNumberFormat="1" applyFont="1" applyFill="1" applyBorder="1" applyAlignment="1">
      <alignment horizontal="center"/>
    </xf>
    <xf numFmtId="0" fontId="50" fillId="0" borderId="0" xfId="432" applyFont="1" applyFill="1"/>
    <xf numFmtId="0" fontId="5" fillId="0" borderId="0" xfId="547" applyFont="1" applyFill="1" applyBorder="1" applyAlignment="1">
      <alignment horizontal="center" vertical="top" wrapText="1"/>
    </xf>
    <xf numFmtId="0" fontId="5" fillId="0" borderId="10" xfId="547" applyFont="1" applyFill="1" applyBorder="1" applyAlignment="1">
      <alignment horizontal="center"/>
    </xf>
    <xf numFmtId="0" fontId="5" fillId="0" borderId="8" xfId="547" applyFont="1" applyFill="1" applyBorder="1" applyAlignment="1">
      <alignment horizontal="center"/>
    </xf>
    <xf numFmtId="2" fontId="5" fillId="0" borderId="10" xfId="547" applyNumberFormat="1" applyFont="1" applyFill="1" applyBorder="1" applyAlignment="1">
      <alignment horizontal="center"/>
    </xf>
    <xf numFmtId="2" fontId="5" fillId="0" borderId="1" xfId="547" applyNumberFormat="1" applyFont="1" applyFill="1" applyBorder="1" applyAlignment="1">
      <alignment horizontal="center"/>
    </xf>
    <xf numFmtId="0" fontId="5" fillId="0" borderId="8" xfId="548" applyFont="1" applyFill="1" applyBorder="1" applyAlignment="1">
      <alignment horizontal="center"/>
    </xf>
    <xf numFmtId="0" fontId="5" fillId="0" borderId="10" xfId="549" applyFont="1" applyFill="1" applyBorder="1" applyAlignment="1">
      <alignment horizontal="center"/>
    </xf>
    <xf numFmtId="0" fontId="14" fillId="0" borderId="1" xfId="549" applyFont="1" applyFill="1" applyBorder="1" applyAlignment="1">
      <alignment horizontal="center"/>
    </xf>
    <xf numFmtId="0" fontId="14" fillId="0" borderId="10" xfId="549" applyFont="1" applyFill="1" applyBorder="1" applyAlignment="1">
      <alignment horizontal="center" vertical="top" wrapText="1"/>
    </xf>
    <xf numFmtId="0" fontId="14" fillId="0" borderId="10" xfId="549" applyFont="1" applyFill="1" applyBorder="1" applyAlignment="1">
      <alignment horizontal="center"/>
    </xf>
    <xf numFmtId="2" fontId="5" fillId="0" borderId="8" xfId="549" applyNumberFormat="1" applyFont="1" applyFill="1" applyBorder="1" applyAlignment="1">
      <alignment horizontal="center"/>
    </xf>
    <xf numFmtId="2" fontId="5" fillId="0" borderId="10" xfId="549" applyNumberFormat="1" applyFont="1" applyFill="1" applyBorder="1" applyAlignment="1">
      <alignment horizontal="center"/>
    </xf>
    <xf numFmtId="2" fontId="5" fillId="0" borderId="1" xfId="549" applyNumberFormat="1" applyFont="1" applyFill="1" applyBorder="1" applyAlignment="1">
      <alignment horizontal="center"/>
    </xf>
    <xf numFmtId="2" fontId="14" fillId="0" borderId="10" xfId="549" applyNumberFormat="1" applyFont="1" applyFill="1" applyBorder="1" applyAlignment="1">
      <alignment horizontal="center"/>
    </xf>
    <xf numFmtId="0" fontId="5" fillId="0" borderId="3" xfId="549" applyFont="1" applyFill="1" applyBorder="1" applyAlignment="1">
      <alignment horizontal="center" vertical="top"/>
    </xf>
    <xf numFmtId="0" fontId="14" fillId="0" borderId="4" xfId="549" applyFont="1" applyFill="1" applyBorder="1" applyAlignment="1">
      <alignment horizontal="center" vertical="top" wrapText="1"/>
    </xf>
    <xf numFmtId="0" fontId="14" fillId="0" borderId="7" xfId="549" applyFont="1" applyFill="1" applyBorder="1" applyAlignment="1">
      <alignment horizontal="center" vertical="top" wrapText="1"/>
    </xf>
    <xf numFmtId="0" fontId="14" fillId="0" borderId="3" xfId="549" applyFont="1" applyFill="1" applyBorder="1" applyAlignment="1">
      <alignment horizontal="center" vertical="top"/>
    </xf>
    <xf numFmtId="2" fontId="14" fillId="0" borderId="4" xfId="549" applyNumberFormat="1" applyFont="1" applyFill="1" applyBorder="1" applyAlignment="1">
      <alignment horizontal="center" vertical="top"/>
    </xf>
    <xf numFmtId="2" fontId="14" fillId="0" borderId="3" xfId="549" applyNumberFormat="1" applyFont="1" applyFill="1" applyBorder="1" applyAlignment="1">
      <alignment horizontal="center" vertical="top"/>
    </xf>
    <xf numFmtId="0" fontId="5" fillId="0" borderId="7" xfId="549" applyFont="1" applyFill="1" applyBorder="1" applyAlignment="1">
      <alignment horizontal="center"/>
    </xf>
    <xf numFmtId="0" fontId="5" fillId="0" borderId="0" xfId="549" applyFont="1" applyFill="1" applyBorder="1" applyAlignment="1">
      <alignment horizontal="center"/>
    </xf>
    <xf numFmtId="0" fontId="5" fillId="0" borderId="7" xfId="549" applyFont="1" applyFill="1" applyBorder="1" applyAlignment="1">
      <alignment horizontal="center" vertical="top" wrapText="1"/>
    </xf>
    <xf numFmtId="2" fontId="5" fillId="0" borderId="0" xfId="549" applyNumberFormat="1" applyFont="1" applyFill="1" applyBorder="1" applyAlignment="1">
      <alignment horizontal="center"/>
    </xf>
    <xf numFmtId="2" fontId="5" fillId="0" borderId="7" xfId="549" applyNumberFormat="1" applyFont="1" applyFill="1" applyBorder="1" applyAlignment="1">
      <alignment horizontal="center"/>
    </xf>
    <xf numFmtId="2" fontId="9" fillId="0" borderId="0" xfId="549" applyNumberFormat="1" applyFont="1" applyFill="1" applyBorder="1" applyAlignment="1">
      <alignment horizontal="center"/>
    </xf>
    <xf numFmtId="0" fontId="50" fillId="0" borderId="0" xfId="432" applyFont="1" applyFill="1" applyAlignment="1">
      <alignment horizontal="center" vertical="top" wrapText="1"/>
    </xf>
    <xf numFmtId="0" fontId="5" fillId="0" borderId="8" xfId="549" applyFont="1" applyFill="1" applyBorder="1" applyAlignment="1">
      <alignment horizontal="center"/>
    </xf>
    <xf numFmtId="0" fontId="5" fillId="0" borderId="10" xfId="549" applyFont="1" applyFill="1" applyBorder="1" applyAlignment="1">
      <alignment horizontal="center" vertical="top" wrapText="1"/>
    </xf>
    <xf numFmtId="0" fontId="5" fillId="0" borderId="3" xfId="549" applyFont="1" applyFill="1" applyBorder="1" applyAlignment="1">
      <alignment horizontal="center"/>
    </xf>
    <xf numFmtId="0" fontId="14" fillId="0" borderId="4" xfId="549" applyFont="1" applyFill="1" applyBorder="1" applyAlignment="1">
      <alignment horizontal="center"/>
    </xf>
    <xf numFmtId="0" fontId="14" fillId="0" borderId="3" xfId="549" applyFont="1" applyFill="1" applyBorder="1" applyAlignment="1">
      <alignment horizontal="center"/>
    </xf>
    <xf numFmtId="2" fontId="14" fillId="0" borderId="4" xfId="549" applyNumberFormat="1" applyFont="1" applyFill="1" applyBorder="1" applyAlignment="1">
      <alignment horizontal="center"/>
    </xf>
    <xf numFmtId="2" fontId="14" fillId="0" borderId="3" xfId="549" applyNumberFormat="1" applyFont="1" applyFill="1" applyBorder="1" applyAlignment="1">
      <alignment horizontal="center"/>
    </xf>
    <xf numFmtId="0" fontId="49" fillId="0" borderId="0" xfId="432" applyFill="1"/>
    <xf numFmtId="0" fontId="14" fillId="0" borderId="0" xfId="549" applyFont="1" applyFill="1" applyBorder="1" applyAlignment="1">
      <alignment horizontal="center" vertical="top" wrapText="1"/>
    </xf>
    <xf numFmtId="0" fontId="14" fillId="0" borderId="5" xfId="549" applyFont="1" applyFill="1" applyBorder="1" applyAlignment="1">
      <alignment horizontal="center" vertical="top" wrapText="1"/>
    </xf>
    <xf numFmtId="0" fontId="5" fillId="0" borderId="5" xfId="549" applyFont="1" applyFill="1" applyBorder="1" applyAlignment="1">
      <alignment horizontal="center" vertical="top" wrapText="1"/>
    </xf>
    <xf numFmtId="0" fontId="5" fillId="0" borderId="0" xfId="549" applyFont="1" applyFill="1" applyBorder="1" applyAlignment="1">
      <alignment horizontal="center" vertical="top" wrapText="1"/>
    </xf>
    <xf numFmtId="0" fontId="5" fillId="0" borderId="1" xfId="549" applyFont="1" applyFill="1" applyBorder="1" applyAlignment="1">
      <alignment horizontal="center"/>
    </xf>
    <xf numFmtId="0" fontId="5" fillId="0" borderId="3" xfId="548" applyFont="1" applyFill="1" applyBorder="1" applyAlignment="1">
      <alignment horizontal="center" vertical="top"/>
    </xf>
    <xf numFmtId="0" fontId="5" fillId="0" borderId="7" xfId="549" applyFont="1" applyFill="1" applyBorder="1" applyAlignment="1">
      <alignment horizontal="center" vertical="top"/>
    </xf>
    <xf numFmtId="0" fontId="14" fillId="0" borderId="7" xfId="549" applyFont="1" applyFill="1" applyBorder="1" applyAlignment="1">
      <alignment horizontal="center" vertical="top"/>
    </xf>
    <xf numFmtId="2" fontId="14" fillId="0" borderId="0" xfId="549" applyNumberFormat="1" applyFont="1" applyFill="1" applyBorder="1" applyAlignment="1">
      <alignment horizontal="center" vertical="top"/>
    </xf>
    <xf numFmtId="2" fontId="14" fillId="0" borderId="7" xfId="549" applyNumberFormat="1" applyFont="1" applyFill="1" applyBorder="1" applyAlignment="1">
      <alignment horizontal="center" vertical="top"/>
    </xf>
    <xf numFmtId="0" fontId="5" fillId="0" borderId="7" xfId="548" applyFont="1" applyFill="1" applyBorder="1" applyAlignment="1">
      <alignment horizontal="center"/>
    </xf>
    <xf numFmtId="0" fontId="80" fillId="0" borderId="11" xfId="546" applyNumberFormat="1" applyFont="1" applyFill="1" applyBorder="1" applyAlignment="1">
      <alignment horizontal="center" vertical="center" wrapText="1"/>
    </xf>
    <xf numFmtId="0" fontId="74" fillId="0" borderId="11" xfId="546" quotePrefix="1" applyNumberFormat="1" applyFont="1" applyFill="1" applyBorder="1" applyAlignment="1">
      <alignment vertical="center" wrapText="1"/>
    </xf>
    <xf numFmtId="0" fontId="5" fillId="0" borderId="11" xfId="549" applyFont="1" applyFill="1" applyBorder="1" applyAlignment="1">
      <alignment horizontal="center" vertical="top"/>
    </xf>
    <xf numFmtId="0" fontId="78" fillId="0" borderId="11" xfId="549" applyFont="1" applyFill="1" applyBorder="1" applyAlignment="1">
      <alignment horizontal="center" vertical="top"/>
    </xf>
    <xf numFmtId="0" fontId="79" fillId="0" borderId="11" xfId="432" applyFont="1" applyFill="1" applyBorder="1" applyAlignment="1">
      <alignment horizontal="left" vertical="top" wrapText="1"/>
    </xf>
    <xf numFmtId="0" fontId="14" fillId="0" borderId="11" xfId="549" applyFont="1" applyFill="1" applyBorder="1" applyAlignment="1">
      <alignment horizontal="center" vertical="top" wrapText="1"/>
    </xf>
    <xf numFmtId="0" fontId="14" fillId="0" borderId="11" xfId="549" applyFont="1" applyFill="1" applyBorder="1" applyAlignment="1">
      <alignment horizontal="center" vertical="top"/>
    </xf>
    <xf numFmtId="2" fontId="5" fillId="0" borderId="11" xfId="549" applyNumberFormat="1" applyFont="1" applyFill="1" applyBorder="1" applyAlignment="1">
      <alignment horizontal="center" vertical="top"/>
    </xf>
    <xf numFmtId="2" fontId="14" fillId="0" borderId="11" xfId="549" applyNumberFormat="1" applyFont="1" applyFill="1" applyBorder="1" applyAlignment="1">
      <alignment horizontal="center" vertical="top"/>
    </xf>
    <xf numFmtId="0" fontId="40" fillId="0" borderId="7" xfId="548" applyFont="1" applyFill="1" applyBorder="1" applyAlignment="1">
      <alignment horizontal="center" vertical="top"/>
    </xf>
    <xf numFmtId="0" fontId="78" fillId="0" borderId="7" xfId="548" applyFont="1" applyFill="1" applyBorder="1" applyAlignment="1">
      <alignment horizontal="center" vertical="top"/>
    </xf>
    <xf numFmtId="0" fontId="75" fillId="0" borderId="0" xfId="548" applyFont="1" applyFill="1" applyBorder="1" applyAlignment="1">
      <alignment horizontal="center" vertical="top" wrapText="1"/>
    </xf>
    <xf numFmtId="0" fontId="75" fillId="0" borderId="7" xfId="548" applyFont="1" applyFill="1" applyBorder="1" applyAlignment="1">
      <alignment horizontal="center" vertical="top"/>
    </xf>
    <xf numFmtId="0" fontId="75" fillId="0" borderId="0" xfId="548" applyFont="1" applyFill="1" applyBorder="1" applyAlignment="1">
      <alignment horizontal="center" vertical="top"/>
    </xf>
    <xf numFmtId="2" fontId="75" fillId="0" borderId="7" xfId="548" applyNumberFormat="1" applyFont="1" applyFill="1" applyBorder="1" applyAlignment="1">
      <alignment horizontal="center" vertical="top"/>
    </xf>
    <xf numFmtId="2" fontId="75" fillId="0" borderId="0" xfId="548" applyNumberFormat="1" applyFont="1" applyFill="1" applyBorder="1" applyAlignment="1">
      <alignment horizontal="center" vertical="top"/>
    </xf>
    <xf numFmtId="0" fontId="40" fillId="0" borderId="7" xfId="548" applyFont="1" applyFill="1" applyBorder="1" applyAlignment="1">
      <alignment horizontal="center"/>
    </xf>
    <xf numFmtId="0" fontId="78" fillId="0" borderId="7" xfId="548" applyFont="1" applyFill="1" applyBorder="1" applyAlignment="1">
      <alignment horizontal="center"/>
    </xf>
    <xf numFmtId="0" fontId="40" fillId="0" borderId="0" xfId="548" applyFont="1" applyFill="1" applyBorder="1" applyAlignment="1">
      <alignment horizontal="center"/>
    </xf>
    <xf numFmtId="2" fontId="40" fillId="0" borderId="7" xfId="548" applyNumberFormat="1" applyFont="1" applyFill="1" applyBorder="1" applyAlignment="1">
      <alignment horizontal="center"/>
    </xf>
    <xf numFmtId="2" fontId="40" fillId="0" borderId="0" xfId="548" applyNumberFormat="1" applyFont="1" applyFill="1" applyBorder="1" applyAlignment="1">
      <alignment horizontal="center"/>
    </xf>
    <xf numFmtId="0" fontId="40" fillId="0" borderId="10" xfId="548" applyFont="1" applyFill="1" applyBorder="1" applyAlignment="1">
      <alignment horizontal="center"/>
    </xf>
    <xf numFmtId="0" fontId="78" fillId="0" borderId="10" xfId="548" applyFont="1" applyFill="1" applyBorder="1" applyAlignment="1">
      <alignment horizontal="center"/>
    </xf>
    <xf numFmtId="0" fontId="40" fillId="0" borderId="1" xfId="548" applyFont="1" applyFill="1" applyBorder="1" applyAlignment="1">
      <alignment horizontal="center"/>
    </xf>
    <xf numFmtId="2" fontId="40" fillId="0" borderId="10" xfId="548" applyNumberFormat="1" applyFont="1" applyFill="1" applyBorder="1" applyAlignment="1">
      <alignment horizontal="center"/>
    </xf>
    <xf numFmtId="2" fontId="40" fillId="0" borderId="1" xfId="548" applyNumberFormat="1" applyFont="1" applyFill="1" applyBorder="1" applyAlignment="1">
      <alignment horizontal="center"/>
    </xf>
    <xf numFmtId="0" fontId="40" fillId="0" borderId="11" xfId="548" applyFont="1" applyFill="1" applyBorder="1" applyAlignment="1">
      <alignment horizontal="center"/>
    </xf>
    <xf numFmtId="0" fontId="78" fillId="0" borderId="11" xfId="548" applyFont="1" applyFill="1" applyBorder="1" applyAlignment="1">
      <alignment horizontal="center"/>
    </xf>
    <xf numFmtId="0" fontId="75" fillId="0" borderId="11" xfId="548" applyFont="1" applyFill="1" applyBorder="1" applyAlignment="1">
      <alignment horizontal="center"/>
    </xf>
    <xf numFmtId="2" fontId="40" fillId="0" borderId="11" xfId="548" applyNumberFormat="1" applyFont="1" applyFill="1" applyBorder="1" applyAlignment="1">
      <alignment horizontal="center"/>
    </xf>
    <xf numFmtId="0" fontId="40" fillId="0" borderId="0" xfId="548" applyFont="1" applyFill="1" applyBorder="1" applyAlignment="1">
      <alignment horizontal="center" wrapText="1"/>
    </xf>
    <xf numFmtId="0" fontId="75" fillId="0" borderId="0" xfId="549" applyFont="1" applyFill="1" applyBorder="1" applyAlignment="1">
      <alignment horizontal="center" vertical="top" wrapText="1"/>
    </xf>
    <xf numFmtId="0" fontId="40" fillId="0" borderId="0" xfId="549" applyFont="1" applyFill="1" applyBorder="1" applyAlignment="1">
      <alignment horizontal="center"/>
    </xf>
    <xf numFmtId="0" fontId="40" fillId="0" borderId="3" xfId="549" applyFont="1" applyFill="1" applyBorder="1" applyAlignment="1">
      <alignment horizontal="center" vertical="top"/>
    </xf>
    <xf numFmtId="0" fontId="75" fillId="0" borderId="5" xfId="549" applyFont="1" applyFill="1" applyBorder="1" applyAlignment="1">
      <alignment horizontal="center" vertical="top" wrapText="1"/>
    </xf>
    <xf numFmtId="0" fontId="75" fillId="0" borderId="3" xfId="549" applyFont="1" applyFill="1" applyBorder="1" applyAlignment="1">
      <alignment horizontal="center" vertical="top"/>
    </xf>
    <xf numFmtId="2" fontId="75" fillId="0" borderId="4" xfId="549" applyNumberFormat="1" applyFont="1" applyFill="1" applyBorder="1" applyAlignment="1">
      <alignment horizontal="center" vertical="top"/>
    </xf>
    <xf numFmtId="2" fontId="75" fillId="0" borderId="3" xfId="549" applyNumberFormat="1" applyFont="1" applyFill="1" applyBorder="1" applyAlignment="1">
      <alignment horizontal="center" vertical="top"/>
    </xf>
    <xf numFmtId="0" fontId="40" fillId="0" borderId="7" xfId="549" applyFont="1" applyFill="1" applyBorder="1" applyAlignment="1">
      <alignment horizontal="center"/>
    </xf>
    <xf numFmtId="0" fontId="78" fillId="0" borderId="7" xfId="549" applyFont="1" applyFill="1" applyBorder="1" applyAlignment="1">
      <alignment horizontal="center"/>
    </xf>
    <xf numFmtId="0" fontId="40" fillId="0" borderId="5" xfId="549" applyFont="1" applyFill="1" applyBorder="1" applyAlignment="1">
      <alignment horizontal="center" vertical="top" wrapText="1"/>
    </xf>
    <xf numFmtId="2" fontId="40" fillId="0" borderId="0" xfId="549" applyNumberFormat="1" applyFont="1" applyFill="1" applyBorder="1" applyAlignment="1">
      <alignment horizontal="center"/>
    </xf>
    <xf numFmtId="2" fontId="40" fillId="0" borderId="7" xfId="549" applyNumberFormat="1" applyFont="1" applyFill="1" applyBorder="1" applyAlignment="1">
      <alignment horizontal="center"/>
    </xf>
    <xf numFmtId="0" fontId="40" fillId="0" borderId="8" xfId="549" applyFont="1" applyFill="1" applyBorder="1" applyAlignment="1">
      <alignment horizontal="center"/>
    </xf>
    <xf numFmtId="0" fontId="78" fillId="0" borderId="10" xfId="549" applyFont="1" applyFill="1" applyBorder="1" applyAlignment="1">
      <alignment horizontal="center"/>
    </xf>
    <xf numFmtId="0" fontId="40" fillId="0" borderId="1" xfId="549" applyFont="1" applyFill="1" applyBorder="1" applyAlignment="1">
      <alignment horizontal="center"/>
    </xf>
    <xf numFmtId="2" fontId="40" fillId="0" borderId="1" xfId="549" applyNumberFormat="1" applyFont="1" applyFill="1" applyBorder="1" applyAlignment="1">
      <alignment horizontal="center"/>
    </xf>
    <xf numFmtId="2" fontId="40" fillId="0" borderId="10" xfId="549" applyNumberFormat="1" applyFont="1" applyFill="1" applyBorder="1" applyAlignment="1">
      <alignment horizontal="center"/>
    </xf>
    <xf numFmtId="0" fontId="40" fillId="0" borderId="0" xfId="549" applyFont="1" applyFill="1" applyBorder="1" applyAlignment="1">
      <alignment horizontal="center" vertical="top" wrapText="1"/>
    </xf>
    <xf numFmtId="0" fontId="40" fillId="0" borderId="7" xfId="549" applyFont="1" applyFill="1" applyBorder="1" applyAlignment="1">
      <alignment horizontal="center" vertical="top"/>
    </xf>
    <xf numFmtId="0" fontId="78" fillId="0" borderId="3" xfId="548" applyFont="1" applyFill="1" applyBorder="1" applyAlignment="1">
      <alignment horizontal="center"/>
    </xf>
    <xf numFmtId="0" fontId="75" fillId="0" borderId="0" xfId="548" applyFont="1" applyFill="1" applyBorder="1" applyAlignment="1">
      <alignment horizontal="center"/>
    </xf>
    <xf numFmtId="0" fontId="75" fillId="0" borderId="5" xfId="548" applyFont="1" applyFill="1" applyBorder="1" applyAlignment="1">
      <alignment horizontal="center" vertical="top" wrapText="1"/>
    </xf>
    <xf numFmtId="0" fontId="75" fillId="0" borderId="3" xfId="548" applyFont="1" applyFill="1" applyBorder="1" applyAlignment="1">
      <alignment horizontal="center"/>
    </xf>
    <xf numFmtId="2" fontId="75" fillId="0" borderId="4" xfId="548" applyNumberFormat="1" applyFont="1" applyFill="1" applyBorder="1" applyAlignment="1">
      <alignment horizontal="center"/>
    </xf>
    <xf numFmtId="2" fontId="75" fillId="0" borderId="3" xfId="548" applyNumberFormat="1" applyFont="1" applyFill="1" applyBorder="1" applyAlignment="1">
      <alignment horizontal="center"/>
    </xf>
    <xf numFmtId="0" fontId="40" fillId="0" borderId="5" xfId="548" applyFont="1" applyFill="1" applyBorder="1" applyAlignment="1">
      <alignment horizontal="center" vertical="top" wrapText="1"/>
    </xf>
    <xf numFmtId="0" fontId="40" fillId="0" borderId="8" xfId="548" applyFont="1" applyFill="1" applyBorder="1" applyAlignment="1">
      <alignment horizontal="center"/>
    </xf>
    <xf numFmtId="0" fontId="40" fillId="0" borderId="7" xfId="548" applyFont="1" applyFill="1" applyBorder="1" applyAlignment="1">
      <alignment horizontal="center" vertical="top" wrapText="1"/>
    </xf>
    <xf numFmtId="0" fontId="75" fillId="0" borderId="7" xfId="548" applyFont="1" applyFill="1" applyBorder="1" applyAlignment="1">
      <alignment horizontal="center" vertical="top" wrapText="1"/>
    </xf>
    <xf numFmtId="0" fontId="75" fillId="0" borderId="3" xfId="548" applyFont="1" applyFill="1" applyBorder="1" applyAlignment="1">
      <alignment horizontal="center" vertical="top"/>
    </xf>
    <xf numFmtId="0" fontId="40" fillId="0" borderId="10" xfId="548" applyFont="1" applyFill="1" applyBorder="1" applyAlignment="1">
      <alignment horizontal="center" vertical="top" wrapText="1"/>
    </xf>
    <xf numFmtId="0" fontId="78" fillId="0" borderId="3" xfId="548" applyFont="1" applyFill="1" applyBorder="1" applyAlignment="1">
      <alignment horizontal="center" vertical="top"/>
    </xf>
    <xf numFmtId="0" fontId="79" fillId="0" borderId="3" xfId="432" applyFont="1" applyFill="1" applyBorder="1" applyAlignment="1">
      <alignment horizontal="center" vertical="top" wrapText="1"/>
    </xf>
    <xf numFmtId="2" fontId="75" fillId="0" borderId="4" xfId="548" applyNumberFormat="1" applyFont="1" applyFill="1" applyBorder="1" applyAlignment="1">
      <alignment horizontal="center" vertical="top"/>
    </xf>
    <xf numFmtId="2" fontId="75" fillId="0" borderId="3" xfId="548" applyNumberFormat="1" applyFont="1" applyFill="1" applyBorder="1" applyAlignment="1">
      <alignment horizontal="center" vertical="top"/>
    </xf>
    <xf numFmtId="0" fontId="79" fillId="0" borderId="11" xfId="432" applyFont="1" applyFill="1" applyBorder="1" applyAlignment="1">
      <alignment horizontal="center" vertical="center" wrapText="1"/>
    </xf>
    <xf numFmtId="0" fontId="65" fillId="0" borderId="11" xfId="432" applyFont="1" applyFill="1" applyBorder="1" applyAlignment="1">
      <alignment horizontal="center" vertical="center" wrapText="1"/>
    </xf>
    <xf numFmtId="2" fontId="79" fillId="0" borderId="11" xfId="432" applyNumberFormat="1" applyFont="1" applyFill="1" applyBorder="1" applyAlignment="1">
      <alignment horizontal="right" vertical="center" wrapText="1"/>
    </xf>
    <xf numFmtId="2" fontId="79" fillId="0" borderId="11" xfId="432" applyNumberFormat="1" applyFont="1" applyFill="1" applyBorder="1" applyAlignment="1">
      <alignment horizontal="center" vertical="center" wrapText="1"/>
    </xf>
    <xf numFmtId="0" fontId="58" fillId="0" borderId="11" xfId="432" applyFont="1" applyFill="1" applyBorder="1" applyAlignment="1">
      <alignment horizontal="center" vertical="center" wrapText="1"/>
    </xf>
    <xf numFmtId="9" fontId="58" fillId="0" borderId="11" xfId="432" applyNumberFormat="1" applyFont="1" applyFill="1" applyBorder="1" applyAlignment="1">
      <alignment horizontal="center" vertical="center" wrapText="1"/>
    </xf>
    <xf numFmtId="2" fontId="60" fillId="0" borderId="11" xfId="432" applyNumberFormat="1" applyFont="1" applyFill="1" applyBorder="1" applyAlignment="1">
      <alignment horizontal="right" vertical="center" wrapText="1"/>
    </xf>
    <xf numFmtId="2" fontId="58" fillId="0" borderId="11" xfId="432" applyNumberFormat="1" applyFont="1" applyFill="1" applyBorder="1" applyAlignment="1">
      <alignment horizontal="center" vertical="center" wrapText="1"/>
    </xf>
    <xf numFmtId="0" fontId="59" fillId="0" borderId="11" xfId="432" applyFont="1" applyFill="1" applyBorder="1" applyAlignment="1">
      <alignment horizontal="center" vertical="center" wrapText="1"/>
    </xf>
    <xf numFmtId="0" fontId="14" fillId="0" borderId="11" xfId="425" applyFont="1" applyFill="1" applyBorder="1" applyAlignment="1">
      <alignment horizontal="center" vertical="center" wrapText="1"/>
    </xf>
    <xf numFmtId="9" fontId="79" fillId="0" borderId="11" xfId="432" applyNumberFormat="1" applyFont="1" applyFill="1" applyBorder="1" applyAlignment="1">
      <alignment horizontal="center" vertical="center" wrapText="1"/>
    </xf>
    <xf numFmtId="2" fontId="73" fillId="0" borderId="11" xfId="432" applyNumberFormat="1" applyFont="1" applyFill="1" applyBorder="1" applyAlignment="1">
      <alignment horizontal="right" vertical="center" wrapText="1"/>
    </xf>
    <xf numFmtId="2" fontId="73" fillId="0" borderId="11" xfId="432" applyNumberFormat="1" applyFont="1" applyFill="1" applyBorder="1" applyAlignment="1">
      <alignment horizontal="center" vertical="center" wrapText="1"/>
    </xf>
    <xf numFmtId="0" fontId="14" fillId="0" borderId="11" xfId="6" applyFont="1" applyFill="1" applyBorder="1" applyAlignment="1">
      <alignment horizontal="center" vertical="center" wrapText="1"/>
    </xf>
    <xf numFmtId="0" fontId="14" fillId="0" borderId="11" xfId="432" applyFont="1" applyFill="1" applyBorder="1" applyAlignment="1">
      <alignment horizontal="center"/>
    </xf>
    <xf numFmtId="0" fontId="40" fillId="0" borderId="11" xfId="425" applyFont="1" applyFill="1" applyBorder="1" applyAlignment="1">
      <alignment horizontal="center"/>
    </xf>
    <xf numFmtId="0" fontId="75" fillId="0" borderId="11" xfId="6" applyFont="1" applyFill="1" applyBorder="1" applyAlignment="1">
      <alignment horizontal="center" vertical="top" wrapText="1"/>
    </xf>
    <xf numFmtId="0" fontId="75" fillId="0" borderId="11" xfId="432" applyFont="1" applyFill="1" applyBorder="1" applyAlignment="1">
      <alignment horizontal="center"/>
    </xf>
    <xf numFmtId="2" fontId="75" fillId="0" borderId="11" xfId="432" applyNumberFormat="1" applyFont="1" applyFill="1" applyBorder="1" applyAlignment="1">
      <alignment horizontal="center"/>
    </xf>
    <xf numFmtId="0" fontId="5" fillId="0" borderId="7" xfId="304" applyFont="1" applyFill="1" applyBorder="1" applyAlignment="1" applyProtection="1">
      <alignment vertical="top"/>
    </xf>
    <xf numFmtId="49" fontId="5" fillId="0" borderId="7" xfId="0" applyNumberFormat="1" applyFont="1" applyFill="1" applyBorder="1" applyAlignment="1" applyProtection="1">
      <alignment vertical="top" wrapText="1"/>
    </xf>
    <xf numFmtId="0" fontId="14" fillId="0" borderId="7" xfId="0" applyFont="1" applyFill="1" applyBorder="1" applyAlignment="1" applyProtection="1">
      <alignment vertical="top" wrapText="1"/>
    </xf>
    <xf numFmtId="0" fontId="14" fillId="0" borderId="7" xfId="304" applyFont="1" applyFill="1" applyBorder="1" applyAlignment="1" applyProtection="1">
      <alignment vertical="top" wrapText="1"/>
    </xf>
    <xf numFmtId="175" fontId="14" fillId="0" borderId="7" xfId="535" applyNumberFormat="1" applyFont="1" applyFill="1" applyBorder="1" applyAlignment="1" applyProtection="1">
      <alignment horizontal="center" vertical="top" wrapText="1"/>
    </xf>
    <xf numFmtId="0" fontId="73" fillId="0" borderId="7" xfId="561" applyFont="1" applyFill="1" applyBorder="1" applyAlignment="1">
      <alignment horizontal="center" vertical="top" wrapText="1"/>
    </xf>
    <xf numFmtId="43" fontId="5" fillId="0" borderId="6" xfId="535" applyNumberFormat="1" applyFont="1" applyFill="1" applyBorder="1" applyAlignment="1" applyProtection="1">
      <alignment horizontal="center" vertical="top" wrapText="1"/>
    </xf>
    <xf numFmtId="43" fontId="100" fillId="0" borderId="7" xfId="535" applyNumberFormat="1" applyFont="1" applyFill="1" applyBorder="1" applyAlignment="1" applyProtection="1">
      <alignment horizontal="center" vertical="top" wrapText="1"/>
    </xf>
    <xf numFmtId="43" fontId="5" fillId="0" borderId="7" xfId="535" applyNumberFormat="1" applyFont="1" applyFill="1" applyBorder="1" applyAlignment="1" applyProtection="1">
      <alignment horizontal="center" vertical="top" wrapText="1"/>
    </xf>
    <xf numFmtId="43" fontId="14" fillId="0" borderId="7" xfId="535" applyNumberFormat="1" applyFont="1" applyFill="1" applyBorder="1" applyAlignment="1" applyProtection="1">
      <alignment horizontal="center" vertical="top" wrapText="1"/>
    </xf>
    <xf numFmtId="0" fontId="5" fillId="0" borderId="7" xfId="304" applyFont="1" applyFill="1" applyBorder="1" applyAlignment="1" applyProtection="1"/>
    <xf numFmtId="0" fontId="5" fillId="0" borderId="7" xfId="0" applyFont="1" applyFill="1" applyBorder="1" applyAlignment="1" applyProtection="1">
      <alignment wrapText="1"/>
    </xf>
    <xf numFmtId="2" fontId="5" fillId="0" borderId="7" xfId="0" applyNumberFormat="1" applyFont="1" applyFill="1" applyBorder="1" applyAlignment="1" applyProtection="1">
      <alignment wrapText="1"/>
    </xf>
    <xf numFmtId="2" fontId="5" fillId="0" borderId="7" xfId="0" applyNumberFormat="1" applyFont="1" applyFill="1" applyBorder="1" applyAlignment="1" applyProtection="1">
      <alignment horizontal="center" wrapText="1"/>
    </xf>
    <xf numFmtId="2" fontId="5" fillId="0" borderId="7" xfId="535" applyNumberFormat="1" applyFont="1" applyFill="1" applyBorder="1" applyAlignment="1" applyProtection="1">
      <alignment horizontal="center" wrapText="1"/>
    </xf>
    <xf numFmtId="2" fontId="5" fillId="0" borderId="6" xfId="535" applyNumberFormat="1" applyFont="1" applyFill="1" applyBorder="1" applyAlignment="1" applyProtection="1">
      <alignment horizontal="center" wrapText="1"/>
    </xf>
    <xf numFmtId="0" fontId="5" fillId="0" borderId="7" xfId="304" applyFont="1" applyFill="1" applyBorder="1" applyAlignment="1" applyProtection="1">
      <alignment wrapText="1"/>
    </xf>
    <xf numFmtId="0" fontId="14" fillId="0" borderId="7" xfId="561" applyFont="1" applyFill="1" applyBorder="1" applyAlignment="1">
      <alignment wrapText="1"/>
    </xf>
    <xf numFmtId="2" fontId="5" fillId="0" borderId="7" xfId="304" applyNumberFormat="1" applyFont="1" applyFill="1" applyBorder="1" applyAlignment="1" applyProtection="1">
      <alignment wrapText="1"/>
    </xf>
    <xf numFmtId="0" fontId="5" fillId="0" borderId="10" xfId="0" applyFont="1" applyFill="1" applyBorder="1" applyAlignment="1"/>
    <xf numFmtId="0" fontId="5" fillId="0" borderId="9" xfId="0" applyFont="1" applyFill="1" applyBorder="1" applyAlignment="1">
      <alignment vertical="top"/>
    </xf>
    <xf numFmtId="2" fontId="5" fillId="0" borderId="1" xfId="0" applyNumberFormat="1" applyFont="1" applyFill="1" applyBorder="1" applyAlignment="1"/>
    <xf numFmtId="2" fontId="5" fillId="0" borderId="1" xfId="0" applyNumberFormat="1" applyFont="1" applyFill="1" applyBorder="1" applyAlignment="1">
      <alignment horizontal="center"/>
    </xf>
    <xf numFmtId="0" fontId="40" fillId="0" borderId="7" xfId="432" applyFont="1" applyFill="1" applyBorder="1" applyAlignment="1">
      <alignment horizontal="center"/>
    </xf>
    <xf numFmtId="0" fontId="40" fillId="0" borderId="6" xfId="432" applyFont="1" applyFill="1" applyBorder="1" applyAlignment="1">
      <alignment horizontal="center"/>
    </xf>
    <xf numFmtId="0" fontId="75" fillId="0" borderId="7" xfId="432" applyFont="1" applyFill="1" applyBorder="1" applyAlignment="1">
      <alignment horizontal="center"/>
    </xf>
    <xf numFmtId="0" fontId="75" fillId="0" borderId="0" xfId="432" applyFont="1" applyFill="1" applyBorder="1" applyAlignment="1">
      <alignment horizontal="center"/>
    </xf>
    <xf numFmtId="2" fontId="75" fillId="0" borderId="7" xfId="432" applyNumberFormat="1" applyFont="1" applyFill="1" applyBorder="1" applyAlignment="1">
      <alignment horizontal="center"/>
    </xf>
    <xf numFmtId="2" fontId="75" fillId="0" borderId="0" xfId="432" applyNumberFormat="1" applyFont="1" applyFill="1" applyBorder="1" applyAlignment="1">
      <alignment horizontal="center"/>
    </xf>
    <xf numFmtId="2" fontId="75" fillId="0" borderId="3" xfId="432" applyNumberFormat="1" applyFont="1" applyFill="1" applyBorder="1" applyAlignment="1">
      <alignment horizontal="center"/>
    </xf>
    <xf numFmtId="2" fontId="75" fillId="0" borderId="6" xfId="432" applyNumberFormat="1" applyFont="1" applyFill="1" applyBorder="1" applyAlignment="1">
      <alignment horizontal="center"/>
    </xf>
    <xf numFmtId="0" fontId="40" fillId="0" borderId="0" xfId="432" applyFont="1" applyFill="1" applyBorder="1" applyAlignment="1">
      <alignment horizontal="center"/>
    </xf>
    <xf numFmtId="2" fontId="40" fillId="0" borderId="6" xfId="432" applyNumberFormat="1" applyFont="1" applyFill="1" applyBorder="1" applyAlignment="1">
      <alignment horizontal="center"/>
    </xf>
    <xf numFmtId="2" fontId="40" fillId="0" borderId="5" xfId="432" applyNumberFormat="1" applyFont="1" applyFill="1" applyBorder="1" applyAlignment="1">
      <alignment horizontal="center"/>
    </xf>
    <xf numFmtId="2" fontId="40" fillId="0" borderId="7" xfId="432" applyNumberFormat="1" applyFont="1" applyFill="1" applyBorder="1" applyAlignment="1">
      <alignment horizontal="center"/>
    </xf>
    <xf numFmtId="2" fontId="40" fillId="0" borderId="0" xfId="432" applyNumberFormat="1" applyFont="1" applyFill="1" applyBorder="1" applyAlignment="1">
      <alignment horizontal="center"/>
    </xf>
    <xf numFmtId="0" fontId="40" fillId="0" borderId="7" xfId="432" applyFont="1" applyFill="1" applyBorder="1" applyAlignment="1">
      <alignment horizontal="center" vertical="top"/>
    </xf>
    <xf numFmtId="0" fontId="106" fillId="0" borderId="0" xfId="432" applyFont="1" applyFill="1" applyBorder="1" applyAlignment="1">
      <alignment horizontal="center" vertical="top"/>
    </xf>
    <xf numFmtId="0" fontId="40" fillId="0" borderId="7" xfId="432" applyFont="1" applyFill="1" applyBorder="1" applyAlignment="1">
      <alignment horizontal="center" vertical="top" wrapText="1"/>
    </xf>
    <xf numFmtId="0" fontId="40" fillId="0" borderId="0" xfId="432" applyFont="1" applyFill="1" applyBorder="1" applyAlignment="1">
      <alignment horizontal="center" vertical="top"/>
    </xf>
    <xf numFmtId="0" fontId="40" fillId="0" borderId="6" xfId="432" applyFont="1" applyFill="1" applyBorder="1" applyAlignment="1">
      <alignment horizontal="center" vertical="top"/>
    </xf>
    <xf numFmtId="2" fontId="40" fillId="0" borderId="7" xfId="432" applyNumberFormat="1" applyFont="1" applyFill="1" applyBorder="1" applyAlignment="1">
      <alignment horizontal="center" vertical="top"/>
    </xf>
    <xf numFmtId="2" fontId="40" fillId="0" borderId="0" xfId="432" applyNumberFormat="1" applyFont="1" applyFill="1" applyBorder="1" applyAlignment="1">
      <alignment horizontal="center" vertical="top"/>
    </xf>
    <xf numFmtId="2" fontId="40" fillId="0" borderId="6" xfId="432" applyNumberFormat="1" applyFont="1" applyFill="1" applyBorder="1" applyAlignment="1">
      <alignment horizontal="center" vertical="top"/>
    </xf>
    <xf numFmtId="0" fontId="40" fillId="0" borderId="10" xfId="432" applyFont="1" applyFill="1" applyBorder="1" applyAlignment="1">
      <alignment horizontal="center"/>
    </xf>
    <xf numFmtId="0" fontId="40" fillId="0" borderId="1" xfId="432" applyFont="1" applyFill="1" applyBorder="1" applyAlignment="1">
      <alignment horizontal="center"/>
    </xf>
    <xf numFmtId="2" fontId="40" fillId="0" borderId="10" xfId="432" applyNumberFormat="1" applyFont="1" applyFill="1" applyBorder="1" applyAlignment="1">
      <alignment horizontal="center"/>
    </xf>
    <xf numFmtId="2" fontId="40" fillId="0" borderId="1" xfId="432" applyNumberFormat="1" applyFont="1" applyFill="1" applyBorder="1" applyAlignment="1">
      <alignment horizontal="center"/>
    </xf>
    <xf numFmtId="0" fontId="40" fillId="0" borderId="11" xfId="424" applyFont="1" applyFill="1" applyBorder="1" applyAlignment="1">
      <alignment horizontal="center"/>
    </xf>
    <xf numFmtId="1" fontId="75" fillId="0" borderId="11" xfId="424" applyNumberFormat="1" applyFont="1" applyFill="1" applyBorder="1" applyAlignment="1">
      <alignment horizontal="center"/>
    </xf>
    <xf numFmtId="2" fontId="75" fillId="0" borderId="11" xfId="424" applyNumberFormat="1" applyFont="1" applyFill="1" applyBorder="1" applyAlignment="1">
      <alignment horizontal="center"/>
    </xf>
    <xf numFmtId="0" fontId="40" fillId="0" borderId="3" xfId="425" applyFont="1" applyFill="1" applyBorder="1" applyAlignment="1">
      <alignment horizontal="center"/>
    </xf>
    <xf numFmtId="0" fontId="40" fillId="0" borderId="4" xfId="425" applyFont="1" applyFill="1" applyBorder="1" applyAlignment="1">
      <alignment horizontal="center"/>
    </xf>
    <xf numFmtId="0" fontId="75" fillId="0" borderId="3" xfId="425" applyFont="1" applyFill="1" applyBorder="1" applyAlignment="1">
      <alignment horizontal="center" wrapText="1"/>
    </xf>
    <xf numFmtId="9" fontId="75" fillId="0" borderId="4" xfId="432" applyNumberFormat="1" applyFont="1" applyFill="1" applyBorder="1" applyAlignment="1">
      <alignment horizontal="center"/>
    </xf>
    <xf numFmtId="2" fontId="75" fillId="0" borderId="4" xfId="432" applyNumberFormat="1" applyFont="1" applyFill="1" applyBorder="1" applyAlignment="1">
      <alignment horizontal="center"/>
    </xf>
    <xf numFmtId="0" fontId="40" fillId="0" borderId="13" xfId="425" applyFont="1" applyFill="1" applyBorder="1" applyAlignment="1">
      <alignment horizontal="center"/>
    </xf>
    <xf numFmtId="0" fontId="75" fillId="0" borderId="11" xfId="425" applyFont="1" applyFill="1" applyBorder="1" applyAlignment="1">
      <alignment horizontal="center" wrapText="1"/>
    </xf>
    <xf numFmtId="0" fontId="75" fillId="0" borderId="13" xfId="432" applyFont="1" applyFill="1" applyBorder="1" applyAlignment="1">
      <alignment horizontal="center"/>
    </xf>
    <xf numFmtId="2" fontId="75" fillId="0" borderId="13" xfId="432" applyNumberFormat="1" applyFont="1" applyFill="1" applyBorder="1" applyAlignment="1">
      <alignment horizontal="center"/>
    </xf>
    <xf numFmtId="0" fontId="73" fillId="0" borderId="11" xfId="432" applyFont="1" applyFill="1" applyBorder="1" applyAlignment="1">
      <alignment horizontal="center" vertical="center" wrapText="1"/>
    </xf>
    <xf numFmtId="0" fontId="83" fillId="0" borderId="11" xfId="432" applyFont="1" applyFill="1" applyBorder="1" applyAlignment="1">
      <alignment horizontal="center" vertical="center" wrapText="1"/>
    </xf>
    <xf numFmtId="1" fontId="65" fillId="0" borderId="11" xfId="432" applyNumberFormat="1" applyFont="1" applyFill="1" applyBorder="1" applyAlignment="1">
      <alignment horizontal="center" vertical="center" wrapText="1"/>
    </xf>
    <xf numFmtId="0" fontId="57" fillId="0" borderId="11" xfId="425" applyFont="1" applyFill="1" applyBorder="1" applyAlignment="1">
      <alignment horizontal="center" vertical="center" wrapText="1"/>
    </xf>
    <xf numFmtId="2" fontId="61" fillId="0" borderId="11" xfId="432" applyNumberFormat="1" applyFont="1" applyFill="1" applyBorder="1" applyAlignment="1">
      <alignment horizontal="right" vertical="center" wrapText="1"/>
    </xf>
    <xf numFmtId="2" fontId="62" fillId="0" borderId="11" xfId="432" applyNumberFormat="1" applyFont="1" applyFill="1" applyBorder="1" applyAlignment="1">
      <alignment horizontal="center" vertical="center" wrapText="1"/>
    </xf>
    <xf numFmtId="0" fontId="57" fillId="0" borderId="11" xfId="6" applyFont="1" applyFill="1" applyBorder="1" applyAlignment="1">
      <alignment horizontal="center" vertical="center" wrapText="1"/>
    </xf>
    <xf numFmtId="0" fontId="57" fillId="0" borderId="11" xfId="432" applyFont="1" applyFill="1" applyBorder="1" applyAlignment="1">
      <alignment horizontal="center"/>
    </xf>
    <xf numFmtId="2" fontId="60" fillId="0" borderId="11" xfId="432" applyNumberFormat="1" applyFont="1" applyFill="1" applyBorder="1" applyAlignment="1">
      <alignment horizontal="center" vertical="center" wrapText="1"/>
    </xf>
    <xf numFmtId="0" fontId="62" fillId="0" borderId="11" xfId="432" applyFont="1" applyFill="1" applyBorder="1" applyAlignment="1">
      <alignment horizontal="center" vertical="center" wrapText="1"/>
    </xf>
    <xf numFmtId="1" fontId="58" fillId="0" borderId="11" xfId="432" applyNumberFormat="1" applyFont="1" applyFill="1" applyBorder="1" applyAlignment="1">
      <alignment horizontal="center" vertical="center" wrapText="1"/>
    </xf>
    <xf numFmtId="2" fontId="61" fillId="0" borderId="11" xfId="432" applyNumberFormat="1" applyFont="1" applyFill="1" applyBorder="1" applyAlignment="1">
      <alignment horizontal="center" vertical="center" wrapText="1"/>
    </xf>
    <xf numFmtId="0" fontId="79" fillId="0" borderId="0" xfId="432" applyFont="1" applyFill="1" applyAlignment="1">
      <alignment horizontal="right" vertical="center" wrapText="1"/>
    </xf>
    <xf numFmtId="0" fontId="65" fillId="0" borderId="0" xfId="432" applyFont="1" applyFill="1" applyAlignment="1">
      <alignment horizontal="right" vertical="center" wrapText="1"/>
    </xf>
    <xf numFmtId="0" fontId="52" fillId="0" borderId="0" xfId="432" applyFont="1" applyFill="1" applyAlignment="1">
      <alignment horizontal="right" vertical="center" wrapText="1"/>
    </xf>
    <xf numFmtId="0" fontId="51" fillId="0" borderId="0" xfId="432" applyFont="1" applyFill="1" applyAlignment="1">
      <alignment horizontal="right" vertical="center" wrapText="1"/>
    </xf>
    <xf numFmtId="0" fontId="111" fillId="0" borderId="0" xfId="432" applyFont="1" applyFill="1" applyAlignment="1">
      <alignment horizontal="right" vertical="center" wrapText="1"/>
    </xf>
    <xf numFmtId="0" fontId="112" fillId="0" borderId="0" xfId="425" applyFont="1" applyFill="1"/>
    <xf numFmtId="167" fontId="6" fillId="0" borderId="0" xfId="4" applyNumberFormat="1" applyFont="1" applyFill="1" applyAlignment="1">
      <alignment horizontal="center"/>
    </xf>
    <xf numFmtId="0" fontId="112" fillId="0" borderId="0" xfId="425" applyFont="1" applyFill="1" applyBorder="1" applyAlignment="1">
      <alignment horizontal="center"/>
    </xf>
    <xf numFmtId="0" fontId="57" fillId="0" borderId="3" xfId="546" applyNumberFormat="1" applyFont="1" applyFill="1" applyBorder="1" applyAlignment="1">
      <alignment horizontal="right" vertical="center" wrapText="1"/>
    </xf>
    <xf numFmtId="0" fontId="57" fillId="0" borderId="10" xfId="546" applyNumberFormat="1" applyFont="1" applyFill="1" applyBorder="1" applyAlignment="1">
      <alignment horizontal="right" vertical="center" wrapText="1"/>
    </xf>
    <xf numFmtId="0" fontId="57" fillId="0" borderId="11" xfId="546" quotePrefix="1" applyNumberFormat="1" applyFont="1" applyFill="1" applyBorder="1" applyAlignment="1">
      <alignment horizontal="center" vertical="center" wrapText="1"/>
    </xf>
    <xf numFmtId="0" fontId="113" fillId="0" borderId="11" xfId="546" applyNumberFormat="1" applyFont="1" applyFill="1" applyBorder="1" applyAlignment="1">
      <alignment horizontal="center" vertical="center" wrapText="1"/>
    </xf>
    <xf numFmtId="0" fontId="40" fillId="0" borderId="3" xfId="561" applyFont="1" applyFill="1" applyBorder="1" applyAlignment="1">
      <alignment horizontal="center" vertical="top" wrapText="1"/>
    </xf>
    <xf numFmtId="0" fontId="75" fillId="0" borderId="3" xfId="561" applyFont="1" applyFill="1" applyBorder="1" applyAlignment="1">
      <alignment horizontal="left" vertical="top" wrapText="1"/>
    </xf>
    <xf numFmtId="0" fontId="84" fillId="0" borderId="3" xfId="561" applyFont="1" applyFill="1" applyBorder="1" applyAlignment="1">
      <alignment horizontal="center" vertical="top" wrapText="1"/>
    </xf>
    <xf numFmtId="1" fontId="75" fillId="0" borderId="3" xfId="561" applyNumberFormat="1" applyFont="1" applyFill="1" applyBorder="1" applyAlignment="1">
      <alignment horizontal="center" vertical="top" wrapText="1"/>
    </xf>
    <xf numFmtId="0" fontId="85" fillId="0" borderId="4" xfId="424" applyFont="1" applyFill="1" applyBorder="1"/>
    <xf numFmtId="2" fontId="75" fillId="0" borderId="3" xfId="561" applyNumberFormat="1" applyFont="1" applyFill="1" applyBorder="1" applyAlignment="1">
      <alignment horizontal="center" vertical="top" wrapText="1"/>
    </xf>
    <xf numFmtId="0" fontId="40" fillId="0" borderId="7" xfId="561" applyFont="1" applyFill="1" applyBorder="1" applyAlignment="1">
      <alignment horizontal="center" vertical="top" wrapText="1"/>
    </xf>
    <xf numFmtId="0" fontId="109" fillId="0" borderId="7" xfId="561" quotePrefix="1" applyFont="1" applyFill="1" applyBorder="1" applyAlignment="1">
      <alignment horizontal="center" vertical="top" wrapText="1"/>
    </xf>
    <xf numFmtId="0" fontId="40" fillId="0" borderId="7" xfId="561" applyFont="1" applyFill="1" applyBorder="1" applyAlignment="1">
      <alignment vertical="top" wrapText="1"/>
    </xf>
    <xf numFmtId="2" fontId="40" fillId="0" borderId="7" xfId="561" applyNumberFormat="1" applyFont="1" applyFill="1" applyBorder="1" applyAlignment="1">
      <alignment horizontal="center" vertical="top" wrapText="1"/>
    </xf>
    <xf numFmtId="0" fontId="110" fillId="0" borderId="7" xfId="561" applyFont="1" applyFill="1" applyBorder="1" applyAlignment="1">
      <alignment horizontal="center" vertical="top" wrapText="1"/>
    </xf>
    <xf numFmtId="0" fontId="106" fillId="0" borderId="7" xfId="561" quotePrefix="1" applyFont="1" applyFill="1" applyBorder="1" applyAlignment="1">
      <alignment horizontal="center" vertical="top" wrapText="1"/>
    </xf>
    <xf numFmtId="0" fontId="40" fillId="0" borderId="7" xfId="561" applyFont="1" applyFill="1" applyBorder="1" applyAlignment="1">
      <alignment horizontal="left" vertical="top" wrapText="1"/>
    </xf>
    <xf numFmtId="0" fontId="40" fillId="0" borderId="10" xfId="561" applyFont="1" applyFill="1" applyBorder="1" applyAlignment="1">
      <alignment horizontal="center" vertical="top" wrapText="1"/>
    </xf>
    <xf numFmtId="0" fontId="109" fillId="0" borderId="10" xfId="561" quotePrefix="1" applyFont="1" applyFill="1" applyBorder="1" applyAlignment="1">
      <alignment horizontal="center" vertical="top" wrapText="1"/>
    </xf>
    <xf numFmtId="0" fontId="40" fillId="0" borderId="10" xfId="561" applyFont="1" applyFill="1" applyBorder="1" applyAlignment="1">
      <alignment vertical="top" wrapText="1"/>
    </xf>
    <xf numFmtId="2" fontId="40" fillId="0" borderId="10" xfId="561" applyNumberFormat="1" applyFont="1" applyFill="1" applyBorder="1" applyAlignment="1">
      <alignment horizontal="center" vertical="top" wrapText="1"/>
    </xf>
    <xf numFmtId="0" fontId="75" fillId="0" borderId="3" xfId="432" applyFont="1" applyFill="1" applyBorder="1" applyAlignment="1">
      <alignment horizontal="left" vertical="top" wrapText="1"/>
    </xf>
    <xf numFmtId="0" fontId="40" fillId="0" borderId="3" xfId="432" applyFont="1" applyFill="1" applyBorder="1" applyAlignment="1">
      <alignment horizontal="center" vertical="top" wrapText="1"/>
    </xf>
    <xf numFmtId="0" fontId="109" fillId="0" borderId="3" xfId="432" applyFont="1" applyFill="1" applyBorder="1" applyAlignment="1">
      <alignment horizontal="center" vertical="top" wrapText="1"/>
    </xf>
    <xf numFmtId="0" fontId="84" fillId="0" borderId="3" xfId="432" applyFont="1" applyFill="1" applyBorder="1" applyAlignment="1">
      <alignment horizontal="center" vertical="top" wrapText="1"/>
    </xf>
    <xf numFmtId="1" fontId="75" fillId="0" borderId="3" xfId="432" applyNumberFormat="1" applyFont="1" applyFill="1" applyBorder="1" applyAlignment="1">
      <alignment horizontal="center" vertical="top" wrapText="1"/>
    </xf>
    <xf numFmtId="2" fontId="75" fillId="0" borderId="3" xfId="432" applyNumberFormat="1" applyFont="1" applyFill="1" applyBorder="1" applyAlignment="1">
      <alignment horizontal="center" vertical="top" wrapText="1"/>
    </xf>
    <xf numFmtId="0" fontId="109" fillId="0" borderId="7" xfId="432" quotePrefix="1" applyFont="1" applyFill="1" applyBorder="1" applyAlignment="1">
      <alignment horizontal="center" vertical="top" wrapText="1"/>
    </xf>
    <xf numFmtId="0" fontId="40" fillId="0" borderId="7" xfId="432" applyFont="1" applyFill="1" applyBorder="1" applyAlignment="1">
      <alignment vertical="top" wrapText="1"/>
    </xf>
    <xf numFmtId="2" fontId="40" fillId="0" borderId="7" xfId="432" applyNumberFormat="1" applyFont="1" applyFill="1" applyBorder="1" applyAlignment="1">
      <alignment horizontal="center" vertical="top" wrapText="1"/>
    </xf>
    <xf numFmtId="0" fontId="110" fillId="0" borderId="7" xfId="432" applyFont="1" applyFill="1" applyBorder="1" applyAlignment="1">
      <alignment horizontal="center" vertical="top" wrapText="1"/>
    </xf>
    <xf numFmtId="0" fontId="106" fillId="0" borderId="7" xfId="432" quotePrefix="1" applyFont="1" applyFill="1" applyBorder="1" applyAlignment="1">
      <alignment horizontal="center" vertical="top" wrapText="1"/>
    </xf>
    <xf numFmtId="0" fontId="40" fillId="0" borderId="7" xfId="432" applyFont="1" applyFill="1" applyBorder="1" applyAlignment="1">
      <alignment horizontal="left" vertical="top" wrapText="1"/>
    </xf>
    <xf numFmtId="0" fontId="40" fillId="0" borderId="10" xfId="432" applyFont="1" applyFill="1" applyBorder="1" applyAlignment="1">
      <alignment horizontal="center" vertical="top" wrapText="1"/>
    </xf>
    <xf numFmtId="0" fontId="109" fillId="0" borderId="10" xfId="432" quotePrefix="1" applyFont="1" applyFill="1" applyBorder="1" applyAlignment="1">
      <alignment horizontal="center" vertical="top" wrapText="1"/>
    </xf>
    <xf numFmtId="0" fontId="40" fillId="0" borderId="10" xfId="432" applyFont="1" applyFill="1" applyBorder="1" applyAlignment="1">
      <alignment vertical="top" wrapText="1"/>
    </xf>
    <xf numFmtId="2" fontId="40" fillId="0" borderId="10" xfId="432" applyNumberFormat="1" applyFont="1" applyFill="1" applyBorder="1" applyAlignment="1">
      <alignment horizontal="center" vertical="top" wrapText="1"/>
    </xf>
    <xf numFmtId="0" fontId="50" fillId="0" borderId="0" xfId="561" applyFont="1" applyFill="1" applyAlignment="1">
      <alignment horizontal="center" vertical="center" wrapText="1"/>
    </xf>
    <xf numFmtId="0" fontId="109" fillId="0" borderId="7" xfId="432" applyFont="1" applyFill="1" applyBorder="1" applyAlignment="1">
      <alignment horizontal="center" vertical="top" wrapText="1"/>
    </xf>
    <xf numFmtId="0" fontId="75" fillId="0" borderId="7" xfId="432" applyFont="1" applyFill="1" applyBorder="1" applyAlignment="1">
      <alignment horizontal="left" vertical="top" wrapText="1"/>
    </xf>
    <xf numFmtId="0" fontId="75" fillId="0" borderId="7" xfId="432" applyFont="1" applyFill="1" applyBorder="1" applyAlignment="1">
      <alignment horizontal="center" vertical="top" wrapText="1"/>
    </xf>
    <xf numFmtId="0" fontId="75" fillId="0" borderId="7" xfId="432" applyNumberFormat="1" applyFont="1" applyFill="1" applyBorder="1" applyAlignment="1">
      <alignment horizontal="center" vertical="top" wrapText="1"/>
    </xf>
    <xf numFmtId="0" fontId="87" fillId="0" borderId="0" xfId="424" applyFont="1" applyFill="1" applyBorder="1"/>
    <xf numFmtId="2" fontId="75" fillId="0" borderId="7" xfId="432" applyNumberFormat="1" applyFont="1" applyFill="1" applyBorder="1" applyAlignment="1">
      <alignment horizontal="center" vertical="top" wrapText="1"/>
    </xf>
    <xf numFmtId="0" fontId="40" fillId="0" borderId="7" xfId="550" applyFont="1" applyFill="1" applyBorder="1" applyAlignment="1">
      <alignment horizontal="left"/>
    </xf>
    <xf numFmtId="168" fontId="40" fillId="0" borderId="7" xfId="432" applyNumberFormat="1" applyFont="1" applyFill="1" applyBorder="1" applyAlignment="1">
      <alignment horizontal="center" vertical="top" wrapText="1"/>
    </xf>
    <xf numFmtId="0" fontId="40" fillId="0" borderId="10" xfId="432" applyFont="1" applyFill="1" applyBorder="1" applyAlignment="1">
      <alignment horizontal="left" vertical="top" wrapText="1"/>
    </xf>
    <xf numFmtId="168" fontId="40" fillId="0" borderId="10" xfId="432" applyNumberFormat="1" applyFont="1" applyFill="1" applyBorder="1" applyAlignment="1">
      <alignment horizontal="center" vertical="top" wrapText="1"/>
    </xf>
    <xf numFmtId="0" fontId="73" fillId="0" borderId="11" xfId="561" applyFont="1" applyFill="1" applyBorder="1" applyAlignment="1">
      <alignment horizontal="center" vertical="center" wrapText="1"/>
    </xf>
    <xf numFmtId="0" fontId="62" fillId="0" borderId="11" xfId="561" applyFont="1" applyFill="1" applyBorder="1" applyAlignment="1">
      <alignment horizontal="center" vertical="center" wrapText="1"/>
    </xf>
    <xf numFmtId="0" fontId="79" fillId="0" borderId="11" xfId="561" applyFont="1" applyFill="1" applyBorder="1" applyAlignment="1">
      <alignment horizontal="left" vertical="center" wrapText="1"/>
    </xf>
    <xf numFmtId="0" fontId="79" fillId="0" borderId="11" xfId="561" applyFont="1" applyFill="1" applyBorder="1" applyAlignment="1">
      <alignment horizontal="center" vertical="center" wrapText="1"/>
    </xf>
    <xf numFmtId="2" fontId="79" fillId="0" borderId="11" xfId="561" applyNumberFormat="1" applyFont="1" applyFill="1" applyBorder="1" applyAlignment="1">
      <alignment horizontal="center" vertical="center" wrapText="1"/>
    </xf>
    <xf numFmtId="2" fontId="73" fillId="0" borderId="11" xfId="561" applyNumberFormat="1" applyFont="1" applyFill="1" applyBorder="1" applyAlignment="1">
      <alignment horizontal="center" vertical="center" wrapText="1"/>
    </xf>
    <xf numFmtId="166" fontId="73" fillId="0" borderId="11" xfId="433" applyFont="1" applyFill="1" applyBorder="1" applyAlignment="1">
      <alignment horizontal="center" vertical="center" wrapText="1"/>
    </xf>
    <xf numFmtId="0" fontId="64" fillId="0" borderId="11" xfId="432" applyFont="1" applyFill="1" applyBorder="1" applyAlignment="1">
      <alignment horizontal="center" vertical="center" wrapText="1"/>
    </xf>
    <xf numFmtId="0" fontId="5" fillId="0" borderId="7" xfId="550" applyFont="1" applyFill="1" applyBorder="1" applyAlignment="1">
      <alignment horizontal="center"/>
    </xf>
    <xf numFmtId="0" fontId="106" fillId="0" borderId="7" xfId="550" applyFont="1" applyFill="1" applyBorder="1" applyAlignment="1">
      <alignment horizontal="center"/>
    </xf>
    <xf numFmtId="0" fontId="14" fillId="0" borderId="6" xfId="550" applyFont="1" applyFill="1" applyBorder="1" applyAlignment="1">
      <alignment horizontal="left"/>
    </xf>
    <xf numFmtId="0" fontId="14" fillId="0" borderId="7" xfId="550" applyFont="1" applyFill="1" applyBorder="1" applyAlignment="1">
      <alignment horizontal="center" vertical="top" wrapText="1"/>
    </xf>
    <xf numFmtId="0" fontId="14" fillId="0" borderId="3" xfId="550" applyFont="1" applyFill="1" applyBorder="1" applyAlignment="1">
      <alignment horizontal="center"/>
    </xf>
    <xf numFmtId="0" fontId="14" fillId="0" borderId="0" xfId="550" applyFont="1" applyFill="1" applyBorder="1" applyAlignment="1">
      <alignment horizontal="center"/>
    </xf>
    <xf numFmtId="0" fontId="14" fillId="0" borderId="7" xfId="550" applyFont="1" applyFill="1" applyBorder="1" applyAlignment="1">
      <alignment horizontal="center"/>
    </xf>
    <xf numFmtId="0" fontId="5" fillId="0" borderId="7" xfId="550" applyFont="1" applyFill="1" applyBorder="1" applyAlignment="1">
      <alignment horizontal="center" vertical="top" wrapText="1"/>
    </xf>
    <xf numFmtId="0" fontId="5" fillId="0" borderId="0" xfId="550" applyFont="1" applyFill="1" applyBorder="1" applyAlignment="1">
      <alignment horizontal="center"/>
    </xf>
    <xf numFmtId="0" fontId="5" fillId="0" borderId="6" xfId="550" applyFont="1" applyFill="1" applyBorder="1" applyAlignment="1">
      <alignment horizontal="left"/>
    </xf>
    <xf numFmtId="0" fontId="5" fillId="0" borderId="7" xfId="550" applyFont="1" applyFill="1" applyBorder="1" applyAlignment="1">
      <alignment horizontal="left"/>
    </xf>
    <xf numFmtId="0" fontId="5" fillId="0" borderId="10" xfId="550" applyFont="1" applyFill="1" applyBorder="1" applyAlignment="1">
      <alignment horizontal="center"/>
    </xf>
    <xf numFmtId="0" fontId="106" fillId="0" borderId="10" xfId="550" applyFont="1" applyFill="1" applyBorder="1" applyAlignment="1">
      <alignment horizontal="center"/>
    </xf>
    <xf numFmtId="0" fontId="5" fillId="0" borderId="9" xfId="550" applyFont="1" applyFill="1" applyBorder="1" applyAlignment="1">
      <alignment horizontal="left"/>
    </xf>
    <xf numFmtId="0" fontId="5" fillId="0" borderId="10" xfId="550" applyFont="1" applyFill="1" applyBorder="1" applyAlignment="1">
      <alignment horizontal="center" vertical="top" wrapText="1"/>
    </xf>
    <xf numFmtId="0" fontId="5" fillId="0" borderId="8" xfId="550" applyFont="1" applyFill="1" applyBorder="1" applyAlignment="1">
      <alignment horizontal="center"/>
    </xf>
    <xf numFmtId="0" fontId="5" fillId="0" borderId="1" xfId="550" applyFont="1" applyFill="1" applyBorder="1" applyAlignment="1">
      <alignment horizontal="center"/>
    </xf>
    <xf numFmtId="0" fontId="5" fillId="0" borderId="11" xfId="550" applyFont="1" applyFill="1" applyBorder="1" applyAlignment="1">
      <alignment horizontal="center" vertical="top"/>
    </xf>
    <xf numFmtId="0" fontId="106" fillId="0" borderId="11" xfId="550" applyFont="1" applyFill="1" applyBorder="1" applyAlignment="1">
      <alignment horizontal="center"/>
    </xf>
    <xf numFmtId="0" fontId="14" fillId="0" borderId="11" xfId="550" applyFont="1" applyFill="1" applyBorder="1" applyAlignment="1">
      <alignment horizontal="left" vertical="top"/>
    </xf>
    <xf numFmtId="0" fontId="14" fillId="0" borderId="11" xfId="550" applyFont="1" applyFill="1" applyBorder="1" applyAlignment="1">
      <alignment horizontal="center" vertical="top" wrapText="1"/>
    </xf>
    <xf numFmtId="0" fontId="14" fillId="0" borderId="11" xfId="550" applyFont="1" applyFill="1" applyBorder="1" applyAlignment="1">
      <alignment horizontal="center" vertical="top"/>
    </xf>
    <xf numFmtId="0" fontId="14" fillId="0" borderId="11" xfId="550" applyFont="1" applyFill="1" applyBorder="1" applyAlignment="1">
      <alignment horizontal="left" vertical="top" wrapText="1"/>
    </xf>
    <xf numFmtId="0" fontId="40" fillId="0" borderId="11" xfId="550" applyFont="1" applyFill="1" applyBorder="1" applyAlignment="1">
      <alignment horizontal="center" vertical="top"/>
    </xf>
    <xf numFmtId="0" fontId="75" fillId="0" borderId="11" xfId="550" applyFont="1" applyFill="1" applyBorder="1" applyAlignment="1">
      <alignment horizontal="center" vertical="top" wrapText="1"/>
    </xf>
    <xf numFmtId="0" fontId="75" fillId="0" borderId="11" xfId="550" applyFont="1" applyFill="1" applyBorder="1" applyAlignment="1">
      <alignment horizontal="center" vertical="top"/>
    </xf>
    <xf numFmtId="2" fontId="40" fillId="0" borderId="11" xfId="550" applyNumberFormat="1" applyFont="1" applyFill="1" applyBorder="1" applyAlignment="1">
      <alignment horizontal="center" vertical="top"/>
    </xf>
    <xf numFmtId="2" fontId="75" fillId="0" borderId="11" xfId="550" applyNumberFormat="1" applyFont="1" applyFill="1" applyBorder="1" applyAlignment="1">
      <alignment horizontal="center" vertical="top"/>
    </xf>
    <xf numFmtId="0" fontId="40" fillId="0" borderId="7" xfId="550" applyFont="1" applyFill="1" applyBorder="1" applyAlignment="1">
      <alignment horizontal="center" vertical="top"/>
    </xf>
    <xf numFmtId="0" fontId="106" fillId="0" borderId="7" xfId="550" applyFont="1" applyFill="1" applyBorder="1" applyAlignment="1">
      <alignment horizontal="center" vertical="top"/>
    </xf>
    <xf numFmtId="0" fontId="75" fillId="0" borderId="6" xfId="550" applyFont="1" applyFill="1" applyBorder="1" applyAlignment="1">
      <alignment horizontal="left" vertical="top" wrapText="1"/>
    </xf>
    <xf numFmtId="0" fontId="75" fillId="0" borderId="7" xfId="550" applyFont="1" applyFill="1" applyBorder="1" applyAlignment="1">
      <alignment horizontal="center" vertical="top" wrapText="1"/>
    </xf>
    <xf numFmtId="0" fontId="75" fillId="0" borderId="7" xfId="550" applyFont="1" applyFill="1" applyBorder="1" applyAlignment="1">
      <alignment horizontal="center" vertical="top"/>
    </xf>
    <xf numFmtId="0" fontId="75" fillId="0" borderId="0" xfId="550" applyFont="1" applyFill="1" applyBorder="1" applyAlignment="1">
      <alignment horizontal="center" vertical="top"/>
    </xf>
    <xf numFmtId="2" fontId="75" fillId="0" borderId="7" xfId="550" applyNumberFormat="1" applyFont="1" applyFill="1" applyBorder="1" applyAlignment="1">
      <alignment horizontal="center" vertical="top"/>
    </xf>
    <xf numFmtId="2" fontId="75" fillId="0" borderId="0" xfId="550" applyNumberFormat="1" applyFont="1" applyFill="1" applyBorder="1" applyAlignment="1">
      <alignment horizontal="center" vertical="top"/>
    </xf>
    <xf numFmtId="0" fontId="40" fillId="0" borderId="7" xfId="550" applyFont="1" applyFill="1" applyBorder="1" applyAlignment="1">
      <alignment horizontal="center"/>
    </xf>
    <xf numFmtId="0" fontId="40" fillId="0" borderId="7" xfId="550" applyFont="1" applyFill="1" applyBorder="1" applyAlignment="1">
      <alignment horizontal="center" vertical="top" wrapText="1"/>
    </xf>
    <xf numFmtId="0" fontId="40" fillId="0" borderId="0" xfId="550" applyFont="1" applyFill="1" applyBorder="1" applyAlignment="1">
      <alignment horizontal="center"/>
    </xf>
    <xf numFmtId="2" fontId="40" fillId="0" borderId="7" xfId="550" applyNumberFormat="1" applyFont="1" applyFill="1" applyBorder="1" applyAlignment="1">
      <alignment horizontal="center"/>
    </xf>
    <xf numFmtId="2" fontId="40" fillId="0" borderId="0" xfId="550" applyNumberFormat="1" applyFont="1" applyFill="1" applyBorder="1" applyAlignment="1">
      <alignment horizontal="center"/>
    </xf>
    <xf numFmtId="0" fontId="87" fillId="0" borderId="7" xfId="0" applyFont="1" applyFill="1" applyBorder="1"/>
    <xf numFmtId="0" fontId="110" fillId="0" borderId="7" xfId="0" applyFont="1" applyFill="1" applyBorder="1" applyAlignment="1">
      <alignment horizontal="center" vertical="top" wrapText="1"/>
    </xf>
    <xf numFmtId="0" fontId="40" fillId="0" borderId="7" xfId="0" applyFont="1" applyFill="1" applyBorder="1" applyAlignment="1">
      <alignment vertical="top" wrapText="1"/>
    </xf>
    <xf numFmtId="0" fontId="40" fillId="0" borderId="7" xfId="0" applyFont="1" applyFill="1" applyBorder="1" applyAlignment="1">
      <alignment horizontal="center" vertical="top" wrapText="1"/>
    </xf>
    <xf numFmtId="2" fontId="40" fillId="0" borderId="7" xfId="0" applyNumberFormat="1" applyFont="1" applyFill="1" applyBorder="1" applyAlignment="1">
      <alignment horizontal="center" vertical="top" wrapText="1"/>
    </xf>
    <xf numFmtId="0" fontId="40" fillId="0" borderId="6" xfId="550" applyFont="1" applyFill="1" applyBorder="1" applyAlignment="1">
      <alignment horizontal="left" vertical="top" wrapText="1"/>
    </xf>
    <xf numFmtId="0" fontId="40" fillId="0" borderId="10" xfId="550" applyFont="1" applyFill="1" applyBorder="1" applyAlignment="1">
      <alignment horizontal="center"/>
    </xf>
    <xf numFmtId="0" fontId="40" fillId="0" borderId="10" xfId="0" applyFont="1" applyFill="1" applyBorder="1" applyAlignment="1">
      <alignment horizontal="left" vertical="top" wrapText="1"/>
    </xf>
    <xf numFmtId="0" fontId="40" fillId="0" borderId="10" xfId="550" applyFont="1" applyFill="1" applyBorder="1" applyAlignment="1">
      <alignment horizontal="center" vertical="top" wrapText="1"/>
    </xf>
    <xf numFmtId="0" fontId="40" fillId="0" borderId="8" xfId="550" applyFont="1" applyFill="1" applyBorder="1" applyAlignment="1">
      <alignment horizontal="center"/>
    </xf>
    <xf numFmtId="2" fontId="40" fillId="0" borderId="10" xfId="550" applyNumberFormat="1" applyFont="1" applyFill="1" applyBorder="1" applyAlignment="1">
      <alignment horizontal="center"/>
    </xf>
    <xf numFmtId="2" fontId="40" fillId="0" borderId="1" xfId="550" applyNumberFormat="1" applyFont="1" applyFill="1" applyBorder="1" applyAlignment="1">
      <alignment horizontal="center"/>
    </xf>
    <xf numFmtId="0" fontId="87" fillId="0" borderId="7" xfId="432" applyFont="1" applyFill="1" applyBorder="1"/>
    <xf numFmtId="0" fontId="40" fillId="0" borderId="6" xfId="550" applyFont="1" applyFill="1" applyBorder="1" applyAlignment="1">
      <alignment horizontal="left"/>
    </xf>
    <xf numFmtId="0" fontId="106" fillId="0" borderId="11" xfId="550" applyFont="1" applyFill="1" applyBorder="1" applyAlignment="1">
      <alignment horizontal="center" vertical="top"/>
    </xf>
    <xf numFmtId="0" fontId="88" fillId="0" borderId="11" xfId="432" applyFont="1" applyFill="1" applyBorder="1" applyAlignment="1">
      <alignment horizontal="center" vertical="center" wrapText="1"/>
    </xf>
    <xf numFmtId="0" fontId="106" fillId="0" borderId="7" xfId="432" applyFont="1" applyFill="1" applyBorder="1" applyAlignment="1">
      <alignment horizontal="center" vertical="top" wrapText="1"/>
    </xf>
    <xf numFmtId="0" fontId="43" fillId="0" borderId="7" xfId="432" applyFont="1" applyFill="1" applyBorder="1" applyAlignment="1">
      <alignment horizontal="center" vertical="top" wrapText="1"/>
    </xf>
    <xf numFmtId="0" fontId="92" fillId="0" borderId="0" xfId="424" applyFont="1" applyFill="1" applyBorder="1"/>
    <xf numFmtId="0" fontId="5" fillId="0" borderId="10" xfId="432" applyFont="1" applyFill="1" applyBorder="1" applyAlignment="1">
      <alignment horizontal="center" vertical="top" wrapText="1"/>
    </xf>
    <xf numFmtId="0" fontId="106" fillId="0" borderId="10" xfId="432" quotePrefix="1" applyFont="1" applyFill="1" applyBorder="1" applyAlignment="1">
      <alignment horizontal="center" vertical="top" wrapText="1"/>
    </xf>
    <xf numFmtId="0" fontId="5" fillId="0" borderId="10" xfId="432" applyFont="1" applyFill="1" applyBorder="1" applyAlignment="1">
      <alignment horizontal="left" vertical="top" wrapText="1"/>
    </xf>
    <xf numFmtId="0" fontId="3" fillId="0" borderId="0" xfId="424" applyFont="1" applyFill="1" applyBorder="1"/>
    <xf numFmtId="0" fontId="58" fillId="0" borderId="11" xfId="561" applyFont="1" applyFill="1" applyBorder="1" applyAlignment="1">
      <alignment horizontal="center" vertical="center" wrapText="1"/>
    </xf>
    <xf numFmtId="0" fontId="88" fillId="0" borderId="11" xfId="561" applyFont="1" applyFill="1" applyBorder="1" applyAlignment="1">
      <alignment horizontal="center" vertical="center" wrapText="1"/>
    </xf>
    <xf numFmtId="0" fontId="40" fillId="0" borderId="7" xfId="561" applyFont="1" applyFill="1" applyBorder="1" applyAlignment="1">
      <alignment horizontal="center" vertical="top"/>
    </xf>
    <xf numFmtId="0" fontId="106" fillId="0" borderId="7" xfId="561" applyFont="1" applyFill="1" applyBorder="1" applyAlignment="1">
      <alignment horizontal="center" vertical="top" wrapText="1"/>
    </xf>
    <xf numFmtId="0" fontId="75" fillId="0" borderId="7" xfId="561" applyFont="1" applyFill="1" applyBorder="1" applyAlignment="1">
      <alignment horizontal="left" vertical="top" wrapText="1"/>
    </xf>
    <xf numFmtId="0" fontId="75" fillId="0" borderId="7" xfId="561" applyFont="1" applyFill="1" applyBorder="1" applyAlignment="1">
      <alignment horizontal="center" vertical="top" wrapText="1"/>
    </xf>
    <xf numFmtId="0" fontId="75" fillId="0" borderId="7" xfId="561" applyNumberFormat="1" applyFont="1" applyFill="1" applyBorder="1" applyAlignment="1">
      <alignment horizontal="center" vertical="top" wrapText="1"/>
    </xf>
    <xf numFmtId="0" fontId="90" fillId="0" borderId="0" xfId="561" applyFont="1" applyFill="1" applyBorder="1" applyAlignment="1">
      <alignment vertical="top"/>
    </xf>
    <xf numFmtId="2" fontId="75" fillId="0" borderId="7" xfId="561" applyNumberFormat="1" applyFont="1" applyFill="1" applyBorder="1" applyAlignment="1">
      <alignment horizontal="center" vertical="top" wrapText="1"/>
    </xf>
    <xf numFmtId="0" fontId="90" fillId="0" borderId="7" xfId="561" applyFont="1" applyFill="1" applyBorder="1"/>
    <xf numFmtId="0" fontId="40" fillId="0" borderId="7" xfId="561" applyFont="1" applyFill="1" applyBorder="1" applyAlignment="1">
      <alignment horizontal="center" vertical="center" wrapText="1"/>
    </xf>
    <xf numFmtId="0" fontId="87" fillId="0" borderId="7" xfId="561" applyFont="1" applyFill="1" applyBorder="1"/>
    <xf numFmtId="0" fontId="91" fillId="0" borderId="7" xfId="561" applyFont="1" applyFill="1" applyBorder="1"/>
    <xf numFmtId="0" fontId="91" fillId="0" borderId="10" xfId="561" applyFont="1" applyFill="1" applyBorder="1"/>
    <xf numFmtId="0" fontId="106" fillId="0" borderId="10" xfId="561" quotePrefix="1" applyFont="1" applyFill="1" applyBorder="1" applyAlignment="1">
      <alignment horizontal="center" vertical="top" wrapText="1"/>
    </xf>
    <xf numFmtId="0" fontId="40" fillId="0" borderId="10" xfId="561" applyFont="1" applyFill="1" applyBorder="1" applyAlignment="1">
      <alignment horizontal="left" vertical="top" wrapText="1"/>
    </xf>
    <xf numFmtId="0" fontId="75" fillId="0" borderId="3" xfId="432" applyFont="1" applyFill="1" applyBorder="1" applyAlignment="1">
      <alignment horizontal="center" vertical="top" wrapText="1"/>
    </xf>
    <xf numFmtId="0" fontId="75" fillId="0" borderId="3" xfId="432" applyNumberFormat="1" applyFont="1" applyFill="1" applyBorder="1" applyAlignment="1">
      <alignment horizontal="center" vertical="top" wrapText="1"/>
    </xf>
    <xf numFmtId="0" fontId="40" fillId="0" borderId="7" xfId="432" applyFont="1" applyFill="1" applyBorder="1" applyAlignment="1">
      <alignment horizontal="center" vertical="center" wrapText="1"/>
    </xf>
    <xf numFmtId="2" fontId="40" fillId="0" borderId="7" xfId="432" applyNumberFormat="1" applyFont="1" applyFill="1" applyBorder="1" applyAlignment="1">
      <alignment horizontal="center" vertical="center" wrapText="1"/>
    </xf>
    <xf numFmtId="0" fontId="10" fillId="0" borderId="7" xfId="432" applyFont="1" applyFill="1" applyBorder="1" applyAlignment="1">
      <alignment horizontal="left" vertical="top" wrapText="1"/>
    </xf>
    <xf numFmtId="0" fontId="85" fillId="0" borderId="0" xfId="424" applyFont="1" applyFill="1" applyBorder="1"/>
    <xf numFmtId="0" fontId="106" fillId="0" borderId="3" xfId="432" applyFont="1" applyFill="1" applyBorder="1" applyAlignment="1">
      <alignment horizontal="center" vertical="top" wrapText="1"/>
    </xf>
    <xf numFmtId="0" fontId="106" fillId="0" borderId="11" xfId="424" applyFont="1" applyFill="1" applyBorder="1" applyAlignment="1">
      <alignment horizontal="center"/>
    </xf>
    <xf numFmtId="1" fontId="75" fillId="0" borderId="11" xfId="424" applyNumberFormat="1" applyFont="1" applyFill="1" applyBorder="1" applyAlignment="1">
      <alignment horizontal="left"/>
    </xf>
    <xf numFmtId="0" fontId="5" fillId="0" borderId="11" xfId="0" applyFont="1" applyFill="1" applyBorder="1" applyAlignment="1">
      <alignment horizontal="center"/>
    </xf>
    <xf numFmtId="0" fontId="106" fillId="0" borderId="11" xfId="0" applyFont="1" applyFill="1" applyBorder="1" applyAlignment="1">
      <alignment horizontal="center"/>
    </xf>
    <xf numFmtId="0" fontId="14" fillId="0" borderId="11" xfId="0" applyFont="1" applyFill="1" applyBorder="1" applyAlignment="1">
      <alignment horizontal="center" wrapText="1"/>
    </xf>
    <xf numFmtId="9" fontId="14" fillId="0" borderId="11" xfId="0" applyNumberFormat="1" applyFont="1" applyFill="1" applyBorder="1" applyAlignment="1">
      <alignment horizontal="center"/>
    </xf>
    <xf numFmtId="0" fontId="14" fillId="0" borderId="11" xfId="0" applyFont="1" applyFill="1" applyBorder="1" applyAlignment="1">
      <alignment horizontal="center"/>
    </xf>
    <xf numFmtId="2" fontId="14" fillId="0" borderId="11" xfId="0" applyNumberFormat="1" applyFont="1" applyFill="1" applyBorder="1" applyAlignment="1">
      <alignment horizontal="center"/>
    </xf>
    <xf numFmtId="0" fontId="106" fillId="0" borderId="4" xfId="425" applyFont="1" applyFill="1" applyBorder="1" applyAlignment="1">
      <alignment horizontal="center"/>
    </xf>
    <xf numFmtId="0" fontId="75" fillId="0" borderId="3" xfId="425" applyFont="1" applyFill="1" applyBorder="1" applyAlignment="1">
      <alignment horizontal="left" wrapText="1"/>
    </xf>
    <xf numFmtId="0" fontId="75" fillId="0" borderId="3" xfId="432" applyFont="1" applyFill="1" applyBorder="1" applyAlignment="1">
      <alignment horizontal="center"/>
    </xf>
    <xf numFmtId="0" fontId="75" fillId="0" borderId="4" xfId="432" applyFont="1" applyFill="1" applyBorder="1" applyAlignment="1">
      <alignment horizontal="center"/>
    </xf>
    <xf numFmtId="0" fontId="106" fillId="0" borderId="13" xfId="425" applyFont="1" applyFill="1" applyBorder="1" applyAlignment="1">
      <alignment horizontal="center"/>
    </xf>
    <xf numFmtId="0" fontId="75" fillId="0" borderId="11" xfId="425" applyFont="1" applyFill="1" applyBorder="1" applyAlignment="1">
      <alignment horizontal="left" wrapText="1"/>
    </xf>
    <xf numFmtId="2" fontId="94" fillId="0" borderId="11" xfId="432" applyNumberFormat="1" applyFont="1" applyFill="1" applyBorder="1" applyAlignment="1">
      <alignment horizontal="center" vertical="center" wrapText="1"/>
    </xf>
    <xf numFmtId="2" fontId="95" fillId="0" borderId="11" xfId="432" applyNumberFormat="1" applyFont="1" applyFill="1" applyBorder="1" applyAlignment="1">
      <alignment horizontal="center" vertical="center" wrapText="1"/>
    </xf>
    <xf numFmtId="2" fontId="96" fillId="0" borderId="11" xfId="432" applyNumberFormat="1" applyFont="1" applyFill="1" applyBorder="1" applyAlignment="1">
      <alignment horizontal="center" vertical="center" wrapText="1"/>
    </xf>
    <xf numFmtId="0" fontId="114" fillId="0" borderId="0" xfId="432" applyFont="1" applyFill="1" applyAlignment="1">
      <alignment horizontal="right" vertical="center" wrapText="1"/>
    </xf>
    <xf numFmtId="0" fontId="6" fillId="0" borderId="0" xfId="0" applyFont="1" applyFill="1"/>
    <xf numFmtId="0" fontId="5" fillId="0" borderId="0" xfId="0" applyFont="1" applyFill="1"/>
    <xf numFmtId="0" fontId="8" fillId="0" borderId="0" xfId="0" applyFont="1" applyFill="1" applyAlignment="1">
      <alignment horizontal="center"/>
    </xf>
    <xf numFmtId="0" fontId="0" fillId="0" borderId="0" xfId="0" applyFill="1" applyBorder="1" applyAlignment="1">
      <alignment horizontal="center"/>
    </xf>
    <xf numFmtId="0" fontId="0" fillId="0" borderId="1" xfId="0"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15" xfId="0" applyFont="1" applyFill="1" applyBorder="1" applyAlignment="1">
      <alignment horizontal="center"/>
    </xf>
    <xf numFmtId="0" fontId="5" fillId="0" borderId="4" xfId="0" applyFont="1" applyFill="1" applyBorder="1" applyAlignment="1">
      <alignment horizontal="left"/>
    </xf>
    <xf numFmtId="0" fontId="5" fillId="0" borderId="2" xfId="0" applyFont="1" applyFill="1" applyBorder="1"/>
    <xf numFmtId="0" fontId="5" fillId="0" borderId="15" xfId="0" applyFont="1" applyFill="1" applyBorder="1"/>
    <xf numFmtId="0" fontId="10" fillId="0" borderId="15" xfId="0" applyFont="1" applyFill="1" applyBorder="1" applyAlignment="1">
      <alignment horizontal="right"/>
    </xf>
    <xf numFmtId="0" fontId="5" fillId="0" borderId="5" xfId="0" applyFont="1" applyFill="1" applyBorder="1"/>
    <xf numFmtId="0" fontId="5" fillId="0" borderId="7" xfId="0" applyFont="1" applyFill="1" applyBorder="1" applyAlignment="1">
      <alignment horizontal="center"/>
    </xf>
    <xf numFmtId="0" fontId="5" fillId="0" borderId="0" xfId="0" applyFont="1" applyFill="1" applyBorder="1" applyAlignment="1">
      <alignment horizont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0" xfId="0" applyFont="1" applyFill="1" applyBorder="1" applyAlignment="1">
      <alignment horizontal="left"/>
    </xf>
    <xf numFmtId="0" fontId="5" fillId="0" borderId="6" xfId="0" applyFont="1" applyFill="1" applyBorder="1"/>
    <xf numFmtId="0" fontId="10" fillId="0" borderId="6" xfId="0" applyFont="1" applyFill="1" applyBorder="1" applyAlignment="1">
      <alignment horizontal="right"/>
    </xf>
    <xf numFmtId="0" fontId="5" fillId="0" borderId="8" xfId="0" applyFont="1" applyFill="1" applyBorder="1" applyAlignment="1">
      <alignment horizontal="center"/>
    </xf>
    <xf numFmtId="0" fontId="5" fillId="0" borderId="1" xfId="0" applyFont="1" applyFill="1" applyBorder="1" applyAlignment="1">
      <alignment horizontal="center"/>
    </xf>
    <xf numFmtId="0" fontId="5" fillId="0" borderId="8" xfId="0" applyFont="1" applyFill="1" applyBorder="1"/>
    <xf numFmtId="0" fontId="5" fillId="0" borderId="9" xfId="0" applyFont="1" applyFill="1" applyBorder="1"/>
    <xf numFmtId="0" fontId="10" fillId="0" borderId="9" xfId="0" applyFont="1" applyFill="1" applyBorder="1" applyAlignment="1">
      <alignment horizontal="right"/>
    </xf>
    <xf numFmtId="0" fontId="0" fillId="0" borderId="7" xfId="0" applyFill="1" applyBorder="1"/>
    <xf numFmtId="0" fontId="0" fillId="0" borderId="5" xfId="0" applyFill="1" applyBorder="1"/>
    <xf numFmtId="0" fontId="6" fillId="0" borderId="8" xfId="0" applyFont="1" applyFill="1" applyBorder="1" applyAlignment="1">
      <alignment horizontal="center"/>
    </xf>
    <xf numFmtId="0" fontId="0" fillId="0" borderId="10" xfId="0" applyFill="1" applyBorder="1" applyAlignment="1">
      <alignment horizontal="center"/>
    </xf>
    <xf numFmtId="0" fontId="0" fillId="0" borderId="9" xfId="0" applyFill="1" applyBorder="1" applyAlignment="1">
      <alignment horizontal="center"/>
    </xf>
    <xf numFmtId="0" fontId="5" fillId="0" borderId="12" xfId="0" applyFont="1" applyFill="1" applyBorder="1" applyAlignment="1">
      <alignment horizontal="center"/>
    </xf>
    <xf numFmtId="0" fontId="6" fillId="0" borderId="13" xfId="0" applyFont="1" applyFill="1" applyBorder="1" applyAlignment="1">
      <alignment horizontal="center"/>
    </xf>
    <xf numFmtId="0" fontId="6" fillId="0" borderId="14" xfId="0" applyFont="1" applyFill="1" applyBorder="1" applyAlignment="1">
      <alignment horizontal="center"/>
    </xf>
    <xf numFmtId="0" fontId="6" fillId="0" borderId="11" xfId="0" applyFont="1" applyFill="1" applyBorder="1" applyAlignment="1">
      <alignment horizontal="center"/>
    </xf>
    <xf numFmtId="0" fontId="6" fillId="0" borderId="12" xfId="0" applyFont="1" applyFill="1" applyBorder="1" applyAlignment="1">
      <alignment horizontal="center"/>
    </xf>
    <xf numFmtId="0" fontId="5" fillId="0" borderId="11" xfId="2" applyFont="1" applyFill="1" applyBorder="1" applyAlignment="1">
      <alignment horizontal="center"/>
    </xf>
    <xf numFmtId="2" fontId="14" fillId="0" borderId="11" xfId="5" applyNumberFormat="1" applyFont="1" applyFill="1" applyBorder="1" applyAlignment="1">
      <alignment horizontal="center" vertical="center"/>
    </xf>
    <xf numFmtId="2" fontId="14" fillId="0" borderId="11" xfId="0" applyNumberFormat="1" applyFont="1" applyFill="1" applyBorder="1" applyAlignment="1">
      <alignment horizontal="center" vertical="center"/>
    </xf>
    <xf numFmtId="0" fontId="3" fillId="0" borderId="0" xfId="0" applyFont="1" applyFill="1"/>
    <xf numFmtId="0" fontId="5" fillId="0" borderId="7" xfId="0" applyFont="1" applyFill="1" applyBorder="1" applyAlignment="1">
      <alignment horizontal="center" vertical="top"/>
    </xf>
    <xf numFmtId="0" fontId="5" fillId="0" borderId="6" xfId="0" applyFont="1" applyFill="1" applyBorder="1" applyAlignment="1">
      <alignment horizontal="center" vertical="top"/>
    </xf>
    <xf numFmtId="0" fontId="57" fillId="0" borderId="3" xfId="0" applyFont="1" applyFill="1" applyBorder="1" applyAlignment="1">
      <alignment horizontal="left" vertical="top" wrapText="1"/>
    </xf>
    <xf numFmtId="0" fontId="14" fillId="0" borderId="0" xfId="0" applyFont="1" applyFill="1" applyBorder="1" applyAlignment="1">
      <alignment horizontal="center" vertical="top"/>
    </xf>
    <xf numFmtId="0" fontId="14" fillId="0" borderId="7" xfId="0" applyFont="1" applyFill="1" applyBorder="1" applyAlignment="1">
      <alignment horizontal="center" vertical="top"/>
    </xf>
    <xf numFmtId="2" fontId="14" fillId="0" borderId="7" xfId="0" applyNumberFormat="1" applyFont="1" applyFill="1" applyBorder="1" applyAlignment="1">
      <alignment horizontal="center" vertical="top"/>
    </xf>
    <xf numFmtId="2" fontId="14" fillId="0" borderId="0" xfId="0" applyNumberFormat="1" applyFont="1" applyFill="1" applyBorder="1" applyAlignment="1">
      <alignment horizontal="center" vertical="top"/>
    </xf>
    <xf numFmtId="2" fontId="5" fillId="0" borderId="6" xfId="0" applyNumberFormat="1" applyFont="1" applyFill="1" applyBorder="1" applyAlignment="1">
      <alignment horizontal="center"/>
    </xf>
    <xf numFmtId="2" fontId="5" fillId="0" borderId="5" xfId="0" applyNumberFormat="1" applyFont="1" applyFill="1" applyBorder="1" applyAlignment="1">
      <alignment horizontal="center"/>
    </xf>
    <xf numFmtId="2" fontId="5" fillId="0" borderId="0" xfId="0" applyNumberFormat="1" applyFont="1" applyFill="1" applyBorder="1" applyAlignment="1">
      <alignment horizontal="center"/>
    </xf>
    <xf numFmtId="0" fontId="5" fillId="0" borderId="0" xfId="0" applyFont="1" applyFill="1" applyBorder="1" applyAlignment="1">
      <alignment horizontal="center" vertical="top"/>
    </xf>
    <xf numFmtId="0" fontId="106" fillId="0" borderId="7" xfId="0" applyFont="1" applyFill="1" applyBorder="1" applyAlignment="1">
      <alignment horizontal="left" vertical="top" wrapText="1"/>
    </xf>
    <xf numFmtId="2" fontId="5" fillId="0" borderId="7" xfId="0" applyNumberFormat="1" applyFont="1" applyFill="1" applyBorder="1" applyAlignment="1">
      <alignment horizontal="center" vertical="top"/>
    </xf>
    <xf numFmtId="2" fontId="5" fillId="0" borderId="0" xfId="0" applyNumberFormat="1" applyFont="1" applyFill="1" applyBorder="1" applyAlignment="1">
      <alignment horizontal="center" vertical="top"/>
    </xf>
    <xf numFmtId="0" fontId="5" fillId="0" borderId="10" xfId="0" applyFont="1" applyFill="1" applyBorder="1" applyAlignment="1">
      <alignment horizontal="center"/>
    </xf>
    <xf numFmtId="2" fontId="5" fillId="0" borderId="4" xfId="0" applyNumberFormat="1" applyFont="1" applyFill="1" applyBorder="1" applyAlignment="1">
      <alignment vertical="top"/>
    </xf>
    <xf numFmtId="165" fontId="14" fillId="0" borderId="7" xfId="428" applyFont="1" applyFill="1" applyBorder="1" applyAlignment="1" applyProtection="1">
      <alignment vertical="top" wrapText="1"/>
    </xf>
    <xf numFmtId="0" fontId="92" fillId="0" borderId="3" xfId="0" applyFont="1" applyFill="1" applyBorder="1" applyAlignment="1">
      <alignment vertical="top"/>
    </xf>
    <xf numFmtId="165" fontId="14" fillId="0" borderId="6" xfId="428" applyFont="1" applyFill="1" applyBorder="1" applyAlignment="1" applyProtection="1">
      <alignment horizontal="center" vertical="top" wrapText="1"/>
    </xf>
    <xf numFmtId="165" fontId="14" fillId="0" borderId="7" xfId="428" applyFont="1" applyFill="1" applyBorder="1" applyAlignment="1" applyProtection="1">
      <alignment horizontal="center" vertical="top" wrapText="1"/>
    </xf>
    <xf numFmtId="165" fontId="5" fillId="0" borderId="7" xfId="428" applyFont="1" applyFill="1" applyBorder="1" applyAlignment="1" applyProtection="1">
      <alignment vertical="top" wrapText="1"/>
    </xf>
    <xf numFmtId="0" fontId="0" fillId="0" borderId="7" xfId="0" applyFill="1" applyBorder="1" applyAlignment="1">
      <alignment vertical="top"/>
    </xf>
    <xf numFmtId="0" fontId="0" fillId="0" borderId="0" xfId="0" applyFill="1" applyAlignment="1">
      <alignment vertical="top"/>
    </xf>
    <xf numFmtId="165" fontId="5" fillId="0" borderId="7" xfId="428" applyFont="1" applyFill="1" applyBorder="1" applyAlignment="1" applyProtection="1">
      <alignment horizontal="center" vertical="top" wrapText="1"/>
    </xf>
    <xf numFmtId="165" fontId="5" fillId="0" borderId="6" xfId="428" applyFont="1" applyFill="1" applyBorder="1" applyAlignment="1" applyProtection="1">
      <alignment horizontal="center" vertical="top" wrapText="1"/>
    </xf>
    <xf numFmtId="0" fontId="0" fillId="0" borderId="0" xfId="0" applyFill="1" applyAlignment="1">
      <alignment horizontal="center" vertical="top"/>
    </xf>
    <xf numFmtId="165" fontId="5" fillId="0" borderId="10" xfId="428" applyFont="1" applyFill="1" applyBorder="1" applyAlignment="1" applyProtection="1">
      <alignment vertical="top" wrapText="1"/>
    </xf>
    <xf numFmtId="0" fontId="0" fillId="0" borderId="10" xfId="0" applyFill="1" applyBorder="1" applyAlignment="1">
      <alignment vertical="top"/>
    </xf>
    <xf numFmtId="0" fontId="0" fillId="0" borderId="9" xfId="0" applyFill="1" applyBorder="1" applyAlignment="1">
      <alignment horizontal="center" vertical="top"/>
    </xf>
    <xf numFmtId="165" fontId="5" fillId="0" borderId="10" xfId="428" applyFont="1" applyFill="1" applyBorder="1" applyAlignment="1" applyProtection="1">
      <alignment horizontal="center" vertical="top" wrapText="1"/>
    </xf>
    <xf numFmtId="168" fontId="5" fillId="0" borderId="4" xfId="0" applyNumberFormat="1" applyFont="1" applyFill="1" applyBorder="1"/>
    <xf numFmtId="0" fontId="3" fillId="0" borderId="0" xfId="0" applyFont="1" applyFill="1" applyAlignment="1">
      <alignment vertical="top"/>
    </xf>
    <xf numFmtId="0" fontId="57" fillId="0" borderId="7" xfId="0"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11" xfId="0" applyFont="1" applyFill="1" applyBorder="1" applyAlignment="1">
      <alignment horizontal="center" vertical="top"/>
    </xf>
    <xf numFmtId="0" fontId="14" fillId="0" borderId="11" xfId="0" applyFont="1" applyFill="1" applyBorder="1" applyAlignment="1">
      <alignment horizontal="center" vertical="top" wrapText="1"/>
    </xf>
    <xf numFmtId="0" fontId="14" fillId="0" borderId="11" xfId="0" applyFont="1" applyFill="1" applyBorder="1" applyAlignment="1">
      <alignment horizontal="center" vertical="top"/>
    </xf>
    <xf numFmtId="2" fontId="5" fillId="0" borderId="11" xfId="0" applyNumberFormat="1" applyFont="1" applyFill="1" applyBorder="1" applyAlignment="1">
      <alignment horizontal="center" vertical="top"/>
    </xf>
    <xf numFmtId="2" fontId="14" fillId="0" borderId="11" xfId="0" applyNumberFormat="1" applyFont="1" applyFill="1" applyBorder="1" applyAlignment="1">
      <alignment horizontal="center" vertical="top"/>
    </xf>
    <xf numFmtId="1" fontId="14" fillId="0" borderId="11"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11" xfId="2" applyFont="1" applyFill="1" applyBorder="1"/>
    <xf numFmtId="9" fontId="14" fillId="0" borderId="11" xfId="0" applyNumberFormat="1" applyFont="1" applyFill="1" applyBorder="1" applyAlignment="1">
      <alignment horizontal="center" vertical="center"/>
    </xf>
    <xf numFmtId="2" fontId="14" fillId="0" borderId="13" xfId="0" applyNumberFormat="1" applyFont="1" applyFill="1" applyBorder="1" applyAlignment="1">
      <alignment horizontal="center"/>
    </xf>
    <xf numFmtId="0" fontId="3" fillId="0" borderId="0" xfId="2" applyFont="1" applyFill="1"/>
    <xf numFmtId="0" fontId="5" fillId="0" borderId="0" xfId="2" applyFont="1" applyFill="1"/>
    <xf numFmtId="0" fontId="75" fillId="0" borderId="13" xfId="0" applyFont="1" applyFill="1" applyBorder="1" applyAlignment="1">
      <alignment horizontal="center"/>
    </xf>
    <xf numFmtId="2" fontId="75" fillId="0" borderId="11" xfId="0" applyNumberFormat="1" applyFont="1" applyFill="1" applyBorder="1" applyAlignment="1">
      <alignment horizontal="center"/>
    </xf>
    <xf numFmtId="2" fontId="75" fillId="0" borderId="13" xfId="0" applyNumberFormat="1" applyFont="1" applyFill="1" applyBorder="1" applyAlignment="1">
      <alignment horizontal="center"/>
    </xf>
    <xf numFmtId="0" fontId="5" fillId="0" borderId="7" xfId="0" quotePrefix="1" applyFont="1" applyFill="1" applyBorder="1" applyAlignment="1">
      <alignment horizontal="center" vertical="top" wrapText="1"/>
    </xf>
    <xf numFmtId="0" fontId="92" fillId="0" borderId="0" xfId="2" applyFont="1" applyFill="1" applyBorder="1"/>
    <xf numFmtId="0" fontId="3" fillId="0" borderId="7" xfId="2" applyFill="1" applyBorder="1"/>
    <xf numFmtId="0" fontId="3" fillId="0" borderId="0" xfId="2" applyFill="1" applyBorder="1"/>
    <xf numFmtId="0" fontId="5" fillId="0" borderId="10" xfId="0" quotePrefix="1" applyFont="1" applyFill="1" applyBorder="1" applyAlignment="1">
      <alignment horizontal="center" vertical="top" wrapText="1"/>
    </xf>
    <xf numFmtId="0" fontId="5" fillId="0" borderId="10" xfId="0" applyFont="1" applyFill="1" applyBorder="1" applyAlignment="1">
      <alignment horizontal="left" vertical="top" wrapText="1"/>
    </xf>
    <xf numFmtId="0" fontId="3" fillId="0" borderId="10" xfId="2" applyFill="1" applyBorder="1"/>
    <xf numFmtId="0" fontId="3" fillId="0" borderId="1" xfId="2" applyFill="1" applyBorder="1"/>
    <xf numFmtId="0" fontId="5" fillId="0" borderId="7" xfId="483" applyFont="1" applyFill="1" applyBorder="1" applyAlignment="1">
      <alignment horizontal="center" vertical="center"/>
    </xf>
    <xf numFmtId="0" fontId="14" fillId="0" borderId="2" xfId="483" applyFont="1" applyFill="1" applyBorder="1" applyAlignment="1">
      <alignment horizontal="center" vertical="center" wrapText="1"/>
    </xf>
    <xf numFmtId="0" fontId="52" fillId="0" borderId="0" xfId="432" applyFont="1" applyFill="1" applyAlignment="1">
      <alignment horizontal="center" vertical="center" wrapText="1"/>
    </xf>
    <xf numFmtId="0" fontId="5" fillId="0" borderId="5" xfId="483" applyFont="1" applyFill="1" applyBorder="1" applyAlignment="1">
      <alignment horizontal="center" vertical="center" wrapText="1"/>
    </xf>
    <xf numFmtId="2" fontId="101" fillId="0" borderId="7" xfId="483" applyNumberFormat="1" applyFont="1" applyFill="1" applyBorder="1"/>
    <xf numFmtId="2" fontId="101" fillId="0" borderId="0" xfId="483" applyNumberFormat="1" applyFont="1" applyFill="1"/>
    <xf numFmtId="0" fontId="5" fillId="0" borderId="6" xfId="483" quotePrefix="1" applyFont="1" applyFill="1" applyBorder="1" applyAlignment="1">
      <alignment horizontal="center" vertical="top" wrapText="1"/>
    </xf>
    <xf numFmtId="0" fontId="101" fillId="0" borderId="7" xfId="483" applyFont="1" applyFill="1" applyBorder="1"/>
    <xf numFmtId="2" fontId="101" fillId="0" borderId="0" xfId="483" applyNumberFormat="1" applyFont="1" applyFill="1" applyBorder="1"/>
    <xf numFmtId="0" fontId="5" fillId="0" borderId="10" xfId="483" applyFont="1" applyFill="1" applyBorder="1" applyAlignment="1">
      <alignment horizontal="center" vertical="center"/>
    </xf>
    <xf numFmtId="0" fontId="5" fillId="0" borderId="9" xfId="483" applyFont="1" applyFill="1" applyBorder="1" applyAlignment="1">
      <alignment horizontal="center" vertical="top" wrapText="1"/>
    </xf>
    <xf numFmtId="0" fontId="5" fillId="0" borderId="8" xfId="483" applyFont="1" applyFill="1" applyBorder="1" applyAlignment="1">
      <alignment horizontal="center" vertical="center" wrapText="1"/>
    </xf>
    <xf numFmtId="0" fontId="101" fillId="0" borderId="10" xfId="483" applyFont="1" applyFill="1" applyBorder="1"/>
    <xf numFmtId="2" fontId="101" fillId="0" borderId="1" xfId="483" applyNumberFormat="1" applyFont="1" applyFill="1" applyBorder="1"/>
    <xf numFmtId="168" fontId="5" fillId="0" borderId="10" xfId="483"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5" fillId="0" borderId="10" xfId="0" applyFont="1" applyFill="1" applyBorder="1" applyAlignment="1">
      <alignment vertical="top" wrapText="1"/>
    </xf>
    <xf numFmtId="0" fontId="5" fillId="0" borderId="7" xfId="0" applyFont="1" applyFill="1" applyBorder="1" applyAlignment="1">
      <alignment vertical="top" wrapText="1"/>
    </xf>
    <xf numFmtId="0" fontId="5" fillId="0" borderId="3" xfId="0" applyFont="1" applyFill="1" applyBorder="1" applyAlignment="1">
      <alignment horizontal="center" vertical="top" wrapText="1"/>
    </xf>
    <xf numFmtId="0" fontId="5" fillId="0" borderId="3" xfId="0" quotePrefix="1" applyFont="1" applyFill="1" applyBorder="1" applyAlignment="1">
      <alignment horizontal="center" vertical="top" wrapText="1"/>
    </xf>
    <xf numFmtId="0" fontId="14" fillId="0" borderId="3" xfId="0" applyFont="1" applyFill="1" applyBorder="1" applyAlignment="1">
      <alignment horizontal="left" vertical="top" wrapText="1"/>
    </xf>
    <xf numFmtId="0" fontId="14" fillId="0" borderId="7" xfId="483" applyFont="1" applyFill="1" applyBorder="1" applyAlignment="1">
      <alignment horizontal="left" vertical="top" wrapText="1"/>
    </xf>
    <xf numFmtId="0" fontId="14" fillId="0" borderId="5" xfId="483" applyFont="1" applyFill="1" applyBorder="1" applyAlignment="1">
      <alignment horizontal="center" vertical="center" wrapText="1"/>
    </xf>
    <xf numFmtId="0" fontId="79" fillId="0" borderId="0" xfId="432" applyFont="1" applyFill="1" applyAlignment="1">
      <alignment horizontal="center" vertical="center" wrapText="1"/>
    </xf>
    <xf numFmtId="1" fontId="14" fillId="0" borderId="0" xfId="483" applyNumberFormat="1" applyFont="1" applyFill="1" applyBorder="1" applyAlignment="1">
      <alignment horizontal="center" vertical="center"/>
    </xf>
    <xf numFmtId="0" fontId="5" fillId="0" borderId="7" xfId="554" applyFont="1" applyFill="1" applyBorder="1" applyAlignment="1">
      <alignment horizontal="left"/>
    </xf>
    <xf numFmtId="0" fontId="5" fillId="0" borderId="0" xfId="483" applyFont="1" applyFill="1" applyBorder="1" applyAlignment="1">
      <alignment horizontal="center" vertical="center" wrapText="1"/>
    </xf>
    <xf numFmtId="2" fontId="101" fillId="0" borderId="6" xfId="483" applyNumberFormat="1" applyFont="1" applyFill="1" applyBorder="1"/>
    <xf numFmtId="2" fontId="5" fillId="0" borderId="6" xfId="483" applyNumberFormat="1" applyFont="1" applyFill="1" applyBorder="1" applyAlignment="1">
      <alignment horizontal="center" vertical="center"/>
    </xf>
    <xf numFmtId="0" fontId="5" fillId="0" borderId="9" xfId="483" applyFont="1" applyFill="1" applyBorder="1" applyAlignment="1">
      <alignment horizontal="center" vertical="center" wrapText="1"/>
    </xf>
    <xf numFmtId="2" fontId="101" fillId="0" borderId="10" xfId="483" applyNumberFormat="1" applyFont="1" applyFill="1" applyBorder="1"/>
    <xf numFmtId="2" fontId="5" fillId="0" borderId="9" xfId="483" applyNumberFormat="1" applyFont="1" applyFill="1" applyBorder="1" applyAlignment="1">
      <alignment horizontal="center" vertical="center"/>
    </xf>
    <xf numFmtId="0" fontId="5" fillId="0" borderId="7" xfId="554" applyFont="1" applyFill="1" applyBorder="1" applyAlignment="1">
      <alignment horizontal="center" vertical="center"/>
    </xf>
    <xf numFmtId="0" fontId="5" fillId="0" borderId="0" xfId="554" applyFont="1" applyFill="1" applyBorder="1" applyAlignment="1">
      <alignment horizontal="center" vertical="center"/>
    </xf>
    <xf numFmtId="0" fontId="14" fillId="0" borderId="7" xfId="554" applyFont="1" applyFill="1" applyBorder="1" applyAlignment="1">
      <alignment horizontal="left" vertical="center" wrapText="1"/>
    </xf>
    <xf numFmtId="0" fontId="14" fillId="0" borderId="0" xfId="554" applyFont="1" applyFill="1" applyBorder="1" applyAlignment="1">
      <alignment horizontal="center" vertical="center"/>
    </xf>
    <xf numFmtId="1" fontId="14" fillId="0" borderId="3" xfId="554" applyNumberFormat="1" applyFont="1" applyFill="1" applyBorder="1" applyAlignment="1">
      <alignment horizontal="center" vertical="center"/>
    </xf>
    <xf numFmtId="0" fontId="79" fillId="0" borderId="3" xfId="432" applyFont="1" applyFill="1" applyBorder="1" applyAlignment="1">
      <alignment horizontal="center" vertical="center" wrapText="1"/>
    </xf>
    <xf numFmtId="0" fontId="14" fillId="0" borderId="5" xfId="554" applyFont="1" applyFill="1" applyBorder="1" applyAlignment="1">
      <alignment horizontal="center" vertical="center"/>
    </xf>
    <xf numFmtId="2" fontId="14" fillId="0" borderId="7" xfId="554" applyNumberFormat="1" applyFont="1" applyFill="1" applyBorder="1" applyAlignment="1">
      <alignment horizontal="center" vertical="center"/>
    </xf>
    <xf numFmtId="0" fontId="14" fillId="0" borderId="7" xfId="554" applyFont="1" applyFill="1" applyBorder="1" applyAlignment="1">
      <alignment horizontal="center" vertical="center"/>
    </xf>
    <xf numFmtId="168" fontId="14" fillId="0" borderId="7" xfId="554" applyNumberFormat="1" applyFont="1" applyFill="1" applyBorder="1" applyAlignment="1">
      <alignment horizontal="center" vertical="center"/>
    </xf>
    <xf numFmtId="0" fontId="5" fillId="0" borderId="7" xfId="554" applyFont="1" applyFill="1" applyBorder="1" applyAlignment="1">
      <alignment horizontal="center"/>
    </xf>
    <xf numFmtId="2" fontId="5" fillId="0" borderId="7" xfId="554" applyNumberFormat="1" applyFont="1" applyFill="1" applyBorder="1" applyAlignment="1">
      <alignment horizontal="center"/>
    </xf>
    <xf numFmtId="2" fontId="5" fillId="0" borderId="0" xfId="554" applyNumberFormat="1" applyFont="1" applyFill="1" applyAlignment="1">
      <alignment horizontal="center"/>
    </xf>
    <xf numFmtId="0" fontId="5" fillId="0" borderId="0" xfId="554" applyFont="1" applyFill="1" applyAlignment="1">
      <alignment horizontal="center"/>
    </xf>
    <xf numFmtId="0" fontId="5" fillId="0" borderId="0" xfId="554" applyFont="1" applyFill="1" applyBorder="1" applyAlignment="1">
      <alignment horizontal="center"/>
    </xf>
    <xf numFmtId="2" fontId="5" fillId="0" borderId="0" xfId="554" applyNumberFormat="1" applyFont="1" applyFill="1" applyBorder="1" applyAlignment="1">
      <alignment horizontal="center"/>
    </xf>
    <xf numFmtId="0" fontId="5" fillId="0" borderId="5" xfId="554" applyFont="1" applyFill="1" applyBorder="1" applyAlignment="1">
      <alignment horizontal="center"/>
    </xf>
    <xf numFmtId="0" fontId="5" fillId="0" borderId="7" xfId="555" applyFont="1" applyFill="1" applyBorder="1" applyAlignment="1">
      <alignment horizontal="center"/>
    </xf>
    <xf numFmtId="0" fontId="5" fillId="0" borderId="0" xfId="555" applyFont="1" applyFill="1" applyBorder="1" applyAlignment="1">
      <alignment horizontal="center"/>
    </xf>
    <xf numFmtId="0" fontId="5" fillId="0" borderId="10" xfId="554" applyFont="1" applyFill="1" applyBorder="1" applyAlignment="1">
      <alignment horizontal="left"/>
    </xf>
    <xf numFmtId="0" fontId="14" fillId="0" borderId="5" xfId="0" applyFont="1" applyFill="1" applyBorder="1" applyAlignment="1">
      <alignment horizontal="center" vertical="top" wrapText="1"/>
    </xf>
    <xf numFmtId="0" fontId="6" fillId="0" borderId="5" xfId="483" applyFont="1" applyFill="1" applyBorder="1" applyAlignment="1">
      <alignment horizontal="center" vertical="center" wrapText="1"/>
    </xf>
    <xf numFmtId="168" fontId="6" fillId="0" borderId="0" xfId="483" applyNumberFormat="1" applyFont="1" applyFill="1" applyBorder="1" applyAlignment="1">
      <alignment horizontal="center" vertical="center"/>
    </xf>
    <xf numFmtId="0" fontId="3" fillId="0" borderId="7" xfId="2" applyFont="1" applyFill="1" applyBorder="1"/>
    <xf numFmtId="0" fontId="5" fillId="0" borderId="5" xfId="0" applyFont="1" applyFill="1" applyBorder="1" applyAlignment="1">
      <alignment horizontal="center" vertical="top" wrapText="1"/>
    </xf>
    <xf numFmtId="0" fontId="3" fillId="0" borderId="0" xfId="2" applyFont="1" applyFill="1" applyBorder="1"/>
    <xf numFmtId="0" fontId="3" fillId="0" borderId="10" xfId="2" applyFont="1" applyFill="1" applyBorder="1"/>
    <xf numFmtId="0" fontId="3" fillId="0" borderId="1" xfId="2" applyFont="1" applyFill="1" applyBorder="1"/>
    <xf numFmtId="0" fontId="5" fillId="0" borderId="7" xfId="168" applyFont="1" applyFill="1" applyBorder="1" applyAlignment="1">
      <alignment horizontal="center"/>
    </xf>
    <xf numFmtId="0" fontId="5" fillId="0" borderId="0" xfId="168" applyFont="1" applyFill="1" applyBorder="1" applyAlignment="1">
      <alignment horizontal="center"/>
    </xf>
    <xf numFmtId="0" fontId="14" fillId="0" borderId="7" xfId="168" applyFont="1" applyFill="1" applyBorder="1" applyAlignment="1">
      <alignment horizontal="left"/>
    </xf>
    <xf numFmtId="0" fontId="14" fillId="0" borderId="3" xfId="168" applyFont="1" applyFill="1" applyBorder="1" applyAlignment="1">
      <alignment horizontal="center"/>
    </xf>
    <xf numFmtId="2" fontId="14" fillId="0" borderId="15" xfId="168" applyNumberFormat="1" applyFont="1" applyFill="1" applyBorder="1" applyAlignment="1">
      <alignment horizontal="center"/>
    </xf>
    <xf numFmtId="2" fontId="14" fillId="0" borderId="7" xfId="168" applyNumberFormat="1" applyFont="1" applyFill="1" applyBorder="1" applyAlignment="1">
      <alignment horizontal="center"/>
    </xf>
    <xf numFmtId="168" fontId="14" fillId="0" borderId="7" xfId="168" applyNumberFormat="1" applyFont="1" applyFill="1" applyBorder="1" applyAlignment="1">
      <alignment horizontal="center"/>
    </xf>
    <xf numFmtId="0" fontId="14" fillId="0" borderId="7" xfId="168" applyFont="1" applyFill="1" applyBorder="1" applyAlignment="1">
      <alignment horizontal="center"/>
    </xf>
    <xf numFmtId="0" fontId="14" fillId="0" borderId="0" xfId="168" applyFont="1" applyFill="1" applyBorder="1" applyAlignment="1">
      <alignment horizontal="center"/>
    </xf>
    <xf numFmtId="2" fontId="5" fillId="0" borderId="6" xfId="168" applyNumberFormat="1" applyFont="1" applyFill="1" applyBorder="1" applyAlignment="1">
      <alignment horizontal="center"/>
    </xf>
    <xf numFmtId="2" fontId="5" fillId="0" borderId="0" xfId="168" applyNumberFormat="1" applyFont="1" applyFill="1" applyBorder="1" applyAlignment="1">
      <alignment horizontal="center"/>
    </xf>
    <xf numFmtId="2" fontId="5" fillId="0" borderId="7" xfId="168" applyNumberFormat="1" applyFont="1" applyFill="1" applyBorder="1" applyAlignment="1">
      <alignment horizontal="center"/>
    </xf>
    <xf numFmtId="168" fontId="5" fillId="0" borderId="7" xfId="168" applyNumberFormat="1" applyFont="1" applyFill="1" applyBorder="1" applyAlignment="1">
      <alignment horizontal="center"/>
    </xf>
    <xf numFmtId="0" fontId="5" fillId="0" borderId="7" xfId="168" applyFont="1" applyFill="1" applyBorder="1" applyAlignment="1">
      <alignment horizontal="left"/>
    </xf>
    <xf numFmtId="0" fontId="5" fillId="0" borderId="5" xfId="168" applyFont="1" applyFill="1" applyBorder="1" applyAlignment="1">
      <alignment horizontal="center"/>
    </xf>
    <xf numFmtId="0" fontId="5" fillId="0" borderId="7" xfId="556" applyFont="1" applyFill="1" applyBorder="1" applyAlignment="1">
      <alignment horizontal="center"/>
    </xf>
    <xf numFmtId="0" fontId="5" fillId="0" borderId="7" xfId="556" applyFont="1" applyFill="1" applyBorder="1" applyAlignment="1">
      <alignment horizontal="center" vertical="center" wrapText="1"/>
    </xf>
    <xf numFmtId="0" fontId="5" fillId="0" borderId="7" xfId="557" applyFont="1" applyFill="1" applyBorder="1" applyAlignment="1">
      <alignment horizontal="center"/>
    </xf>
    <xf numFmtId="167" fontId="5" fillId="0" borderId="7" xfId="556" applyNumberFormat="1" applyFont="1" applyFill="1" applyBorder="1" applyAlignment="1">
      <alignment horizontal="center"/>
    </xf>
    <xf numFmtId="2" fontId="5" fillId="0" borderId="0" xfId="557" applyNumberFormat="1" applyFont="1" applyFill="1" applyBorder="1" applyAlignment="1">
      <alignment horizontal="center"/>
    </xf>
    <xf numFmtId="2" fontId="5" fillId="0" borderId="7" xfId="557" applyNumberFormat="1" applyFont="1" applyFill="1" applyBorder="1" applyAlignment="1">
      <alignment horizontal="center"/>
    </xf>
    <xf numFmtId="168" fontId="5" fillId="0" borderId="7" xfId="557" applyNumberFormat="1" applyFont="1" applyFill="1" applyBorder="1" applyAlignment="1">
      <alignment horizontal="center"/>
    </xf>
    <xf numFmtId="0" fontId="5" fillId="0" borderId="7" xfId="558" applyFont="1" applyFill="1" applyBorder="1" applyAlignment="1">
      <alignment horizontal="center"/>
    </xf>
    <xf numFmtId="0" fontId="5" fillId="0" borderId="10" xfId="168" applyFont="1" applyFill="1" applyBorder="1" applyAlignment="1">
      <alignment horizontal="center"/>
    </xf>
    <xf numFmtId="0" fontId="5" fillId="0" borderId="1" xfId="168" applyFont="1" applyFill="1" applyBorder="1" applyAlignment="1">
      <alignment horizontal="center"/>
    </xf>
    <xf numFmtId="2" fontId="5" fillId="0" borderId="10" xfId="168" applyNumberFormat="1" applyFont="1" applyFill="1" applyBorder="1" applyAlignment="1">
      <alignment horizontal="center"/>
    </xf>
    <xf numFmtId="2" fontId="5" fillId="0" borderId="1" xfId="168" applyNumberFormat="1" applyFont="1" applyFill="1" applyBorder="1" applyAlignment="1">
      <alignment horizontal="center"/>
    </xf>
    <xf numFmtId="0" fontId="5" fillId="0" borderId="8" xfId="168" applyFont="1" applyFill="1" applyBorder="1" applyAlignment="1">
      <alignment horizontal="center"/>
    </xf>
    <xf numFmtId="0" fontId="5" fillId="0" borderId="10" xfId="559" applyFont="1" applyFill="1" applyBorder="1" applyAlignment="1">
      <alignment horizontal="center"/>
    </xf>
    <xf numFmtId="0" fontId="5" fillId="0" borderId="1" xfId="559" applyFont="1" applyFill="1" applyBorder="1" applyAlignment="1">
      <alignment horizontal="center"/>
    </xf>
    <xf numFmtId="0" fontId="41" fillId="0" borderId="7" xfId="168" applyFont="1" applyFill="1" applyBorder="1" applyAlignment="1">
      <alignment horizontal="left"/>
    </xf>
    <xf numFmtId="2" fontId="14" fillId="0" borderId="3" xfId="168" applyNumberFormat="1" applyFont="1" applyFill="1" applyBorder="1" applyAlignment="1">
      <alignment horizontal="center"/>
    </xf>
    <xf numFmtId="0" fontId="5" fillId="0" borderId="10" xfId="556" applyFont="1" applyFill="1" applyBorder="1" applyAlignment="1">
      <alignment horizontal="center"/>
    </xf>
    <xf numFmtId="0" fontId="5" fillId="0" borderId="10" xfId="556" applyFont="1" applyFill="1" applyBorder="1" applyAlignment="1">
      <alignment horizontal="center" vertical="center" wrapText="1"/>
    </xf>
    <xf numFmtId="0" fontId="38" fillId="0" borderId="10" xfId="168" applyFont="1" applyFill="1" applyBorder="1" applyAlignment="1">
      <alignment horizontal="left"/>
    </xf>
    <xf numFmtId="0" fontId="5" fillId="0" borderId="10" xfId="557" applyFont="1" applyFill="1" applyBorder="1" applyAlignment="1">
      <alignment horizontal="center"/>
    </xf>
    <xf numFmtId="167" fontId="5" fillId="0" borderId="10" xfId="556" applyNumberFormat="1" applyFont="1" applyFill="1" applyBorder="1" applyAlignment="1">
      <alignment horizontal="center"/>
    </xf>
    <xf numFmtId="2" fontId="5" fillId="0" borderId="1" xfId="557" applyNumberFormat="1" applyFont="1" applyFill="1" applyBorder="1" applyAlignment="1">
      <alignment horizontal="center"/>
    </xf>
    <xf numFmtId="2" fontId="5" fillId="0" borderId="10" xfId="557" applyNumberFormat="1" applyFont="1" applyFill="1" applyBorder="1" applyAlignment="1">
      <alignment horizontal="center"/>
    </xf>
    <xf numFmtId="168" fontId="5" fillId="0" borderId="10" xfId="557" applyNumberFormat="1" applyFont="1" applyFill="1" applyBorder="1" applyAlignment="1">
      <alignment horizontal="center"/>
    </xf>
    <xf numFmtId="0" fontId="5" fillId="0" borderId="10" xfId="558" applyFont="1" applyFill="1" applyBorder="1" applyAlignment="1">
      <alignment horizontal="center"/>
    </xf>
    <xf numFmtId="2" fontId="5" fillId="0" borderId="7" xfId="556" applyNumberFormat="1" applyFont="1" applyFill="1" applyBorder="1" applyAlignment="1">
      <alignment horizontal="center"/>
    </xf>
    <xf numFmtId="0" fontId="5" fillId="0" borderId="7" xfId="557" applyFont="1" applyFill="1" applyBorder="1" applyAlignment="1">
      <alignment horizontal="center" vertical="center" wrapText="1"/>
    </xf>
    <xf numFmtId="0" fontId="5" fillId="0" borderId="0" xfId="557" applyFont="1" applyFill="1" applyBorder="1" applyAlignment="1">
      <alignment horizontal="center" vertical="center" wrapText="1"/>
    </xf>
    <xf numFmtId="0" fontId="14" fillId="0" borderId="7" xfId="557" applyFont="1" applyFill="1" applyBorder="1" applyAlignment="1">
      <alignment horizontal="left" vertical="center" wrapText="1"/>
    </xf>
    <xf numFmtId="0" fontId="14" fillId="0" borderId="7" xfId="557" applyFont="1" applyFill="1" applyBorder="1" applyAlignment="1">
      <alignment horizontal="center" vertical="center" wrapText="1"/>
    </xf>
    <xf numFmtId="168" fontId="14" fillId="0" borderId="7" xfId="557" applyNumberFormat="1" applyFont="1" applyFill="1" applyBorder="1" applyAlignment="1">
      <alignment horizontal="center" vertical="center" wrapText="1"/>
    </xf>
    <xf numFmtId="0" fontId="14" fillId="0" borderId="5" xfId="557" applyFont="1" applyFill="1" applyBorder="1" applyAlignment="1">
      <alignment horizontal="center" vertical="center" wrapText="1"/>
    </xf>
    <xf numFmtId="2" fontId="14" fillId="0" borderId="7" xfId="557" applyNumberFormat="1" applyFont="1" applyFill="1" applyBorder="1" applyAlignment="1">
      <alignment horizontal="center" vertical="center" wrapText="1"/>
    </xf>
    <xf numFmtId="0" fontId="14" fillId="0" borderId="7" xfId="560" applyFont="1" applyFill="1" applyBorder="1" applyAlignment="1">
      <alignment horizontal="center" vertical="center" wrapText="1"/>
    </xf>
    <xf numFmtId="0" fontId="14" fillId="0" borderId="0" xfId="560" applyFont="1" applyFill="1" applyBorder="1" applyAlignment="1">
      <alignment horizontal="center" vertical="center" wrapText="1"/>
    </xf>
    <xf numFmtId="168" fontId="5" fillId="0" borderId="0" xfId="557" applyNumberFormat="1" applyFont="1" applyFill="1" applyBorder="1" applyAlignment="1">
      <alignment horizontal="center"/>
    </xf>
    <xf numFmtId="0" fontId="5" fillId="0" borderId="0" xfId="557" applyFont="1" applyFill="1" applyBorder="1" applyAlignment="1">
      <alignment horizontal="center"/>
    </xf>
    <xf numFmtId="0" fontId="5" fillId="0" borderId="10" xfId="557" applyFont="1" applyFill="1" applyBorder="1" applyAlignment="1">
      <alignment horizontal="left" vertical="center" wrapText="1"/>
    </xf>
    <xf numFmtId="2" fontId="5" fillId="0" borderId="10" xfId="556" applyNumberFormat="1" applyFont="1" applyFill="1" applyBorder="1" applyAlignment="1">
      <alignment horizontal="center"/>
    </xf>
    <xf numFmtId="0" fontId="14" fillId="0" borderId="10" xfId="0" applyFont="1" applyFill="1" applyBorder="1" applyAlignment="1">
      <alignment horizontal="left" vertical="top" wrapText="1"/>
    </xf>
    <xf numFmtId="0" fontId="14" fillId="0" borderId="10" xfId="0" applyFont="1" applyFill="1" applyBorder="1" applyAlignment="1">
      <alignment horizontal="center" vertical="top" wrapText="1"/>
    </xf>
    <xf numFmtId="0" fontId="5" fillId="0" borderId="11" xfId="424" applyFont="1" applyFill="1" applyBorder="1" applyAlignment="1">
      <alignment horizontal="center"/>
    </xf>
    <xf numFmtId="1" fontId="14" fillId="0" borderId="11" xfId="424" applyNumberFormat="1" applyFont="1" applyFill="1" applyBorder="1" applyAlignment="1">
      <alignment horizontal="center"/>
    </xf>
    <xf numFmtId="2" fontId="14" fillId="0" borderId="11" xfId="424" applyNumberFormat="1" applyFont="1" applyFill="1" applyBorder="1" applyAlignment="1">
      <alignment horizontal="center"/>
    </xf>
    <xf numFmtId="0" fontId="102" fillId="0" borderId="0" xfId="562" applyFont="1" applyFill="1" applyAlignment="1">
      <alignment vertical="top"/>
    </xf>
    <xf numFmtId="0" fontId="103" fillId="0" borderId="0" xfId="563" applyFont="1" applyFill="1" applyAlignment="1">
      <alignment vertical="top" wrapText="1"/>
    </xf>
    <xf numFmtId="0" fontId="10" fillId="0" borderId="0" xfId="564" applyFont="1" applyFill="1"/>
    <xf numFmtId="167" fontId="6" fillId="0" borderId="0" xfId="565" applyNumberFormat="1" applyFont="1" applyFill="1" applyAlignment="1">
      <alignment horizontal="center"/>
    </xf>
    <xf numFmtId="0" fontId="5" fillId="0" borderId="0" xfId="565" applyFont="1" applyFill="1" applyAlignment="1">
      <alignment horizontal="center"/>
    </xf>
    <xf numFmtId="0" fontId="6" fillId="0" borderId="0" xfId="562" applyFont="1" applyFill="1"/>
    <xf numFmtId="0" fontId="10" fillId="0" borderId="0" xfId="564" applyFont="1" applyFill="1" applyAlignment="1">
      <alignment horizontal="left"/>
    </xf>
    <xf numFmtId="167" fontId="6" fillId="0" borderId="1" xfId="565" applyNumberFormat="1" applyFont="1" applyFill="1" applyBorder="1" applyAlignment="1">
      <alignment horizontal="center"/>
    </xf>
    <xf numFmtId="0" fontId="5" fillId="0" borderId="1" xfId="565" applyFont="1" applyFill="1" applyBorder="1" applyAlignment="1">
      <alignment horizontal="center"/>
    </xf>
    <xf numFmtId="0" fontId="103" fillId="0" borderId="0" xfId="562" applyFont="1" applyFill="1"/>
    <xf numFmtId="49" fontId="5" fillId="0" borderId="11" xfId="562" applyNumberFormat="1" applyFont="1" applyFill="1" applyBorder="1" applyAlignment="1">
      <alignment horizontal="center" vertical="center" wrapText="1"/>
    </xf>
    <xf numFmtId="0" fontId="5" fillId="0" borderId="11" xfId="562" quotePrefix="1" applyFont="1" applyFill="1" applyBorder="1" applyAlignment="1">
      <alignment horizontal="center" vertical="top" wrapText="1"/>
    </xf>
    <xf numFmtId="0" fontId="5" fillId="0" borderId="11" xfId="562" quotePrefix="1" applyNumberFormat="1" applyFont="1" applyFill="1" applyBorder="1" applyAlignment="1">
      <alignment horizontal="center" vertical="top" wrapText="1"/>
    </xf>
    <xf numFmtId="1" fontId="5" fillId="0" borderId="11" xfId="562" quotePrefix="1" applyNumberFormat="1" applyFont="1" applyFill="1" applyBorder="1" applyAlignment="1">
      <alignment horizontal="center" vertical="top" wrapText="1"/>
    </xf>
    <xf numFmtId="49" fontId="5" fillId="0" borderId="11" xfId="562" applyNumberFormat="1" applyFont="1" applyFill="1" applyBorder="1" applyAlignment="1">
      <alignment horizontal="center" vertical="top" wrapText="1"/>
    </xf>
    <xf numFmtId="0" fontId="103" fillId="0" borderId="0" xfId="562" applyFont="1" applyFill="1" applyAlignment="1">
      <alignment vertical="top" wrapText="1"/>
    </xf>
    <xf numFmtId="0" fontId="75" fillId="0" borderId="0" xfId="432" applyFont="1" applyFill="1" applyBorder="1" applyAlignment="1">
      <alignment horizontal="center" vertical="top" wrapText="1"/>
    </xf>
    <xf numFmtId="0" fontId="75" fillId="0" borderId="7" xfId="432" applyFont="1" applyFill="1" applyBorder="1" applyAlignment="1">
      <alignment horizontal="center" vertical="top"/>
    </xf>
    <xf numFmtId="0" fontId="75" fillId="0" borderId="0" xfId="432" applyFont="1" applyFill="1" applyBorder="1" applyAlignment="1">
      <alignment horizontal="center" vertical="top"/>
    </xf>
    <xf numFmtId="2" fontId="75" fillId="0" borderId="7" xfId="432" applyNumberFormat="1" applyFont="1" applyFill="1" applyBorder="1" applyAlignment="1">
      <alignment horizontal="center" vertical="top"/>
    </xf>
    <xf numFmtId="2" fontId="75" fillId="0" borderId="0" xfId="432" applyNumberFormat="1" applyFont="1" applyFill="1" applyBorder="1" applyAlignment="1">
      <alignment horizontal="center" vertical="top"/>
    </xf>
    <xf numFmtId="2" fontId="75" fillId="0" borderId="5" xfId="432" applyNumberFormat="1" applyFont="1" applyFill="1" applyBorder="1" applyAlignment="1">
      <alignment horizontal="center" vertical="top"/>
    </xf>
    <xf numFmtId="0" fontId="40" fillId="0" borderId="10" xfId="425" applyFont="1" applyFill="1" applyBorder="1" applyAlignment="1">
      <alignment horizontal="center"/>
    </xf>
    <xf numFmtId="2" fontId="40" fillId="0" borderId="9" xfId="425" applyNumberFormat="1" applyFont="1" applyFill="1" applyBorder="1" applyAlignment="1">
      <alignment horizontal="center"/>
    </xf>
    <xf numFmtId="2" fontId="40" fillId="0" borderId="8" xfId="432" applyNumberFormat="1" applyFont="1" applyFill="1" applyBorder="1" applyAlignment="1">
      <alignment horizontal="center"/>
    </xf>
    <xf numFmtId="0" fontId="13" fillId="0" borderId="7" xfId="432" applyFont="1" applyFill="1" applyBorder="1" applyAlignment="1">
      <alignment horizontal="center" vertical="top" wrapText="1"/>
    </xf>
    <xf numFmtId="0" fontId="13" fillId="0" borderId="0" xfId="432" applyFont="1" applyFill="1" applyBorder="1" applyAlignment="1">
      <alignment horizontal="center" vertical="top"/>
    </xf>
    <xf numFmtId="0" fontId="13" fillId="0" borderId="7" xfId="432" applyFont="1" applyFill="1" applyBorder="1" applyAlignment="1">
      <alignment horizontal="center" vertical="top"/>
    </xf>
    <xf numFmtId="2" fontId="13" fillId="0" borderId="0" xfId="432" applyNumberFormat="1" applyFont="1" applyFill="1" applyBorder="1" applyAlignment="1">
      <alignment horizontal="center" vertical="top"/>
    </xf>
    <xf numFmtId="2" fontId="13" fillId="0" borderId="7" xfId="432" applyNumberFormat="1" applyFont="1" applyFill="1" applyBorder="1" applyAlignment="1">
      <alignment horizontal="center" vertical="top"/>
    </xf>
    <xf numFmtId="0" fontId="6" fillId="0" borderId="7" xfId="432" applyFont="1" applyFill="1" applyBorder="1" applyAlignment="1">
      <alignment horizontal="center"/>
    </xf>
    <xf numFmtId="14" fontId="6" fillId="0" borderId="6" xfId="432" applyNumberFormat="1" applyFont="1" applyFill="1" applyBorder="1" applyAlignment="1">
      <alignment horizontal="center"/>
    </xf>
    <xf numFmtId="0" fontId="6" fillId="0" borderId="0" xfId="432" applyFont="1" applyFill="1" applyBorder="1" applyAlignment="1">
      <alignment horizontal="center"/>
    </xf>
    <xf numFmtId="2" fontId="6" fillId="0" borderId="7" xfId="432" applyNumberFormat="1" applyFont="1" applyFill="1" applyBorder="1" applyAlignment="1">
      <alignment horizontal="center"/>
    </xf>
    <xf numFmtId="2" fontId="6" fillId="0" borderId="0" xfId="432" applyNumberFormat="1" applyFont="1" applyFill="1" applyBorder="1" applyAlignment="1">
      <alignment horizontal="center"/>
    </xf>
    <xf numFmtId="0" fontId="6" fillId="0" borderId="10" xfId="432" applyFont="1" applyFill="1" applyBorder="1" applyAlignment="1">
      <alignment horizontal="center"/>
    </xf>
    <xf numFmtId="0" fontId="6" fillId="0" borderId="9" xfId="432" applyFont="1" applyFill="1" applyBorder="1" applyAlignment="1">
      <alignment horizontal="center" wrapText="1"/>
    </xf>
    <xf numFmtId="0" fontId="6" fillId="0" borderId="8" xfId="432" applyFont="1" applyFill="1" applyBorder="1" applyAlignment="1">
      <alignment horizontal="center"/>
    </xf>
    <xf numFmtId="2" fontId="6" fillId="0" borderId="9" xfId="432" applyNumberFormat="1" applyFont="1" applyFill="1" applyBorder="1" applyAlignment="1">
      <alignment horizontal="center"/>
    </xf>
    <xf numFmtId="2" fontId="6" fillId="0" borderId="10" xfId="432" applyNumberFormat="1" applyFont="1" applyFill="1" applyBorder="1" applyAlignment="1">
      <alignment horizontal="center"/>
    </xf>
    <xf numFmtId="2" fontId="6" fillId="0" borderId="1" xfId="432" applyNumberFormat="1" applyFont="1" applyFill="1" applyBorder="1" applyAlignment="1">
      <alignment horizontal="center"/>
    </xf>
    <xf numFmtId="0" fontId="75" fillId="0" borderId="3" xfId="432" applyFont="1" applyFill="1" applyBorder="1" applyAlignment="1">
      <alignment horizontal="center" vertical="top"/>
    </xf>
    <xf numFmtId="0" fontId="40" fillId="0" borderId="0" xfId="432" applyFont="1" applyFill="1" applyBorder="1" applyAlignment="1">
      <alignment horizontal="center" wrapText="1"/>
    </xf>
    <xf numFmtId="0" fontId="6" fillId="0" borderId="9" xfId="432" applyFont="1" applyFill="1" applyBorder="1" applyAlignment="1">
      <alignment horizontal="center"/>
    </xf>
    <xf numFmtId="0" fontId="5" fillId="0" borderId="7" xfId="486" applyFont="1" applyFill="1" applyBorder="1" applyAlignment="1">
      <alignment horizontal="center" vertical="top"/>
    </xf>
    <xf numFmtId="0" fontId="14" fillId="0" borderId="7" xfId="486" applyFont="1" applyFill="1" applyBorder="1" applyAlignment="1">
      <alignment horizontal="center" vertical="top" wrapText="1"/>
    </xf>
    <xf numFmtId="0" fontId="14" fillId="0" borderId="0" xfId="486" applyFont="1" applyFill="1" applyBorder="1" applyAlignment="1">
      <alignment horizontal="center" vertical="top"/>
    </xf>
    <xf numFmtId="0" fontId="14" fillId="0" borderId="7" xfId="486" applyFont="1" applyFill="1" applyBorder="1" applyAlignment="1">
      <alignment horizontal="center" vertical="top"/>
    </xf>
    <xf numFmtId="2" fontId="14" fillId="0" borderId="0" xfId="486" applyNumberFormat="1" applyFont="1" applyFill="1" applyBorder="1" applyAlignment="1">
      <alignment horizontal="center" vertical="top"/>
    </xf>
    <xf numFmtId="2" fontId="14" fillId="0" borderId="3" xfId="486" applyNumberFormat="1" applyFont="1" applyFill="1" applyBorder="1" applyAlignment="1">
      <alignment horizontal="center" vertical="top"/>
    </xf>
    <xf numFmtId="2" fontId="14" fillId="0" borderId="7" xfId="486" applyNumberFormat="1" applyFont="1" applyFill="1" applyBorder="1" applyAlignment="1">
      <alignment horizontal="center" vertical="top"/>
    </xf>
    <xf numFmtId="0" fontId="5" fillId="0" borderId="7" xfId="486" applyFont="1" applyFill="1" applyBorder="1" applyAlignment="1">
      <alignment horizontal="center"/>
    </xf>
    <xf numFmtId="14" fontId="5" fillId="0" borderId="6" xfId="486" applyNumberFormat="1" applyFont="1" applyFill="1" applyBorder="1" applyAlignment="1">
      <alignment horizontal="center"/>
    </xf>
    <xf numFmtId="0" fontId="5" fillId="0" borderId="0" xfId="486" applyFont="1" applyFill="1" applyBorder="1" applyAlignment="1">
      <alignment horizontal="center"/>
    </xf>
    <xf numFmtId="2" fontId="5" fillId="0" borderId="7" xfId="486" applyNumberFormat="1" applyFont="1" applyFill="1" applyBorder="1" applyAlignment="1">
      <alignment horizontal="center"/>
    </xf>
    <xf numFmtId="2" fontId="5" fillId="0" borderId="0" xfId="486" applyNumberFormat="1" applyFont="1" applyFill="1" applyBorder="1" applyAlignment="1">
      <alignment horizontal="center"/>
    </xf>
    <xf numFmtId="0" fontId="5" fillId="0" borderId="6" xfId="486" applyFont="1" applyFill="1" applyBorder="1" applyAlignment="1">
      <alignment horizontal="center"/>
    </xf>
    <xf numFmtId="0" fontId="5" fillId="0" borderId="6" xfId="486" applyFont="1" applyFill="1" applyBorder="1" applyAlignment="1">
      <alignment horizontal="center" vertical="top"/>
    </xf>
    <xf numFmtId="0" fontId="5" fillId="0" borderId="0" xfId="486" applyFont="1" applyFill="1" applyBorder="1" applyAlignment="1">
      <alignment horizontal="center" vertical="top"/>
    </xf>
    <xf numFmtId="2" fontId="5" fillId="0" borderId="0" xfId="486" applyNumberFormat="1" applyFont="1" applyFill="1" applyBorder="1" applyAlignment="1">
      <alignment horizontal="center" vertical="top"/>
    </xf>
    <xf numFmtId="2" fontId="5" fillId="0" borderId="7" xfId="486" applyNumberFormat="1" applyFont="1" applyFill="1" applyBorder="1" applyAlignment="1">
      <alignment horizontal="center" vertical="top"/>
    </xf>
    <xf numFmtId="0" fontId="5" fillId="0" borderId="10" xfId="486" applyFont="1" applyFill="1" applyBorder="1" applyAlignment="1">
      <alignment horizontal="center"/>
    </xf>
    <xf numFmtId="0" fontId="5" fillId="0" borderId="9" xfId="486" applyFont="1" applyFill="1" applyBorder="1" applyAlignment="1">
      <alignment horizontal="center"/>
    </xf>
    <xf numFmtId="0" fontId="5" fillId="0" borderId="1" xfId="486" applyFont="1" applyFill="1" applyBorder="1" applyAlignment="1">
      <alignment horizontal="center"/>
    </xf>
    <xf numFmtId="2" fontId="5" fillId="0" borderId="1" xfId="486" applyNumberFormat="1" applyFont="1" applyFill="1" applyBorder="1" applyAlignment="1">
      <alignment horizontal="center"/>
    </xf>
    <xf numFmtId="2" fontId="5" fillId="0" borderId="10" xfId="486" applyNumberFormat="1" applyFont="1" applyFill="1" applyBorder="1" applyAlignment="1">
      <alignment horizontal="center"/>
    </xf>
    <xf numFmtId="0" fontId="6" fillId="0" borderId="6" xfId="432" applyFont="1" applyFill="1" applyBorder="1" applyAlignment="1">
      <alignment horizontal="center" wrapText="1"/>
    </xf>
    <xf numFmtId="0" fontId="6" fillId="0" borderId="5" xfId="432" applyFont="1" applyFill="1" applyBorder="1" applyAlignment="1">
      <alignment horizontal="center"/>
    </xf>
    <xf numFmtId="2" fontId="6" fillId="0" borderId="6" xfId="432" applyNumberFormat="1" applyFont="1" applyFill="1" applyBorder="1" applyAlignment="1">
      <alignment horizontal="center"/>
    </xf>
    <xf numFmtId="0" fontId="14" fillId="0" borderId="10" xfId="0" quotePrefix="1" applyFont="1" applyFill="1" applyBorder="1" applyAlignment="1">
      <alignment horizontal="center" vertical="top" wrapText="1"/>
    </xf>
    <xf numFmtId="0" fontId="5" fillId="0" borderId="8" xfId="0" applyFont="1" applyFill="1" applyBorder="1" applyAlignment="1">
      <alignment horizontal="center" vertical="top" wrapText="1"/>
    </xf>
    <xf numFmtId="0" fontId="14" fillId="0" borderId="11" xfId="0" quotePrefix="1" applyFont="1" applyFill="1" applyBorder="1" applyAlignment="1">
      <alignment horizontal="center" vertical="top" wrapText="1"/>
    </xf>
    <xf numFmtId="0" fontId="5" fillId="0" borderId="11" xfId="0" applyFont="1" applyFill="1" applyBorder="1" applyAlignment="1">
      <alignment vertical="top"/>
    </xf>
    <xf numFmtId="0" fontId="6" fillId="0" borderId="11" xfId="0" applyFont="1" applyFill="1" applyBorder="1" applyAlignment="1">
      <alignment horizontal="center" vertical="top" wrapText="1"/>
    </xf>
    <xf numFmtId="0" fontId="14" fillId="0" borderId="8" xfId="0" applyFont="1" applyFill="1" applyBorder="1" applyAlignment="1">
      <alignment horizontal="center" vertical="top" wrapText="1"/>
    </xf>
    <xf numFmtId="0" fontId="14" fillId="0" borderId="10" xfId="0" applyFont="1" applyFill="1" applyBorder="1" applyAlignment="1">
      <alignment horizontal="center" vertical="center" wrapText="1"/>
    </xf>
    <xf numFmtId="0" fontId="50" fillId="0" borderId="3" xfId="432" applyFont="1" applyFill="1" applyBorder="1" applyAlignment="1">
      <alignment horizontal="center" vertical="center" wrapText="1"/>
    </xf>
    <xf numFmtId="0" fontId="50" fillId="0" borderId="11" xfId="432" applyFont="1" applyFill="1" applyBorder="1" applyAlignment="1">
      <alignment horizontal="center" vertical="center" wrapText="1"/>
    </xf>
    <xf numFmtId="0" fontId="106" fillId="0" borderId="11" xfId="550" applyFont="1" applyFill="1" applyBorder="1" applyAlignment="1">
      <alignment horizontal="center" vertical="center"/>
    </xf>
    <xf numFmtId="0" fontId="14" fillId="0" borderId="4" xfId="0" applyFont="1" applyFill="1" applyBorder="1" applyAlignment="1">
      <alignment horizontal="center" vertical="center"/>
    </xf>
    <xf numFmtId="14" fontId="13" fillId="0" borderId="6" xfId="432" applyNumberFormat="1" applyFont="1" applyFill="1" applyBorder="1" applyAlignment="1">
      <alignment horizontal="center" vertical="top"/>
    </xf>
    <xf numFmtId="14" fontId="75" fillId="0" borderId="7" xfId="432" applyNumberFormat="1" applyFont="1" applyFill="1" applyBorder="1" applyAlignment="1">
      <alignment horizontal="center" vertical="top"/>
    </xf>
    <xf numFmtId="14" fontId="14" fillId="0" borderId="6" xfId="486" applyNumberFormat="1" applyFont="1" applyFill="1" applyBorder="1" applyAlignment="1">
      <alignment horizontal="center" vertical="top"/>
    </xf>
    <xf numFmtId="49" fontId="14" fillId="0" borderId="7" xfId="0" applyNumberFormat="1" applyFont="1" applyFill="1" applyBorder="1" applyAlignment="1">
      <alignment horizontal="center" vertical="top" wrapText="1"/>
    </xf>
    <xf numFmtId="49" fontId="14" fillId="0" borderId="11" xfId="0" applyNumberFormat="1" applyFont="1" applyFill="1" applyBorder="1" applyAlignment="1">
      <alignment horizontal="center" vertical="top" wrapText="1"/>
    </xf>
    <xf numFmtId="0" fontId="75" fillId="0" borderId="5" xfId="432" applyFont="1" applyFill="1" applyBorder="1" applyAlignment="1">
      <alignment horizontal="center" vertical="top"/>
    </xf>
    <xf numFmtId="0" fontId="40" fillId="0" borderId="8" xfId="425" applyFont="1" applyFill="1" applyBorder="1" applyAlignment="1">
      <alignment horizontal="center"/>
    </xf>
    <xf numFmtId="0" fontId="75" fillId="0" borderId="2" xfId="432" applyFont="1" applyFill="1" applyBorder="1" applyAlignment="1">
      <alignment horizontal="center" vertical="top"/>
    </xf>
    <xf numFmtId="0" fontId="40" fillId="0" borderId="5" xfId="432" applyFont="1" applyFill="1" applyBorder="1" applyAlignment="1">
      <alignment horizontal="center"/>
    </xf>
    <xf numFmtId="0" fontId="40" fillId="0" borderId="8" xfId="432" applyFont="1" applyFill="1" applyBorder="1" applyAlignment="1">
      <alignment horizontal="center"/>
    </xf>
    <xf numFmtId="0" fontId="5" fillId="0" borderId="5" xfId="486" applyFont="1" applyFill="1" applyBorder="1" applyAlignment="1">
      <alignment horizontal="center"/>
    </xf>
    <xf numFmtId="0" fontId="13" fillId="0" borderId="14" xfId="0" applyFont="1" applyFill="1" applyBorder="1" applyAlignment="1">
      <alignment horizontal="center" vertical="top" wrapText="1"/>
    </xf>
    <xf numFmtId="0" fontId="6" fillId="0" borderId="14" xfId="0" applyFont="1" applyFill="1" applyBorder="1" applyAlignment="1">
      <alignment horizontal="center" vertical="top" wrapText="1"/>
    </xf>
    <xf numFmtId="0" fontId="13" fillId="0" borderId="6" xfId="432" applyFont="1" applyFill="1" applyBorder="1" applyAlignment="1">
      <alignment horizontal="center" vertical="top"/>
    </xf>
    <xf numFmtId="2" fontId="75" fillId="0" borderId="15" xfId="432" applyNumberFormat="1" applyFont="1" applyFill="1" applyBorder="1" applyAlignment="1">
      <alignment horizontal="center" vertical="top"/>
    </xf>
    <xf numFmtId="2" fontId="40" fillId="0" borderId="9" xfId="432" applyNumberFormat="1" applyFont="1" applyFill="1" applyBorder="1" applyAlignment="1">
      <alignment horizontal="center"/>
    </xf>
    <xf numFmtId="0" fontId="14" fillId="0" borderId="6" xfId="486" applyFont="1" applyFill="1" applyBorder="1" applyAlignment="1">
      <alignment horizontal="center" vertical="top"/>
    </xf>
    <xf numFmtId="2" fontId="5" fillId="0" borderId="6" xfId="486" applyNumberFormat="1" applyFont="1" applyFill="1" applyBorder="1" applyAlignment="1">
      <alignment horizontal="center"/>
    </xf>
    <xf numFmtId="0" fontId="14" fillId="0" borderId="6" xfId="0" applyFont="1" applyFill="1" applyBorder="1" applyAlignment="1">
      <alignment horizontal="center" vertical="top" wrapText="1"/>
    </xf>
    <xf numFmtId="0" fontId="5" fillId="0" borderId="6" xfId="0" applyFont="1" applyFill="1" applyBorder="1" applyAlignment="1">
      <alignment horizontal="center" vertical="top" wrapText="1"/>
    </xf>
    <xf numFmtId="2" fontId="5" fillId="0" borderId="9"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top" wrapText="1"/>
    </xf>
    <xf numFmtId="2" fontId="6" fillId="0" borderId="12" xfId="0" applyNumberFormat="1" applyFont="1" applyFill="1" applyBorder="1" applyAlignment="1">
      <alignment horizontal="center" vertical="top" wrapText="1"/>
    </xf>
    <xf numFmtId="0" fontId="6" fillId="0" borderId="3" xfId="562" applyFont="1" applyFill="1" applyBorder="1"/>
    <xf numFmtId="0" fontId="6" fillId="0" borderId="7" xfId="562" applyFont="1" applyFill="1" applyBorder="1"/>
    <xf numFmtId="0" fontId="8" fillId="0" borderId="0" xfId="0" applyFont="1" applyFill="1" applyAlignment="1">
      <alignment horizontal="left"/>
    </xf>
    <xf numFmtId="0" fontId="63" fillId="0" borderId="0" xfId="168" applyFont="1" applyFill="1" applyAlignment="1">
      <alignment vertical="top"/>
    </xf>
    <xf numFmtId="0" fontId="57" fillId="0" borderId="11" xfId="425" applyFont="1" applyFill="1" applyBorder="1" applyAlignment="1">
      <alignment horizontal="left" vertical="center" wrapText="1"/>
    </xf>
    <xf numFmtId="0" fontId="57" fillId="0" borderId="11" xfId="6" applyFont="1" applyFill="1" applyBorder="1" applyAlignment="1">
      <alignment horizontal="left" vertical="center" wrapText="1"/>
    </xf>
    <xf numFmtId="0" fontId="0" fillId="0" borderId="0" xfId="0" applyFont="1" applyFill="1"/>
    <xf numFmtId="0" fontId="0" fillId="0" borderId="0" xfId="0" applyFont="1" applyFill="1" applyAlignment="1">
      <alignment horizontal="left"/>
    </xf>
    <xf numFmtId="0" fontId="0" fillId="0" borderId="0" xfId="0" applyFont="1" applyFill="1" applyBorder="1" applyAlignment="1">
      <alignment horizontal="left"/>
    </xf>
    <xf numFmtId="0" fontId="0" fillId="0" borderId="0" xfId="0" applyFont="1" applyFill="1" applyAlignment="1">
      <alignment vertical="top"/>
    </xf>
    <xf numFmtId="0" fontId="57" fillId="0" borderId="11" xfId="432" applyFont="1" applyFill="1" applyBorder="1" applyAlignment="1">
      <alignment horizontal="center" vertical="center" wrapText="1"/>
    </xf>
    <xf numFmtId="0" fontId="113" fillId="0" borderId="11" xfId="432" applyFont="1" applyFill="1" applyBorder="1" applyAlignment="1">
      <alignment horizontal="left" vertical="center" wrapText="1"/>
    </xf>
    <xf numFmtId="2" fontId="57" fillId="0" borderId="11" xfId="432" applyNumberFormat="1" applyFont="1" applyFill="1" applyBorder="1" applyAlignment="1">
      <alignment horizontal="center" vertical="center" wrapText="1"/>
    </xf>
    <xf numFmtId="9" fontId="57" fillId="0" borderId="11" xfId="432" applyNumberFormat="1" applyFont="1" applyFill="1" applyBorder="1" applyAlignment="1">
      <alignment horizontal="center" vertical="center" wrapText="1"/>
    </xf>
    <xf numFmtId="2" fontId="106" fillId="0" borderId="11" xfId="432" applyNumberFormat="1" applyFont="1" applyFill="1" applyBorder="1" applyAlignment="1">
      <alignment horizontal="center" vertical="center" wrapText="1"/>
    </xf>
    <xf numFmtId="2" fontId="129" fillId="0" borderId="11" xfId="432" applyNumberFormat="1" applyFont="1" applyFill="1" applyBorder="1" applyAlignment="1">
      <alignment horizontal="center" vertical="center" wrapText="1"/>
    </xf>
    <xf numFmtId="0" fontId="106" fillId="0" borderId="11" xfId="432" applyFont="1" applyFill="1" applyBorder="1" applyAlignment="1">
      <alignment horizontal="center" vertical="center" wrapText="1"/>
    </xf>
    <xf numFmtId="1" fontId="57" fillId="0" borderId="11" xfId="432" applyNumberFormat="1" applyFont="1" applyFill="1" applyBorder="1" applyAlignment="1">
      <alignment horizontal="center" vertical="center" wrapText="1"/>
    </xf>
    <xf numFmtId="2" fontId="130" fillId="0" borderId="11" xfId="432" applyNumberFormat="1" applyFont="1" applyFill="1" applyBorder="1" applyAlignment="1">
      <alignment horizontal="center" vertical="center" wrapText="1"/>
    </xf>
    <xf numFmtId="0" fontId="131" fillId="0" borderId="0" xfId="432" applyFont="1" applyFill="1" applyAlignment="1">
      <alignment horizontal="right" vertical="center" wrapText="1"/>
    </xf>
    <xf numFmtId="0" fontId="132" fillId="0" borderId="0" xfId="432" applyFont="1" applyFill="1" applyAlignment="1">
      <alignment horizontal="center" vertical="center" wrapText="1"/>
    </xf>
    <xf numFmtId="0" fontId="133" fillId="0" borderId="0" xfId="432" applyFont="1" applyFill="1" applyAlignment="1">
      <alignment horizontal="left" vertical="center" wrapText="1"/>
    </xf>
    <xf numFmtId="0" fontId="133" fillId="0" borderId="0" xfId="432" applyFont="1" applyFill="1" applyAlignment="1">
      <alignment horizontal="center" vertical="center" wrapText="1"/>
    </xf>
    <xf numFmtId="0" fontId="0" fillId="0" borderId="0" xfId="0" applyFont="1" applyFill="1" applyAlignment="1">
      <alignment horizontal="center" vertical="center"/>
    </xf>
    <xf numFmtId="0" fontId="5" fillId="0" borderId="0" xfId="0" applyFont="1" applyFill="1" applyAlignment="1">
      <alignment horizontal="center" vertical="center"/>
    </xf>
    <xf numFmtId="0" fontId="0" fillId="0" borderId="0" xfId="0" applyFont="1" applyFill="1" applyBorder="1" applyAlignment="1">
      <alignment horizontal="center" vertical="center"/>
    </xf>
    <xf numFmtId="167" fontId="10" fillId="0" borderId="0" xfId="4" applyNumberFormat="1" applyFont="1" applyFill="1" applyAlignment="1">
      <alignment horizontal="center" vertical="center"/>
    </xf>
    <xf numFmtId="0" fontId="5" fillId="0" borderId="0" xfId="4" applyFont="1" applyFill="1" applyAlignment="1">
      <alignment horizontal="center" vertical="center"/>
    </xf>
    <xf numFmtId="0" fontId="0" fillId="0" borderId="1" xfId="0" applyFont="1" applyFill="1" applyBorder="1" applyAlignment="1">
      <alignment horizontal="center" vertical="center"/>
    </xf>
    <xf numFmtId="167" fontId="6" fillId="0" borderId="0" xfId="431" applyNumberFormat="1" applyFont="1" applyFill="1" applyAlignment="1">
      <alignment horizontal="center" vertical="center"/>
    </xf>
    <xf numFmtId="1" fontId="10" fillId="0" borderId="0" xfId="431" applyNumberFormat="1" applyFont="1" applyFill="1" applyAlignment="1">
      <alignment horizontal="center" vertical="center"/>
    </xf>
    <xf numFmtId="0" fontId="57" fillId="0" borderId="11" xfId="432" applyFont="1" applyFill="1" applyBorder="1" applyAlignment="1">
      <alignment horizontal="center" vertical="center"/>
    </xf>
    <xf numFmtId="0" fontId="13" fillId="0" borderId="0" xfId="430" applyNumberFormat="1" applyFont="1" applyAlignment="1"/>
    <xf numFmtId="0" fontId="106" fillId="0" borderId="10" xfId="487" applyFont="1" applyFill="1" applyBorder="1" applyAlignment="1">
      <alignment horizontal="center"/>
    </xf>
    <xf numFmtId="2" fontId="57" fillId="0" borderId="3" xfId="0" applyNumberFormat="1" applyFont="1" applyFill="1" applyBorder="1" applyAlignment="1">
      <alignment horizontal="center" vertical="top"/>
    </xf>
    <xf numFmtId="2" fontId="106" fillId="0" borderId="7" xfId="0" applyNumberFormat="1" applyFont="1" applyFill="1" applyBorder="1" applyAlignment="1">
      <alignment horizontal="center"/>
    </xf>
    <xf numFmtId="2" fontId="106" fillId="0" borderId="10" xfId="0" applyNumberFormat="1" applyFont="1" applyFill="1" applyBorder="1" applyAlignment="1">
      <alignment horizontal="center"/>
    </xf>
    <xf numFmtId="0" fontId="57" fillId="0" borderId="7" xfId="0" applyFont="1" applyFill="1" applyBorder="1" applyAlignment="1">
      <alignment horizontal="center" vertical="top" wrapText="1"/>
    </xf>
    <xf numFmtId="2" fontId="57" fillId="0" borderId="7" xfId="0" applyNumberFormat="1" applyFont="1" applyFill="1" applyBorder="1" applyAlignment="1">
      <alignment horizontal="center" vertical="top" wrapText="1"/>
    </xf>
    <xf numFmtId="2" fontId="106" fillId="0" borderId="7" xfId="0" applyNumberFormat="1" applyFont="1" applyFill="1" applyBorder="1" applyAlignment="1">
      <alignment horizontal="center" vertical="top" wrapText="1"/>
    </xf>
    <xf numFmtId="2" fontId="106" fillId="0" borderId="10" xfId="0" applyNumberFormat="1" applyFont="1" applyFill="1" applyBorder="1" applyAlignment="1">
      <alignment horizontal="center" vertical="top" wrapText="1"/>
    </xf>
    <xf numFmtId="0" fontId="106" fillId="0" borderId="1" xfId="0" applyFont="1" applyFill="1" applyBorder="1" applyAlignment="1">
      <alignment horizontal="center"/>
    </xf>
    <xf numFmtId="0" fontId="106" fillId="0" borderId="2" xfId="0" applyFont="1" applyFill="1" applyBorder="1" applyAlignment="1">
      <alignment horizontal="center"/>
    </xf>
    <xf numFmtId="0" fontId="106" fillId="0" borderId="3" xfId="0" applyFont="1" applyFill="1" applyBorder="1" applyAlignment="1">
      <alignment horizontal="center" vertical="center"/>
    </xf>
    <xf numFmtId="0" fontId="106" fillId="0" borderId="4" xfId="0" applyFont="1" applyFill="1" applyBorder="1" applyAlignment="1">
      <alignment horizontal="left"/>
    </xf>
    <xf numFmtId="0" fontId="106" fillId="0" borderId="2" xfId="0" applyFont="1" applyFill="1" applyBorder="1" applyAlignment="1">
      <alignment horizontal="center" vertical="center"/>
    </xf>
    <xf numFmtId="0" fontId="106" fillId="0" borderId="4" xfId="0" applyFont="1" applyFill="1" applyBorder="1" applyAlignment="1">
      <alignment horizontal="center" vertical="center"/>
    </xf>
    <xf numFmtId="0" fontId="106" fillId="0" borderId="15" xfId="0" applyFont="1" applyFill="1" applyBorder="1" applyAlignment="1">
      <alignment horizontal="center" vertical="center"/>
    </xf>
    <xf numFmtId="0" fontId="106" fillId="0" borderId="5" xfId="0" applyFont="1" applyFill="1" applyBorder="1"/>
    <xf numFmtId="0" fontId="106" fillId="0" borderId="7" xfId="0" applyFont="1" applyFill="1" applyBorder="1" applyAlignment="1">
      <alignment horizontal="center" vertical="center"/>
    </xf>
    <xf numFmtId="0" fontId="106" fillId="0" borderId="0" xfId="0" applyFont="1" applyFill="1" applyBorder="1" applyAlignment="1">
      <alignment horizontal="left"/>
    </xf>
    <xf numFmtId="0" fontId="106" fillId="0" borderId="5" xfId="0" applyFont="1" applyFill="1" applyBorder="1" applyAlignment="1">
      <alignment horizontal="center" vertical="center"/>
    </xf>
    <xf numFmtId="0" fontId="106" fillId="0" borderId="6" xfId="0" applyFont="1" applyFill="1" applyBorder="1" applyAlignment="1">
      <alignment horizontal="center" vertical="center"/>
    </xf>
    <xf numFmtId="0" fontId="106" fillId="0" borderId="0" xfId="0" applyFont="1" applyFill="1" applyBorder="1" applyAlignment="1">
      <alignment horizontal="center" vertical="center"/>
    </xf>
    <xf numFmtId="0" fontId="106" fillId="0" borderId="5" xfId="0" applyFont="1" applyFill="1" applyBorder="1" applyAlignment="1">
      <alignment horizontal="center"/>
    </xf>
    <xf numFmtId="0" fontId="106" fillId="0" borderId="8" xfId="0" applyFont="1" applyFill="1" applyBorder="1" applyAlignment="1">
      <alignment horizontal="center" vertical="center"/>
    </xf>
    <xf numFmtId="0" fontId="106" fillId="0" borderId="1" xfId="0" applyFont="1" applyFill="1" applyBorder="1" applyAlignment="1">
      <alignment horizontal="center" vertical="center"/>
    </xf>
    <xf numFmtId="0" fontId="106" fillId="0" borderId="9" xfId="0" applyFont="1" applyFill="1" applyBorder="1" applyAlignment="1">
      <alignment horizontal="center" vertical="center"/>
    </xf>
    <xf numFmtId="0" fontId="134" fillId="0" borderId="7" xfId="0" applyFont="1" applyFill="1" applyBorder="1"/>
    <xf numFmtId="0" fontId="106" fillId="0" borderId="7" xfId="0" applyFont="1" applyFill="1" applyBorder="1" applyAlignment="1">
      <alignment horizontal="left"/>
    </xf>
    <xf numFmtId="0" fontId="106" fillId="0" borderId="8" xfId="0" applyFont="1" applyFill="1" applyBorder="1" applyAlignment="1">
      <alignment horizontal="center"/>
    </xf>
    <xf numFmtId="0" fontId="134" fillId="0" borderId="10" xfId="0" applyFont="1" applyFill="1" applyBorder="1" applyAlignment="1">
      <alignment horizontal="center" vertical="center"/>
    </xf>
    <xf numFmtId="0" fontId="134" fillId="0" borderId="1" xfId="0" applyFont="1" applyFill="1" applyBorder="1" applyAlignment="1">
      <alignment horizontal="left"/>
    </xf>
    <xf numFmtId="0" fontId="134" fillId="0" borderId="1" xfId="0" applyFont="1" applyFill="1" applyBorder="1" applyAlignment="1">
      <alignment horizontal="center" vertical="center"/>
    </xf>
    <xf numFmtId="0" fontId="134" fillId="0" borderId="9" xfId="0" applyFont="1" applyFill="1" applyBorder="1" applyAlignment="1">
      <alignment horizontal="center" vertical="center"/>
    </xf>
    <xf numFmtId="0" fontId="106" fillId="0" borderId="11" xfId="0" applyFont="1" applyFill="1" applyBorder="1" applyAlignment="1">
      <alignment horizontal="center" vertical="center"/>
    </xf>
    <xf numFmtId="0" fontId="106" fillId="0" borderId="12" xfId="0" applyFont="1" applyFill="1" applyBorder="1" applyAlignment="1">
      <alignment horizontal="left"/>
    </xf>
    <xf numFmtId="0" fontId="106" fillId="0" borderId="13" xfId="0" applyFont="1" applyFill="1" applyBorder="1" applyAlignment="1">
      <alignment horizontal="center" vertical="center"/>
    </xf>
    <xf numFmtId="0" fontId="106" fillId="0" borderId="14" xfId="0" applyFont="1" applyFill="1" applyBorder="1" applyAlignment="1">
      <alignment horizontal="center" vertical="center"/>
    </xf>
    <xf numFmtId="0" fontId="106" fillId="0" borderId="12" xfId="0" applyFont="1" applyFill="1" applyBorder="1" applyAlignment="1">
      <alignment horizontal="center" vertical="center"/>
    </xf>
    <xf numFmtId="0" fontId="57" fillId="0" borderId="11" xfId="0" applyFont="1" applyFill="1" applyBorder="1" applyAlignment="1">
      <alignment horizontal="left" vertical="top" wrapText="1"/>
    </xf>
    <xf numFmtId="0" fontId="106" fillId="0" borderId="7" xfId="0" applyFont="1" applyFill="1" applyBorder="1" applyAlignment="1">
      <alignment horizontal="center" vertical="top"/>
    </xf>
    <xf numFmtId="0" fontId="118" fillId="0" borderId="7" xfId="0" applyFont="1" applyFill="1" applyBorder="1" applyAlignment="1">
      <alignment horizontal="left" vertical="top" wrapText="1"/>
    </xf>
    <xf numFmtId="0" fontId="57" fillId="0" borderId="7" xfId="0" applyFont="1" applyFill="1" applyBorder="1" applyAlignment="1">
      <alignment horizontal="center" vertical="center"/>
    </xf>
    <xf numFmtId="0" fontId="57" fillId="0" borderId="0" xfId="0" applyFont="1" applyFill="1" applyAlignment="1">
      <alignment horizontal="center" vertical="center"/>
    </xf>
    <xf numFmtId="2" fontId="57" fillId="0" borderId="7"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0" fontId="106" fillId="0" borderId="7" xfId="0" applyFont="1" applyFill="1" applyBorder="1" applyAlignment="1">
      <alignment horizontal="center"/>
    </xf>
    <xf numFmtId="2" fontId="106" fillId="0" borderId="7" xfId="0" applyNumberFormat="1" applyFont="1" applyFill="1" applyBorder="1" applyAlignment="1">
      <alignment horizontal="center" vertical="center"/>
    </xf>
    <xf numFmtId="2" fontId="106" fillId="0" borderId="0" xfId="0" applyNumberFormat="1" applyFont="1" applyFill="1" applyBorder="1" applyAlignment="1">
      <alignment horizontal="center" vertical="center"/>
    </xf>
    <xf numFmtId="0" fontId="106" fillId="0" borderId="0" xfId="0" applyFont="1" applyFill="1" applyAlignment="1">
      <alignment horizontal="center" vertical="center"/>
    </xf>
    <xf numFmtId="2" fontId="106" fillId="0" borderId="0" xfId="0" applyNumberFormat="1" applyFont="1" applyFill="1" applyAlignment="1">
      <alignment horizontal="center" vertical="center"/>
    </xf>
    <xf numFmtId="0" fontId="106" fillId="0" borderId="10" xfId="0" applyFont="1" applyFill="1" applyBorder="1" applyAlignment="1">
      <alignment horizontal="center"/>
    </xf>
    <xf numFmtId="0" fontId="106" fillId="0" borderId="9" xfId="0" applyFont="1" applyFill="1" applyBorder="1" applyAlignment="1">
      <alignment horizontal="left"/>
    </xf>
    <xf numFmtId="0" fontId="106" fillId="0" borderId="10" xfId="0" applyFont="1" applyFill="1" applyBorder="1" applyAlignment="1">
      <alignment horizontal="center" vertical="center"/>
    </xf>
    <xf numFmtId="2" fontId="106" fillId="0" borderId="10" xfId="0" applyNumberFormat="1" applyFont="1" applyFill="1" applyBorder="1" applyAlignment="1">
      <alignment horizontal="center" vertical="center"/>
    </xf>
    <xf numFmtId="168" fontId="106" fillId="0" borderId="10" xfId="0" applyNumberFormat="1" applyFont="1" applyFill="1" applyBorder="1" applyAlignment="1">
      <alignment horizontal="center" vertical="center"/>
    </xf>
    <xf numFmtId="2" fontId="106" fillId="0" borderId="9" xfId="0" applyNumberFormat="1" applyFont="1" applyFill="1" applyBorder="1" applyAlignment="1">
      <alignment horizontal="center" vertical="center"/>
    </xf>
    <xf numFmtId="0" fontId="106" fillId="0" borderId="3" xfId="0" applyFont="1" applyFill="1" applyBorder="1" applyAlignment="1">
      <alignment horizontal="center" vertical="top"/>
    </xf>
    <xf numFmtId="0" fontId="106" fillId="0" borderId="6" xfId="0" applyFont="1" applyFill="1" applyBorder="1" applyAlignment="1">
      <alignment horizontal="center" vertical="center" wrapText="1"/>
    </xf>
    <xf numFmtId="0" fontId="57" fillId="0" borderId="6" xfId="0" applyFont="1" applyFill="1" applyBorder="1" applyAlignment="1">
      <alignment horizontal="left" vertical="top" wrapText="1"/>
    </xf>
    <xf numFmtId="0" fontId="57" fillId="0" borderId="2" xfId="0" applyFont="1" applyFill="1" applyBorder="1" applyAlignment="1">
      <alignment horizontal="center" vertical="center"/>
    </xf>
    <xf numFmtId="0" fontId="57" fillId="0" borderId="3" xfId="0" applyFont="1" applyFill="1" applyBorder="1" applyAlignment="1">
      <alignment horizontal="center" vertical="center"/>
    </xf>
    <xf numFmtId="2" fontId="57" fillId="0" borderId="3" xfId="0" applyNumberFormat="1" applyFont="1" applyFill="1" applyBorder="1" applyAlignment="1">
      <alignment horizontal="center" vertical="center"/>
    </xf>
    <xf numFmtId="2" fontId="57" fillId="0" borderId="15" xfId="0" applyNumberFormat="1" applyFont="1" applyFill="1" applyBorder="1" applyAlignment="1">
      <alignment horizontal="center" vertical="center"/>
    </xf>
    <xf numFmtId="2" fontId="57" fillId="0" borderId="4" xfId="0" applyNumberFormat="1" applyFont="1" applyFill="1" applyBorder="1" applyAlignment="1">
      <alignment horizontal="center" vertical="center"/>
    </xf>
    <xf numFmtId="2" fontId="57" fillId="0" borderId="2" xfId="0" applyNumberFormat="1" applyFont="1" applyFill="1" applyBorder="1" applyAlignment="1">
      <alignment horizontal="center" vertical="center"/>
    </xf>
    <xf numFmtId="0" fontId="106" fillId="0" borderId="0" xfId="0" applyFont="1" applyFill="1" applyBorder="1" applyAlignment="1">
      <alignment horizontal="left" vertical="top" wrapText="1"/>
    </xf>
    <xf numFmtId="2" fontId="106" fillId="0" borderId="6" xfId="0" applyNumberFormat="1" applyFont="1" applyFill="1" applyBorder="1" applyAlignment="1">
      <alignment horizontal="center" vertical="center"/>
    </xf>
    <xf numFmtId="2" fontId="106" fillId="0" borderId="5" xfId="0" applyNumberFormat="1" applyFont="1" applyFill="1" applyBorder="1" applyAlignment="1">
      <alignment horizontal="center" vertical="center"/>
    </xf>
    <xf numFmtId="0" fontId="106" fillId="0" borderId="0" xfId="0" applyFont="1" applyFill="1" applyBorder="1" applyAlignment="1">
      <alignment horizontal="left" wrapText="1"/>
    </xf>
    <xf numFmtId="0" fontId="106" fillId="0" borderId="10" xfId="0" applyFont="1" applyFill="1" applyBorder="1" applyAlignment="1">
      <alignment horizontal="left" wrapText="1"/>
    </xf>
    <xf numFmtId="2" fontId="106" fillId="0" borderId="1" xfId="0" applyNumberFormat="1" applyFont="1" applyFill="1" applyBorder="1" applyAlignment="1">
      <alignment horizontal="center" vertical="center"/>
    </xf>
    <xf numFmtId="1" fontId="141" fillId="0" borderId="11" xfId="168" applyNumberFormat="1" applyFont="1" applyFill="1" applyBorder="1" applyAlignment="1">
      <alignment horizontal="center" vertical="center"/>
    </xf>
    <xf numFmtId="0" fontId="141" fillId="0" borderId="0" xfId="168" applyFont="1" applyFill="1" applyAlignment="1">
      <alignment horizontal="center" vertical="center"/>
    </xf>
    <xf numFmtId="0" fontId="142" fillId="0" borderId="11" xfId="168" applyFont="1" applyFill="1" applyBorder="1" applyAlignment="1">
      <alignment horizontal="left" vertical="top" wrapText="1"/>
    </xf>
    <xf numFmtId="0" fontId="142" fillId="0" borderId="11" xfId="168" applyFont="1" applyFill="1" applyBorder="1" applyAlignment="1">
      <alignment horizontal="center" vertical="center" wrapText="1"/>
    </xf>
    <xf numFmtId="165" fontId="142" fillId="0" borderId="11" xfId="168" applyNumberFormat="1" applyFont="1" applyFill="1" applyBorder="1" applyAlignment="1">
      <alignment horizontal="center" vertical="center" wrapText="1"/>
    </xf>
    <xf numFmtId="0" fontId="141" fillId="0" borderId="11" xfId="168" applyFont="1" applyFill="1" applyBorder="1" applyAlignment="1">
      <alignment horizontal="center" vertical="center"/>
    </xf>
    <xf numFmtId="165" fontId="141" fillId="0" borderId="11" xfId="25" applyFont="1" applyFill="1" applyBorder="1" applyAlignment="1">
      <alignment horizontal="center" vertical="center"/>
    </xf>
    <xf numFmtId="2" fontId="142" fillId="0" borderId="11" xfId="168" applyNumberFormat="1" applyFont="1" applyFill="1" applyBorder="1" applyAlignment="1">
      <alignment horizontal="center" vertical="center"/>
    </xf>
    <xf numFmtId="0" fontId="106" fillId="0" borderId="3" xfId="304" applyFont="1" applyFill="1" applyBorder="1" applyAlignment="1" applyProtection="1">
      <alignment horizontal="center" vertical="top" wrapText="1"/>
    </xf>
    <xf numFmtId="0" fontId="142" fillId="0" borderId="3" xfId="168" applyFont="1" applyFill="1" applyBorder="1" applyAlignment="1">
      <alignment horizontal="left" vertical="top" wrapText="1"/>
    </xf>
    <xf numFmtId="0" fontId="57" fillId="0" borderId="3" xfId="304" applyFont="1" applyFill="1" applyBorder="1" applyAlignment="1" applyProtection="1">
      <alignment horizontal="center" vertical="center" wrapText="1"/>
    </xf>
    <xf numFmtId="2" fontId="57" fillId="0" borderId="3" xfId="575" applyNumberFormat="1" applyFont="1" applyFill="1" applyBorder="1" applyAlignment="1" applyProtection="1">
      <alignment horizontal="center" vertical="center" wrapText="1"/>
    </xf>
    <xf numFmtId="2" fontId="143" fillId="0" borderId="0" xfId="0" applyNumberFormat="1" applyFont="1" applyFill="1" applyAlignment="1">
      <alignment horizontal="center" vertical="center"/>
    </xf>
    <xf numFmtId="0" fontId="106" fillId="0" borderId="7" xfId="304" applyFont="1" applyFill="1" applyBorder="1" applyAlignment="1" applyProtection="1">
      <alignment horizontal="center" vertical="top" wrapText="1"/>
    </xf>
    <xf numFmtId="0" fontId="109" fillId="0" borderId="7" xfId="304" quotePrefix="1" applyFont="1" applyFill="1" applyBorder="1" applyAlignment="1" applyProtection="1">
      <alignment horizontal="center" vertical="center" wrapText="1"/>
    </xf>
    <xf numFmtId="0" fontId="106" fillId="0" borderId="7" xfId="304" applyFont="1" applyFill="1" applyBorder="1" applyAlignment="1" applyProtection="1">
      <alignment horizontal="left" vertical="top" wrapText="1"/>
    </xf>
    <xf numFmtId="0" fontId="106" fillId="0" borderId="7" xfId="304" applyFont="1" applyFill="1" applyBorder="1" applyAlignment="1" applyProtection="1">
      <alignment horizontal="center" vertical="center" wrapText="1"/>
    </xf>
    <xf numFmtId="2" fontId="106" fillId="0" borderId="7" xfId="575" applyNumberFormat="1" applyFont="1" applyFill="1" applyBorder="1" applyAlignment="1" applyProtection="1">
      <alignment horizontal="center" vertical="center" wrapText="1"/>
    </xf>
    <xf numFmtId="0" fontId="134" fillId="0" borderId="7" xfId="0" applyFont="1" applyFill="1" applyBorder="1" applyAlignment="1">
      <alignment horizontal="center" vertical="center"/>
    </xf>
    <xf numFmtId="0" fontId="134" fillId="0" borderId="0" xfId="0" applyFont="1" applyFill="1" applyAlignment="1">
      <alignment horizontal="center" vertical="center"/>
    </xf>
    <xf numFmtId="0" fontId="106" fillId="0" borderId="7" xfId="0" applyFont="1" applyFill="1" applyBorder="1" applyAlignment="1" applyProtection="1">
      <alignment horizontal="center" vertical="center" wrapText="1"/>
    </xf>
    <xf numFmtId="2" fontId="106" fillId="0" borderId="6" xfId="575" applyNumberFormat="1" applyFont="1" applyFill="1" applyBorder="1" applyAlignment="1" applyProtection="1">
      <alignment horizontal="center" vertical="center" wrapText="1"/>
    </xf>
    <xf numFmtId="2" fontId="106" fillId="0" borderId="7" xfId="304" applyNumberFormat="1" applyFont="1" applyFill="1" applyBorder="1" applyAlignment="1" applyProtection="1">
      <alignment horizontal="center" vertical="center" wrapText="1"/>
    </xf>
    <xf numFmtId="0" fontId="106" fillId="0" borderId="7" xfId="304" applyFont="1" applyFill="1" applyBorder="1" applyAlignment="1" applyProtection="1">
      <alignment horizontal="left" vertical="center" wrapText="1"/>
    </xf>
    <xf numFmtId="0" fontId="106" fillId="0" borderId="10" xfId="0" applyFont="1" applyFill="1" applyBorder="1" applyAlignment="1" applyProtection="1">
      <alignment horizontal="center" vertical="center" wrapText="1"/>
    </xf>
    <xf numFmtId="1" fontId="141" fillId="0" borderId="11" xfId="168" applyNumberFormat="1" applyFont="1" applyFill="1" applyBorder="1" applyAlignment="1">
      <alignment horizontal="center" vertical="top"/>
    </xf>
    <xf numFmtId="2" fontId="142" fillId="0" borderId="11" xfId="168" applyNumberFormat="1" applyFont="1" applyFill="1" applyBorder="1" applyAlignment="1">
      <alignment horizontal="center" vertical="center" wrapText="1"/>
    </xf>
    <xf numFmtId="2" fontId="141" fillId="0" borderId="11" xfId="168" applyNumberFormat="1" applyFont="1" applyFill="1" applyBorder="1" applyAlignment="1">
      <alignment horizontal="center" vertical="center"/>
    </xf>
    <xf numFmtId="2" fontId="141" fillId="0" borderId="11" xfId="25" applyNumberFormat="1" applyFont="1" applyFill="1" applyBorder="1" applyAlignment="1">
      <alignment horizontal="center" vertical="center"/>
    </xf>
    <xf numFmtId="0" fontId="106" fillId="0" borderId="7" xfId="0" applyFont="1" applyFill="1" applyBorder="1" applyAlignment="1">
      <alignment horizontal="center" vertical="top" wrapText="1"/>
    </xf>
    <xf numFmtId="0" fontId="109" fillId="0" borderId="0" xfId="0" applyFont="1" applyFill="1" applyAlignment="1">
      <alignment horizontal="center" vertical="center"/>
    </xf>
    <xf numFmtId="2" fontId="57" fillId="0" borderId="7" xfId="0" applyNumberFormat="1" applyFont="1" applyFill="1" applyBorder="1" applyAlignment="1">
      <alignment horizontal="center" vertical="center" wrapText="1"/>
    </xf>
    <xf numFmtId="0" fontId="109" fillId="0" borderId="7" xfId="0" quotePrefix="1" applyFont="1" applyFill="1" applyBorder="1" applyAlignment="1">
      <alignment horizontal="center" vertical="center" wrapText="1"/>
    </xf>
    <xf numFmtId="0" fontId="106" fillId="0" borderId="7" xfId="0" applyFont="1" applyFill="1" applyBorder="1" applyAlignment="1">
      <alignment horizontal="center" vertical="center" wrapText="1"/>
    </xf>
    <xf numFmtId="2" fontId="106" fillId="0" borderId="7" xfId="0" applyNumberFormat="1" applyFont="1" applyFill="1" applyBorder="1" applyAlignment="1">
      <alignment horizontal="center" vertical="center" wrapText="1"/>
    </xf>
    <xf numFmtId="0" fontId="119" fillId="0" borderId="6" xfId="0" applyFont="1" applyFill="1" applyBorder="1" applyAlignment="1">
      <alignment horizontal="left"/>
    </xf>
    <xf numFmtId="0" fontId="106" fillId="0" borderId="10" xfId="0" applyFont="1" applyFill="1" applyBorder="1" applyAlignment="1">
      <alignment horizontal="center" vertical="top" wrapText="1"/>
    </xf>
    <xf numFmtId="0" fontId="109" fillId="0" borderId="10" xfId="0" quotePrefix="1" applyFont="1" applyFill="1" applyBorder="1" applyAlignment="1">
      <alignment horizontal="center" vertical="center" wrapText="1"/>
    </xf>
    <xf numFmtId="0" fontId="106" fillId="0" borderId="10" xfId="5" applyFont="1" applyFill="1" applyBorder="1" applyAlignment="1">
      <alignment horizontal="left" vertical="top" wrapText="1"/>
    </xf>
    <xf numFmtId="0" fontId="106" fillId="0" borderId="10" xfId="0" applyFont="1" applyFill="1" applyBorder="1" applyAlignment="1">
      <alignment horizontal="center" vertical="center" wrapText="1"/>
    </xf>
    <xf numFmtId="2" fontId="106" fillId="0" borderId="10" xfId="0" applyNumberFormat="1" applyFont="1" applyFill="1" applyBorder="1" applyAlignment="1">
      <alignment horizontal="center" vertical="center" wrapText="1"/>
    </xf>
    <xf numFmtId="0" fontId="106" fillId="0" borderId="7" xfId="5" applyFont="1" applyFill="1" applyBorder="1" applyAlignment="1">
      <alignment horizontal="center" vertical="top"/>
    </xf>
    <xf numFmtId="0" fontId="106" fillId="0" borderId="7" xfId="5" applyFont="1" applyFill="1" applyBorder="1" applyAlignment="1">
      <alignment horizontal="center" vertical="center"/>
    </xf>
    <xf numFmtId="0" fontId="57" fillId="0" borderId="5" xfId="5" applyFont="1" applyFill="1" applyBorder="1" applyAlignment="1">
      <alignment horizontal="center" vertical="center"/>
    </xf>
    <xf numFmtId="0" fontId="57" fillId="0" borderId="7" xfId="5" applyFont="1" applyFill="1" applyBorder="1" applyAlignment="1">
      <alignment horizontal="center" vertical="center"/>
    </xf>
    <xf numFmtId="2" fontId="57" fillId="0" borderId="7" xfId="5" applyNumberFormat="1" applyFont="1" applyFill="1" applyBorder="1" applyAlignment="1">
      <alignment horizontal="center" vertical="center"/>
    </xf>
    <xf numFmtId="2" fontId="57" fillId="0" borderId="0" xfId="5" applyNumberFormat="1" applyFont="1" applyFill="1" applyBorder="1" applyAlignment="1">
      <alignment horizontal="center" vertical="center"/>
    </xf>
    <xf numFmtId="2" fontId="57" fillId="0" borderId="6" xfId="5" applyNumberFormat="1" applyFont="1" applyFill="1" applyBorder="1" applyAlignment="1">
      <alignment horizontal="center" vertical="center"/>
    </xf>
    <xf numFmtId="2" fontId="57" fillId="0" borderId="5" xfId="5" applyNumberFormat="1" applyFont="1" applyFill="1" applyBorder="1" applyAlignment="1">
      <alignment horizontal="center" vertical="center"/>
    </xf>
    <xf numFmtId="0" fontId="106" fillId="0" borderId="6" xfId="5" applyFont="1" applyFill="1" applyBorder="1" applyAlignment="1">
      <alignment horizontal="center" vertical="center"/>
    </xf>
    <xf numFmtId="0" fontId="106" fillId="0" borderId="7" xfId="5" applyFont="1" applyFill="1" applyBorder="1" applyAlignment="1">
      <alignment horizontal="left" vertical="top" wrapText="1"/>
    </xf>
    <xf numFmtId="0" fontId="106" fillId="0" borderId="0" xfId="5" applyFont="1" applyFill="1" applyBorder="1" applyAlignment="1">
      <alignment horizontal="center" vertical="center"/>
    </xf>
    <xf numFmtId="2" fontId="106" fillId="0" borderId="7" xfId="5" applyNumberFormat="1" applyFont="1" applyFill="1" applyBorder="1" applyAlignment="1">
      <alignment horizontal="center" vertical="center"/>
    </xf>
    <xf numFmtId="2" fontId="106" fillId="0" borderId="6" xfId="5" applyNumberFormat="1" applyFont="1" applyFill="1" applyBorder="1" applyAlignment="1">
      <alignment horizontal="center" vertical="center"/>
    </xf>
    <xf numFmtId="2" fontId="106" fillId="0" borderId="5" xfId="5" applyNumberFormat="1" applyFont="1" applyFill="1" applyBorder="1" applyAlignment="1">
      <alignment horizontal="center" vertical="center"/>
    </xf>
    <xf numFmtId="2" fontId="106" fillId="0" borderId="0" xfId="5" applyNumberFormat="1" applyFont="1" applyFill="1" applyBorder="1" applyAlignment="1">
      <alignment horizontal="center" vertical="center"/>
    </xf>
    <xf numFmtId="0" fontId="106" fillId="0" borderId="10" xfId="5" applyFont="1" applyFill="1" applyBorder="1" applyAlignment="1">
      <alignment horizontal="center" vertical="top"/>
    </xf>
    <xf numFmtId="0" fontId="106" fillId="0" borderId="10" xfId="5" applyFont="1" applyFill="1" applyBorder="1" applyAlignment="1">
      <alignment horizontal="center" vertical="center"/>
    </xf>
    <xf numFmtId="0" fontId="106" fillId="0" borderId="9" xfId="5" applyFont="1" applyFill="1" applyBorder="1" applyAlignment="1">
      <alignment horizontal="left" vertical="top" wrapText="1"/>
    </xf>
    <xf numFmtId="0" fontId="106" fillId="0" borderId="9" xfId="5" applyFont="1" applyFill="1" applyBorder="1" applyAlignment="1">
      <alignment horizontal="center" vertical="center"/>
    </xf>
    <xf numFmtId="2" fontId="106" fillId="0" borderId="9" xfId="5" applyNumberFormat="1" applyFont="1" applyFill="1" applyBorder="1" applyAlignment="1">
      <alignment horizontal="center" vertical="center"/>
    </xf>
    <xf numFmtId="2" fontId="106" fillId="0" borderId="10" xfId="5" applyNumberFormat="1" applyFont="1" applyFill="1" applyBorder="1" applyAlignment="1">
      <alignment horizontal="center" vertical="center"/>
    </xf>
    <xf numFmtId="2" fontId="106" fillId="0" borderId="1" xfId="5" applyNumberFormat="1" applyFont="1" applyFill="1" applyBorder="1" applyAlignment="1">
      <alignment horizontal="center" vertical="center"/>
    </xf>
    <xf numFmtId="0" fontId="106" fillId="0" borderId="6" xfId="5" applyFont="1" applyFill="1" applyBorder="1" applyAlignment="1">
      <alignment horizontal="left" vertical="top" wrapText="1"/>
    </xf>
    <xf numFmtId="2" fontId="106" fillId="0" borderId="11" xfId="0" applyNumberFormat="1" applyFont="1" applyFill="1" applyBorder="1" applyAlignment="1">
      <alignment horizontal="center" vertical="center"/>
    </xf>
    <xf numFmtId="0" fontId="106" fillId="0" borderId="1" xfId="0" applyFont="1" applyFill="1" applyBorder="1" applyAlignment="1">
      <alignment horizontal="left" wrapText="1"/>
    </xf>
    <xf numFmtId="2" fontId="106" fillId="0" borderId="8" xfId="0" applyNumberFormat="1" applyFont="1" applyFill="1" applyBorder="1" applyAlignment="1">
      <alignment horizontal="center" vertical="center"/>
    </xf>
    <xf numFmtId="14" fontId="106" fillId="0" borderId="3" xfId="0" applyNumberFormat="1" applyFont="1" applyFill="1" applyBorder="1" applyAlignment="1">
      <alignment horizontal="center" vertical="center"/>
    </xf>
    <xf numFmtId="2" fontId="106" fillId="0" borderId="6" xfId="0" applyNumberFormat="1" applyFont="1" applyFill="1" applyBorder="1" applyAlignment="1">
      <alignment horizontal="center" vertical="center" wrapText="1"/>
    </xf>
    <xf numFmtId="0" fontId="141" fillId="0" borderId="11" xfId="168" applyFont="1" applyFill="1" applyBorder="1" applyAlignment="1">
      <alignment horizontal="left" vertical="top" wrapText="1"/>
    </xf>
    <xf numFmtId="2" fontId="14" fillId="0" borderId="11" xfId="546" applyNumberFormat="1" applyFont="1" applyFill="1" applyBorder="1" applyAlignment="1">
      <alignment horizontal="center" vertical="center" wrapText="1"/>
    </xf>
    <xf numFmtId="0" fontId="68" fillId="0" borderId="0" xfId="432" applyFont="1" applyFill="1" applyAlignment="1">
      <alignment horizontal="center" vertical="center" wrapText="1"/>
    </xf>
    <xf numFmtId="0" fontId="0" fillId="0" borderId="1" xfId="0" applyFill="1" applyBorder="1" applyAlignment="1">
      <alignment horizontal="right"/>
    </xf>
    <xf numFmtId="0" fontId="106" fillId="0" borderId="3" xfId="0" applyFont="1" applyFill="1" applyBorder="1" applyAlignment="1">
      <alignment horizontal="center"/>
    </xf>
    <xf numFmtId="0" fontId="106" fillId="0" borderId="4" xfId="0" applyFont="1" applyFill="1" applyBorder="1" applyAlignment="1">
      <alignment horizontal="center"/>
    </xf>
    <xf numFmtId="0" fontId="106" fillId="0" borderId="15" xfId="0" applyFont="1" applyFill="1" applyBorder="1" applyAlignment="1">
      <alignment horizontal="center"/>
    </xf>
    <xf numFmtId="0" fontId="106" fillId="0" borderId="2" xfId="0" applyFont="1" applyFill="1" applyBorder="1"/>
    <xf numFmtId="0" fontId="106" fillId="0" borderId="15" xfId="0" applyFont="1" applyFill="1" applyBorder="1" applyAlignment="1">
      <alignment horizontal="right"/>
    </xf>
    <xf numFmtId="0" fontId="106" fillId="0" borderId="0" xfId="0" applyFont="1" applyFill="1" applyBorder="1" applyAlignment="1">
      <alignment horizontal="center"/>
    </xf>
    <xf numFmtId="0" fontId="106" fillId="0" borderId="6" xfId="0" applyFont="1" applyFill="1" applyBorder="1" applyAlignment="1">
      <alignment horizontal="right"/>
    </xf>
    <xf numFmtId="0" fontId="106" fillId="0" borderId="9" xfId="0" applyFont="1" applyFill="1" applyBorder="1" applyAlignment="1">
      <alignment horizontal="right"/>
    </xf>
    <xf numFmtId="0" fontId="106" fillId="0" borderId="12" xfId="0" applyFont="1" applyFill="1" applyBorder="1" applyAlignment="1">
      <alignment horizontal="center"/>
    </xf>
    <xf numFmtId="0" fontId="106" fillId="0" borderId="13" xfId="0" applyFont="1" applyFill="1" applyBorder="1" applyAlignment="1">
      <alignment horizontal="center"/>
    </xf>
    <xf numFmtId="0" fontId="106" fillId="0" borderId="14" xfId="0" applyFont="1" applyFill="1" applyBorder="1" applyAlignment="1">
      <alignment horizontal="center"/>
    </xf>
    <xf numFmtId="14" fontId="106" fillId="0" borderId="6" xfId="0" applyNumberFormat="1" applyFont="1" applyFill="1" applyBorder="1" applyAlignment="1">
      <alignment horizontal="center" vertical="top" wrapText="1"/>
    </xf>
    <xf numFmtId="0" fontId="57" fillId="0" borderId="0" xfId="0" applyFont="1" applyFill="1" applyBorder="1" applyAlignment="1">
      <alignment horizontal="center" vertical="top"/>
    </xf>
    <xf numFmtId="167" fontId="57" fillId="0" borderId="7" xfId="0" applyNumberFormat="1" applyFont="1" applyFill="1" applyBorder="1" applyAlignment="1">
      <alignment horizontal="center" vertical="top"/>
    </xf>
    <xf numFmtId="2" fontId="57" fillId="0" borderId="0" xfId="0" applyNumberFormat="1" applyFont="1" applyFill="1" applyBorder="1" applyAlignment="1">
      <alignment horizontal="center" vertical="top"/>
    </xf>
    <xf numFmtId="0" fontId="57" fillId="0" borderId="7" xfId="0" applyFont="1" applyFill="1" applyBorder="1" applyAlignment="1">
      <alignment horizontal="center" vertical="top"/>
    </xf>
    <xf numFmtId="2" fontId="57" fillId="0" borderId="7" xfId="0" applyNumberFormat="1" applyFont="1" applyFill="1" applyBorder="1" applyAlignment="1">
      <alignment horizontal="center" vertical="top"/>
    </xf>
    <xf numFmtId="168" fontId="57" fillId="0" borderId="7" xfId="0" applyNumberFormat="1" applyFont="1" applyFill="1" applyBorder="1" applyAlignment="1">
      <alignment horizontal="center" vertical="top"/>
    </xf>
    <xf numFmtId="0" fontId="57" fillId="0" borderId="5" xfId="0" applyFont="1" applyFill="1" applyBorder="1" applyAlignment="1">
      <alignment horizontal="center" vertical="top"/>
    </xf>
    <xf numFmtId="2" fontId="57" fillId="0" borderId="6" xfId="0" applyNumberFormat="1" applyFont="1" applyFill="1" applyBorder="1" applyAlignment="1">
      <alignment horizontal="center" vertical="top"/>
    </xf>
    <xf numFmtId="0" fontId="106" fillId="0" borderId="6" xfId="0" applyFont="1" applyFill="1" applyBorder="1" applyAlignment="1">
      <alignment horizontal="center"/>
    </xf>
    <xf numFmtId="2" fontId="106" fillId="0" borderId="6" xfId="0" applyNumberFormat="1" applyFont="1" applyFill="1" applyBorder="1" applyAlignment="1">
      <alignment horizontal="center"/>
    </xf>
    <xf numFmtId="168" fontId="106" fillId="0" borderId="7" xfId="0" applyNumberFormat="1" applyFont="1" applyFill="1" applyBorder="1" applyAlignment="1">
      <alignment horizontal="center"/>
    </xf>
    <xf numFmtId="2" fontId="106" fillId="0" borderId="0" xfId="0" applyNumberFormat="1" applyFont="1" applyFill="1" applyBorder="1" applyAlignment="1">
      <alignment horizontal="center"/>
    </xf>
    <xf numFmtId="0" fontId="135" fillId="0" borderId="0" xfId="0" applyFont="1" applyFill="1" applyBorder="1"/>
    <xf numFmtId="168" fontId="135" fillId="0" borderId="7" xfId="0" applyNumberFormat="1" applyFont="1" applyFill="1" applyBorder="1"/>
    <xf numFmtId="167" fontId="106" fillId="0" borderId="6" xfId="0" applyNumberFormat="1" applyFont="1" applyFill="1" applyBorder="1" applyAlignment="1">
      <alignment horizontal="center"/>
    </xf>
    <xf numFmtId="1" fontId="106" fillId="0" borderId="6" xfId="0" applyNumberFormat="1" applyFont="1" applyFill="1" applyBorder="1" applyAlignment="1">
      <alignment horizontal="center"/>
    </xf>
    <xf numFmtId="0" fontId="106" fillId="0" borderId="9" xfId="0" applyFont="1" applyFill="1" applyBorder="1" applyAlignment="1">
      <alignment horizontal="center"/>
    </xf>
    <xf numFmtId="168" fontId="106" fillId="0" borderId="10" xfId="0" applyNumberFormat="1" applyFont="1" applyFill="1" applyBorder="1" applyAlignment="1">
      <alignment horizontal="center"/>
    </xf>
    <xf numFmtId="2" fontId="106" fillId="0" borderId="9" xfId="0" applyNumberFormat="1" applyFont="1" applyFill="1" applyBorder="1" applyAlignment="1">
      <alignment horizontal="center"/>
    </xf>
    <xf numFmtId="14" fontId="106" fillId="0" borderId="3" xfId="0" applyNumberFormat="1" applyFont="1" applyFill="1" applyBorder="1" applyAlignment="1">
      <alignment horizontal="center"/>
    </xf>
    <xf numFmtId="0" fontId="57" fillId="0" borderId="3" xfId="0" applyFont="1" applyFill="1" applyBorder="1" applyAlignment="1">
      <alignment horizontal="center"/>
    </xf>
    <xf numFmtId="167" fontId="57" fillId="0" borderId="2" xfId="0" applyNumberFormat="1" applyFont="1" applyFill="1" applyBorder="1" applyAlignment="1">
      <alignment horizontal="center"/>
    </xf>
    <xf numFmtId="2" fontId="57" fillId="0" borderId="2" xfId="0" applyNumberFormat="1" applyFont="1" applyFill="1" applyBorder="1" applyAlignment="1">
      <alignment horizontal="center"/>
    </xf>
    <xf numFmtId="2" fontId="57" fillId="0" borderId="3" xfId="0" applyNumberFormat="1" applyFont="1" applyFill="1" applyBorder="1" applyAlignment="1">
      <alignment horizontal="center"/>
    </xf>
    <xf numFmtId="2" fontId="57" fillId="0" borderId="0" xfId="0" applyNumberFormat="1" applyFont="1" applyFill="1" applyBorder="1" applyAlignment="1">
      <alignment horizontal="center"/>
    </xf>
    <xf numFmtId="2" fontId="57" fillId="0" borderId="7" xfId="0" applyNumberFormat="1" applyFont="1" applyFill="1" applyBorder="1" applyAlignment="1">
      <alignment horizontal="center"/>
    </xf>
    <xf numFmtId="2" fontId="106" fillId="0" borderId="5" xfId="0" applyNumberFormat="1" applyFont="1" applyFill="1" applyBorder="1" applyAlignment="1">
      <alignment horizontal="center"/>
    </xf>
    <xf numFmtId="2" fontId="106" fillId="0" borderId="0" xfId="0" applyNumberFormat="1" applyFont="1" applyFill="1" applyAlignment="1">
      <alignment horizontal="center"/>
    </xf>
    <xf numFmtId="2" fontId="106" fillId="0" borderId="1" xfId="0" applyNumberFormat="1" applyFont="1" applyFill="1" applyBorder="1" applyAlignment="1">
      <alignment horizontal="center"/>
    </xf>
    <xf numFmtId="0" fontId="106" fillId="0" borderId="7" xfId="487" applyFont="1" applyFill="1" applyBorder="1" applyAlignment="1">
      <alignment horizontal="center" vertical="top"/>
    </xf>
    <xf numFmtId="14" fontId="106" fillId="0" borderId="6" xfId="487" applyNumberFormat="1" applyFont="1" applyFill="1" applyBorder="1" applyAlignment="1">
      <alignment horizontal="center" vertical="top" wrapText="1"/>
    </xf>
    <xf numFmtId="0" fontId="57" fillId="0" borderId="7" xfId="487" applyFont="1" applyFill="1" applyBorder="1" applyAlignment="1">
      <alignment horizontal="center" vertical="top" wrapText="1"/>
    </xf>
    <xf numFmtId="0" fontId="57" fillId="0" borderId="7" xfId="487" applyFont="1" applyFill="1" applyBorder="1" applyAlignment="1">
      <alignment horizontal="center" vertical="top"/>
    </xf>
    <xf numFmtId="167" fontId="57" fillId="0" borderId="6" xfId="487" applyNumberFormat="1" applyFont="1" applyFill="1" applyBorder="1" applyAlignment="1">
      <alignment horizontal="center" vertical="top"/>
    </xf>
    <xf numFmtId="2" fontId="57" fillId="0" borderId="0" xfId="487" applyNumberFormat="1" applyFont="1" applyFill="1" applyAlignment="1">
      <alignment vertical="top"/>
    </xf>
    <xf numFmtId="2" fontId="57" fillId="0" borderId="7" xfId="487" applyNumberFormat="1" applyFont="1" applyFill="1" applyBorder="1" applyAlignment="1">
      <alignment vertical="top"/>
    </xf>
    <xf numFmtId="2" fontId="57" fillId="0" borderId="6" xfId="487" applyNumberFormat="1" applyFont="1" applyFill="1" applyBorder="1" applyAlignment="1">
      <alignment vertical="top"/>
    </xf>
    <xf numFmtId="2" fontId="57" fillId="0" borderId="0" xfId="487" applyNumberFormat="1" applyFont="1" applyFill="1" applyBorder="1" applyAlignment="1">
      <alignment vertical="top"/>
    </xf>
    <xf numFmtId="2" fontId="57" fillId="0" borderId="7" xfId="487" applyNumberFormat="1" applyFont="1" applyFill="1" applyBorder="1" applyAlignment="1">
      <alignment horizontal="center" vertical="top"/>
    </xf>
    <xf numFmtId="0" fontId="106" fillId="0" borderId="7" xfId="487" applyFont="1" applyFill="1" applyBorder="1"/>
    <xf numFmtId="0" fontId="106" fillId="0" borderId="6" xfId="487" applyFont="1" applyFill="1" applyBorder="1" applyAlignment="1">
      <alignment horizontal="center"/>
    </xf>
    <xf numFmtId="0" fontId="106" fillId="0" borderId="7" xfId="487" applyFont="1" applyFill="1" applyBorder="1" applyAlignment="1">
      <alignment horizontal="center"/>
    </xf>
    <xf numFmtId="0" fontId="106" fillId="0" borderId="7" xfId="486" applyFont="1" applyFill="1" applyBorder="1" applyAlignment="1">
      <alignment horizontal="center"/>
    </xf>
    <xf numFmtId="0" fontId="106" fillId="0" borderId="0" xfId="486" applyFont="1" applyFill="1" applyBorder="1" applyAlignment="1">
      <alignment horizontal="center"/>
    </xf>
    <xf numFmtId="2" fontId="106" fillId="0" borderId="7" xfId="486" applyNumberFormat="1" applyFont="1" applyFill="1" applyBorder="1" applyAlignment="1">
      <alignment horizontal="center"/>
    </xf>
    <xf numFmtId="2" fontId="106" fillId="0" borderId="0" xfId="486" applyNumberFormat="1" applyFont="1" applyFill="1" applyBorder="1" applyAlignment="1">
      <alignment horizontal="center"/>
    </xf>
    <xf numFmtId="2" fontId="106" fillId="0" borderId="7" xfId="487" applyNumberFormat="1" applyFont="1" applyFill="1" applyBorder="1"/>
    <xf numFmtId="2" fontId="106" fillId="0" borderId="0" xfId="487" applyNumberFormat="1" applyFont="1" applyFill="1" applyBorder="1"/>
    <xf numFmtId="2" fontId="106" fillId="0" borderId="7" xfId="487" applyNumberFormat="1" applyFont="1" applyFill="1" applyBorder="1" applyAlignment="1">
      <alignment horizontal="center"/>
    </xf>
    <xf numFmtId="2" fontId="106" fillId="0" borderId="0" xfId="487" applyNumberFormat="1" applyFont="1" applyFill="1" applyBorder="1" applyAlignment="1">
      <alignment horizontal="center"/>
    </xf>
    <xf numFmtId="167" fontId="106" fillId="0" borderId="0" xfId="487" applyNumberFormat="1" applyFont="1" applyFill="1" applyBorder="1" applyAlignment="1">
      <alignment horizontal="center"/>
    </xf>
    <xf numFmtId="2" fontId="135" fillId="0" borderId="7" xfId="487" applyNumberFormat="1" applyFont="1" applyFill="1" applyBorder="1"/>
    <xf numFmtId="2" fontId="106" fillId="0" borderId="6" xfId="487" applyNumberFormat="1" applyFont="1" applyFill="1" applyBorder="1" applyAlignment="1">
      <alignment horizontal="center"/>
    </xf>
    <xf numFmtId="0" fontId="106" fillId="0" borderId="10" xfId="487" applyFont="1" applyFill="1" applyBorder="1"/>
    <xf numFmtId="0" fontId="106" fillId="0" borderId="9" xfId="487" applyFont="1" applyFill="1" applyBorder="1"/>
    <xf numFmtId="0" fontId="106" fillId="0" borderId="9" xfId="487" applyFont="1" applyFill="1" applyBorder="1" applyAlignment="1">
      <alignment horizontal="center"/>
    </xf>
    <xf numFmtId="2" fontId="106" fillId="0" borderId="9" xfId="487" applyNumberFormat="1" applyFont="1" applyFill="1" applyBorder="1" applyAlignment="1">
      <alignment horizontal="center"/>
    </xf>
    <xf numFmtId="2" fontId="106" fillId="0" borderId="10" xfId="487" applyNumberFormat="1" applyFont="1" applyFill="1" applyBorder="1"/>
    <xf numFmtId="2" fontId="106" fillId="0" borderId="1" xfId="487" applyNumberFormat="1" applyFont="1" applyFill="1" applyBorder="1"/>
    <xf numFmtId="2" fontId="106" fillId="0" borderId="10" xfId="487" applyNumberFormat="1" applyFont="1" applyFill="1" applyBorder="1" applyAlignment="1">
      <alignment horizontal="center"/>
    </xf>
    <xf numFmtId="2" fontId="106" fillId="0" borderId="9" xfId="487" applyNumberFormat="1" applyFont="1" applyFill="1" applyBorder="1"/>
    <xf numFmtId="0" fontId="57" fillId="0" borderId="3" xfId="0" applyFont="1" applyFill="1" applyBorder="1" applyAlignment="1">
      <alignment horizontal="center" vertical="top" wrapText="1"/>
    </xf>
    <xf numFmtId="0" fontId="57" fillId="0" borderId="4" xfId="0" applyFont="1" applyFill="1" applyBorder="1" applyAlignment="1">
      <alignment horizontal="center" vertical="top"/>
    </xf>
    <xf numFmtId="167" fontId="57" fillId="0" borderId="3" xfId="0" applyNumberFormat="1" applyFont="1" applyFill="1" applyBorder="1" applyAlignment="1">
      <alignment horizontal="center" vertical="top"/>
    </xf>
    <xf numFmtId="2" fontId="57" fillId="0" borderId="4" xfId="0" applyNumberFormat="1" applyFont="1" applyFill="1" applyBorder="1" applyAlignment="1">
      <alignment horizontal="center" vertical="top"/>
    </xf>
    <xf numFmtId="14" fontId="106" fillId="0" borderId="6" xfId="0" applyNumberFormat="1" applyFont="1" applyFill="1" applyBorder="1" applyAlignment="1">
      <alignment horizontal="center"/>
    </xf>
    <xf numFmtId="0" fontId="57" fillId="0" borderId="7" xfId="0" applyFont="1" applyFill="1" applyBorder="1" applyAlignment="1">
      <alignment horizontal="center"/>
    </xf>
    <xf numFmtId="0" fontId="57" fillId="0" borderId="6" xfId="0" applyFont="1" applyFill="1" applyBorder="1" applyAlignment="1">
      <alignment horizontal="center"/>
    </xf>
    <xf numFmtId="2" fontId="57" fillId="0" borderId="0" xfId="0" applyNumberFormat="1" applyFont="1" applyFill="1"/>
    <xf numFmtId="2" fontId="57" fillId="0" borderId="7" xfId="0" applyNumberFormat="1" applyFont="1" applyFill="1" applyBorder="1"/>
    <xf numFmtId="2" fontId="57" fillId="0" borderId="6" xfId="0" applyNumberFormat="1" applyFont="1" applyFill="1" applyBorder="1"/>
    <xf numFmtId="2" fontId="57" fillId="0" borderId="0" xfId="0" applyNumberFormat="1" applyFont="1" applyFill="1" applyBorder="1"/>
    <xf numFmtId="2" fontId="106" fillId="0" borderId="7" xfId="0" applyNumberFormat="1" applyFont="1" applyFill="1" applyBorder="1"/>
    <xf numFmtId="2" fontId="106" fillId="0" borderId="0" xfId="0" applyNumberFormat="1" applyFont="1" applyFill="1" applyBorder="1"/>
    <xf numFmtId="2" fontId="134" fillId="0" borderId="7" xfId="0" applyNumberFormat="1" applyFont="1" applyFill="1" applyBorder="1"/>
    <xf numFmtId="0" fontId="106" fillId="0" borderId="9" xfId="0" applyFont="1" applyFill="1" applyBorder="1"/>
    <xf numFmtId="2" fontId="106" fillId="0" borderId="10" xfId="0" applyNumberFormat="1" applyFont="1" applyFill="1" applyBorder="1"/>
    <xf numFmtId="2" fontId="106" fillId="0" borderId="1" xfId="0" applyNumberFormat="1" applyFont="1" applyFill="1" applyBorder="1"/>
    <xf numFmtId="2" fontId="106" fillId="0" borderId="9" xfId="0" applyNumberFormat="1" applyFont="1" applyFill="1" applyBorder="1"/>
    <xf numFmtId="2" fontId="57" fillId="0" borderId="4" xfId="0" applyNumberFormat="1" applyFont="1" applyFill="1" applyBorder="1" applyAlignment="1">
      <alignment horizontal="center"/>
    </xf>
    <xf numFmtId="0" fontId="57" fillId="0" borderId="6" xfId="0" applyFont="1" applyFill="1" applyBorder="1" applyAlignment="1">
      <alignment horizontal="center" vertical="top"/>
    </xf>
    <xf numFmtId="2" fontId="57" fillId="0" borderId="0" xfId="0" applyNumberFormat="1" applyFont="1" applyFill="1" applyAlignment="1">
      <alignment vertical="top"/>
    </xf>
    <xf numFmtId="2" fontId="57" fillId="0" borderId="7" xfId="0" applyNumberFormat="1" applyFont="1" applyFill="1" applyBorder="1" applyAlignment="1">
      <alignment vertical="top"/>
    </xf>
    <xf numFmtId="2" fontId="57" fillId="0" borderId="6" xfId="0" applyNumberFormat="1" applyFont="1" applyFill="1" applyBorder="1" applyAlignment="1">
      <alignment vertical="top"/>
    </xf>
    <xf numFmtId="2" fontId="57" fillId="0" borderId="0" xfId="0" applyNumberFormat="1" applyFont="1" applyFill="1" applyBorder="1" applyAlignment="1">
      <alignment vertical="top"/>
    </xf>
    <xf numFmtId="0" fontId="106" fillId="0" borderId="7" xfId="0" applyFont="1" applyFill="1" applyBorder="1"/>
    <xf numFmtId="0" fontId="106" fillId="0" borderId="10" xfId="0" applyFont="1" applyFill="1" applyBorder="1"/>
    <xf numFmtId="14" fontId="106" fillId="0" borderId="6" xfId="0" applyNumberFormat="1" applyFont="1" applyFill="1" applyBorder="1" applyAlignment="1">
      <alignment horizontal="center" vertical="top"/>
    </xf>
    <xf numFmtId="0" fontId="57" fillId="0" borderId="6" xfId="0" applyFont="1" applyFill="1" applyBorder="1" applyAlignment="1">
      <alignment horizontal="center" vertical="top" wrapText="1"/>
    </xf>
    <xf numFmtId="0" fontId="112" fillId="0" borderId="6" xfId="0" applyFont="1" applyFill="1" applyBorder="1"/>
    <xf numFmtId="0" fontId="119" fillId="0" borderId="6" xfId="0" applyFont="1" applyFill="1" applyBorder="1" applyAlignment="1">
      <alignment horizontal="center"/>
    </xf>
    <xf numFmtId="0" fontId="106" fillId="0" borderId="0" xfId="0" applyFont="1" applyFill="1" applyBorder="1" applyAlignment="1">
      <alignment horizontal="center" wrapText="1"/>
    </xf>
    <xf numFmtId="0" fontId="119" fillId="0" borderId="0" xfId="0" applyFont="1" applyFill="1" applyBorder="1" applyAlignment="1">
      <alignment horizontal="center" wrapText="1"/>
    </xf>
    <xf numFmtId="0" fontId="106" fillId="0" borderId="10" xfId="0" applyFont="1" applyFill="1" applyBorder="1" applyAlignment="1">
      <alignment horizontal="center" wrapText="1"/>
    </xf>
    <xf numFmtId="0" fontId="106" fillId="0" borderId="3" xfId="0" applyFont="1" applyFill="1" applyBorder="1" applyAlignment="1">
      <alignment horizontal="center" vertical="top" wrapText="1"/>
    </xf>
    <xf numFmtId="0" fontId="57" fillId="0" borderId="3" xfId="0" applyFont="1" applyFill="1" applyBorder="1" applyAlignment="1">
      <alignment horizontal="center" vertical="top"/>
    </xf>
    <xf numFmtId="0" fontId="138" fillId="0" borderId="11" xfId="567" applyFont="1" applyFill="1" applyBorder="1" applyAlignment="1">
      <alignment horizontal="center" vertical="center" wrapText="1"/>
    </xf>
    <xf numFmtId="0" fontId="109" fillId="0" borderId="0" xfId="0" applyFont="1" applyFill="1" applyAlignment="1">
      <alignment vertical="top"/>
    </xf>
    <xf numFmtId="0" fontId="109" fillId="0" borderId="7" xfId="0" quotePrefix="1" applyFont="1" applyFill="1" applyBorder="1" applyAlignment="1">
      <alignment horizontal="center" vertical="top" wrapText="1"/>
    </xf>
    <xf numFmtId="0" fontId="109" fillId="0" borderId="10" xfId="0" quotePrefix="1" applyFont="1" applyFill="1" applyBorder="1" applyAlignment="1">
      <alignment horizontal="center" vertical="top" wrapText="1"/>
    </xf>
    <xf numFmtId="0" fontId="106" fillId="0" borderId="10" xfId="5" applyFont="1" applyFill="1" applyBorder="1" applyAlignment="1">
      <alignment horizontal="center" vertical="top" wrapText="1"/>
    </xf>
    <xf numFmtId="14" fontId="106" fillId="0" borderId="6" xfId="0" applyNumberFormat="1" applyFont="1" applyFill="1" applyBorder="1" applyAlignment="1">
      <alignment horizontal="center" wrapText="1"/>
    </xf>
    <xf numFmtId="14" fontId="106" fillId="0" borderId="6" xfId="5" applyNumberFormat="1" applyFont="1" applyFill="1" applyBorder="1" applyAlignment="1">
      <alignment horizontal="center" vertical="top"/>
    </xf>
    <xf numFmtId="0" fontId="57" fillId="0" borderId="3" xfId="5" applyFont="1" applyFill="1" applyBorder="1" applyAlignment="1">
      <alignment horizontal="center" vertical="top" wrapText="1"/>
    </xf>
    <xf numFmtId="0" fontId="57" fillId="0" borderId="7" xfId="5" applyFont="1" applyFill="1" applyBorder="1" applyAlignment="1">
      <alignment horizontal="center" vertical="top"/>
    </xf>
    <xf numFmtId="2" fontId="57" fillId="0" borderId="3" xfId="5" applyNumberFormat="1" applyFont="1" applyFill="1" applyBorder="1" applyAlignment="1">
      <alignment horizontal="center" vertical="top"/>
    </xf>
    <xf numFmtId="2" fontId="57" fillId="0" borderId="0" xfId="5" applyNumberFormat="1" applyFont="1" applyFill="1" applyBorder="1" applyAlignment="1">
      <alignment horizontal="center" vertical="top"/>
    </xf>
    <xf numFmtId="2" fontId="57" fillId="0" borderId="7" xfId="5" applyNumberFormat="1" applyFont="1" applyFill="1" applyBorder="1" applyAlignment="1">
      <alignment horizontal="center" vertical="top"/>
    </xf>
    <xf numFmtId="0" fontId="106" fillId="0" borderId="7" xfId="5" applyFont="1" applyFill="1" applyBorder="1" applyAlignment="1">
      <alignment horizontal="center"/>
    </xf>
    <xf numFmtId="0" fontId="135" fillId="0" borderId="0" xfId="5" applyFont="1" applyFill="1" applyBorder="1"/>
    <xf numFmtId="2" fontId="106" fillId="0" borderId="7" xfId="5" applyNumberFormat="1" applyFont="1" applyFill="1" applyBorder="1" applyAlignment="1">
      <alignment horizontal="center"/>
    </xf>
    <xf numFmtId="2" fontId="106" fillId="0" borderId="0" xfId="5" applyNumberFormat="1" applyFont="1" applyFill="1" applyBorder="1" applyAlignment="1">
      <alignment horizontal="center"/>
    </xf>
    <xf numFmtId="0" fontId="106" fillId="0" borderId="10" xfId="5" applyFont="1" applyFill="1" applyBorder="1" applyAlignment="1">
      <alignment horizontal="center"/>
    </xf>
    <xf numFmtId="0" fontId="106" fillId="0" borderId="9" xfId="5" applyFont="1" applyFill="1" applyBorder="1" applyAlignment="1">
      <alignment horizontal="center"/>
    </xf>
    <xf numFmtId="2" fontId="106" fillId="0" borderId="10" xfId="5" applyNumberFormat="1" applyFont="1" applyFill="1" applyBorder="1" applyAlignment="1">
      <alignment horizontal="center"/>
    </xf>
    <xf numFmtId="2" fontId="135" fillId="0" borderId="10" xfId="5" applyNumberFormat="1" applyFont="1" applyFill="1" applyBorder="1"/>
    <xf numFmtId="2" fontId="106" fillId="0" borderId="1" xfId="5" applyNumberFormat="1" applyFont="1" applyFill="1" applyBorder="1" applyAlignment="1">
      <alignment horizontal="center"/>
    </xf>
    <xf numFmtId="0" fontId="106" fillId="0" borderId="3" xfId="5" applyFont="1" applyFill="1" applyBorder="1" applyAlignment="1">
      <alignment horizontal="center" vertical="top"/>
    </xf>
    <xf numFmtId="0" fontId="57" fillId="0" borderId="3" xfId="5" applyFont="1" applyFill="1" applyBorder="1" applyAlignment="1">
      <alignment horizontal="center" vertical="top"/>
    </xf>
    <xf numFmtId="2" fontId="139" fillId="0" borderId="3" xfId="5" applyNumberFormat="1" applyFont="1" applyFill="1" applyBorder="1" applyAlignment="1">
      <alignment vertical="top"/>
    </xf>
    <xf numFmtId="2" fontId="57" fillId="0" borderId="2" xfId="5" applyNumberFormat="1" applyFont="1" applyFill="1" applyBorder="1" applyAlignment="1">
      <alignment horizontal="center" vertical="top"/>
    </xf>
    <xf numFmtId="2" fontId="57" fillId="0" borderId="15" xfId="5" applyNumberFormat="1" applyFont="1" applyFill="1" applyBorder="1" applyAlignment="1">
      <alignment horizontal="center" vertical="top"/>
    </xf>
    <xf numFmtId="2" fontId="57" fillId="0" borderId="4" xfId="5" applyNumberFormat="1" applyFont="1" applyFill="1" applyBorder="1" applyAlignment="1">
      <alignment horizontal="center" vertical="top"/>
    </xf>
    <xf numFmtId="0" fontId="135" fillId="0" borderId="0" xfId="5" applyFont="1" applyFill="1"/>
    <xf numFmtId="2" fontId="106" fillId="0" borderId="5" xfId="5" applyNumberFormat="1" applyFont="1" applyFill="1" applyBorder="1" applyAlignment="1">
      <alignment horizontal="center"/>
    </xf>
    <xf numFmtId="2" fontId="106" fillId="0" borderId="6" xfId="5" applyNumberFormat="1" applyFont="1" applyFill="1" applyBorder="1" applyAlignment="1">
      <alignment horizontal="center"/>
    </xf>
    <xf numFmtId="0" fontId="106" fillId="0" borderId="6" xfId="5" applyFont="1" applyFill="1" applyBorder="1" applyAlignment="1">
      <alignment horizontal="center"/>
    </xf>
    <xf numFmtId="0" fontId="106" fillId="0" borderId="6" xfId="5" applyFont="1" applyFill="1" applyBorder="1" applyAlignment="1">
      <alignment horizontal="center" vertical="top"/>
    </xf>
    <xf numFmtId="0" fontId="106" fillId="0" borderId="7" xfId="5" applyFont="1" applyFill="1" applyBorder="1" applyAlignment="1">
      <alignment horizontal="center" vertical="top" wrapText="1"/>
    </xf>
    <xf numFmtId="2" fontId="106" fillId="0" borderId="0" xfId="5" applyNumberFormat="1" applyFont="1" applyFill="1" applyBorder="1" applyAlignment="1">
      <alignment horizontal="center" vertical="top"/>
    </xf>
    <xf numFmtId="2" fontId="106" fillId="0" borderId="7" xfId="5" applyNumberFormat="1" applyFont="1" applyFill="1" applyBorder="1" applyAlignment="1">
      <alignment horizontal="center" vertical="top"/>
    </xf>
    <xf numFmtId="2" fontId="106" fillId="0" borderId="5" xfId="5" applyNumberFormat="1" applyFont="1" applyFill="1" applyBorder="1" applyAlignment="1">
      <alignment horizontal="center" vertical="top"/>
    </xf>
    <xf numFmtId="2" fontId="106" fillId="0" borderId="6" xfId="5" applyNumberFormat="1" applyFont="1" applyFill="1" applyBorder="1" applyAlignment="1">
      <alignment horizontal="center" vertical="top"/>
    </xf>
    <xf numFmtId="0" fontId="57" fillId="0" borderId="6" xfId="487" applyFont="1" applyFill="1" applyBorder="1" applyAlignment="1">
      <alignment horizontal="center" vertical="top"/>
    </xf>
    <xf numFmtId="0" fontId="57" fillId="0" borderId="0" xfId="487" applyFont="1" applyFill="1" applyBorder="1" applyAlignment="1">
      <alignment horizontal="center" vertical="top"/>
    </xf>
    <xf numFmtId="2" fontId="139" fillId="0" borderId="5" xfId="487" applyNumberFormat="1" applyFont="1" applyFill="1" applyBorder="1" applyAlignment="1">
      <alignment vertical="top"/>
    </xf>
    <xf numFmtId="2" fontId="139" fillId="0" borderId="0" xfId="487" applyNumberFormat="1" applyFont="1" applyFill="1" applyBorder="1" applyAlignment="1">
      <alignment vertical="top"/>
    </xf>
    <xf numFmtId="2" fontId="57" fillId="0" borderId="0" xfId="487" applyNumberFormat="1" applyFont="1" applyFill="1" applyBorder="1" applyAlignment="1">
      <alignment horizontal="center" vertical="top"/>
    </xf>
    <xf numFmtId="0" fontId="106" fillId="0" borderId="0" xfId="487" applyFont="1" applyFill="1" applyBorder="1" applyAlignment="1">
      <alignment horizontal="center"/>
    </xf>
    <xf numFmtId="0" fontId="106" fillId="0" borderId="8" xfId="487" applyFont="1" applyFill="1" applyBorder="1" applyAlignment="1">
      <alignment horizontal="center"/>
    </xf>
    <xf numFmtId="2" fontId="106" fillId="0" borderId="8" xfId="487" applyNumberFormat="1" applyFont="1" applyFill="1" applyBorder="1" applyAlignment="1">
      <alignment horizontal="center"/>
    </xf>
    <xf numFmtId="2" fontId="106" fillId="0" borderId="1" xfId="487" applyNumberFormat="1" applyFont="1" applyFill="1" applyBorder="1" applyAlignment="1">
      <alignment horizontal="center"/>
    </xf>
    <xf numFmtId="14" fontId="106" fillId="0" borderId="15" xfId="0" applyNumberFormat="1" applyFont="1" applyFill="1" applyBorder="1" applyAlignment="1">
      <alignment horizontal="center" vertical="top"/>
    </xf>
    <xf numFmtId="168" fontId="57" fillId="0" borderId="4" xfId="0" applyNumberFormat="1" applyFont="1" applyFill="1" applyBorder="1" applyAlignment="1">
      <alignment horizontal="center" vertical="top"/>
    </xf>
    <xf numFmtId="14" fontId="106" fillId="0" borderId="15" xfId="0" applyNumberFormat="1" applyFont="1" applyFill="1" applyBorder="1" applyAlignment="1">
      <alignment horizontal="center"/>
    </xf>
    <xf numFmtId="0" fontId="57" fillId="0" borderId="4" xfId="0" applyFont="1" applyFill="1" applyBorder="1" applyAlignment="1">
      <alignment horizontal="center"/>
    </xf>
    <xf numFmtId="0" fontId="109" fillId="0" borderId="0" xfId="0" applyFont="1" applyFill="1" applyAlignment="1">
      <alignment horizontal="center"/>
    </xf>
    <xf numFmtId="0" fontId="57" fillId="0" borderId="15" xfId="0" applyFont="1" applyFill="1" applyBorder="1" applyAlignment="1">
      <alignment horizontal="center" vertical="top"/>
    </xf>
    <xf numFmtId="14" fontId="106" fillId="0" borderId="0" xfId="487" applyNumberFormat="1" applyFont="1" applyFill="1" applyBorder="1" applyAlignment="1">
      <alignment horizontal="center" vertical="top"/>
    </xf>
    <xf numFmtId="14" fontId="106" fillId="0" borderId="0" xfId="487" applyNumberFormat="1" applyFont="1" applyFill="1" applyBorder="1" applyAlignment="1">
      <alignment horizontal="center"/>
    </xf>
    <xf numFmtId="0" fontId="57" fillId="0" borderId="7" xfId="0" applyFont="1" applyFill="1" applyBorder="1" applyAlignment="1">
      <alignment horizontal="center" wrapText="1"/>
    </xf>
    <xf numFmtId="0" fontId="57" fillId="0" borderId="0" xfId="0" applyFont="1" applyFill="1" applyAlignment="1">
      <alignment horizontal="center"/>
    </xf>
    <xf numFmtId="0" fontId="106" fillId="0" borderId="0" xfId="0" applyFont="1" applyFill="1" applyAlignment="1">
      <alignment horizontal="center"/>
    </xf>
    <xf numFmtId="0" fontId="106" fillId="0" borderId="3" xfId="487" applyFont="1" applyFill="1" applyBorder="1" applyAlignment="1">
      <alignment horizontal="center" vertical="top"/>
    </xf>
    <xf numFmtId="14" fontId="106" fillId="0" borderId="4" xfId="487" applyNumberFormat="1" applyFont="1" applyFill="1" applyBorder="1" applyAlignment="1">
      <alignment horizontal="center" vertical="top"/>
    </xf>
    <xf numFmtId="0" fontId="57" fillId="0" borderId="3" xfId="487" applyFont="1" applyFill="1" applyBorder="1" applyAlignment="1">
      <alignment horizontal="center" vertical="top" wrapText="1"/>
    </xf>
    <xf numFmtId="0" fontId="57" fillId="0" borderId="3" xfId="487" applyFont="1" applyFill="1" applyBorder="1" applyAlignment="1">
      <alignment horizontal="center" vertical="top"/>
    </xf>
    <xf numFmtId="2" fontId="57" fillId="0" borderId="4" xfId="487" applyNumberFormat="1" applyFont="1" applyFill="1" applyBorder="1" applyAlignment="1">
      <alignment horizontal="center" vertical="top"/>
    </xf>
    <xf numFmtId="2" fontId="57" fillId="0" borderId="3" xfId="487" applyNumberFormat="1" applyFont="1" applyFill="1" applyBorder="1" applyAlignment="1">
      <alignment horizontal="center" vertical="top"/>
    </xf>
    <xf numFmtId="2" fontId="57" fillId="0" borderId="15" xfId="487" applyNumberFormat="1" applyFont="1" applyFill="1" applyBorder="1" applyAlignment="1">
      <alignment horizontal="center" vertical="top"/>
    </xf>
    <xf numFmtId="0" fontId="135" fillId="0" borderId="0" xfId="487" applyFont="1" applyFill="1" applyBorder="1"/>
    <xf numFmtId="2" fontId="106" fillId="0" borderId="5" xfId="487" applyNumberFormat="1" applyFont="1" applyFill="1" applyBorder="1" applyAlignment="1">
      <alignment horizontal="center"/>
    </xf>
    <xf numFmtId="0" fontId="106" fillId="0" borderId="0" xfId="5" applyFont="1" applyFill="1" applyBorder="1" applyAlignment="1">
      <alignment horizontal="center" vertical="top"/>
    </xf>
    <xf numFmtId="0" fontId="57" fillId="0" borderId="4" xfId="5" applyFont="1" applyFill="1" applyBorder="1" applyAlignment="1">
      <alignment horizontal="center" vertical="top"/>
    </xf>
    <xf numFmtId="0" fontId="106" fillId="0" borderId="1" xfId="5" applyFont="1" applyFill="1" applyBorder="1" applyAlignment="1">
      <alignment horizontal="center" vertical="top"/>
    </xf>
    <xf numFmtId="2" fontId="106" fillId="0" borderId="9" xfId="5" applyNumberFormat="1" applyFont="1" applyFill="1" applyBorder="1" applyAlignment="1">
      <alignment horizontal="center" vertical="top"/>
    </xf>
    <xf numFmtId="2" fontId="106" fillId="0" borderId="10" xfId="5" applyNumberFormat="1" applyFont="1" applyFill="1" applyBorder="1" applyAlignment="1">
      <alignment horizontal="center" vertical="top"/>
    </xf>
    <xf numFmtId="2" fontId="106" fillId="0" borderId="1" xfId="5" applyNumberFormat="1" applyFont="1" applyFill="1" applyBorder="1" applyAlignment="1">
      <alignment horizontal="center" vertical="top"/>
    </xf>
    <xf numFmtId="0" fontId="119" fillId="0" borderId="3" xfId="0" applyFont="1" applyFill="1" applyBorder="1" applyAlignment="1">
      <alignment horizontal="center" vertical="top"/>
    </xf>
    <xf numFmtId="0" fontId="109" fillId="0" borderId="3" xfId="0" quotePrefix="1" applyFont="1" applyFill="1" applyBorder="1" applyAlignment="1">
      <alignment horizontal="center" vertical="top" wrapText="1"/>
    </xf>
    <xf numFmtId="2" fontId="140" fillId="0" borderId="3" xfId="429" applyNumberFormat="1" applyFont="1" applyFill="1" applyBorder="1" applyAlignment="1">
      <alignment horizontal="center" vertical="top" wrapText="1"/>
    </xf>
    <xf numFmtId="0" fontId="118" fillId="0" borderId="4" xfId="0" applyFont="1" applyFill="1" applyBorder="1" applyAlignment="1">
      <alignment vertical="top"/>
    </xf>
    <xf numFmtId="2" fontId="57" fillId="0" borderId="3" xfId="0" applyNumberFormat="1" applyFont="1" applyFill="1" applyBorder="1" applyAlignment="1">
      <alignment horizontal="center" vertical="top" wrapText="1"/>
    </xf>
    <xf numFmtId="0" fontId="119" fillId="0" borderId="7" xfId="0" applyFont="1" applyFill="1" applyBorder="1"/>
    <xf numFmtId="0" fontId="106" fillId="0" borderId="5" xfId="0" applyFont="1" applyFill="1" applyBorder="1" applyAlignment="1">
      <alignment horizontal="center" wrapText="1"/>
    </xf>
    <xf numFmtId="0" fontId="119" fillId="0" borderId="10" xfId="0" applyFont="1" applyFill="1" applyBorder="1"/>
    <xf numFmtId="0" fontId="57" fillId="0" borderId="7" xfId="1" applyNumberFormat="1" applyFont="1" applyFill="1" applyBorder="1" applyAlignment="1">
      <alignment horizontal="center" vertical="top" wrapText="1"/>
    </xf>
    <xf numFmtId="0" fontId="118" fillId="0" borderId="0" xfId="0" applyFont="1" applyFill="1" applyBorder="1" applyAlignment="1">
      <alignment horizontal="center" vertical="top"/>
    </xf>
    <xf numFmtId="0" fontId="119" fillId="0" borderId="7" xfId="0" applyFont="1" applyFill="1" applyBorder="1" applyAlignment="1">
      <alignment horizontal="center"/>
    </xf>
    <xf numFmtId="0" fontId="106" fillId="0" borderId="6" xfId="5" applyFont="1" applyFill="1" applyBorder="1" applyAlignment="1">
      <alignment horizontal="center" vertical="top" wrapText="1"/>
    </xf>
    <xf numFmtId="0" fontId="106" fillId="0" borderId="7" xfId="0" applyFont="1" applyFill="1" applyBorder="1" applyAlignment="1">
      <alignment horizontal="center" wrapText="1"/>
    </xf>
    <xf numFmtId="0" fontId="119" fillId="0" borderId="10" xfId="0" applyFont="1" applyFill="1" applyBorder="1" applyAlignment="1">
      <alignment horizontal="center"/>
    </xf>
    <xf numFmtId="0" fontId="109" fillId="0" borderId="9" xfId="0" quotePrefix="1" applyFont="1" applyFill="1" applyBorder="1" applyAlignment="1">
      <alignment horizontal="center" vertical="top" wrapText="1"/>
    </xf>
    <xf numFmtId="2" fontId="57" fillId="0" borderId="0" xfId="0" applyNumberFormat="1" applyFont="1" applyFill="1" applyBorder="1" applyAlignment="1">
      <alignment horizontal="center" vertical="top" wrapText="1"/>
    </xf>
    <xf numFmtId="167" fontId="57" fillId="0" borderId="0" xfId="0" applyNumberFormat="1" applyFont="1" applyFill="1" applyBorder="1" applyAlignment="1">
      <alignment horizontal="center" vertical="top"/>
    </xf>
    <xf numFmtId="2" fontId="57" fillId="0" borderId="5" xfId="0" applyNumberFormat="1" applyFont="1" applyFill="1" applyBorder="1" applyAlignment="1">
      <alignment horizontal="center" vertical="top"/>
    </xf>
    <xf numFmtId="2" fontId="106" fillId="0" borderId="8" xfId="0" applyNumberFormat="1" applyFont="1" applyFill="1" applyBorder="1" applyAlignment="1">
      <alignment horizontal="center"/>
    </xf>
    <xf numFmtId="0" fontId="106" fillId="0" borderId="2" xfId="0" applyFont="1" applyFill="1" applyBorder="1" applyAlignment="1">
      <alignment horizontal="center"/>
    </xf>
    <xf numFmtId="0" fontId="106" fillId="0" borderId="8" xfId="0" applyFont="1" applyFill="1" applyBorder="1" applyAlignment="1">
      <alignment horizontal="center"/>
    </xf>
    <xf numFmtId="0" fontId="106" fillId="0" borderId="5" xfId="0" applyFont="1" applyFill="1" applyBorder="1" applyAlignment="1">
      <alignment horizontal="center"/>
    </xf>
    <xf numFmtId="2" fontId="14" fillId="0" borderId="11" xfId="546" applyNumberFormat="1" applyFont="1" applyFill="1" applyBorder="1" applyAlignment="1">
      <alignment horizontal="center" vertical="center" wrapText="1"/>
    </xf>
    <xf numFmtId="0" fontId="68" fillId="0" borderId="0" xfId="432" applyFont="1" applyFill="1" applyAlignment="1">
      <alignment horizontal="center" vertical="center" wrapText="1"/>
    </xf>
    <xf numFmtId="0" fontId="5" fillId="0" borderId="11" xfId="562" applyNumberFormat="1" applyFont="1" applyFill="1" applyBorder="1" applyAlignment="1">
      <alignment horizontal="center" vertical="center" wrapText="1"/>
    </xf>
    <xf numFmtId="2" fontId="5" fillId="0" borderId="11" xfId="562" applyNumberFormat="1" applyFont="1" applyFill="1" applyBorder="1" applyAlignment="1">
      <alignment horizontal="center" vertical="center" wrapText="1"/>
    </xf>
    <xf numFmtId="0" fontId="5" fillId="0" borderId="11" xfId="562" applyFont="1" applyFill="1" applyBorder="1" applyAlignment="1">
      <alignment horizontal="center" vertical="center" wrapText="1"/>
    </xf>
    <xf numFmtId="0" fontId="5" fillId="0" borderId="0" xfId="547" applyFont="1" applyFill="1" applyBorder="1" applyAlignment="1">
      <alignment horizontal="center" vertical="top"/>
    </xf>
    <xf numFmtId="0" fontId="5" fillId="0" borderId="1" xfId="547" applyFont="1" applyFill="1" applyBorder="1" applyAlignment="1">
      <alignment horizontal="center"/>
    </xf>
    <xf numFmtId="0" fontId="109" fillId="0" borderId="3" xfId="561" applyFont="1" applyFill="1" applyBorder="1" applyAlignment="1">
      <alignment horizontal="center" vertical="top" wrapText="1"/>
    </xf>
    <xf numFmtId="0" fontId="66" fillId="26" borderId="0" xfId="432" applyFont="1" applyFill="1" applyAlignment="1">
      <alignment horizontal="center" vertical="center" wrapText="1"/>
    </xf>
    <xf numFmtId="0" fontId="68" fillId="26" borderId="0" xfId="432" applyFont="1" applyFill="1" applyAlignment="1">
      <alignment horizontal="right" vertical="center" wrapText="1"/>
    </xf>
    <xf numFmtId="0" fontId="115" fillId="26" borderId="0" xfId="432" applyFont="1" applyFill="1" applyAlignment="1">
      <alignment horizontal="right" vertical="center" wrapText="1"/>
    </xf>
    <xf numFmtId="0" fontId="68" fillId="26" borderId="0" xfId="432" applyFont="1" applyFill="1" applyAlignment="1">
      <alignment horizontal="center" vertical="center" wrapText="1"/>
    </xf>
    <xf numFmtId="0" fontId="10" fillId="26" borderId="0" xfId="3" applyFont="1" applyFill="1"/>
    <xf numFmtId="0" fontId="78" fillId="26" borderId="0" xfId="425" applyFont="1" applyFill="1"/>
    <xf numFmtId="0" fontId="8" fillId="26" borderId="0" xfId="425" applyFont="1" applyFill="1" applyAlignment="1">
      <alignment horizontal="center"/>
    </xf>
    <xf numFmtId="0" fontId="3" fillId="26" borderId="0" xfId="425" applyFill="1" applyBorder="1"/>
    <xf numFmtId="167" fontId="10" fillId="26" borderId="0" xfId="4" applyNumberFormat="1" applyFont="1" applyFill="1" applyAlignment="1">
      <alignment horizontal="center"/>
    </xf>
    <xf numFmtId="0" fontId="5" fillId="26" borderId="0" xfId="4" applyFont="1" applyFill="1" applyAlignment="1">
      <alignment horizontal="center"/>
    </xf>
    <xf numFmtId="0" fontId="3" fillId="26" borderId="0" xfId="425" applyFill="1"/>
    <xf numFmtId="0" fontId="10" fillId="26" borderId="0" xfId="3" applyFont="1" applyFill="1" applyAlignment="1">
      <alignment horizontal="left"/>
    </xf>
    <xf numFmtId="0" fontId="78" fillId="26" borderId="0" xfId="425" applyFont="1" applyFill="1" applyBorder="1" applyAlignment="1">
      <alignment horizontal="center"/>
    </xf>
    <xf numFmtId="0" fontId="3" fillId="26" borderId="0" xfId="425" applyFill="1" applyBorder="1" applyAlignment="1">
      <alignment horizontal="center"/>
    </xf>
    <xf numFmtId="0" fontId="3" fillId="26" borderId="1" xfId="425" applyFill="1" applyBorder="1" applyAlignment="1">
      <alignment horizontal="center"/>
    </xf>
    <xf numFmtId="167" fontId="6" fillId="26" borderId="0" xfId="431" applyNumberFormat="1" applyFont="1" applyFill="1" applyAlignment="1">
      <alignment horizontal="center"/>
    </xf>
    <xf numFmtId="1" fontId="10" fillId="26" borderId="0" xfId="431" applyNumberFormat="1" applyFont="1" applyFill="1" applyAlignment="1">
      <alignment horizontal="center"/>
    </xf>
    <xf numFmtId="0" fontId="78" fillId="26" borderId="3" xfId="546" applyNumberFormat="1" applyFont="1" applyFill="1" applyBorder="1" applyAlignment="1">
      <alignment horizontal="right" vertical="center" wrapText="1"/>
    </xf>
    <xf numFmtId="0" fontId="14" fillId="26" borderId="3" xfId="546" applyFont="1" applyFill="1" applyBorder="1" applyAlignment="1">
      <alignment horizontal="center" vertical="center" wrapText="1"/>
    </xf>
    <xf numFmtId="0" fontId="50" fillId="26" borderId="0" xfId="432" applyFont="1" applyFill="1" applyAlignment="1">
      <alignment horizontal="center" vertical="center" wrapText="1"/>
    </xf>
    <xf numFmtId="0" fontId="78" fillId="26" borderId="10" xfId="546" applyNumberFormat="1" applyFont="1" applyFill="1" applyBorder="1" applyAlignment="1">
      <alignment horizontal="right" vertical="center" wrapText="1"/>
    </xf>
    <xf numFmtId="0" fontId="14" fillId="26" borderId="10" xfId="546" applyFont="1" applyFill="1" applyBorder="1" applyAlignment="1">
      <alignment horizontal="center" vertical="center" wrapText="1"/>
    </xf>
    <xf numFmtId="49" fontId="14" fillId="26" borderId="11" xfId="546" applyNumberFormat="1" applyFont="1" applyFill="1" applyBorder="1" applyAlignment="1">
      <alignment horizontal="center" vertical="center" wrapText="1"/>
    </xf>
    <xf numFmtId="2" fontId="14" fillId="26" borderId="11" xfId="546" applyNumberFormat="1" applyFont="1" applyFill="1" applyBorder="1" applyAlignment="1">
      <alignment horizontal="center" vertical="center" wrapText="1"/>
    </xf>
    <xf numFmtId="0" fontId="14" fillId="26" borderId="11" xfId="546" quotePrefix="1" applyNumberFormat="1" applyFont="1" applyFill="1" applyBorder="1" applyAlignment="1">
      <alignment horizontal="center" vertical="center" wrapText="1"/>
    </xf>
    <xf numFmtId="0" fontId="5" fillId="26" borderId="11" xfId="546" quotePrefix="1" applyNumberFormat="1" applyFont="1" applyFill="1" applyBorder="1" applyAlignment="1">
      <alignment horizontal="center" vertical="center" wrapText="1"/>
    </xf>
    <xf numFmtId="0" fontId="14" fillId="26" borderId="11" xfId="546" quotePrefix="1" applyFont="1" applyFill="1" applyBorder="1" applyAlignment="1">
      <alignment horizontal="center" vertical="center" wrapText="1"/>
    </xf>
    <xf numFmtId="1" fontId="14" fillId="26" borderId="11" xfId="546" quotePrefix="1" applyNumberFormat="1" applyFont="1" applyFill="1" applyBorder="1" applyAlignment="1">
      <alignment horizontal="center" vertical="center" wrapText="1"/>
    </xf>
    <xf numFmtId="0" fontId="73" fillId="26" borderId="0" xfId="432" applyFont="1" applyFill="1" applyAlignment="1">
      <alignment horizontal="center" vertical="center" wrapText="1"/>
    </xf>
    <xf numFmtId="0" fontId="5" fillId="26" borderId="7" xfId="432" applyFont="1" applyFill="1" applyBorder="1" applyAlignment="1">
      <alignment horizontal="center" vertical="top" wrapText="1"/>
    </xf>
    <xf numFmtId="2" fontId="122" fillId="26" borderId="3" xfId="0" applyNumberFormat="1" applyFont="1" applyFill="1" applyBorder="1" applyAlignment="1">
      <alignment horizontal="center" vertical="center" wrapText="1"/>
    </xf>
    <xf numFmtId="0" fontId="14" fillId="26" borderId="7" xfId="432" applyFont="1" applyFill="1" applyBorder="1" applyAlignment="1">
      <alignment horizontal="left" vertical="top" wrapText="1"/>
    </xf>
    <xf numFmtId="0" fontId="14" fillId="26" borderId="5" xfId="432" applyFont="1" applyFill="1" applyBorder="1" applyAlignment="1">
      <alignment horizontal="center" vertical="top" wrapText="1"/>
    </xf>
    <xf numFmtId="0" fontId="50" fillId="26" borderId="0" xfId="432" applyFont="1" applyFill="1" applyAlignment="1">
      <alignment horizontal="center" vertical="top" wrapText="1"/>
    </xf>
    <xf numFmtId="0" fontId="14" fillId="26" borderId="7" xfId="432" applyFont="1" applyFill="1" applyBorder="1" applyAlignment="1">
      <alignment horizontal="center" vertical="top" wrapText="1"/>
    </xf>
    <xf numFmtId="2" fontId="14" fillId="26" borderId="7" xfId="432" applyNumberFormat="1" applyFont="1" applyFill="1" applyBorder="1" applyAlignment="1">
      <alignment horizontal="center" vertical="top" wrapText="1"/>
    </xf>
    <xf numFmtId="2" fontId="14" fillId="26" borderId="6" xfId="432" applyNumberFormat="1" applyFont="1" applyFill="1" applyBorder="1" applyAlignment="1">
      <alignment horizontal="left" vertical="top" wrapText="1"/>
    </xf>
    <xf numFmtId="2" fontId="99" fillId="26" borderId="7" xfId="432" applyNumberFormat="1" applyFont="1" applyFill="1" applyBorder="1" applyAlignment="1">
      <alignment horizontal="left" vertical="top" wrapText="1"/>
    </xf>
    <xf numFmtId="49" fontId="5" fillId="26" borderId="7" xfId="432" applyNumberFormat="1" applyFont="1" applyFill="1" applyBorder="1" applyAlignment="1">
      <alignment horizontal="center" vertical="top" wrapText="1"/>
    </xf>
    <xf numFmtId="0" fontId="5" fillId="26" borderId="7" xfId="432" applyFont="1" applyFill="1" applyBorder="1" applyAlignment="1">
      <alignment vertical="top" wrapText="1"/>
    </xf>
    <xf numFmtId="2" fontId="123" fillId="26" borderId="7" xfId="0" applyNumberFormat="1" applyFont="1" applyFill="1" applyBorder="1" applyAlignment="1">
      <alignment horizontal="center" vertical="center" wrapText="1"/>
    </xf>
    <xf numFmtId="0" fontId="124" fillId="26" borderId="7" xfId="384" applyNumberFormat="1" applyFont="1" applyFill="1" applyBorder="1" applyAlignment="1">
      <alignment horizontal="center" vertical="center" wrapText="1"/>
    </xf>
    <xf numFmtId="0" fontId="5" fillId="26" borderId="7" xfId="432" applyFont="1" applyFill="1" applyBorder="1" applyAlignment="1">
      <alignment horizontal="center" vertical="center" wrapText="1"/>
    </xf>
    <xf numFmtId="2" fontId="5" fillId="26" borderId="7" xfId="432" applyNumberFormat="1" applyFont="1" applyFill="1" applyBorder="1" applyAlignment="1">
      <alignment horizontal="center" vertical="top" wrapText="1"/>
    </xf>
    <xf numFmtId="2" fontId="5" fillId="26" borderId="6" xfId="432" applyNumberFormat="1" applyFont="1" applyFill="1" applyBorder="1" applyAlignment="1">
      <alignment horizontal="left" vertical="top" wrapText="1"/>
    </xf>
    <xf numFmtId="2" fontId="100" fillId="26" borderId="7" xfId="432" applyNumberFormat="1" applyFont="1" applyFill="1" applyBorder="1" applyAlignment="1">
      <alignment horizontal="left" vertical="top" wrapText="1"/>
    </xf>
    <xf numFmtId="49" fontId="125" fillId="26" borderId="7" xfId="0" applyNumberFormat="1" applyFont="1" applyFill="1" applyBorder="1" applyAlignment="1">
      <alignment horizontal="center" vertical="center" wrapText="1"/>
    </xf>
    <xf numFmtId="2" fontId="121" fillId="26" borderId="7" xfId="0" applyNumberFormat="1" applyFont="1" applyFill="1" applyBorder="1" applyAlignment="1">
      <alignment horizontal="center" vertical="center" wrapText="1"/>
    </xf>
    <xf numFmtId="2" fontId="123" fillId="26" borderId="7" xfId="0" applyNumberFormat="1" applyFont="1" applyFill="1" applyBorder="1" applyAlignment="1">
      <alignment vertical="center" wrapText="1"/>
    </xf>
    <xf numFmtId="0" fontId="126" fillId="26" borderId="0" xfId="0" applyFont="1" applyFill="1" applyAlignment="1">
      <alignment wrapText="1"/>
    </xf>
    <xf numFmtId="0" fontId="5" fillId="26" borderId="7" xfId="432" quotePrefix="1" applyFont="1" applyFill="1" applyBorder="1" applyAlignment="1">
      <alignment horizontal="center" vertical="top" wrapText="1"/>
    </xf>
    <xf numFmtId="0" fontId="5" fillId="26" borderId="7" xfId="432" applyFont="1" applyFill="1" applyBorder="1" applyAlignment="1">
      <alignment horizontal="left" vertical="top" wrapText="1"/>
    </xf>
    <xf numFmtId="0" fontId="5" fillId="26" borderId="5" xfId="432" applyFont="1" applyFill="1" applyBorder="1" applyAlignment="1">
      <alignment horizontal="center" vertical="top" wrapText="1"/>
    </xf>
    <xf numFmtId="0" fontId="3" fillId="26" borderId="7" xfId="425" applyFill="1" applyBorder="1"/>
    <xf numFmtId="49" fontId="125" fillId="26" borderId="10" xfId="0" applyNumberFormat="1" applyFont="1" applyFill="1" applyBorder="1" applyAlignment="1">
      <alignment horizontal="center" vertical="center" wrapText="1"/>
    </xf>
    <xf numFmtId="2" fontId="121" fillId="26" borderId="10" xfId="0" applyNumberFormat="1" applyFont="1" applyFill="1" applyBorder="1" applyAlignment="1">
      <alignment horizontal="center" vertical="center" wrapText="1"/>
    </xf>
    <xf numFmtId="2" fontId="123" fillId="26" borderId="10" xfId="0" applyNumberFormat="1" applyFont="1" applyFill="1" applyBorder="1" applyAlignment="1">
      <alignment vertical="center" wrapText="1"/>
    </xf>
    <xf numFmtId="2" fontId="123" fillId="26" borderId="10" xfId="0" applyNumberFormat="1" applyFont="1" applyFill="1" applyBorder="1" applyAlignment="1">
      <alignment horizontal="center" vertical="center" wrapText="1"/>
    </xf>
    <xf numFmtId="0" fontId="124" fillId="26" borderId="10" xfId="384" applyNumberFormat="1" applyFont="1" applyFill="1" applyBorder="1" applyAlignment="1">
      <alignment horizontal="center" vertical="center" wrapText="1"/>
    </xf>
    <xf numFmtId="167" fontId="123" fillId="26" borderId="10" xfId="0" applyNumberFormat="1" applyFont="1" applyFill="1" applyBorder="1" applyAlignment="1">
      <alignment horizontal="center" vertical="center" wrapText="1"/>
    </xf>
    <xf numFmtId="0" fontId="14" fillId="26" borderId="5" xfId="432" applyNumberFormat="1" applyFont="1" applyFill="1" applyBorder="1" applyAlignment="1">
      <alignment horizontal="center" vertical="top" wrapText="1"/>
    </xf>
    <xf numFmtId="2" fontId="99" fillId="26" borderId="3" xfId="432" applyNumberFormat="1" applyFont="1" applyFill="1" applyBorder="1" applyAlignment="1">
      <alignment horizontal="left" vertical="top" wrapText="1"/>
    </xf>
    <xf numFmtId="2" fontId="5" fillId="26" borderId="6" xfId="432" applyNumberFormat="1" applyFont="1" applyFill="1" applyBorder="1" applyAlignment="1">
      <alignment horizontal="center" vertical="top" wrapText="1"/>
    </xf>
    <xf numFmtId="0" fontId="5" fillId="26" borderId="10" xfId="432" applyFont="1" applyFill="1" applyBorder="1" applyAlignment="1">
      <alignment horizontal="center" vertical="top" wrapText="1"/>
    </xf>
    <xf numFmtId="0" fontId="5" fillId="26" borderId="10" xfId="432" quotePrefix="1" applyFont="1" applyFill="1" applyBorder="1" applyAlignment="1">
      <alignment horizontal="center" vertical="top" wrapText="1"/>
    </xf>
    <xf numFmtId="0" fontId="5" fillId="26" borderId="10" xfId="432" applyFont="1" applyFill="1" applyBorder="1" applyAlignment="1">
      <alignment vertical="top" wrapText="1"/>
    </xf>
    <xf numFmtId="0" fontId="5" fillId="26" borderId="8" xfId="432" applyFont="1" applyFill="1" applyBorder="1" applyAlignment="1">
      <alignment horizontal="center" vertical="top" wrapText="1"/>
    </xf>
    <xf numFmtId="2" fontId="5" fillId="26" borderId="10" xfId="432" applyNumberFormat="1" applyFont="1" applyFill="1" applyBorder="1" applyAlignment="1">
      <alignment horizontal="center" vertical="top" wrapText="1"/>
    </xf>
    <xf numFmtId="0" fontId="5" fillId="26" borderId="7" xfId="432" applyNumberFormat="1" applyFont="1" applyFill="1" applyBorder="1" applyAlignment="1">
      <alignment horizontal="center" vertical="center" wrapText="1"/>
    </xf>
    <xf numFmtId="167" fontId="5" fillId="26" borderId="7" xfId="432" applyNumberFormat="1" applyFont="1" applyFill="1" applyBorder="1" applyAlignment="1">
      <alignment horizontal="center" vertical="center" wrapText="1"/>
    </xf>
    <xf numFmtId="0" fontId="5" fillId="26" borderId="10" xfId="432" applyFont="1" applyFill="1" applyBorder="1" applyAlignment="1">
      <alignment horizontal="center" vertical="center" wrapText="1"/>
    </xf>
    <xf numFmtId="2" fontId="14" fillId="26" borderId="3" xfId="432" applyNumberFormat="1" applyFont="1" applyFill="1" applyBorder="1" applyAlignment="1">
      <alignment horizontal="left" vertical="top" wrapText="1"/>
    </xf>
    <xf numFmtId="2" fontId="5" fillId="26" borderId="9" xfId="432" applyNumberFormat="1" applyFont="1" applyFill="1" applyBorder="1" applyAlignment="1">
      <alignment horizontal="center" vertical="top" wrapText="1"/>
    </xf>
    <xf numFmtId="0" fontId="5" fillId="26" borderId="3" xfId="549" applyFont="1" applyFill="1" applyBorder="1" applyAlignment="1">
      <alignment horizontal="center" vertical="top"/>
    </xf>
    <xf numFmtId="0" fontId="14" fillId="26" borderId="0" xfId="549" applyFont="1" applyFill="1" applyBorder="1" applyAlignment="1">
      <alignment horizontal="left" vertical="top" wrapText="1"/>
    </xf>
    <xf numFmtId="0" fontId="14" fillId="26" borderId="5" xfId="549" applyFont="1" applyFill="1" applyBorder="1" applyAlignment="1">
      <alignment horizontal="center" vertical="top" wrapText="1"/>
    </xf>
    <xf numFmtId="0" fontId="14" fillId="26" borderId="3" xfId="549" applyFont="1" applyFill="1" applyBorder="1" applyAlignment="1">
      <alignment horizontal="center" vertical="top"/>
    </xf>
    <xf numFmtId="2" fontId="14" fillId="26" borderId="3" xfId="549" applyNumberFormat="1" applyFont="1" applyFill="1" applyBorder="1" applyAlignment="1">
      <alignment horizontal="center" vertical="top"/>
    </xf>
    <xf numFmtId="2" fontId="14" fillId="26" borderId="4" xfId="549" applyNumberFormat="1" applyFont="1" applyFill="1" applyBorder="1" applyAlignment="1">
      <alignment horizontal="center" vertical="top"/>
    </xf>
    <xf numFmtId="0" fontId="5" fillId="26" borderId="7" xfId="549" applyFont="1" applyFill="1" applyBorder="1" applyAlignment="1">
      <alignment horizontal="center"/>
    </xf>
    <xf numFmtId="0" fontId="5" fillId="26" borderId="0" xfId="549" applyFont="1" applyFill="1" applyBorder="1" applyAlignment="1">
      <alignment horizontal="left"/>
    </xf>
    <xf numFmtId="0" fontId="5" fillId="26" borderId="5" xfId="549" applyFont="1" applyFill="1" applyBorder="1" applyAlignment="1">
      <alignment horizontal="center" vertical="top" wrapText="1"/>
    </xf>
    <xf numFmtId="2" fontId="5" fillId="26" borderId="0" xfId="549" applyNumberFormat="1" applyFont="1" applyFill="1" applyBorder="1" applyAlignment="1">
      <alignment horizontal="center"/>
    </xf>
    <xf numFmtId="2" fontId="5" fillId="26" borderId="7" xfId="549" applyNumberFormat="1" applyFont="1" applyFill="1" applyBorder="1" applyAlignment="1">
      <alignment horizontal="center"/>
    </xf>
    <xf numFmtId="0" fontId="5" fillId="26" borderId="0" xfId="549" applyFont="1" applyFill="1" applyBorder="1" applyAlignment="1">
      <alignment horizontal="left" vertical="top" wrapText="1"/>
    </xf>
    <xf numFmtId="0" fontId="5" fillId="26" borderId="8" xfId="549" applyFont="1" applyFill="1" applyBorder="1" applyAlignment="1">
      <alignment horizontal="center"/>
    </xf>
    <xf numFmtId="0" fontId="5" fillId="26" borderId="10" xfId="549" applyFont="1" applyFill="1" applyBorder="1" applyAlignment="1">
      <alignment horizontal="center"/>
    </xf>
    <xf numFmtId="0" fontId="5" fillId="26" borderId="1" xfId="549" applyFont="1" applyFill="1" applyBorder="1" applyAlignment="1">
      <alignment horizontal="left"/>
    </xf>
    <xf numFmtId="2" fontId="5" fillId="26" borderId="1" xfId="549" applyNumberFormat="1" applyFont="1" applyFill="1" applyBorder="1" applyAlignment="1">
      <alignment horizontal="center"/>
    </xf>
    <xf numFmtId="2" fontId="5" fillId="26" borderId="10" xfId="549" applyNumberFormat="1" applyFont="1" applyFill="1" applyBorder="1" applyAlignment="1">
      <alignment horizontal="center"/>
    </xf>
    <xf numFmtId="0" fontId="14" fillId="26" borderId="4" xfId="549" applyFont="1" applyFill="1" applyBorder="1" applyAlignment="1">
      <alignment horizontal="left" vertical="top" wrapText="1"/>
    </xf>
    <xf numFmtId="0" fontId="14" fillId="26" borderId="7" xfId="549" applyFont="1" applyFill="1" applyBorder="1" applyAlignment="1">
      <alignment horizontal="center" vertical="top" wrapText="1"/>
    </xf>
    <xf numFmtId="0" fontId="5" fillId="26" borderId="7" xfId="549" applyFont="1" applyFill="1" applyBorder="1" applyAlignment="1">
      <alignment horizontal="center" vertical="top" wrapText="1"/>
    </xf>
    <xf numFmtId="2" fontId="5" fillId="26" borderId="7" xfId="548" applyNumberFormat="1" applyFont="1" applyFill="1" applyBorder="1" applyAlignment="1">
      <alignment horizontal="center"/>
    </xf>
    <xf numFmtId="2" fontId="9" fillId="26" borderId="0" xfId="549" applyNumberFormat="1" applyFont="1" applyFill="1" applyBorder="1" applyAlignment="1">
      <alignment horizontal="center"/>
    </xf>
    <xf numFmtId="0" fontId="5" fillId="26" borderId="8" xfId="549" applyFont="1" applyFill="1" applyBorder="1" applyAlignment="1">
      <alignment horizontal="left"/>
    </xf>
    <xf numFmtId="0" fontId="5" fillId="26" borderId="10" xfId="549" applyFont="1" applyFill="1" applyBorder="1" applyAlignment="1">
      <alignment horizontal="center" vertical="top" wrapText="1"/>
    </xf>
    <xf numFmtId="0" fontId="3" fillId="26" borderId="0" xfId="424" applyFill="1"/>
    <xf numFmtId="0" fontId="5" fillId="26" borderId="8" xfId="548" applyFont="1" applyFill="1" applyBorder="1" applyAlignment="1">
      <alignment horizontal="center"/>
    </xf>
    <xf numFmtId="0" fontId="78" fillId="26" borderId="11" xfId="549" applyFont="1" applyFill="1" applyBorder="1" applyAlignment="1">
      <alignment horizontal="center" vertical="top" wrapText="1"/>
    </xf>
    <xf numFmtId="0" fontId="79" fillId="26" borderId="11" xfId="432" applyFont="1" applyFill="1" applyBorder="1" applyAlignment="1">
      <alignment horizontal="left" vertical="top" wrapText="1"/>
    </xf>
    <xf numFmtId="0" fontId="14" fillId="26" borderId="11" xfId="549" applyFont="1" applyFill="1" applyBorder="1" applyAlignment="1">
      <alignment horizontal="center" vertical="top" wrapText="1"/>
    </xf>
    <xf numFmtId="0" fontId="14" fillId="26" borderId="11" xfId="549" applyFont="1" applyFill="1" applyBorder="1" applyAlignment="1">
      <alignment horizontal="center" vertical="top"/>
    </xf>
    <xf numFmtId="2" fontId="5" fillId="26" borderId="11" xfId="549" applyNumberFormat="1" applyFont="1" applyFill="1" applyBorder="1" applyAlignment="1">
      <alignment horizontal="center" vertical="top"/>
    </xf>
    <xf numFmtId="2" fontId="14" fillId="26" borderId="11" xfId="549" applyNumberFormat="1" applyFont="1" applyFill="1" applyBorder="1" applyAlignment="1">
      <alignment horizontal="center" vertical="top"/>
    </xf>
    <xf numFmtId="0" fontId="40" fillId="26" borderId="11" xfId="424" applyFont="1" applyFill="1" applyBorder="1" applyAlignment="1">
      <alignment horizontal="center"/>
    </xf>
    <xf numFmtId="1" fontId="75" fillId="26" borderId="11" xfId="424" applyNumberFormat="1" applyFont="1" applyFill="1" applyBorder="1" applyAlignment="1">
      <alignment horizontal="center"/>
    </xf>
    <xf numFmtId="2" fontId="75" fillId="26" borderId="11" xfId="424" applyNumberFormat="1" applyFont="1" applyFill="1" applyBorder="1" applyAlignment="1">
      <alignment horizontal="center"/>
    </xf>
    <xf numFmtId="0" fontId="58" fillId="26" borderId="11" xfId="432" applyFont="1" applyFill="1" applyBorder="1" applyAlignment="1">
      <alignment horizontal="center" vertical="center" wrapText="1"/>
    </xf>
    <xf numFmtId="0" fontId="62" fillId="26" borderId="11" xfId="432" applyFont="1" applyFill="1" applyBorder="1" applyAlignment="1">
      <alignment horizontal="center" vertical="center" wrapText="1"/>
    </xf>
    <xf numFmtId="9" fontId="58" fillId="26" borderId="11" xfId="432" applyNumberFormat="1" applyFont="1" applyFill="1" applyBorder="1" applyAlignment="1">
      <alignment horizontal="center" vertical="center" wrapText="1"/>
    </xf>
    <xf numFmtId="2" fontId="60" fillId="26" borderId="11" xfId="432" applyNumberFormat="1" applyFont="1" applyFill="1" applyBorder="1" applyAlignment="1">
      <alignment horizontal="right" vertical="center" wrapText="1"/>
    </xf>
    <xf numFmtId="2" fontId="58" fillId="26" borderId="11" xfId="432" applyNumberFormat="1" applyFont="1" applyFill="1" applyBorder="1" applyAlignment="1">
      <alignment horizontal="center" vertical="center" wrapText="1"/>
    </xf>
    <xf numFmtId="0" fontId="59" fillId="26" borderId="11" xfId="432" applyFont="1" applyFill="1" applyBorder="1" applyAlignment="1">
      <alignment horizontal="center" vertical="center" wrapText="1"/>
    </xf>
    <xf numFmtId="0" fontId="40" fillId="26" borderId="3" xfId="425" applyFont="1" applyFill="1" applyBorder="1" applyAlignment="1">
      <alignment horizontal="center"/>
    </xf>
    <xf numFmtId="0" fontId="40" fillId="26" borderId="4" xfId="425" applyFont="1" applyFill="1" applyBorder="1" applyAlignment="1">
      <alignment horizontal="center"/>
    </xf>
    <xf numFmtId="0" fontId="75" fillId="26" borderId="3" xfId="425" applyFont="1" applyFill="1" applyBorder="1" applyAlignment="1">
      <alignment horizontal="center" wrapText="1"/>
    </xf>
    <xf numFmtId="9" fontId="75" fillId="26" borderId="4" xfId="432" applyNumberFormat="1" applyFont="1" applyFill="1" applyBorder="1" applyAlignment="1">
      <alignment horizontal="center"/>
    </xf>
    <xf numFmtId="2" fontId="75" fillId="26" borderId="3" xfId="432" applyNumberFormat="1" applyFont="1" applyFill="1" applyBorder="1" applyAlignment="1">
      <alignment horizontal="center"/>
    </xf>
    <xf numFmtId="2" fontId="75" fillId="26" borderId="4" xfId="432" applyNumberFormat="1" applyFont="1" applyFill="1" applyBorder="1" applyAlignment="1">
      <alignment horizontal="center"/>
    </xf>
    <xf numFmtId="2" fontId="75" fillId="26" borderId="11" xfId="432" applyNumberFormat="1" applyFont="1" applyFill="1" applyBorder="1" applyAlignment="1">
      <alignment horizontal="center"/>
    </xf>
    <xf numFmtId="0" fontId="40" fillId="26" borderId="11" xfId="425" applyFont="1" applyFill="1" applyBorder="1" applyAlignment="1">
      <alignment horizontal="center"/>
    </xf>
    <xf numFmtId="0" fontId="40" fillId="26" borderId="13" xfId="425" applyFont="1" applyFill="1" applyBorder="1" applyAlignment="1">
      <alignment horizontal="center"/>
    </xf>
    <xf numFmtId="0" fontId="75" fillId="26" borderId="11" xfId="425" applyFont="1" applyFill="1" applyBorder="1" applyAlignment="1">
      <alignment horizontal="center" wrapText="1"/>
    </xf>
    <xf numFmtId="0" fontId="75" fillId="26" borderId="13" xfId="432" applyFont="1" applyFill="1" applyBorder="1" applyAlignment="1">
      <alignment horizontal="center"/>
    </xf>
    <xf numFmtId="2" fontId="75" fillId="26" borderId="13" xfId="432" applyNumberFormat="1" applyFont="1" applyFill="1" applyBorder="1" applyAlignment="1">
      <alignment horizontal="center"/>
    </xf>
    <xf numFmtId="0" fontId="73" fillId="26" borderId="11" xfId="432" applyFont="1" applyFill="1" applyBorder="1" applyAlignment="1">
      <alignment horizontal="center" vertical="center" wrapText="1"/>
    </xf>
    <xf numFmtId="0" fontId="83" fillId="26" borderId="11" xfId="432" applyFont="1" applyFill="1" applyBorder="1" applyAlignment="1">
      <alignment horizontal="center" vertical="center" wrapText="1"/>
    </xf>
    <xf numFmtId="0" fontId="14" fillId="26" borderId="11" xfId="425" applyFont="1" applyFill="1" applyBorder="1" applyAlignment="1">
      <alignment horizontal="center" vertical="center" wrapText="1"/>
    </xf>
    <xf numFmtId="9" fontId="79" fillId="26" borderId="11" xfId="432" applyNumberFormat="1" applyFont="1" applyFill="1" applyBorder="1" applyAlignment="1">
      <alignment horizontal="center" vertical="center" wrapText="1"/>
    </xf>
    <xf numFmtId="1" fontId="65" fillId="26" borderId="11" xfId="432" applyNumberFormat="1" applyFont="1" applyFill="1" applyBorder="1" applyAlignment="1">
      <alignment horizontal="center" vertical="center" wrapText="1"/>
    </xf>
    <xf numFmtId="2" fontId="73" fillId="26" borderId="11" xfId="432" applyNumberFormat="1" applyFont="1" applyFill="1" applyBorder="1" applyAlignment="1">
      <alignment horizontal="center" vertical="center" wrapText="1"/>
    </xf>
    <xf numFmtId="2" fontId="79" fillId="26" borderId="11" xfId="432" applyNumberFormat="1" applyFont="1" applyFill="1" applyBorder="1" applyAlignment="1">
      <alignment horizontal="center" vertical="center" wrapText="1"/>
    </xf>
    <xf numFmtId="0" fontId="79" fillId="26" borderId="11" xfId="432" applyFont="1" applyFill="1" applyBorder="1" applyAlignment="1">
      <alignment horizontal="center" vertical="center" wrapText="1"/>
    </xf>
    <xf numFmtId="0" fontId="14" fillId="26" borderId="11" xfId="6" applyFont="1" applyFill="1" applyBorder="1" applyAlignment="1">
      <alignment horizontal="center" vertical="center" wrapText="1"/>
    </xf>
    <xf numFmtId="0" fontId="14" fillId="26" borderId="11" xfId="432" applyFont="1" applyFill="1" applyBorder="1" applyAlignment="1">
      <alignment horizontal="center"/>
    </xf>
    <xf numFmtId="0" fontId="57" fillId="26" borderId="11" xfId="425" applyFont="1" applyFill="1" applyBorder="1" applyAlignment="1">
      <alignment horizontal="center" vertical="center" wrapText="1"/>
    </xf>
    <xf numFmtId="2" fontId="61" fillId="26" borderId="11" xfId="432" applyNumberFormat="1" applyFont="1" applyFill="1" applyBorder="1" applyAlignment="1">
      <alignment horizontal="right" vertical="center" wrapText="1"/>
    </xf>
    <xf numFmtId="2" fontId="62" fillId="26" borderId="11" xfId="432" applyNumberFormat="1" applyFont="1" applyFill="1" applyBorder="1" applyAlignment="1">
      <alignment horizontal="center" vertical="center" wrapText="1"/>
    </xf>
    <xf numFmtId="0" fontId="57" fillId="26" borderId="11" xfId="6" applyFont="1" applyFill="1" applyBorder="1" applyAlignment="1">
      <alignment horizontal="center" vertical="center" wrapText="1"/>
    </xf>
    <xf numFmtId="0" fontId="57" fillId="26" borderId="11" xfId="432" applyFont="1" applyFill="1" applyBorder="1" applyAlignment="1">
      <alignment horizontal="center"/>
    </xf>
    <xf numFmtId="2" fontId="60" fillId="26" borderId="11" xfId="432" applyNumberFormat="1" applyFont="1" applyFill="1" applyBorder="1" applyAlignment="1">
      <alignment horizontal="center" vertical="center" wrapText="1"/>
    </xf>
    <xf numFmtId="1" fontId="58" fillId="26" borderId="11" xfId="432" applyNumberFormat="1" applyFont="1" applyFill="1" applyBorder="1" applyAlignment="1">
      <alignment horizontal="center" vertical="center" wrapText="1"/>
    </xf>
    <xf numFmtId="2" fontId="61" fillId="26" borderId="11" xfId="432" applyNumberFormat="1" applyFont="1" applyFill="1" applyBorder="1" applyAlignment="1">
      <alignment horizontal="center" vertical="center" wrapText="1"/>
    </xf>
    <xf numFmtId="0" fontId="52" fillId="26" borderId="0" xfId="432" applyFont="1" applyFill="1" applyAlignment="1">
      <alignment horizontal="right" vertical="center" wrapText="1"/>
    </xf>
    <xf numFmtId="0" fontId="83" fillId="26" borderId="0" xfId="432" applyFont="1" applyFill="1" applyAlignment="1">
      <alignment horizontal="right" vertical="center" wrapText="1"/>
    </xf>
    <xf numFmtId="2" fontId="5" fillId="0" borderId="6" xfId="0" applyNumberFormat="1" applyFont="1" applyFill="1" applyBorder="1" applyAlignment="1">
      <alignment horizontal="center" vertical="top"/>
    </xf>
    <xf numFmtId="14" fontId="106" fillId="0" borderId="6" xfId="0" applyNumberFormat="1" applyFont="1" applyFill="1" applyBorder="1" applyAlignment="1">
      <alignment horizontal="center" vertical="center"/>
    </xf>
    <xf numFmtId="0" fontId="109" fillId="0" borderId="15" xfId="304" quotePrefix="1" applyFont="1" applyFill="1" applyBorder="1" applyAlignment="1" applyProtection="1">
      <alignment horizontal="center" vertical="center" wrapText="1"/>
    </xf>
    <xf numFmtId="0" fontId="6" fillId="0" borderId="0" xfId="179" applyFont="1" applyFill="1" applyBorder="1" applyAlignment="1">
      <alignment horizontal="justify" vertical="top" wrapText="1"/>
    </xf>
    <xf numFmtId="0" fontId="3" fillId="0" borderId="0" xfId="427" applyAlignment="1">
      <alignment horizontal="justify" vertical="top" wrapText="1"/>
    </xf>
    <xf numFmtId="0" fontId="42" fillId="0" borderId="0" xfId="179" applyFont="1" applyAlignment="1">
      <alignment horizontal="center" vertical="center" wrapText="1"/>
    </xf>
    <xf numFmtId="0" fontId="6" fillId="0" borderId="0" xfId="179" applyFont="1" applyAlignment="1">
      <alignment horizontal="justify" vertical="center" wrapText="1"/>
    </xf>
    <xf numFmtId="0" fontId="47" fillId="0" borderId="0" xfId="179" applyFont="1" applyAlignment="1">
      <alignment horizontal="justify" vertical="center" wrapText="1"/>
    </xf>
    <xf numFmtId="0" fontId="6" fillId="0" borderId="0" xfId="179" applyFont="1" applyAlignment="1">
      <alignment horizontal="left" vertical="top" wrapText="1"/>
    </xf>
    <xf numFmtId="0" fontId="6" fillId="0" borderId="0" xfId="179" applyFont="1" applyFill="1" applyBorder="1" applyAlignment="1">
      <alignment horizontal="justify" vertical="center" wrapText="1"/>
    </xf>
    <xf numFmtId="0" fontId="13" fillId="0" borderId="0" xfId="430" applyNumberFormat="1" applyFont="1" applyAlignment="1">
      <alignment horizontal="center" vertical="center" wrapText="1"/>
    </xf>
    <xf numFmtId="0" fontId="0" fillId="0" borderId="0" xfId="0" applyAlignment="1">
      <alignment horizontal="center" vertical="center" wrapText="1"/>
    </xf>
    <xf numFmtId="0" fontId="6" fillId="0" borderId="0" xfId="430" applyNumberFormat="1" applyFont="1" applyBorder="1"/>
    <xf numFmtId="0" fontId="13" fillId="0" borderId="0" xfId="430" applyFont="1" applyFill="1" applyBorder="1" applyAlignment="1">
      <alignment horizontal="center" vertical="center" wrapText="1"/>
    </xf>
    <xf numFmtId="49" fontId="14" fillId="0" borderId="0" xfId="430" applyNumberFormat="1" applyFont="1" applyBorder="1" applyAlignment="1">
      <alignment horizontal="left" vertical="center" wrapText="1"/>
    </xf>
    <xf numFmtId="49" fontId="5" fillId="0" borderId="0" xfId="430" applyNumberFormat="1" applyFont="1" applyBorder="1" applyAlignment="1">
      <alignment horizontal="left" vertical="top" wrapText="1"/>
    </xf>
    <xf numFmtId="0" fontId="120" fillId="0" borderId="0" xfId="2" applyFont="1" applyFill="1" applyAlignment="1">
      <alignment horizontal="center" vertical="top" wrapText="1"/>
    </xf>
    <xf numFmtId="0" fontId="5" fillId="0" borderId="0" xfId="0" applyFont="1" applyFill="1" applyAlignment="1">
      <alignment vertical="top" wrapText="1"/>
    </xf>
    <xf numFmtId="0" fontId="10" fillId="0" borderId="0" xfId="4" applyFont="1" applyFill="1" applyAlignment="1">
      <alignment horizontal="right"/>
    </xf>
    <xf numFmtId="168" fontId="10" fillId="0" borderId="1" xfId="431" applyNumberFormat="1" applyFont="1" applyFill="1" applyBorder="1" applyAlignment="1">
      <alignment horizontal="right"/>
    </xf>
    <xf numFmtId="0" fontId="106" fillId="0" borderId="2" xfId="0" applyFont="1" applyFill="1" applyBorder="1" applyAlignment="1">
      <alignment horizontal="center"/>
    </xf>
    <xf numFmtId="0" fontId="106" fillId="0" borderId="4" xfId="0" applyFont="1" applyFill="1" applyBorder="1" applyAlignment="1">
      <alignment horizontal="center"/>
    </xf>
    <xf numFmtId="0" fontId="106" fillId="0" borderId="15" xfId="0" applyFont="1" applyFill="1" applyBorder="1" applyAlignment="1">
      <alignment horizontal="center"/>
    </xf>
    <xf numFmtId="0" fontId="106" fillId="0" borderId="8" xfId="0" applyFont="1" applyFill="1" applyBorder="1" applyAlignment="1">
      <alignment horizontal="center"/>
    </xf>
    <xf numFmtId="0" fontId="106" fillId="0" borderId="9" xfId="0" applyFont="1" applyFill="1" applyBorder="1" applyAlignment="1">
      <alignment horizontal="center"/>
    </xf>
    <xf numFmtId="0" fontId="7" fillId="0" borderId="0" xfId="0" applyFont="1" applyFill="1" applyAlignment="1">
      <alignment horizontal="center"/>
    </xf>
    <xf numFmtId="0" fontId="11" fillId="0" borderId="0" xfId="0" applyFont="1" applyFill="1" applyBorder="1" applyAlignment="1">
      <alignment horizontal="center" vertical="top" wrapText="1"/>
    </xf>
    <xf numFmtId="0" fontId="106" fillId="0" borderId="5" xfId="0" applyFont="1" applyFill="1" applyBorder="1" applyAlignment="1">
      <alignment horizontal="center"/>
    </xf>
    <xf numFmtId="0" fontId="106" fillId="0" borderId="0" xfId="0" applyFont="1" applyFill="1" applyBorder="1" applyAlignment="1">
      <alignment horizontal="center"/>
    </xf>
    <xf numFmtId="0" fontId="106" fillId="0" borderId="6" xfId="0" applyFont="1" applyFill="1" applyBorder="1" applyAlignment="1">
      <alignment horizontal="center"/>
    </xf>
    <xf numFmtId="2" fontId="14" fillId="0" borderId="11" xfId="546" applyNumberFormat="1" applyFont="1" applyFill="1" applyBorder="1" applyAlignment="1">
      <alignment horizontal="center" vertical="center" wrapText="1"/>
    </xf>
    <xf numFmtId="0" fontId="74" fillId="0" borderId="11" xfId="546" quotePrefix="1" applyNumberFormat="1" applyFont="1" applyFill="1" applyBorder="1" applyAlignment="1">
      <alignment horizontal="center" vertical="center" wrapText="1"/>
    </xf>
    <xf numFmtId="0" fontId="67" fillId="0" borderId="0" xfId="432" applyFont="1" applyFill="1" applyAlignment="1">
      <alignment horizontal="center" vertical="center" wrapText="1"/>
    </xf>
    <xf numFmtId="0" fontId="14" fillId="0" borderId="11" xfId="546" applyNumberFormat="1" applyFont="1" applyFill="1" applyBorder="1" applyAlignment="1">
      <alignment horizontal="right" vertical="center" wrapText="1"/>
    </xf>
    <xf numFmtId="0" fontId="14" fillId="0" borderId="11" xfId="546" applyNumberFormat="1" applyFont="1" applyFill="1" applyBorder="1" applyAlignment="1">
      <alignment horizontal="center" vertical="center" wrapText="1"/>
    </xf>
    <xf numFmtId="0" fontId="14" fillId="0" borderId="11" xfId="546" applyFont="1" applyFill="1" applyBorder="1" applyAlignment="1">
      <alignment horizontal="center" vertical="center" wrapText="1"/>
    </xf>
    <xf numFmtId="0" fontId="68" fillId="0" borderId="0" xfId="432" applyFont="1" applyFill="1" applyAlignment="1">
      <alignment horizontal="center" vertical="top" wrapText="1"/>
    </xf>
    <xf numFmtId="0" fontId="68" fillId="0" borderId="0" xfId="432" quotePrefix="1" applyFont="1" applyFill="1" applyAlignment="1">
      <alignment horizontal="center" vertical="center" wrapText="1"/>
    </xf>
    <xf numFmtId="0" fontId="0" fillId="0" borderId="0" xfId="0" applyFill="1" applyAlignment="1">
      <alignment horizontal="center" vertical="center" wrapText="1"/>
    </xf>
    <xf numFmtId="0" fontId="14" fillId="26" borderId="11" xfId="546" applyNumberFormat="1" applyFont="1" applyFill="1" applyBorder="1" applyAlignment="1">
      <alignment horizontal="center" vertical="center" wrapText="1"/>
    </xf>
    <xf numFmtId="2" fontId="14" fillId="26" borderId="11" xfId="546" applyNumberFormat="1" applyFont="1" applyFill="1" applyBorder="1" applyAlignment="1">
      <alignment horizontal="center" vertical="center" wrapText="1"/>
    </xf>
    <xf numFmtId="0" fontId="67" fillId="26" borderId="0" xfId="432" applyFont="1" applyFill="1" applyAlignment="1">
      <alignment horizontal="center" vertical="center" wrapText="1"/>
    </xf>
    <xf numFmtId="0" fontId="97" fillId="26" borderId="0" xfId="432" applyFont="1" applyFill="1" applyAlignment="1">
      <alignment horizontal="center" vertical="center" wrapText="1"/>
    </xf>
    <xf numFmtId="0" fontId="54" fillId="26" borderId="0" xfId="0" applyFont="1" applyFill="1" applyAlignment="1">
      <alignment horizontal="center" vertical="center" wrapText="1"/>
    </xf>
    <xf numFmtId="0" fontId="14" fillId="26" borderId="11" xfId="546" applyNumberFormat="1" applyFont="1" applyFill="1" applyBorder="1" applyAlignment="1">
      <alignment horizontal="right" vertical="center" wrapText="1"/>
    </xf>
    <xf numFmtId="0" fontId="14" fillId="26" borderId="11" xfId="546" applyFont="1" applyFill="1" applyBorder="1" applyAlignment="1">
      <alignment horizontal="center" vertical="center" wrapText="1"/>
    </xf>
    <xf numFmtId="0" fontId="10" fillId="26" borderId="0" xfId="4" applyFont="1" applyFill="1" applyAlignment="1">
      <alignment horizontal="right"/>
    </xf>
    <xf numFmtId="168" fontId="10" fillId="26" borderId="1" xfId="431" applyNumberFormat="1" applyFont="1" applyFill="1" applyBorder="1" applyAlignment="1">
      <alignment horizontal="right"/>
    </xf>
    <xf numFmtId="0" fontId="127" fillId="0" borderId="0" xfId="2" applyFont="1" applyFill="1" applyAlignment="1">
      <alignment horizontal="center" vertical="top" wrapText="1"/>
    </xf>
    <xf numFmtId="0" fontId="4" fillId="0" borderId="0" xfId="0" applyFont="1" applyFill="1" applyAlignment="1">
      <alignment vertical="top" wrapText="1"/>
    </xf>
    <xf numFmtId="0" fontId="145" fillId="0" borderId="0" xfId="0" applyFont="1" applyFill="1" applyAlignment="1">
      <alignment horizontal="center" vertical="top" wrapText="1"/>
    </xf>
    <xf numFmtId="0" fontId="146" fillId="0" borderId="0" xfId="0" applyFont="1" applyFill="1" applyAlignment="1">
      <alignment vertical="top" wrapText="1"/>
    </xf>
    <xf numFmtId="0" fontId="68" fillId="0" borderId="0" xfId="432" applyFont="1" applyFill="1" applyAlignment="1">
      <alignment horizontal="center" vertical="center" wrapText="1"/>
    </xf>
    <xf numFmtId="0" fontId="7" fillId="0" borderId="0" xfId="562" applyFont="1" applyFill="1" applyAlignment="1">
      <alignment horizontal="center" vertical="top" wrapText="1"/>
    </xf>
    <xf numFmtId="0" fontId="7" fillId="0" borderId="0" xfId="563" applyNumberFormat="1" applyFont="1" applyFill="1" applyBorder="1" applyAlignment="1">
      <alignment horizontal="center" vertical="top" wrapText="1"/>
    </xf>
    <xf numFmtId="0" fontId="7" fillId="0" borderId="0" xfId="563" applyFont="1" applyFill="1" applyAlignment="1">
      <alignment horizontal="center" vertical="top" wrapText="1"/>
    </xf>
    <xf numFmtId="0" fontId="10" fillId="0" borderId="0" xfId="565" applyFont="1" applyFill="1" applyAlignment="1">
      <alignment horizontal="right"/>
    </xf>
    <xf numFmtId="0" fontId="10" fillId="0" borderId="1" xfId="565" applyFont="1" applyFill="1" applyBorder="1" applyAlignment="1">
      <alignment horizontal="right"/>
    </xf>
    <xf numFmtId="0" fontId="5" fillId="0" borderId="11" xfId="562" applyNumberFormat="1" applyFont="1" applyFill="1" applyBorder="1" applyAlignment="1">
      <alignment horizontal="center" vertical="center" wrapText="1"/>
    </xf>
    <xf numFmtId="2" fontId="5" fillId="0" borderId="11" xfId="562" applyNumberFormat="1" applyFont="1" applyFill="1" applyBorder="1" applyAlignment="1">
      <alignment horizontal="center" vertical="center" wrapText="1"/>
    </xf>
    <xf numFmtId="0" fontId="5" fillId="0" borderId="11" xfId="562" applyFont="1" applyFill="1" applyBorder="1" applyAlignment="1">
      <alignment horizontal="center" vertical="center" wrapText="1"/>
    </xf>
    <xf numFmtId="0" fontId="5" fillId="0" borderId="3" xfId="562" applyFont="1" applyFill="1" applyBorder="1" applyAlignment="1">
      <alignment horizontal="center" vertical="center" wrapText="1"/>
    </xf>
    <xf numFmtId="0" fontId="5" fillId="0" borderId="10" xfId="562" applyFont="1" applyFill="1" applyBorder="1" applyAlignment="1">
      <alignment horizontal="center" vertical="center" wrapText="1"/>
    </xf>
    <xf numFmtId="0" fontId="5" fillId="0" borderId="2" xfId="562" applyFont="1" applyFill="1" applyBorder="1" applyAlignment="1">
      <alignment horizontal="center" vertical="center" wrapText="1"/>
    </xf>
    <xf numFmtId="0" fontId="5" fillId="0" borderId="15" xfId="562" applyFont="1" applyFill="1" applyBorder="1" applyAlignment="1">
      <alignment horizontal="center" vertical="center" wrapText="1"/>
    </xf>
    <xf numFmtId="0" fontId="128" fillId="0" borderId="0" xfId="2" applyFont="1" applyFill="1" applyAlignment="1">
      <alignment horizontal="center" vertical="top" wrapText="1"/>
    </xf>
    <xf numFmtId="0" fontId="10" fillId="0" borderId="0" xfId="4" applyFont="1" applyFill="1" applyAlignment="1">
      <alignment horizontal="right" vertical="center"/>
    </xf>
    <xf numFmtId="168" fontId="10" fillId="0" borderId="1" xfId="431" applyNumberFormat="1" applyFont="1" applyFill="1" applyBorder="1" applyAlignment="1">
      <alignment horizontal="right" vertical="center"/>
    </xf>
    <xf numFmtId="0" fontId="7" fillId="0" borderId="0" xfId="0" applyFont="1" applyFill="1" applyAlignment="1">
      <alignment horizontal="center" vertical="center"/>
    </xf>
  </cellXfs>
  <cellStyles count="576">
    <cellStyle name="20% - Акцент1" xfId="7" xr:uid="{00000000-0005-0000-0000-000000000000}"/>
    <cellStyle name="20% - Акцент2" xfId="8" xr:uid="{00000000-0005-0000-0000-000001000000}"/>
    <cellStyle name="20% - Акцент3" xfId="9" xr:uid="{00000000-0005-0000-0000-000002000000}"/>
    <cellStyle name="20% - Акцент4" xfId="10" xr:uid="{00000000-0005-0000-0000-000003000000}"/>
    <cellStyle name="20% - Акцент5" xfId="11" xr:uid="{00000000-0005-0000-0000-000004000000}"/>
    <cellStyle name="20% - Акцент6" xfId="12" xr:uid="{00000000-0005-0000-0000-000005000000}"/>
    <cellStyle name="40% - Акцент1" xfId="13" xr:uid="{00000000-0005-0000-0000-000006000000}"/>
    <cellStyle name="40% - Акцент2" xfId="14" xr:uid="{00000000-0005-0000-0000-000007000000}"/>
    <cellStyle name="40% - Акцент3" xfId="15" xr:uid="{00000000-0005-0000-0000-000008000000}"/>
    <cellStyle name="40% - Акцент4" xfId="16" xr:uid="{00000000-0005-0000-0000-000009000000}"/>
    <cellStyle name="40% - Акцент5" xfId="17" xr:uid="{00000000-0005-0000-0000-00000A000000}"/>
    <cellStyle name="40% - Акцент6" xfId="18" xr:uid="{00000000-0005-0000-0000-00000B000000}"/>
    <cellStyle name="60% - Акцент1" xfId="19" xr:uid="{00000000-0005-0000-0000-00000C000000}"/>
    <cellStyle name="60% - Акцент2" xfId="20" xr:uid="{00000000-0005-0000-0000-00000D000000}"/>
    <cellStyle name="60% - Акцент3" xfId="21" xr:uid="{00000000-0005-0000-0000-00000E000000}"/>
    <cellStyle name="60% - Акцент4" xfId="22" xr:uid="{00000000-0005-0000-0000-00000F000000}"/>
    <cellStyle name="60% - Акцент5" xfId="23" xr:uid="{00000000-0005-0000-0000-000010000000}"/>
    <cellStyle name="60% - Акцент6" xfId="24" xr:uid="{00000000-0005-0000-0000-000011000000}"/>
    <cellStyle name="Bad" xfId="1" builtinId="27"/>
    <cellStyle name="Bad 2" xfId="429" xr:uid="{00000000-0005-0000-0000-000013000000}"/>
    <cellStyle name="Comma" xfId="575" builtinId="3"/>
    <cellStyle name="Comma [0] 2" xfId="545" xr:uid="{00000000-0005-0000-0000-000014000000}"/>
    <cellStyle name="Comma 10" xfId="25" xr:uid="{00000000-0005-0000-0000-000015000000}"/>
    <cellStyle name="Comma 10 2" xfId="434" xr:uid="{00000000-0005-0000-0000-000016000000}"/>
    <cellStyle name="Comma 10 2 2" xfId="492" xr:uid="{00000000-0005-0000-0000-000017000000}"/>
    <cellStyle name="Comma 11" xfId="26" xr:uid="{00000000-0005-0000-0000-000018000000}"/>
    <cellStyle name="Comma 11 2" xfId="435" xr:uid="{00000000-0005-0000-0000-000019000000}"/>
    <cellStyle name="Comma 11 2 2" xfId="493" xr:uid="{00000000-0005-0000-0000-00001A000000}"/>
    <cellStyle name="Comma 12" xfId="27" xr:uid="{00000000-0005-0000-0000-00001B000000}"/>
    <cellStyle name="Comma 12 2" xfId="436" xr:uid="{00000000-0005-0000-0000-00001C000000}"/>
    <cellStyle name="Comma 12 2 2" xfId="494" xr:uid="{00000000-0005-0000-0000-00001D000000}"/>
    <cellStyle name="Comma 13" xfId="28" xr:uid="{00000000-0005-0000-0000-00001E000000}"/>
    <cellStyle name="Comma 13 2" xfId="437" xr:uid="{00000000-0005-0000-0000-00001F000000}"/>
    <cellStyle name="Comma 13 2 2" xfId="495" xr:uid="{00000000-0005-0000-0000-000020000000}"/>
    <cellStyle name="Comma 14" xfId="29" xr:uid="{00000000-0005-0000-0000-000021000000}"/>
    <cellStyle name="Comma 14 2" xfId="438" xr:uid="{00000000-0005-0000-0000-000022000000}"/>
    <cellStyle name="Comma 14 2 2" xfId="496" xr:uid="{00000000-0005-0000-0000-000023000000}"/>
    <cellStyle name="Comma 15" xfId="30" xr:uid="{00000000-0005-0000-0000-000024000000}"/>
    <cellStyle name="Comma 15 2" xfId="439" xr:uid="{00000000-0005-0000-0000-000025000000}"/>
    <cellStyle name="Comma 15 2 2" xfId="497" xr:uid="{00000000-0005-0000-0000-000026000000}"/>
    <cellStyle name="Comma 16" xfId="31" xr:uid="{00000000-0005-0000-0000-000027000000}"/>
    <cellStyle name="Comma 16 2" xfId="440" xr:uid="{00000000-0005-0000-0000-000028000000}"/>
    <cellStyle name="Comma 16 2 2" xfId="498" xr:uid="{00000000-0005-0000-0000-000029000000}"/>
    <cellStyle name="Comma 17" xfId="32" xr:uid="{00000000-0005-0000-0000-00002A000000}"/>
    <cellStyle name="Comma 17 2" xfId="441" xr:uid="{00000000-0005-0000-0000-00002B000000}"/>
    <cellStyle name="Comma 17 2 2" xfId="499" xr:uid="{00000000-0005-0000-0000-00002C000000}"/>
    <cellStyle name="Comma 18" xfId="33" xr:uid="{00000000-0005-0000-0000-00002D000000}"/>
    <cellStyle name="Comma 18 2" xfId="442" xr:uid="{00000000-0005-0000-0000-00002E000000}"/>
    <cellStyle name="Comma 18 2 2" xfId="500" xr:uid="{00000000-0005-0000-0000-00002F000000}"/>
    <cellStyle name="Comma 19" xfId="34" xr:uid="{00000000-0005-0000-0000-000030000000}"/>
    <cellStyle name="Comma 19 2" xfId="443" xr:uid="{00000000-0005-0000-0000-000031000000}"/>
    <cellStyle name="Comma 19 2 2" xfId="501" xr:uid="{00000000-0005-0000-0000-000032000000}"/>
    <cellStyle name="Comma 2" xfId="35" xr:uid="{00000000-0005-0000-0000-000033000000}"/>
    <cellStyle name="Comma 2 10" xfId="36" xr:uid="{00000000-0005-0000-0000-000034000000}"/>
    <cellStyle name="Comma 2 11" xfId="37" xr:uid="{00000000-0005-0000-0000-000035000000}"/>
    <cellStyle name="Comma 2 12" xfId="38" xr:uid="{00000000-0005-0000-0000-000036000000}"/>
    <cellStyle name="Comma 2 13" xfId="39" xr:uid="{00000000-0005-0000-0000-000037000000}"/>
    <cellStyle name="Comma 2 14" xfId="40" xr:uid="{00000000-0005-0000-0000-000038000000}"/>
    <cellStyle name="Comma 2 15" xfId="41" xr:uid="{00000000-0005-0000-0000-000039000000}"/>
    <cellStyle name="Comma 2 16" xfId="42" xr:uid="{00000000-0005-0000-0000-00003A000000}"/>
    <cellStyle name="Comma 2 17" xfId="43" xr:uid="{00000000-0005-0000-0000-00003B000000}"/>
    <cellStyle name="Comma 2 18" xfId="44" xr:uid="{00000000-0005-0000-0000-00003C000000}"/>
    <cellStyle name="Comma 2 19" xfId="45" xr:uid="{00000000-0005-0000-0000-00003D000000}"/>
    <cellStyle name="Comma 2 2" xfId="46" xr:uid="{00000000-0005-0000-0000-00003E000000}"/>
    <cellStyle name="Comma 2 20" xfId="47" xr:uid="{00000000-0005-0000-0000-00003F000000}"/>
    <cellStyle name="Comma 2 21" xfId="48" xr:uid="{00000000-0005-0000-0000-000040000000}"/>
    <cellStyle name="Comma 2 22" xfId="49" xr:uid="{00000000-0005-0000-0000-000041000000}"/>
    <cellStyle name="Comma 2 23" xfId="50" xr:uid="{00000000-0005-0000-0000-000042000000}"/>
    <cellStyle name="Comma 2 24" xfId="51" xr:uid="{00000000-0005-0000-0000-000043000000}"/>
    <cellStyle name="Comma 2 25" xfId="52" xr:uid="{00000000-0005-0000-0000-000044000000}"/>
    <cellStyle name="Comma 2 26" xfId="53" xr:uid="{00000000-0005-0000-0000-000045000000}"/>
    <cellStyle name="Comma 2 27" xfId="54" xr:uid="{00000000-0005-0000-0000-000046000000}"/>
    <cellStyle name="Comma 2 28" xfId="55" xr:uid="{00000000-0005-0000-0000-000047000000}"/>
    <cellStyle name="Comma 2 29" xfId="56" xr:uid="{00000000-0005-0000-0000-000048000000}"/>
    <cellStyle name="Comma 2 3" xfId="57" xr:uid="{00000000-0005-0000-0000-000049000000}"/>
    <cellStyle name="Comma 2 30" xfId="58" xr:uid="{00000000-0005-0000-0000-00004A000000}"/>
    <cellStyle name="Comma 2 31" xfId="59" xr:uid="{00000000-0005-0000-0000-00004B000000}"/>
    <cellStyle name="Comma 2 32" xfId="60" xr:uid="{00000000-0005-0000-0000-00004C000000}"/>
    <cellStyle name="Comma 2 33" xfId="61" xr:uid="{00000000-0005-0000-0000-00004D000000}"/>
    <cellStyle name="Comma 2 34" xfId="62" xr:uid="{00000000-0005-0000-0000-00004E000000}"/>
    <cellStyle name="Comma 2 35" xfId="63" xr:uid="{00000000-0005-0000-0000-00004F000000}"/>
    <cellStyle name="Comma 2 36" xfId="64" xr:uid="{00000000-0005-0000-0000-000050000000}"/>
    <cellStyle name="Comma 2 37" xfId="65" xr:uid="{00000000-0005-0000-0000-000051000000}"/>
    <cellStyle name="Comma 2 38" xfId="66" xr:uid="{00000000-0005-0000-0000-000052000000}"/>
    <cellStyle name="Comma 2 39" xfId="67" xr:uid="{00000000-0005-0000-0000-000053000000}"/>
    <cellStyle name="Comma 2 4" xfId="68" xr:uid="{00000000-0005-0000-0000-000054000000}"/>
    <cellStyle name="Comma 2 40" xfId="69" xr:uid="{00000000-0005-0000-0000-000055000000}"/>
    <cellStyle name="Comma 2 41" xfId="70" xr:uid="{00000000-0005-0000-0000-000056000000}"/>
    <cellStyle name="Comma 2 42" xfId="71" xr:uid="{00000000-0005-0000-0000-000057000000}"/>
    <cellStyle name="Comma 2 43" xfId="72" xr:uid="{00000000-0005-0000-0000-000058000000}"/>
    <cellStyle name="Comma 2 44" xfId="73" xr:uid="{00000000-0005-0000-0000-000059000000}"/>
    <cellStyle name="Comma 2 45" xfId="74" xr:uid="{00000000-0005-0000-0000-00005A000000}"/>
    <cellStyle name="Comma 2 46" xfId="75" xr:uid="{00000000-0005-0000-0000-00005B000000}"/>
    <cellStyle name="Comma 2 47" xfId="76" xr:uid="{00000000-0005-0000-0000-00005C000000}"/>
    <cellStyle name="Comma 2 48" xfId="77" xr:uid="{00000000-0005-0000-0000-00005D000000}"/>
    <cellStyle name="Comma 2 49" xfId="444" xr:uid="{00000000-0005-0000-0000-00005E000000}"/>
    <cellStyle name="Comma 2 49 2" xfId="502" xr:uid="{00000000-0005-0000-0000-00005F000000}"/>
    <cellStyle name="Comma 2 5" xfId="78" xr:uid="{00000000-0005-0000-0000-000060000000}"/>
    <cellStyle name="Comma 2 6" xfId="79" xr:uid="{00000000-0005-0000-0000-000061000000}"/>
    <cellStyle name="Comma 2 7" xfId="80" xr:uid="{00000000-0005-0000-0000-000062000000}"/>
    <cellStyle name="Comma 2 8" xfId="81" xr:uid="{00000000-0005-0000-0000-000063000000}"/>
    <cellStyle name="Comma 2 9" xfId="82" xr:uid="{00000000-0005-0000-0000-000064000000}"/>
    <cellStyle name="Comma 20" xfId="83" xr:uid="{00000000-0005-0000-0000-000065000000}"/>
    <cellStyle name="Comma 20 2" xfId="445" xr:uid="{00000000-0005-0000-0000-000066000000}"/>
    <cellStyle name="Comma 20 2 2" xfId="503" xr:uid="{00000000-0005-0000-0000-000067000000}"/>
    <cellStyle name="Comma 21" xfId="84" xr:uid="{00000000-0005-0000-0000-000068000000}"/>
    <cellStyle name="Comma 21 2" xfId="446" xr:uid="{00000000-0005-0000-0000-000069000000}"/>
    <cellStyle name="Comma 21 2 2" xfId="504" xr:uid="{00000000-0005-0000-0000-00006A000000}"/>
    <cellStyle name="Comma 22" xfId="85" xr:uid="{00000000-0005-0000-0000-00006B000000}"/>
    <cellStyle name="Comma 22 2" xfId="447" xr:uid="{00000000-0005-0000-0000-00006C000000}"/>
    <cellStyle name="Comma 22 2 2" xfId="505" xr:uid="{00000000-0005-0000-0000-00006D000000}"/>
    <cellStyle name="Comma 23" xfId="86" xr:uid="{00000000-0005-0000-0000-00006E000000}"/>
    <cellStyle name="Comma 23 2" xfId="448" xr:uid="{00000000-0005-0000-0000-00006F000000}"/>
    <cellStyle name="Comma 23 2 2" xfId="506" xr:uid="{00000000-0005-0000-0000-000070000000}"/>
    <cellStyle name="Comma 24" xfId="87" xr:uid="{00000000-0005-0000-0000-000071000000}"/>
    <cellStyle name="Comma 24 2" xfId="449" xr:uid="{00000000-0005-0000-0000-000072000000}"/>
    <cellStyle name="Comma 24 2 2" xfId="507" xr:uid="{00000000-0005-0000-0000-000073000000}"/>
    <cellStyle name="Comma 25" xfId="88" xr:uid="{00000000-0005-0000-0000-000074000000}"/>
    <cellStyle name="Comma 25 2" xfId="450" xr:uid="{00000000-0005-0000-0000-000075000000}"/>
    <cellStyle name="Comma 25 2 2" xfId="508" xr:uid="{00000000-0005-0000-0000-000076000000}"/>
    <cellStyle name="Comma 26" xfId="89" xr:uid="{00000000-0005-0000-0000-000077000000}"/>
    <cellStyle name="Comma 26 2" xfId="451" xr:uid="{00000000-0005-0000-0000-000078000000}"/>
    <cellStyle name="Comma 26 2 2" xfId="509" xr:uid="{00000000-0005-0000-0000-000079000000}"/>
    <cellStyle name="Comma 27" xfId="90" xr:uid="{00000000-0005-0000-0000-00007A000000}"/>
    <cellStyle name="Comma 27 2" xfId="452" xr:uid="{00000000-0005-0000-0000-00007B000000}"/>
    <cellStyle name="Comma 27 2 2" xfId="510" xr:uid="{00000000-0005-0000-0000-00007C000000}"/>
    <cellStyle name="Comma 28" xfId="91" xr:uid="{00000000-0005-0000-0000-00007D000000}"/>
    <cellStyle name="Comma 28 2" xfId="453" xr:uid="{00000000-0005-0000-0000-00007E000000}"/>
    <cellStyle name="Comma 28 2 2" xfId="511" xr:uid="{00000000-0005-0000-0000-00007F000000}"/>
    <cellStyle name="Comma 29" xfId="92" xr:uid="{00000000-0005-0000-0000-000080000000}"/>
    <cellStyle name="Comma 29 2" xfId="454" xr:uid="{00000000-0005-0000-0000-000081000000}"/>
    <cellStyle name="Comma 29 2 2" xfId="512" xr:uid="{00000000-0005-0000-0000-000082000000}"/>
    <cellStyle name="Comma 3" xfId="93" xr:uid="{00000000-0005-0000-0000-000083000000}"/>
    <cellStyle name="Comma 3 2" xfId="94" xr:uid="{00000000-0005-0000-0000-000084000000}"/>
    <cellStyle name="Comma 3 3" xfId="95" xr:uid="{00000000-0005-0000-0000-000085000000}"/>
    <cellStyle name="Comma 30" xfId="96" xr:uid="{00000000-0005-0000-0000-000086000000}"/>
    <cellStyle name="Comma 30 2" xfId="455" xr:uid="{00000000-0005-0000-0000-000087000000}"/>
    <cellStyle name="Comma 30 2 2" xfId="513" xr:uid="{00000000-0005-0000-0000-000088000000}"/>
    <cellStyle name="Comma 31" xfId="97" xr:uid="{00000000-0005-0000-0000-000089000000}"/>
    <cellStyle name="Comma 31 2" xfId="456" xr:uid="{00000000-0005-0000-0000-00008A000000}"/>
    <cellStyle name="Comma 31 2 2" xfId="514" xr:uid="{00000000-0005-0000-0000-00008B000000}"/>
    <cellStyle name="Comma 32" xfId="98" xr:uid="{00000000-0005-0000-0000-00008C000000}"/>
    <cellStyle name="Comma 32 2" xfId="457" xr:uid="{00000000-0005-0000-0000-00008D000000}"/>
    <cellStyle name="Comma 32 2 2" xfId="515" xr:uid="{00000000-0005-0000-0000-00008E000000}"/>
    <cellStyle name="Comma 33" xfId="99" xr:uid="{00000000-0005-0000-0000-00008F000000}"/>
    <cellStyle name="Comma 33 2" xfId="458" xr:uid="{00000000-0005-0000-0000-000090000000}"/>
    <cellStyle name="Comma 33 2 2" xfId="516" xr:uid="{00000000-0005-0000-0000-000091000000}"/>
    <cellStyle name="Comma 34" xfId="100" xr:uid="{00000000-0005-0000-0000-000092000000}"/>
    <cellStyle name="Comma 34 2" xfId="459" xr:uid="{00000000-0005-0000-0000-000093000000}"/>
    <cellStyle name="Comma 34 2 2" xfId="517" xr:uid="{00000000-0005-0000-0000-000094000000}"/>
    <cellStyle name="Comma 35" xfId="101" xr:uid="{00000000-0005-0000-0000-000095000000}"/>
    <cellStyle name="Comma 35 2" xfId="460" xr:uid="{00000000-0005-0000-0000-000096000000}"/>
    <cellStyle name="Comma 35 2 2" xfId="518" xr:uid="{00000000-0005-0000-0000-000097000000}"/>
    <cellStyle name="Comma 36" xfId="102" xr:uid="{00000000-0005-0000-0000-000098000000}"/>
    <cellStyle name="Comma 36 2" xfId="461" xr:uid="{00000000-0005-0000-0000-000099000000}"/>
    <cellStyle name="Comma 36 2 2" xfId="519" xr:uid="{00000000-0005-0000-0000-00009A000000}"/>
    <cellStyle name="Comma 37" xfId="103" xr:uid="{00000000-0005-0000-0000-00009B000000}"/>
    <cellStyle name="Comma 37 2" xfId="462" xr:uid="{00000000-0005-0000-0000-00009C000000}"/>
    <cellStyle name="Comma 37 2 2" xfId="520" xr:uid="{00000000-0005-0000-0000-00009D000000}"/>
    <cellStyle name="Comma 38" xfId="104" xr:uid="{00000000-0005-0000-0000-00009E000000}"/>
    <cellStyle name="Comma 38 2" xfId="463" xr:uid="{00000000-0005-0000-0000-00009F000000}"/>
    <cellStyle name="Comma 38 2 2" xfId="521" xr:uid="{00000000-0005-0000-0000-0000A0000000}"/>
    <cellStyle name="Comma 39" xfId="105" xr:uid="{00000000-0005-0000-0000-0000A1000000}"/>
    <cellStyle name="Comma 39 2" xfId="464" xr:uid="{00000000-0005-0000-0000-0000A2000000}"/>
    <cellStyle name="Comma 39 2 2" xfId="522" xr:uid="{00000000-0005-0000-0000-0000A3000000}"/>
    <cellStyle name="Comma 4" xfId="106" xr:uid="{00000000-0005-0000-0000-0000A4000000}"/>
    <cellStyle name="Comma 40" xfId="107" xr:uid="{00000000-0005-0000-0000-0000A5000000}"/>
    <cellStyle name="Comma 40 2" xfId="465" xr:uid="{00000000-0005-0000-0000-0000A6000000}"/>
    <cellStyle name="Comma 40 2 2" xfId="523" xr:uid="{00000000-0005-0000-0000-0000A7000000}"/>
    <cellStyle name="Comma 41" xfId="108" xr:uid="{00000000-0005-0000-0000-0000A8000000}"/>
    <cellStyle name="Comma 41 2" xfId="466" xr:uid="{00000000-0005-0000-0000-0000A9000000}"/>
    <cellStyle name="Comma 41 2 2" xfId="524" xr:uid="{00000000-0005-0000-0000-0000AA000000}"/>
    <cellStyle name="Comma 42" xfId="109" xr:uid="{00000000-0005-0000-0000-0000AB000000}"/>
    <cellStyle name="Comma 42 2" xfId="467" xr:uid="{00000000-0005-0000-0000-0000AC000000}"/>
    <cellStyle name="Comma 42 2 2" xfId="525" xr:uid="{00000000-0005-0000-0000-0000AD000000}"/>
    <cellStyle name="Comma 43" xfId="110" xr:uid="{00000000-0005-0000-0000-0000AE000000}"/>
    <cellStyle name="Comma 43 2" xfId="468" xr:uid="{00000000-0005-0000-0000-0000AF000000}"/>
    <cellStyle name="Comma 43 2 2" xfId="526" xr:uid="{00000000-0005-0000-0000-0000B0000000}"/>
    <cellStyle name="Comma 44" xfId="111" xr:uid="{00000000-0005-0000-0000-0000B1000000}"/>
    <cellStyle name="Comma 44 2" xfId="469" xr:uid="{00000000-0005-0000-0000-0000B2000000}"/>
    <cellStyle name="Comma 44 2 2" xfId="527" xr:uid="{00000000-0005-0000-0000-0000B3000000}"/>
    <cellStyle name="Comma 45" xfId="112" xr:uid="{00000000-0005-0000-0000-0000B4000000}"/>
    <cellStyle name="Comma 45 2" xfId="470" xr:uid="{00000000-0005-0000-0000-0000B5000000}"/>
    <cellStyle name="Comma 45 2 2" xfId="528" xr:uid="{00000000-0005-0000-0000-0000B6000000}"/>
    <cellStyle name="Comma 46" xfId="113" xr:uid="{00000000-0005-0000-0000-0000B7000000}"/>
    <cellStyle name="Comma 46 2" xfId="471" xr:uid="{00000000-0005-0000-0000-0000B8000000}"/>
    <cellStyle name="Comma 46 2 2" xfId="529" xr:uid="{00000000-0005-0000-0000-0000B9000000}"/>
    <cellStyle name="Comma 47" xfId="114" xr:uid="{00000000-0005-0000-0000-0000BA000000}"/>
    <cellStyle name="Comma 47 2" xfId="472" xr:uid="{00000000-0005-0000-0000-0000BB000000}"/>
    <cellStyle name="Comma 47 2 2" xfId="530" xr:uid="{00000000-0005-0000-0000-0000BC000000}"/>
    <cellStyle name="Comma 48" xfId="115" xr:uid="{00000000-0005-0000-0000-0000BD000000}"/>
    <cellStyle name="Comma 48 2" xfId="473" xr:uid="{00000000-0005-0000-0000-0000BE000000}"/>
    <cellStyle name="Comma 48 2 2" xfId="531" xr:uid="{00000000-0005-0000-0000-0000BF000000}"/>
    <cellStyle name="Comma 49" xfId="116" xr:uid="{00000000-0005-0000-0000-0000C0000000}"/>
    <cellStyle name="Comma 49 2" xfId="474" xr:uid="{00000000-0005-0000-0000-0000C1000000}"/>
    <cellStyle name="Comma 49 2 2" xfId="532" xr:uid="{00000000-0005-0000-0000-0000C2000000}"/>
    <cellStyle name="Comma 5" xfId="117" xr:uid="{00000000-0005-0000-0000-0000C3000000}"/>
    <cellStyle name="Comma 5 2" xfId="475" xr:uid="{00000000-0005-0000-0000-0000C4000000}"/>
    <cellStyle name="Comma 5 2 2" xfId="533" xr:uid="{00000000-0005-0000-0000-0000C5000000}"/>
    <cellStyle name="Comma 50" xfId="118" xr:uid="{00000000-0005-0000-0000-0000C6000000}"/>
    <cellStyle name="Comma 50 2" xfId="476" xr:uid="{00000000-0005-0000-0000-0000C7000000}"/>
    <cellStyle name="Comma 50 2 2" xfId="534" xr:uid="{00000000-0005-0000-0000-0000C8000000}"/>
    <cellStyle name="Comma 51" xfId="433" xr:uid="{00000000-0005-0000-0000-0000C9000000}"/>
    <cellStyle name="Comma 51 2" xfId="428" xr:uid="{00000000-0005-0000-0000-0000CA000000}"/>
    <cellStyle name="Comma 51 2 2" xfId="536" xr:uid="{00000000-0005-0000-0000-0000CB000000}"/>
    <cellStyle name="Comma 51 3" xfId="477" xr:uid="{00000000-0005-0000-0000-0000CC000000}"/>
    <cellStyle name="Comma 51 4" xfId="535" xr:uid="{00000000-0005-0000-0000-0000CD000000}"/>
    <cellStyle name="Comma 52" xfId="488" xr:uid="{00000000-0005-0000-0000-0000CE000000}"/>
    <cellStyle name="Comma 6" xfId="119" xr:uid="{00000000-0005-0000-0000-0000CF000000}"/>
    <cellStyle name="Comma 6 2" xfId="478" xr:uid="{00000000-0005-0000-0000-0000D0000000}"/>
    <cellStyle name="Comma 6 2 2" xfId="537" xr:uid="{00000000-0005-0000-0000-0000D1000000}"/>
    <cellStyle name="Comma 7" xfId="120" xr:uid="{00000000-0005-0000-0000-0000D2000000}"/>
    <cellStyle name="Comma 7 2" xfId="479" xr:uid="{00000000-0005-0000-0000-0000D3000000}"/>
    <cellStyle name="Comma 7 2 2" xfId="538" xr:uid="{00000000-0005-0000-0000-0000D4000000}"/>
    <cellStyle name="Comma 8" xfId="121" xr:uid="{00000000-0005-0000-0000-0000D5000000}"/>
    <cellStyle name="Comma 8 2" xfId="480" xr:uid="{00000000-0005-0000-0000-0000D6000000}"/>
    <cellStyle name="Comma 8 2 2" xfId="539" xr:uid="{00000000-0005-0000-0000-0000D7000000}"/>
    <cellStyle name="Comma 9" xfId="122" xr:uid="{00000000-0005-0000-0000-0000D8000000}"/>
    <cellStyle name="Comma 9 2" xfId="481" xr:uid="{00000000-0005-0000-0000-0000D9000000}"/>
    <cellStyle name="Comma 9 2 2" xfId="540" xr:uid="{00000000-0005-0000-0000-0000DA000000}"/>
    <cellStyle name="Currency 10" xfId="123" xr:uid="{00000000-0005-0000-0000-0000DB000000}"/>
    <cellStyle name="Currency 11" xfId="124" xr:uid="{00000000-0005-0000-0000-0000DC000000}"/>
    <cellStyle name="Currency 12" xfId="125" xr:uid="{00000000-0005-0000-0000-0000DD000000}"/>
    <cellStyle name="Currency 13" xfId="126" xr:uid="{00000000-0005-0000-0000-0000DE000000}"/>
    <cellStyle name="Currency 14" xfId="127" xr:uid="{00000000-0005-0000-0000-0000DF000000}"/>
    <cellStyle name="Currency 15" xfId="128" xr:uid="{00000000-0005-0000-0000-0000E0000000}"/>
    <cellStyle name="Currency 16" xfId="129" xr:uid="{00000000-0005-0000-0000-0000E1000000}"/>
    <cellStyle name="Currency 17" xfId="130" xr:uid="{00000000-0005-0000-0000-0000E2000000}"/>
    <cellStyle name="Currency 18" xfId="131" xr:uid="{00000000-0005-0000-0000-0000E3000000}"/>
    <cellStyle name="Currency 19" xfId="132" xr:uid="{00000000-0005-0000-0000-0000E4000000}"/>
    <cellStyle name="Currency 2" xfId="133" xr:uid="{00000000-0005-0000-0000-0000E5000000}"/>
    <cellStyle name="Currency 20" xfId="134" xr:uid="{00000000-0005-0000-0000-0000E6000000}"/>
    <cellStyle name="Currency 21" xfId="135" xr:uid="{00000000-0005-0000-0000-0000E7000000}"/>
    <cellStyle name="Currency 22" xfId="136" xr:uid="{00000000-0005-0000-0000-0000E8000000}"/>
    <cellStyle name="Currency 23" xfId="137" xr:uid="{00000000-0005-0000-0000-0000E9000000}"/>
    <cellStyle name="Currency 24" xfId="138" xr:uid="{00000000-0005-0000-0000-0000EA000000}"/>
    <cellStyle name="Currency 25" xfId="139" xr:uid="{00000000-0005-0000-0000-0000EB000000}"/>
    <cellStyle name="Currency 26" xfId="140" xr:uid="{00000000-0005-0000-0000-0000EC000000}"/>
    <cellStyle name="Currency 27" xfId="141" xr:uid="{00000000-0005-0000-0000-0000ED000000}"/>
    <cellStyle name="Currency 28" xfId="142" xr:uid="{00000000-0005-0000-0000-0000EE000000}"/>
    <cellStyle name="Currency 29" xfId="143" xr:uid="{00000000-0005-0000-0000-0000EF000000}"/>
    <cellStyle name="Currency 3" xfId="144" xr:uid="{00000000-0005-0000-0000-0000F0000000}"/>
    <cellStyle name="Currency 30" xfId="145" xr:uid="{00000000-0005-0000-0000-0000F1000000}"/>
    <cellStyle name="Currency 31" xfId="146" xr:uid="{00000000-0005-0000-0000-0000F2000000}"/>
    <cellStyle name="Currency 32" xfId="147" xr:uid="{00000000-0005-0000-0000-0000F3000000}"/>
    <cellStyle name="Currency 33" xfId="148" xr:uid="{00000000-0005-0000-0000-0000F4000000}"/>
    <cellStyle name="Currency 34" xfId="149" xr:uid="{00000000-0005-0000-0000-0000F5000000}"/>
    <cellStyle name="Currency 35" xfId="150" xr:uid="{00000000-0005-0000-0000-0000F6000000}"/>
    <cellStyle name="Currency 36" xfId="151" xr:uid="{00000000-0005-0000-0000-0000F7000000}"/>
    <cellStyle name="Currency 37" xfId="152" xr:uid="{00000000-0005-0000-0000-0000F8000000}"/>
    <cellStyle name="Currency 38" xfId="153" xr:uid="{00000000-0005-0000-0000-0000F9000000}"/>
    <cellStyle name="Currency 39" xfId="154" xr:uid="{00000000-0005-0000-0000-0000FA000000}"/>
    <cellStyle name="Currency 4" xfId="155" xr:uid="{00000000-0005-0000-0000-0000FB000000}"/>
    <cellStyle name="Currency 40" xfId="156" xr:uid="{00000000-0005-0000-0000-0000FC000000}"/>
    <cellStyle name="Currency 41" xfId="157" xr:uid="{00000000-0005-0000-0000-0000FD000000}"/>
    <cellStyle name="Currency 42" xfId="158" xr:uid="{00000000-0005-0000-0000-0000FE000000}"/>
    <cellStyle name="Currency 43" xfId="159" xr:uid="{00000000-0005-0000-0000-0000FF000000}"/>
    <cellStyle name="Currency 44" xfId="160" xr:uid="{00000000-0005-0000-0000-000000010000}"/>
    <cellStyle name="Currency 45" xfId="161" xr:uid="{00000000-0005-0000-0000-000001010000}"/>
    <cellStyle name="Currency 46" xfId="162" xr:uid="{00000000-0005-0000-0000-000002010000}"/>
    <cellStyle name="Currency 5" xfId="163" xr:uid="{00000000-0005-0000-0000-000003010000}"/>
    <cellStyle name="Currency 6" xfId="164" xr:uid="{00000000-0005-0000-0000-000004010000}"/>
    <cellStyle name="Currency 7" xfId="165" xr:uid="{00000000-0005-0000-0000-000005010000}"/>
    <cellStyle name="Currency 8" xfId="166" xr:uid="{00000000-0005-0000-0000-000006010000}"/>
    <cellStyle name="Currency 9" xfId="167" xr:uid="{00000000-0005-0000-0000-000007010000}"/>
    <cellStyle name="Normal" xfId="0" builtinId="0"/>
    <cellStyle name="Normal 10" xfId="168" xr:uid="{00000000-0005-0000-0000-000009010000}"/>
    <cellStyle name="Normal 11" xfId="169" xr:uid="{00000000-0005-0000-0000-00000A010000}"/>
    <cellStyle name="Normal 11 2 2" xfId="482" xr:uid="{00000000-0005-0000-0000-00000B010000}"/>
    <cellStyle name="Normal 12" xfId="170" xr:uid="{00000000-0005-0000-0000-00000C010000}"/>
    <cellStyle name="Normal 13" xfId="171" xr:uid="{00000000-0005-0000-0000-00000D010000}"/>
    <cellStyle name="Normal 13 3" xfId="483" xr:uid="{00000000-0005-0000-0000-00000E010000}"/>
    <cellStyle name="Normal 14" xfId="172" xr:uid="{00000000-0005-0000-0000-00000F010000}"/>
    <cellStyle name="Normal 14 3" xfId="568" xr:uid="{00000000-0005-0000-0000-000067020000}"/>
    <cellStyle name="Normal 14_axalqalaqis skola " xfId="551" xr:uid="{00000000-0005-0000-0000-000010010000}"/>
    <cellStyle name="Normal 15" xfId="173" xr:uid="{00000000-0005-0000-0000-000011010000}"/>
    <cellStyle name="Normal 15 2" xfId="569" xr:uid="{00000000-0005-0000-0000-000068020000}"/>
    <cellStyle name="Normal 16" xfId="174" xr:uid="{00000000-0005-0000-0000-000012010000}"/>
    <cellStyle name="Normal 17" xfId="175" xr:uid="{00000000-0005-0000-0000-000013010000}"/>
    <cellStyle name="Normal 18" xfId="176" xr:uid="{00000000-0005-0000-0000-000014010000}"/>
    <cellStyle name="Normal 19" xfId="177" xr:uid="{00000000-0005-0000-0000-000015010000}"/>
    <cellStyle name="Normal 2" xfId="178" xr:uid="{00000000-0005-0000-0000-000016010000}"/>
    <cellStyle name="Normal 2 10" xfId="179" xr:uid="{00000000-0005-0000-0000-000017010000}"/>
    <cellStyle name="Normal 2 11" xfId="180" xr:uid="{00000000-0005-0000-0000-000018010000}"/>
    <cellStyle name="Normal 2 12" xfId="181" xr:uid="{00000000-0005-0000-0000-000019010000}"/>
    <cellStyle name="Normal 2 13" xfId="182" xr:uid="{00000000-0005-0000-0000-00001A010000}"/>
    <cellStyle name="Normal 2 14" xfId="183" xr:uid="{00000000-0005-0000-0000-00001B010000}"/>
    <cellStyle name="Normal 2 15" xfId="184" xr:uid="{00000000-0005-0000-0000-00001C010000}"/>
    <cellStyle name="Normal 2 16" xfId="185" xr:uid="{00000000-0005-0000-0000-00001D010000}"/>
    <cellStyle name="Normal 2 17" xfId="186" xr:uid="{00000000-0005-0000-0000-00001E010000}"/>
    <cellStyle name="Normal 2 18" xfId="187" xr:uid="{00000000-0005-0000-0000-00001F010000}"/>
    <cellStyle name="Normal 2 19" xfId="188" xr:uid="{00000000-0005-0000-0000-000020010000}"/>
    <cellStyle name="Normal 2 2" xfId="189" xr:uid="{00000000-0005-0000-0000-000021010000}"/>
    <cellStyle name="Normal 2 2 10" xfId="190" xr:uid="{00000000-0005-0000-0000-000022010000}"/>
    <cellStyle name="Normal 2 2 11" xfId="191" xr:uid="{00000000-0005-0000-0000-000023010000}"/>
    <cellStyle name="Normal 2 2 12" xfId="192" xr:uid="{00000000-0005-0000-0000-000024010000}"/>
    <cellStyle name="Normal 2 2 13" xfId="193" xr:uid="{00000000-0005-0000-0000-000025010000}"/>
    <cellStyle name="Normal 2 2 14" xfId="194" xr:uid="{00000000-0005-0000-0000-000026010000}"/>
    <cellStyle name="Normal 2 2 15" xfId="195" xr:uid="{00000000-0005-0000-0000-000027010000}"/>
    <cellStyle name="Normal 2 2 16" xfId="196" xr:uid="{00000000-0005-0000-0000-000028010000}"/>
    <cellStyle name="Normal 2 2 17" xfId="197" xr:uid="{00000000-0005-0000-0000-000029010000}"/>
    <cellStyle name="Normal 2 2 18" xfId="198" xr:uid="{00000000-0005-0000-0000-00002A010000}"/>
    <cellStyle name="Normal 2 2 19" xfId="199" xr:uid="{00000000-0005-0000-0000-00002B010000}"/>
    <cellStyle name="Normal 2 2 2" xfId="200" xr:uid="{00000000-0005-0000-0000-00002C010000}"/>
    <cellStyle name="Normal 2 2 20" xfId="201" xr:uid="{00000000-0005-0000-0000-00002D010000}"/>
    <cellStyle name="Normal 2 2 21" xfId="202" xr:uid="{00000000-0005-0000-0000-00002E010000}"/>
    <cellStyle name="Normal 2 2 22" xfId="203" xr:uid="{00000000-0005-0000-0000-00002F010000}"/>
    <cellStyle name="Normal 2 2 23" xfId="204" xr:uid="{00000000-0005-0000-0000-000030010000}"/>
    <cellStyle name="Normal 2 2 24" xfId="205" xr:uid="{00000000-0005-0000-0000-000031010000}"/>
    <cellStyle name="Normal 2 2 25" xfId="206" xr:uid="{00000000-0005-0000-0000-000032010000}"/>
    <cellStyle name="Normal 2 2 26" xfId="207" xr:uid="{00000000-0005-0000-0000-000033010000}"/>
    <cellStyle name="Normal 2 2 27" xfId="208" xr:uid="{00000000-0005-0000-0000-000034010000}"/>
    <cellStyle name="Normal 2 2 28" xfId="209" xr:uid="{00000000-0005-0000-0000-000035010000}"/>
    <cellStyle name="Normal 2 2 29" xfId="210" xr:uid="{00000000-0005-0000-0000-000036010000}"/>
    <cellStyle name="Normal 2 2 3" xfId="211" xr:uid="{00000000-0005-0000-0000-000037010000}"/>
    <cellStyle name="Normal 2 2 30" xfId="212" xr:uid="{00000000-0005-0000-0000-000038010000}"/>
    <cellStyle name="Normal 2 2 31" xfId="213" xr:uid="{00000000-0005-0000-0000-000039010000}"/>
    <cellStyle name="Normal 2 2 32" xfId="214" xr:uid="{00000000-0005-0000-0000-00003A010000}"/>
    <cellStyle name="Normal 2 2 33" xfId="215" xr:uid="{00000000-0005-0000-0000-00003B010000}"/>
    <cellStyle name="Normal 2 2 34" xfId="216" xr:uid="{00000000-0005-0000-0000-00003C010000}"/>
    <cellStyle name="Normal 2 2 35" xfId="217" xr:uid="{00000000-0005-0000-0000-00003D010000}"/>
    <cellStyle name="Normal 2 2 36" xfId="218" xr:uid="{00000000-0005-0000-0000-00003E010000}"/>
    <cellStyle name="Normal 2 2 37" xfId="219" xr:uid="{00000000-0005-0000-0000-00003F010000}"/>
    <cellStyle name="Normal 2 2 38" xfId="220" xr:uid="{00000000-0005-0000-0000-000040010000}"/>
    <cellStyle name="Normal 2 2 39" xfId="221" xr:uid="{00000000-0005-0000-0000-000041010000}"/>
    <cellStyle name="Normal 2 2 4" xfId="222" xr:uid="{00000000-0005-0000-0000-000042010000}"/>
    <cellStyle name="Normal 2 2 40" xfId="223" xr:uid="{00000000-0005-0000-0000-000043010000}"/>
    <cellStyle name="Normal 2 2 41" xfId="224" xr:uid="{00000000-0005-0000-0000-000044010000}"/>
    <cellStyle name="Normal 2 2 42" xfId="225" xr:uid="{00000000-0005-0000-0000-000045010000}"/>
    <cellStyle name="Normal 2 2 43" xfId="226" xr:uid="{00000000-0005-0000-0000-000046010000}"/>
    <cellStyle name="Normal 2 2 44" xfId="227" xr:uid="{00000000-0005-0000-0000-000047010000}"/>
    <cellStyle name="Normal 2 2 45" xfId="228" xr:uid="{00000000-0005-0000-0000-000048010000}"/>
    <cellStyle name="Normal 2 2 46" xfId="229" xr:uid="{00000000-0005-0000-0000-000049010000}"/>
    <cellStyle name="Normal 2 2 47" xfId="230" xr:uid="{00000000-0005-0000-0000-00004A010000}"/>
    <cellStyle name="Normal 2 2 5" xfId="231" xr:uid="{00000000-0005-0000-0000-00004B010000}"/>
    <cellStyle name="Normal 2 2 6" xfId="232" xr:uid="{00000000-0005-0000-0000-00004C010000}"/>
    <cellStyle name="Normal 2 2 7" xfId="233" xr:uid="{00000000-0005-0000-0000-00004D010000}"/>
    <cellStyle name="Normal 2 2 8" xfId="234" xr:uid="{00000000-0005-0000-0000-00004E010000}"/>
    <cellStyle name="Normal 2 2 9" xfId="235" xr:uid="{00000000-0005-0000-0000-00004F010000}"/>
    <cellStyle name="Normal 2 20" xfId="236" xr:uid="{00000000-0005-0000-0000-000050010000}"/>
    <cellStyle name="Normal 2 21" xfId="237" xr:uid="{00000000-0005-0000-0000-000051010000}"/>
    <cellStyle name="Normal 2 22" xfId="238" xr:uid="{00000000-0005-0000-0000-000052010000}"/>
    <cellStyle name="Normal 2 23" xfId="239" xr:uid="{00000000-0005-0000-0000-000053010000}"/>
    <cellStyle name="Normal 2 24" xfId="240" xr:uid="{00000000-0005-0000-0000-000054010000}"/>
    <cellStyle name="Normal 2 25" xfId="241" xr:uid="{00000000-0005-0000-0000-000055010000}"/>
    <cellStyle name="Normal 2 26" xfId="242" xr:uid="{00000000-0005-0000-0000-000056010000}"/>
    <cellStyle name="Normal 2 27" xfId="243" xr:uid="{00000000-0005-0000-0000-000057010000}"/>
    <cellStyle name="Normal 2 28" xfId="244" xr:uid="{00000000-0005-0000-0000-000058010000}"/>
    <cellStyle name="Normal 2 29" xfId="245" xr:uid="{00000000-0005-0000-0000-000059010000}"/>
    <cellStyle name="Normal 2 3" xfId="246" xr:uid="{00000000-0005-0000-0000-00005A010000}"/>
    <cellStyle name="Normal 2 3 2" xfId="247" xr:uid="{00000000-0005-0000-0000-00005B010000}"/>
    <cellStyle name="Normal 2 3 3" xfId="248" xr:uid="{00000000-0005-0000-0000-00005C010000}"/>
    <cellStyle name="Normal 2 30" xfId="249" xr:uid="{00000000-0005-0000-0000-00005D010000}"/>
    <cellStyle name="Normal 2 31" xfId="250" xr:uid="{00000000-0005-0000-0000-00005E010000}"/>
    <cellStyle name="Normal 2 32" xfId="251" xr:uid="{00000000-0005-0000-0000-00005F010000}"/>
    <cellStyle name="Normal 2 33" xfId="252" xr:uid="{00000000-0005-0000-0000-000060010000}"/>
    <cellStyle name="Normal 2 34" xfId="253" xr:uid="{00000000-0005-0000-0000-000061010000}"/>
    <cellStyle name="Normal 2 35" xfId="254" xr:uid="{00000000-0005-0000-0000-000062010000}"/>
    <cellStyle name="Normal 2 36" xfId="255" xr:uid="{00000000-0005-0000-0000-000063010000}"/>
    <cellStyle name="Normal 2 37" xfId="256" xr:uid="{00000000-0005-0000-0000-000064010000}"/>
    <cellStyle name="Normal 2 38" xfId="257" xr:uid="{00000000-0005-0000-0000-000065010000}"/>
    <cellStyle name="Normal 2 39" xfId="258" xr:uid="{00000000-0005-0000-0000-000066010000}"/>
    <cellStyle name="Normal 2 4" xfId="259" xr:uid="{00000000-0005-0000-0000-000067010000}"/>
    <cellStyle name="Normal 2 4 2" xfId="260" xr:uid="{00000000-0005-0000-0000-000068010000}"/>
    <cellStyle name="Normal 2 4 3" xfId="261" xr:uid="{00000000-0005-0000-0000-000069010000}"/>
    <cellStyle name="Normal 2 40" xfId="262" xr:uid="{00000000-0005-0000-0000-00006A010000}"/>
    <cellStyle name="Normal 2 41" xfId="263" xr:uid="{00000000-0005-0000-0000-00006B010000}"/>
    <cellStyle name="Normal 2 42" xfId="264" xr:uid="{00000000-0005-0000-0000-00006C010000}"/>
    <cellStyle name="Normal 2 43" xfId="265" xr:uid="{00000000-0005-0000-0000-00006D010000}"/>
    <cellStyle name="Normal 2 44" xfId="266" xr:uid="{00000000-0005-0000-0000-00006E010000}"/>
    <cellStyle name="Normal 2 45" xfId="267" xr:uid="{00000000-0005-0000-0000-00006F010000}"/>
    <cellStyle name="Normal 2 46" xfId="268" xr:uid="{00000000-0005-0000-0000-000070010000}"/>
    <cellStyle name="Normal 2 47" xfId="269" xr:uid="{00000000-0005-0000-0000-000071010000}"/>
    <cellStyle name="Normal 2 48" xfId="270" xr:uid="{00000000-0005-0000-0000-000072010000}"/>
    <cellStyle name="Normal 2 49" xfId="271" xr:uid="{00000000-0005-0000-0000-000073010000}"/>
    <cellStyle name="Normal 2 5" xfId="272" xr:uid="{00000000-0005-0000-0000-000074010000}"/>
    <cellStyle name="Normal 2 5 2" xfId="273" xr:uid="{00000000-0005-0000-0000-000075010000}"/>
    <cellStyle name="Normal 2 5 3" xfId="274" xr:uid="{00000000-0005-0000-0000-000076010000}"/>
    <cellStyle name="Normal 2 50" xfId="275" xr:uid="{00000000-0005-0000-0000-000077010000}"/>
    <cellStyle name="Normal 2 51" xfId="276" xr:uid="{00000000-0005-0000-0000-000078010000}"/>
    <cellStyle name="Normal 2 52" xfId="277" xr:uid="{00000000-0005-0000-0000-000079010000}"/>
    <cellStyle name="Normal 2 53" xfId="278" xr:uid="{00000000-0005-0000-0000-00007A010000}"/>
    <cellStyle name="Normal 2 54" xfId="279" xr:uid="{00000000-0005-0000-0000-00007B010000}"/>
    <cellStyle name="Normal 2 55" xfId="280" xr:uid="{00000000-0005-0000-0000-00007C010000}"/>
    <cellStyle name="Normal 2 56" xfId="281" xr:uid="{00000000-0005-0000-0000-00007D010000}"/>
    <cellStyle name="Normal 2 57" xfId="543" xr:uid="{00000000-0005-0000-0000-00007E010000}"/>
    <cellStyle name="Normal 2 58" xfId="570" xr:uid="{00000000-0005-0000-0000-000069020000}"/>
    <cellStyle name="Normal 2 6" xfId="282" xr:uid="{00000000-0005-0000-0000-00007F010000}"/>
    <cellStyle name="Normal 2 6 2" xfId="283" xr:uid="{00000000-0005-0000-0000-000080010000}"/>
    <cellStyle name="Normal 2 6 3" xfId="284" xr:uid="{00000000-0005-0000-0000-000081010000}"/>
    <cellStyle name="Normal 2 7" xfId="285" xr:uid="{00000000-0005-0000-0000-000082010000}"/>
    <cellStyle name="Normal 2 7 2" xfId="286" xr:uid="{00000000-0005-0000-0000-000083010000}"/>
    <cellStyle name="Normal 2 7 3" xfId="287" xr:uid="{00000000-0005-0000-0000-000084010000}"/>
    <cellStyle name="Normal 2 8" xfId="288" xr:uid="{00000000-0005-0000-0000-000085010000}"/>
    <cellStyle name="Normal 2 8 2" xfId="289" xr:uid="{00000000-0005-0000-0000-000086010000}"/>
    <cellStyle name="Normal 2 8 3" xfId="290" xr:uid="{00000000-0005-0000-0000-000087010000}"/>
    <cellStyle name="Normal 2 9" xfId="291" xr:uid="{00000000-0005-0000-0000-000088010000}"/>
    <cellStyle name="Normal 2 9 2" xfId="292" xr:uid="{00000000-0005-0000-0000-000089010000}"/>
    <cellStyle name="Normal 2 9 3" xfId="293" xr:uid="{00000000-0005-0000-0000-00008A010000}"/>
    <cellStyle name="Normal 20" xfId="294" xr:uid="{00000000-0005-0000-0000-00008B010000}"/>
    <cellStyle name="Normal 21" xfId="295" xr:uid="{00000000-0005-0000-0000-00008C010000}"/>
    <cellStyle name="Normal 22" xfId="296" xr:uid="{00000000-0005-0000-0000-00008D010000}"/>
    <cellStyle name="Normal 23" xfId="297" xr:uid="{00000000-0005-0000-0000-00008E010000}"/>
    <cellStyle name="Normal 24" xfId="298" xr:uid="{00000000-0005-0000-0000-00008F010000}"/>
    <cellStyle name="Normal 25" xfId="299" xr:uid="{00000000-0005-0000-0000-000090010000}"/>
    <cellStyle name="Normal 26" xfId="300" xr:uid="{00000000-0005-0000-0000-000091010000}"/>
    <cellStyle name="Normal 27" xfId="301" xr:uid="{00000000-0005-0000-0000-000092010000}"/>
    <cellStyle name="Normal 28" xfId="302" xr:uid="{00000000-0005-0000-0000-000093010000}"/>
    <cellStyle name="Normal 29" xfId="303" xr:uid="{00000000-0005-0000-0000-000094010000}"/>
    <cellStyle name="Normal 3" xfId="304" xr:uid="{00000000-0005-0000-0000-000095010000}"/>
    <cellStyle name="Normal 3 10" xfId="305" xr:uid="{00000000-0005-0000-0000-000096010000}"/>
    <cellStyle name="Normal 3 10 2" xfId="306" xr:uid="{00000000-0005-0000-0000-000097010000}"/>
    <cellStyle name="Normal 3 10 3" xfId="307" xr:uid="{00000000-0005-0000-0000-000098010000}"/>
    <cellStyle name="Normal 3 11" xfId="308" xr:uid="{00000000-0005-0000-0000-000099010000}"/>
    <cellStyle name="Normal 3 11 2" xfId="309" xr:uid="{00000000-0005-0000-0000-00009A010000}"/>
    <cellStyle name="Normal 3 11 3" xfId="310" xr:uid="{00000000-0005-0000-0000-00009B010000}"/>
    <cellStyle name="Normal 3 12" xfId="311" xr:uid="{00000000-0005-0000-0000-00009C010000}"/>
    <cellStyle name="Normal 3 12 2" xfId="312" xr:uid="{00000000-0005-0000-0000-00009D010000}"/>
    <cellStyle name="Normal 3 12 3" xfId="313" xr:uid="{00000000-0005-0000-0000-00009E010000}"/>
    <cellStyle name="Normal 3 13" xfId="314" xr:uid="{00000000-0005-0000-0000-00009F010000}"/>
    <cellStyle name="Normal 3 13 2" xfId="315" xr:uid="{00000000-0005-0000-0000-0000A0010000}"/>
    <cellStyle name="Normal 3 13 3" xfId="316" xr:uid="{00000000-0005-0000-0000-0000A1010000}"/>
    <cellStyle name="Normal 3 14" xfId="317" xr:uid="{00000000-0005-0000-0000-0000A2010000}"/>
    <cellStyle name="Normal 3 14 2" xfId="318" xr:uid="{00000000-0005-0000-0000-0000A3010000}"/>
    <cellStyle name="Normal 3 14 3" xfId="319" xr:uid="{00000000-0005-0000-0000-0000A4010000}"/>
    <cellStyle name="Normal 3 15" xfId="320" xr:uid="{00000000-0005-0000-0000-0000A5010000}"/>
    <cellStyle name="Normal 3 15 2" xfId="321" xr:uid="{00000000-0005-0000-0000-0000A6010000}"/>
    <cellStyle name="Normal 3 15 3" xfId="322" xr:uid="{00000000-0005-0000-0000-0000A7010000}"/>
    <cellStyle name="Normal 3 16" xfId="323" xr:uid="{00000000-0005-0000-0000-0000A8010000}"/>
    <cellStyle name="Normal 3 17" xfId="571" xr:uid="{00000000-0005-0000-0000-00006A020000}"/>
    <cellStyle name="Normal 3 2" xfId="324" xr:uid="{00000000-0005-0000-0000-0000A9010000}"/>
    <cellStyle name="Normal 3 3" xfId="325" xr:uid="{00000000-0005-0000-0000-0000AA010000}"/>
    <cellStyle name="Normal 3 4" xfId="326" xr:uid="{00000000-0005-0000-0000-0000AB010000}"/>
    <cellStyle name="Normal 3 5" xfId="327" xr:uid="{00000000-0005-0000-0000-0000AC010000}"/>
    <cellStyle name="Normal 3 6" xfId="328" xr:uid="{00000000-0005-0000-0000-0000AD010000}"/>
    <cellStyle name="Normal 3 7" xfId="329" xr:uid="{00000000-0005-0000-0000-0000AE010000}"/>
    <cellStyle name="Normal 3 8" xfId="330" xr:uid="{00000000-0005-0000-0000-0000AF010000}"/>
    <cellStyle name="Normal 3 8 2" xfId="331" xr:uid="{00000000-0005-0000-0000-0000B0010000}"/>
    <cellStyle name="Normal 3 8 3" xfId="332" xr:uid="{00000000-0005-0000-0000-0000B1010000}"/>
    <cellStyle name="Normal 3 9" xfId="333" xr:uid="{00000000-0005-0000-0000-0000B2010000}"/>
    <cellStyle name="Normal 3 9 2" xfId="334" xr:uid="{00000000-0005-0000-0000-0000B3010000}"/>
    <cellStyle name="Normal 3 9 3" xfId="335" xr:uid="{00000000-0005-0000-0000-0000B4010000}"/>
    <cellStyle name="Normal 30" xfId="336" xr:uid="{00000000-0005-0000-0000-0000B5010000}"/>
    <cellStyle name="Normal 31" xfId="337" xr:uid="{00000000-0005-0000-0000-0000B6010000}"/>
    <cellStyle name="Normal 32" xfId="338" xr:uid="{00000000-0005-0000-0000-0000B7010000}"/>
    <cellStyle name="Normal 32 3 2" xfId="485" xr:uid="{00000000-0005-0000-0000-0000B8010000}"/>
    <cellStyle name="Normal 33" xfId="339" xr:uid="{00000000-0005-0000-0000-0000B9010000}"/>
    <cellStyle name="Normal 34" xfId="340" xr:uid="{00000000-0005-0000-0000-0000BA010000}"/>
    <cellStyle name="Normal 35" xfId="341" xr:uid="{00000000-0005-0000-0000-0000BB010000}"/>
    <cellStyle name="Normal 36" xfId="342" xr:uid="{00000000-0005-0000-0000-0000BC010000}"/>
    <cellStyle name="Normal 37" xfId="343" xr:uid="{00000000-0005-0000-0000-0000BD010000}"/>
    <cellStyle name="Normal 38" xfId="344" xr:uid="{00000000-0005-0000-0000-0000BE010000}"/>
    <cellStyle name="Normal 38 2" xfId="484" xr:uid="{00000000-0005-0000-0000-0000BF010000}"/>
    <cellStyle name="Normal 39" xfId="345" xr:uid="{00000000-0005-0000-0000-0000C0010000}"/>
    <cellStyle name="Normal 4" xfId="346" xr:uid="{00000000-0005-0000-0000-0000C1010000}"/>
    <cellStyle name="Normal 4 10" xfId="347" xr:uid="{00000000-0005-0000-0000-0000C2010000}"/>
    <cellStyle name="Normal 4 11" xfId="348" xr:uid="{00000000-0005-0000-0000-0000C3010000}"/>
    <cellStyle name="Normal 4 12" xfId="572" xr:uid="{00000000-0005-0000-0000-00006B020000}"/>
    <cellStyle name="Normal 4 2" xfId="349" xr:uid="{00000000-0005-0000-0000-0000C4010000}"/>
    <cellStyle name="Normal 4 2 2" xfId="350" xr:uid="{00000000-0005-0000-0000-0000C5010000}"/>
    <cellStyle name="Normal 4 2 3" xfId="351" xr:uid="{00000000-0005-0000-0000-0000C6010000}"/>
    <cellStyle name="Normal 4 3" xfId="352" xr:uid="{00000000-0005-0000-0000-0000C7010000}"/>
    <cellStyle name="Normal 4 3 2" xfId="353" xr:uid="{00000000-0005-0000-0000-0000C8010000}"/>
    <cellStyle name="Normal 4 3 3" xfId="354" xr:uid="{00000000-0005-0000-0000-0000C9010000}"/>
    <cellStyle name="Normal 4 4" xfId="355" xr:uid="{00000000-0005-0000-0000-0000CA010000}"/>
    <cellStyle name="Normal 4 4 2" xfId="356" xr:uid="{00000000-0005-0000-0000-0000CB010000}"/>
    <cellStyle name="Normal 4 4 3" xfId="357" xr:uid="{00000000-0005-0000-0000-0000CC010000}"/>
    <cellStyle name="Normal 4 5" xfId="358" xr:uid="{00000000-0005-0000-0000-0000CD010000}"/>
    <cellStyle name="Normal 4 5 2" xfId="359" xr:uid="{00000000-0005-0000-0000-0000CE010000}"/>
    <cellStyle name="Normal 4 5 3" xfId="360" xr:uid="{00000000-0005-0000-0000-0000CF010000}"/>
    <cellStyle name="Normal 4 6" xfId="361" xr:uid="{00000000-0005-0000-0000-0000D0010000}"/>
    <cellStyle name="Normal 4 6 2" xfId="362" xr:uid="{00000000-0005-0000-0000-0000D1010000}"/>
    <cellStyle name="Normal 4 6 3" xfId="363" xr:uid="{00000000-0005-0000-0000-0000D2010000}"/>
    <cellStyle name="Normal 4 7" xfId="364" xr:uid="{00000000-0005-0000-0000-0000D3010000}"/>
    <cellStyle name="Normal 4 7 2" xfId="365" xr:uid="{00000000-0005-0000-0000-0000D4010000}"/>
    <cellStyle name="Normal 4 7 3" xfId="366" xr:uid="{00000000-0005-0000-0000-0000D5010000}"/>
    <cellStyle name="Normal 4 8" xfId="367" xr:uid="{00000000-0005-0000-0000-0000D6010000}"/>
    <cellStyle name="Normal 4 8 2" xfId="368" xr:uid="{00000000-0005-0000-0000-0000D7010000}"/>
    <cellStyle name="Normal 4 8 3" xfId="369" xr:uid="{00000000-0005-0000-0000-0000D8010000}"/>
    <cellStyle name="Normal 4 9" xfId="370" xr:uid="{00000000-0005-0000-0000-0000D9010000}"/>
    <cellStyle name="Normal 4 9 2" xfId="371" xr:uid="{00000000-0005-0000-0000-0000DA010000}"/>
    <cellStyle name="Normal 4 9 3" xfId="372" xr:uid="{00000000-0005-0000-0000-0000DB010000}"/>
    <cellStyle name="Normal 40" xfId="373" xr:uid="{00000000-0005-0000-0000-0000DC010000}"/>
    <cellStyle name="Normal 41" xfId="374" xr:uid="{00000000-0005-0000-0000-0000DD010000}"/>
    <cellStyle name="Normal 42" xfId="375" xr:uid="{00000000-0005-0000-0000-0000DE010000}"/>
    <cellStyle name="Normal 43" xfId="376" xr:uid="{00000000-0005-0000-0000-0000DF010000}"/>
    <cellStyle name="Normal 44" xfId="377" xr:uid="{00000000-0005-0000-0000-0000E0010000}"/>
    <cellStyle name="Normal 45" xfId="378" xr:uid="{00000000-0005-0000-0000-0000E1010000}"/>
    <cellStyle name="Normal 46" xfId="379" xr:uid="{00000000-0005-0000-0000-0000E2010000}"/>
    <cellStyle name="Normal 47" xfId="380" xr:uid="{00000000-0005-0000-0000-0000E3010000}"/>
    <cellStyle name="Normal 48" xfId="381" xr:uid="{00000000-0005-0000-0000-0000E4010000}"/>
    <cellStyle name="Normal 49" xfId="382" xr:uid="{00000000-0005-0000-0000-0000E5010000}"/>
    <cellStyle name="Normal 5" xfId="383" xr:uid="{00000000-0005-0000-0000-0000E6010000}"/>
    <cellStyle name="Normal 50" xfId="426" xr:uid="{00000000-0005-0000-0000-0000E7010000}"/>
    <cellStyle name="Normal 50 3" xfId="427" xr:uid="{00000000-0005-0000-0000-0000E8010000}"/>
    <cellStyle name="Normal 51" xfId="423" xr:uid="{00000000-0005-0000-0000-0000E9010000}"/>
    <cellStyle name="Normal 52" xfId="430" xr:uid="{00000000-0005-0000-0000-0000EA010000}"/>
    <cellStyle name="Normal 53" xfId="432" xr:uid="{00000000-0005-0000-0000-0000EB010000}"/>
    <cellStyle name="Normal 53 2" xfId="561" xr:uid="{00000000-0005-0000-0000-0000EC010000}"/>
    <cellStyle name="Normal 54" xfId="489" xr:uid="{00000000-0005-0000-0000-0000ED010000}"/>
    <cellStyle name="Normal 55" xfId="490" xr:uid="{00000000-0005-0000-0000-0000EE010000}"/>
    <cellStyle name="Normal 56" xfId="542" xr:uid="{00000000-0005-0000-0000-0000EF010000}"/>
    <cellStyle name="Normal 57" xfId="567" xr:uid="{00000000-0005-0000-0000-000066020000}"/>
    <cellStyle name="Normal 58" xfId="573" xr:uid="{00000000-0005-0000-0000-00006F020000}"/>
    <cellStyle name="Normal 59" xfId="574" xr:uid="{00000000-0005-0000-0000-000070020000}"/>
    <cellStyle name="Normal 6" xfId="384" xr:uid="{00000000-0005-0000-0000-0000F0010000}"/>
    <cellStyle name="Normal 7" xfId="385" xr:uid="{00000000-0005-0000-0000-0000F1010000}"/>
    <cellStyle name="Normal 8" xfId="386" xr:uid="{00000000-0005-0000-0000-0000F2010000}"/>
    <cellStyle name="Normal 9" xfId="387" xr:uid="{00000000-0005-0000-0000-0000F3010000}"/>
    <cellStyle name="Normal_1 axali Fasebi" xfId="566" xr:uid="{00000000-0005-0000-0000-0000F4010000}"/>
    <cellStyle name="Normal_axalqalaqis skola  2" xfId="554" xr:uid="{00000000-0005-0000-0000-0000F5010000}"/>
    <cellStyle name="Normal_dasakorektirebeli xarjTaRricxva auziT 2" xfId="487" xr:uid="{00000000-0005-0000-0000-0000F6010000}"/>
    <cellStyle name="Normal_el.momaragebabenzo" xfId="550" xr:uid="{00000000-0005-0000-0000-0000F7010000}"/>
    <cellStyle name="Normal_gare wyalsadfenigagarini" xfId="3" xr:uid="{00000000-0005-0000-0000-0000F8010000}"/>
    <cellStyle name="Normal_gare wyalsadfenigagarini 10" xfId="559" xr:uid="{00000000-0005-0000-0000-0000F9010000}"/>
    <cellStyle name="Normal_gare wyalsadfenigagarini 2" xfId="564" xr:uid="{00000000-0005-0000-0000-0000FA010000}"/>
    <cellStyle name="Normal_gare wyalsadfenigagarini 2 2" xfId="552" xr:uid="{00000000-0005-0000-0000-0000FB010000}"/>
    <cellStyle name="Normal_gare wyalsadfenigagarini_axalqalaqis skola " xfId="555" xr:uid="{00000000-0005-0000-0000-0000FC010000}"/>
    <cellStyle name="Normal_gare wyalsadfenigagarini_SUSTI DENEBI" xfId="560" xr:uid="{00000000-0005-0000-0000-0000FD010000}"/>
    <cellStyle name="Normal_gare wyalsadfenigagarini_SUSTI DENEBI_axalqalaqis skola " xfId="558" xr:uid="{00000000-0005-0000-0000-0000FE010000}"/>
    <cellStyle name="Normal_mcenareta dacva Tinikos gakeTebuli" xfId="562" xr:uid="{00000000-0005-0000-0000-0000FF010000}"/>
    <cellStyle name="Normal_sastumro 100 adgilze mcxeTaSi auziT" xfId="563" xr:uid="{00000000-0005-0000-0000-000000020000}"/>
    <cellStyle name="Normal_sida kanalizaciadigomi" xfId="548" xr:uid="{00000000-0005-0000-0000-000001020000}"/>
    <cellStyle name="Normal_sida wyalsadeni" xfId="4" xr:uid="{00000000-0005-0000-0000-000002020000}"/>
    <cellStyle name="Normal_sida wyalsadeni 2" xfId="431" xr:uid="{00000000-0005-0000-0000-000003020000}"/>
    <cellStyle name="Normal_sida wyalsadeni 3" xfId="547" xr:uid="{00000000-0005-0000-0000-000004020000}"/>
    <cellStyle name="Normal_sida wyalsadeni 4" xfId="565" xr:uid="{00000000-0005-0000-0000-000005020000}"/>
    <cellStyle name="Normal_sida wyalsadeni_xarGaRricxva  remonti maisuraZis q.transp. sammarTvelos" xfId="549" xr:uid="{00000000-0005-0000-0000-000006020000}"/>
    <cellStyle name="Normal_sida wyalsadenidigomi" xfId="6" xr:uid="{00000000-0005-0000-0000-000007020000}"/>
    <cellStyle name="Normal_stadion-1" xfId="546" xr:uid="{00000000-0005-0000-0000-000008020000}"/>
    <cellStyle name="Normal_SUSTI DENEBI" xfId="557" xr:uid="{00000000-0005-0000-0000-000009020000}"/>
    <cellStyle name="Normal_xarj. 2 2" xfId="424" xr:uid="{00000000-0005-0000-0000-00000B020000}"/>
    <cellStyle name="Normal_Xl0000048" xfId="2" xr:uid="{00000000-0005-0000-0000-00000C020000}"/>
    <cellStyle name="Normal_Xl0000048 2" xfId="486" xr:uid="{00000000-0005-0000-0000-00000D020000}"/>
    <cellStyle name="Normal_Xl0000048 2 2" xfId="425" xr:uid="{00000000-0005-0000-0000-00000E020000}"/>
    <cellStyle name="normálne 2" xfId="388" xr:uid="{00000000-0005-0000-0000-00000F020000}"/>
    <cellStyle name="Percent 2 2" xfId="389" xr:uid="{00000000-0005-0000-0000-000010020000}"/>
    <cellStyle name="Percent 2 3" xfId="390" xr:uid="{00000000-0005-0000-0000-000011020000}"/>
    <cellStyle name="Percent 2 4" xfId="391" xr:uid="{00000000-0005-0000-0000-000012020000}"/>
    <cellStyle name="Percent 3" xfId="392" xr:uid="{00000000-0005-0000-0000-000013020000}"/>
    <cellStyle name="Percent 3 2" xfId="393" xr:uid="{00000000-0005-0000-0000-000014020000}"/>
    <cellStyle name="Percent 3 3" xfId="394" xr:uid="{00000000-0005-0000-0000-000015020000}"/>
    <cellStyle name="Percent 4" xfId="395" xr:uid="{00000000-0005-0000-0000-000016020000}"/>
    <cellStyle name="SAPBEXstdItem" xfId="396" xr:uid="{00000000-0005-0000-0000-000017020000}"/>
    <cellStyle name="Standard_35kA Anl. &amp; Gen.Schutz  ANL335B" xfId="397" xr:uid="{00000000-0005-0000-0000-000018020000}"/>
    <cellStyle name="Style 1" xfId="5" xr:uid="{00000000-0005-0000-0000-000019020000}"/>
    <cellStyle name="Акцент1" xfId="398" xr:uid="{00000000-0005-0000-0000-00001A020000}"/>
    <cellStyle name="Акцент2" xfId="399" xr:uid="{00000000-0005-0000-0000-00001B020000}"/>
    <cellStyle name="Акцент3" xfId="400" xr:uid="{00000000-0005-0000-0000-00001C020000}"/>
    <cellStyle name="Акцент4" xfId="401" xr:uid="{00000000-0005-0000-0000-00001D020000}"/>
    <cellStyle name="Акцент5" xfId="402" xr:uid="{00000000-0005-0000-0000-00001E020000}"/>
    <cellStyle name="Акцент6" xfId="403" xr:uid="{00000000-0005-0000-0000-00001F020000}"/>
    <cellStyle name="Ввод " xfId="404" xr:uid="{00000000-0005-0000-0000-000020020000}"/>
    <cellStyle name="Вывод" xfId="405" xr:uid="{00000000-0005-0000-0000-000021020000}"/>
    <cellStyle name="Вычисление" xfId="406" xr:uid="{00000000-0005-0000-0000-000022020000}"/>
    <cellStyle name="Заголовок 1" xfId="407" xr:uid="{00000000-0005-0000-0000-000023020000}"/>
    <cellStyle name="Заголовок 2" xfId="408" xr:uid="{00000000-0005-0000-0000-000024020000}"/>
    <cellStyle name="Заголовок 3" xfId="409" xr:uid="{00000000-0005-0000-0000-000025020000}"/>
    <cellStyle name="Заголовок 4" xfId="410" xr:uid="{00000000-0005-0000-0000-000026020000}"/>
    <cellStyle name="Итог" xfId="411" xr:uid="{00000000-0005-0000-0000-000027020000}"/>
    <cellStyle name="Контрольная ячейка" xfId="412" xr:uid="{00000000-0005-0000-0000-000028020000}"/>
    <cellStyle name="Название" xfId="413" xr:uid="{00000000-0005-0000-0000-000029020000}"/>
    <cellStyle name="Нейтральный" xfId="414" xr:uid="{00000000-0005-0000-0000-00002A020000}"/>
    <cellStyle name="Обычный 2" xfId="491" xr:uid="{00000000-0005-0000-0000-00002B020000}"/>
    <cellStyle name="Обычный 3" xfId="544" xr:uid="{00000000-0005-0000-0000-00002C020000}"/>
    <cellStyle name="Обычный_2338-2339" xfId="415" xr:uid="{00000000-0005-0000-0000-00002D020000}"/>
    <cellStyle name="Обычный_ELEQ_SUSTI DENEBI_axalqalaqis skola " xfId="556" xr:uid="{00000000-0005-0000-0000-00002E020000}"/>
    <cellStyle name="Обычный_დემონტაჟი" xfId="553" xr:uid="{00000000-0005-0000-0000-00002F020000}"/>
    <cellStyle name="Плохой" xfId="416" xr:uid="{00000000-0005-0000-0000-000030020000}"/>
    <cellStyle name="Пояснение" xfId="417" xr:uid="{00000000-0005-0000-0000-000031020000}"/>
    <cellStyle name="Примечание" xfId="418" xr:uid="{00000000-0005-0000-0000-000032020000}"/>
    <cellStyle name="Примечание 2" xfId="541" xr:uid="{00000000-0005-0000-0000-000033020000}"/>
    <cellStyle name="Связанная ячейка" xfId="419" xr:uid="{00000000-0005-0000-0000-000034020000}"/>
    <cellStyle name="Текст предупреждения" xfId="420" xr:uid="{00000000-0005-0000-0000-000035020000}"/>
    <cellStyle name="Хороший" xfId="421" xr:uid="{00000000-0005-0000-0000-000036020000}"/>
    <cellStyle name="常规_Sheet1" xfId="422" xr:uid="{00000000-0005-0000-0000-000037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194</xdr:row>
      <xdr:rowOff>0</xdr:rowOff>
    </xdr:from>
    <xdr:to>
      <xdr:col>3</xdr:col>
      <xdr:colOff>76200</xdr:colOff>
      <xdr:row>202</xdr:row>
      <xdr:rowOff>133350</xdr:rowOff>
    </xdr:to>
    <xdr:sp macro="" textlink="">
      <xdr:nvSpPr>
        <xdr:cNvPr id="1161" name="Text Box 9">
          <a:extLst>
            <a:ext uri="{FF2B5EF4-FFF2-40B4-BE49-F238E27FC236}">
              <a16:creationId xmlns:a16="http://schemas.microsoft.com/office/drawing/2014/main" id="{00000000-0008-0000-0300-000089040000}"/>
            </a:ext>
          </a:extLst>
        </xdr:cNvPr>
        <xdr:cNvSpPr txBox="1">
          <a:spLocks noChangeArrowheads="1"/>
        </xdr:cNvSpPr>
      </xdr:nvSpPr>
      <xdr:spPr bwMode="auto">
        <a:xfrm>
          <a:off x="4295775" y="84277200"/>
          <a:ext cx="762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194</xdr:row>
      <xdr:rowOff>0</xdr:rowOff>
    </xdr:from>
    <xdr:to>
      <xdr:col>3</xdr:col>
      <xdr:colOff>76200</xdr:colOff>
      <xdr:row>202</xdr:row>
      <xdr:rowOff>133350</xdr:rowOff>
    </xdr:to>
    <xdr:sp macro="" textlink="">
      <xdr:nvSpPr>
        <xdr:cNvPr id="1162" name="Text Box 10">
          <a:extLst>
            <a:ext uri="{FF2B5EF4-FFF2-40B4-BE49-F238E27FC236}">
              <a16:creationId xmlns:a16="http://schemas.microsoft.com/office/drawing/2014/main" id="{00000000-0008-0000-0300-00008A040000}"/>
            </a:ext>
          </a:extLst>
        </xdr:cNvPr>
        <xdr:cNvSpPr txBox="1">
          <a:spLocks noChangeArrowheads="1"/>
        </xdr:cNvSpPr>
      </xdr:nvSpPr>
      <xdr:spPr bwMode="auto">
        <a:xfrm>
          <a:off x="4295775" y="84277200"/>
          <a:ext cx="762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194</xdr:row>
      <xdr:rowOff>0</xdr:rowOff>
    </xdr:from>
    <xdr:to>
      <xdr:col>3</xdr:col>
      <xdr:colOff>76200</xdr:colOff>
      <xdr:row>202</xdr:row>
      <xdr:rowOff>133350</xdr:rowOff>
    </xdr:to>
    <xdr:sp macro="" textlink="">
      <xdr:nvSpPr>
        <xdr:cNvPr id="1163" name="Text Box 11">
          <a:extLst>
            <a:ext uri="{FF2B5EF4-FFF2-40B4-BE49-F238E27FC236}">
              <a16:creationId xmlns:a16="http://schemas.microsoft.com/office/drawing/2014/main" id="{00000000-0008-0000-0300-00008B040000}"/>
            </a:ext>
          </a:extLst>
        </xdr:cNvPr>
        <xdr:cNvSpPr txBox="1">
          <a:spLocks noChangeArrowheads="1"/>
        </xdr:cNvSpPr>
      </xdr:nvSpPr>
      <xdr:spPr bwMode="auto">
        <a:xfrm>
          <a:off x="4295775" y="84277200"/>
          <a:ext cx="762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194</xdr:row>
      <xdr:rowOff>0</xdr:rowOff>
    </xdr:from>
    <xdr:to>
      <xdr:col>3</xdr:col>
      <xdr:colOff>76200</xdr:colOff>
      <xdr:row>202</xdr:row>
      <xdr:rowOff>133350</xdr:rowOff>
    </xdr:to>
    <xdr:sp macro="" textlink="">
      <xdr:nvSpPr>
        <xdr:cNvPr id="1164" name="Text Box 12">
          <a:extLst>
            <a:ext uri="{FF2B5EF4-FFF2-40B4-BE49-F238E27FC236}">
              <a16:creationId xmlns:a16="http://schemas.microsoft.com/office/drawing/2014/main" id="{00000000-0008-0000-0300-00008C040000}"/>
            </a:ext>
          </a:extLst>
        </xdr:cNvPr>
        <xdr:cNvSpPr txBox="1">
          <a:spLocks noChangeArrowheads="1"/>
        </xdr:cNvSpPr>
      </xdr:nvSpPr>
      <xdr:spPr bwMode="auto">
        <a:xfrm>
          <a:off x="4295775" y="84277200"/>
          <a:ext cx="762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194</xdr:row>
      <xdr:rowOff>0</xdr:rowOff>
    </xdr:from>
    <xdr:to>
      <xdr:col>3</xdr:col>
      <xdr:colOff>76200</xdr:colOff>
      <xdr:row>202</xdr:row>
      <xdr:rowOff>133350</xdr:rowOff>
    </xdr:to>
    <xdr:sp macro="" textlink="">
      <xdr:nvSpPr>
        <xdr:cNvPr id="1165" name="Text Box 13">
          <a:extLst>
            <a:ext uri="{FF2B5EF4-FFF2-40B4-BE49-F238E27FC236}">
              <a16:creationId xmlns:a16="http://schemas.microsoft.com/office/drawing/2014/main" id="{00000000-0008-0000-0300-00008D040000}"/>
            </a:ext>
          </a:extLst>
        </xdr:cNvPr>
        <xdr:cNvSpPr txBox="1">
          <a:spLocks noChangeArrowheads="1"/>
        </xdr:cNvSpPr>
      </xdr:nvSpPr>
      <xdr:spPr bwMode="auto">
        <a:xfrm>
          <a:off x="4295775" y="84277200"/>
          <a:ext cx="762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194</xdr:row>
      <xdr:rowOff>0</xdr:rowOff>
    </xdr:from>
    <xdr:to>
      <xdr:col>3</xdr:col>
      <xdr:colOff>76200</xdr:colOff>
      <xdr:row>202</xdr:row>
      <xdr:rowOff>133350</xdr:rowOff>
    </xdr:to>
    <xdr:sp macro="" textlink="">
      <xdr:nvSpPr>
        <xdr:cNvPr id="1166" name="Text Box 14">
          <a:extLst>
            <a:ext uri="{FF2B5EF4-FFF2-40B4-BE49-F238E27FC236}">
              <a16:creationId xmlns:a16="http://schemas.microsoft.com/office/drawing/2014/main" id="{00000000-0008-0000-0300-00008E040000}"/>
            </a:ext>
          </a:extLst>
        </xdr:cNvPr>
        <xdr:cNvSpPr txBox="1">
          <a:spLocks noChangeArrowheads="1"/>
        </xdr:cNvSpPr>
      </xdr:nvSpPr>
      <xdr:spPr bwMode="auto">
        <a:xfrm>
          <a:off x="4295775" y="84277200"/>
          <a:ext cx="762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194</xdr:row>
      <xdr:rowOff>0</xdr:rowOff>
    </xdr:from>
    <xdr:to>
      <xdr:col>3</xdr:col>
      <xdr:colOff>76200</xdr:colOff>
      <xdr:row>202</xdr:row>
      <xdr:rowOff>133350</xdr:rowOff>
    </xdr:to>
    <xdr:sp macro="" textlink="">
      <xdr:nvSpPr>
        <xdr:cNvPr id="1167" name="Text Box 15">
          <a:extLst>
            <a:ext uri="{FF2B5EF4-FFF2-40B4-BE49-F238E27FC236}">
              <a16:creationId xmlns:a16="http://schemas.microsoft.com/office/drawing/2014/main" id="{00000000-0008-0000-0300-00008F040000}"/>
            </a:ext>
          </a:extLst>
        </xdr:cNvPr>
        <xdr:cNvSpPr txBox="1">
          <a:spLocks noChangeArrowheads="1"/>
        </xdr:cNvSpPr>
      </xdr:nvSpPr>
      <xdr:spPr bwMode="auto">
        <a:xfrm>
          <a:off x="4295775" y="84277200"/>
          <a:ext cx="762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194</xdr:row>
      <xdr:rowOff>0</xdr:rowOff>
    </xdr:from>
    <xdr:to>
      <xdr:col>3</xdr:col>
      <xdr:colOff>76200</xdr:colOff>
      <xdr:row>202</xdr:row>
      <xdr:rowOff>133350</xdr:rowOff>
    </xdr:to>
    <xdr:sp macro="" textlink="">
      <xdr:nvSpPr>
        <xdr:cNvPr id="1168" name="Text Box 16">
          <a:extLst>
            <a:ext uri="{FF2B5EF4-FFF2-40B4-BE49-F238E27FC236}">
              <a16:creationId xmlns:a16="http://schemas.microsoft.com/office/drawing/2014/main" id="{00000000-0008-0000-0300-000090040000}"/>
            </a:ext>
          </a:extLst>
        </xdr:cNvPr>
        <xdr:cNvSpPr txBox="1">
          <a:spLocks noChangeArrowheads="1"/>
        </xdr:cNvSpPr>
      </xdr:nvSpPr>
      <xdr:spPr bwMode="auto">
        <a:xfrm>
          <a:off x="4295775" y="84277200"/>
          <a:ext cx="762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194</xdr:row>
      <xdr:rowOff>0</xdr:rowOff>
    </xdr:from>
    <xdr:to>
      <xdr:col>3</xdr:col>
      <xdr:colOff>76200</xdr:colOff>
      <xdr:row>202</xdr:row>
      <xdr:rowOff>133350</xdr:rowOff>
    </xdr:to>
    <xdr:sp macro="" textlink="">
      <xdr:nvSpPr>
        <xdr:cNvPr id="1169" name="Text Box 17">
          <a:extLst>
            <a:ext uri="{FF2B5EF4-FFF2-40B4-BE49-F238E27FC236}">
              <a16:creationId xmlns:a16="http://schemas.microsoft.com/office/drawing/2014/main" id="{00000000-0008-0000-0300-000091040000}"/>
            </a:ext>
          </a:extLst>
        </xdr:cNvPr>
        <xdr:cNvSpPr txBox="1">
          <a:spLocks noChangeArrowheads="1"/>
        </xdr:cNvSpPr>
      </xdr:nvSpPr>
      <xdr:spPr bwMode="auto">
        <a:xfrm>
          <a:off x="4295775" y="84277200"/>
          <a:ext cx="762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194</xdr:row>
      <xdr:rowOff>0</xdr:rowOff>
    </xdr:from>
    <xdr:to>
      <xdr:col>3</xdr:col>
      <xdr:colOff>76200</xdr:colOff>
      <xdr:row>202</xdr:row>
      <xdr:rowOff>133350</xdr:rowOff>
    </xdr:to>
    <xdr:sp macro="" textlink="">
      <xdr:nvSpPr>
        <xdr:cNvPr id="1170" name="Text Box 18">
          <a:extLst>
            <a:ext uri="{FF2B5EF4-FFF2-40B4-BE49-F238E27FC236}">
              <a16:creationId xmlns:a16="http://schemas.microsoft.com/office/drawing/2014/main" id="{00000000-0008-0000-0300-000092040000}"/>
            </a:ext>
          </a:extLst>
        </xdr:cNvPr>
        <xdr:cNvSpPr txBox="1">
          <a:spLocks noChangeArrowheads="1"/>
        </xdr:cNvSpPr>
      </xdr:nvSpPr>
      <xdr:spPr bwMode="auto">
        <a:xfrm>
          <a:off x="4295775" y="84277200"/>
          <a:ext cx="762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21</xdr:col>
      <xdr:colOff>228600</xdr:colOff>
      <xdr:row>18</xdr:row>
      <xdr:rowOff>0</xdr:rowOff>
    </xdr:from>
    <xdr:ext cx="76200" cy="428625"/>
    <xdr:sp macro="" textlink="">
      <xdr:nvSpPr>
        <xdr:cNvPr id="3766" name="Text Box 38">
          <a:extLst>
            <a:ext uri="{FF2B5EF4-FFF2-40B4-BE49-F238E27FC236}">
              <a16:creationId xmlns:a16="http://schemas.microsoft.com/office/drawing/2014/main" id="{00000000-0008-0000-0300-0000B60E0000}"/>
            </a:ext>
          </a:extLst>
        </xdr:cNvPr>
        <xdr:cNvSpPr txBox="1">
          <a:spLocks noChangeArrowheads="1"/>
        </xdr:cNvSpPr>
      </xdr:nvSpPr>
      <xdr:spPr bwMode="auto">
        <a:xfrm>
          <a:off x="17840325" y="244125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194</xdr:row>
      <xdr:rowOff>0</xdr:rowOff>
    </xdr:from>
    <xdr:ext cx="76200" cy="1447800"/>
    <xdr:sp macro="" textlink="">
      <xdr:nvSpPr>
        <xdr:cNvPr id="4815" name="Text Box 9">
          <a:extLst>
            <a:ext uri="{FF2B5EF4-FFF2-40B4-BE49-F238E27FC236}">
              <a16:creationId xmlns:a16="http://schemas.microsoft.com/office/drawing/2014/main" id="{00000000-0008-0000-0300-0000CF120000}"/>
            </a:ext>
          </a:extLst>
        </xdr:cNvPr>
        <xdr:cNvSpPr txBox="1">
          <a:spLocks noChangeArrowheads="1"/>
        </xdr:cNvSpPr>
      </xdr:nvSpPr>
      <xdr:spPr bwMode="auto">
        <a:xfrm>
          <a:off x="4038600" y="33181290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194</xdr:row>
      <xdr:rowOff>0</xdr:rowOff>
    </xdr:from>
    <xdr:ext cx="76200" cy="1447800"/>
    <xdr:sp macro="" textlink="">
      <xdr:nvSpPr>
        <xdr:cNvPr id="4816" name="Text Box 10">
          <a:extLst>
            <a:ext uri="{FF2B5EF4-FFF2-40B4-BE49-F238E27FC236}">
              <a16:creationId xmlns:a16="http://schemas.microsoft.com/office/drawing/2014/main" id="{00000000-0008-0000-0300-0000D0120000}"/>
            </a:ext>
          </a:extLst>
        </xdr:cNvPr>
        <xdr:cNvSpPr txBox="1">
          <a:spLocks noChangeArrowheads="1"/>
        </xdr:cNvSpPr>
      </xdr:nvSpPr>
      <xdr:spPr bwMode="auto">
        <a:xfrm>
          <a:off x="4038600" y="33181290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194</xdr:row>
      <xdr:rowOff>0</xdr:rowOff>
    </xdr:from>
    <xdr:ext cx="76200" cy="1447800"/>
    <xdr:sp macro="" textlink="">
      <xdr:nvSpPr>
        <xdr:cNvPr id="4817" name="Text Box 11">
          <a:extLst>
            <a:ext uri="{FF2B5EF4-FFF2-40B4-BE49-F238E27FC236}">
              <a16:creationId xmlns:a16="http://schemas.microsoft.com/office/drawing/2014/main" id="{00000000-0008-0000-0300-0000D1120000}"/>
            </a:ext>
          </a:extLst>
        </xdr:cNvPr>
        <xdr:cNvSpPr txBox="1">
          <a:spLocks noChangeArrowheads="1"/>
        </xdr:cNvSpPr>
      </xdr:nvSpPr>
      <xdr:spPr bwMode="auto">
        <a:xfrm>
          <a:off x="4038600" y="33181290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194</xdr:row>
      <xdr:rowOff>0</xdr:rowOff>
    </xdr:from>
    <xdr:ext cx="76200" cy="1447800"/>
    <xdr:sp macro="" textlink="">
      <xdr:nvSpPr>
        <xdr:cNvPr id="4821" name="Text Box 15">
          <a:extLst>
            <a:ext uri="{FF2B5EF4-FFF2-40B4-BE49-F238E27FC236}">
              <a16:creationId xmlns:a16="http://schemas.microsoft.com/office/drawing/2014/main" id="{00000000-0008-0000-0300-0000D5120000}"/>
            </a:ext>
          </a:extLst>
        </xdr:cNvPr>
        <xdr:cNvSpPr txBox="1">
          <a:spLocks noChangeArrowheads="1"/>
        </xdr:cNvSpPr>
      </xdr:nvSpPr>
      <xdr:spPr bwMode="auto">
        <a:xfrm>
          <a:off x="4038600" y="33181290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194</xdr:row>
      <xdr:rowOff>0</xdr:rowOff>
    </xdr:from>
    <xdr:ext cx="76200" cy="1447800"/>
    <xdr:sp macro="" textlink="">
      <xdr:nvSpPr>
        <xdr:cNvPr id="4822" name="Text Box 16">
          <a:extLst>
            <a:ext uri="{FF2B5EF4-FFF2-40B4-BE49-F238E27FC236}">
              <a16:creationId xmlns:a16="http://schemas.microsoft.com/office/drawing/2014/main" id="{00000000-0008-0000-0300-0000D6120000}"/>
            </a:ext>
          </a:extLst>
        </xdr:cNvPr>
        <xdr:cNvSpPr txBox="1">
          <a:spLocks noChangeArrowheads="1"/>
        </xdr:cNvSpPr>
      </xdr:nvSpPr>
      <xdr:spPr bwMode="auto">
        <a:xfrm>
          <a:off x="4038600" y="33181290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295275</xdr:colOff>
      <xdr:row>194</xdr:row>
      <xdr:rowOff>0</xdr:rowOff>
    </xdr:from>
    <xdr:ext cx="76200" cy="1447800"/>
    <xdr:sp macro="" textlink="">
      <xdr:nvSpPr>
        <xdr:cNvPr id="4823" name="Text Box 17">
          <a:extLst>
            <a:ext uri="{FF2B5EF4-FFF2-40B4-BE49-F238E27FC236}">
              <a16:creationId xmlns:a16="http://schemas.microsoft.com/office/drawing/2014/main" id="{00000000-0008-0000-0300-0000D7120000}"/>
            </a:ext>
          </a:extLst>
        </xdr:cNvPr>
        <xdr:cNvSpPr txBox="1">
          <a:spLocks noChangeArrowheads="1"/>
        </xdr:cNvSpPr>
      </xdr:nvSpPr>
      <xdr:spPr bwMode="auto">
        <a:xfrm>
          <a:off x="5562600" y="78762225"/>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194</xdr:row>
      <xdr:rowOff>0</xdr:rowOff>
    </xdr:from>
    <xdr:ext cx="76200" cy="200025"/>
    <xdr:sp macro="" textlink="">
      <xdr:nvSpPr>
        <xdr:cNvPr id="2579" name="Text Box 38">
          <a:extLst>
            <a:ext uri="{FF2B5EF4-FFF2-40B4-BE49-F238E27FC236}">
              <a16:creationId xmlns:a16="http://schemas.microsoft.com/office/drawing/2014/main" id="{00000000-0008-0000-0300-0000130A0000}"/>
            </a:ext>
          </a:extLst>
        </xdr:cNvPr>
        <xdr:cNvSpPr txBox="1">
          <a:spLocks noChangeArrowheads="1"/>
        </xdr:cNvSpPr>
      </xdr:nvSpPr>
      <xdr:spPr bwMode="auto">
        <a:xfrm>
          <a:off x="4038600" y="80095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205</xdr:row>
      <xdr:rowOff>0</xdr:rowOff>
    </xdr:from>
    <xdr:ext cx="76200" cy="600075"/>
    <xdr:sp macro="" textlink="">
      <xdr:nvSpPr>
        <xdr:cNvPr id="489" name="Text Box 2">
          <a:extLst>
            <a:ext uri="{FF2B5EF4-FFF2-40B4-BE49-F238E27FC236}">
              <a16:creationId xmlns:a16="http://schemas.microsoft.com/office/drawing/2014/main" id="{00000000-0008-0000-0300-0000E9010000}"/>
            </a:ext>
          </a:extLst>
        </xdr:cNvPr>
        <xdr:cNvSpPr txBox="1">
          <a:spLocks noChangeArrowheads="1"/>
        </xdr:cNvSpPr>
      </xdr:nvSpPr>
      <xdr:spPr bwMode="auto">
        <a:xfrm>
          <a:off x="4429125" y="1228820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199</xdr:row>
      <xdr:rowOff>0</xdr:rowOff>
    </xdr:from>
    <xdr:ext cx="76200" cy="1057275"/>
    <xdr:sp macro="" textlink="">
      <xdr:nvSpPr>
        <xdr:cNvPr id="562" name="Text Box 1">
          <a:extLst>
            <a:ext uri="{FF2B5EF4-FFF2-40B4-BE49-F238E27FC236}">
              <a16:creationId xmlns:a16="http://schemas.microsoft.com/office/drawing/2014/main" id="{00000000-0008-0000-0300-000032020000}"/>
            </a:ext>
          </a:extLst>
        </xdr:cNvPr>
        <xdr:cNvSpPr txBox="1">
          <a:spLocks noChangeArrowheads="1"/>
        </xdr:cNvSpPr>
      </xdr:nvSpPr>
      <xdr:spPr bwMode="auto">
        <a:xfrm>
          <a:off x="4429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199</xdr:row>
      <xdr:rowOff>0</xdr:rowOff>
    </xdr:from>
    <xdr:ext cx="76200" cy="1057275"/>
    <xdr:sp macro="" textlink="">
      <xdr:nvSpPr>
        <xdr:cNvPr id="563" name="Text Box 3">
          <a:extLst>
            <a:ext uri="{FF2B5EF4-FFF2-40B4-BE49-F238E27FC236}">
              <a16:creationId xmlns:a16="http://schemas.microsoft.com/office/drawing/2014/main" id="{00000000-0008-0000-0300-000033020000}"/>
            </a:ext>
          </a:extLst>
        </xdr:cNvPr>
        <xdr:cNvSpPr txBox="1">
          <a:spLocks noChangeArrowheads="1"/>
        </xdr:cNvSpPr>
      </xdr:nvSpPr>
      <xdr:spPr bwMode="auto">
        <a:xfrm>
          <a:off x="4429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199</xdr:row>
      <xdr:rowOff>0</xdr:rowOff>
    </xdr:from>
    <xdr:ext cx="76200" cy="1057275"/>
    <xdr:sp macro="" textlink="">
      <xdr:nvSpPr>
        <xdr:cNvPr id="564" name="Text Box 4">
          <a:extLst>
            <a:ext uri="{FF2B5EF4-FFF2-40B4-BE49-F238E27FC236}">
              <a16:creationId xmlns:a16="http://schemas.microsoft.com/office/drawing/2014/main" id="{00000000-0008-0000-0300-000034020000}"/>
            </a:ext>
          </a:extLst>
        </xdr:cNvPr>
        <xdr:cNvSpPr txBox="1">
          <a:spLocks noChangeArrowheads="1"/>
        </xdr:cNvSpPr>
      </xdr:nvSpPr>
      <xdr:spPr bwMode="auto">
        <a:xfrm>
          <a:off x="4429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199</xdr:row>
      <xdr:rowOff>0</xdr:rowOff>
    </xdr:from>
    <xdr:ext cx="76200" cy="1057275"/>
    <xdr:sp macro="" textlink="">
      <xdr:nvSpPr>
        <xdr:cNvPr id="565" name="Text Box 5">
          <a:extLst>
            <a:ext uri="{FF2B5EF4-FFF2-40B4-BE49-F238E27FC236}">
              <a16:creationId xmlns:a16="http://schemas.microsoft.com/office/drawing/2014/main" id="{00000000-0008-0000-0300-000035020000}"/>
            </a:ext>
          </a:extLst>
        </xdr:cNvPr>
        <xdr:cNvSpPr txBox="1">
          <a:spLocks noChangeArrowheads="1"/>
        </xdr:cNvSpPr>
      </xdr:nvSpPr>
      <xdr:spPr bwMode="auto">
        <a:xfrm>
          <a:off x="4429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199</xdr:row>
      <xdr:rowOff>0</xdr:rowOff>
    </xdr:from>
    <xdr:ext cx="76200" cy="1057275"/>
    <xdr:sp macro="" textlink="">
      <xdr:nvSpPr>
        <xdr:cNvPr id="566" name="Text Box 6">
          <a:extLst>
            <a:ext uri="{FF2B5EF4-FFF2-40B4-BE49-F238E27FC236}">
              <a16:creationId xmlns:a16="http://schemas.microsoft.com/office/drawing/2014/main" id="{00000000-0008-0000-0300-000036020000}"/>
            </a:ext>
          </a:extLst>
        </xdr:cNvPr>
        <xdr:cNvSpPr txBox="1">
          <a:spLocks noChangeArrowheads="1"/>
        </xdr:cNvSpPr>
      </xdr:nvSpPr>
      <xdr:spPr bwMode="auto">
        <a:xfrm>
          <a:off x="4429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199</xdr:row>
      <xdr:rowOff>0</xdr:rowOff>
    </xdr:from>
    <xdr:ext cx="76200" cy="1057275"/>
    <xdr:sp macro="" textlink="">
      <xdr:nvSpPr>
        <xdr:cNvPr id="567" name="Text Box 7">
          <a:extLst>
            <a:ext uri="{FF2B5EF4-FFF2-40B4-BE49-F238E27FC236}">
              <a16:creationId xmlns:a16="http://schemas.microsoft.com/office/drawing/2014/main" id="{00000000-0008-0000-0300-000037020000}"/>
            </a:ext>
          </a:extLst>
        </xdr:cNvPr>
        <xdr:cNvSpPr txBox="1">
          <a:spLocks noChangeArrowheads="1"/>
        </xdr:cNvSpPr>
      </xdr:nvSpPr>
      <xdr:spPr bwMode="auto">
        <a:xfrm>
          <a:off x="4429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199</xdr:row>
      <xdr:rowOff>0</xdr:rowOff>
    </xdr:from>
    <xdr:ext cx="76200" cy="1057275"/>
    <xdr:sp macro="" textlink="">
      <xdr:nvSpPr>
        <xdr:cNvPr id="568" name="Text Box 11">
          <a:extLst>
            <a:ext uri="{FF2B5EF4-FFF2-40B4-BE49-F238E27FC236}">
              <a16:creationId xmlns:a16="http://schemas.microsoft.com/office/drawing/2014/main" id="{00000000-0008-0000-0300-000038020000}"/>
            </a:ext>
          </a:extLst>
        </xdr:cNvPr>
        <xdr:cNvSpPr txBox="1">
          <a:spLocks noChangeArrowheads="1"/>
        </xdr:cNvSpPr>
      </xdr:nvSpPr>
      <xdr:spPr bwMode="auto">
        <a:xfrm>
          <a:off x="1762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199</xdr:row>
      <xdr:rowOff>0</xdr:rowOff>
    </xdr:from>
    <xdr:ext cx="76200" cy="1057275"/>
    <xdr:sp macro="" textlink="">
      <xdr:nvSpPr>
        <xdr:cNvPr id="569" name="Text Box 12">
          <a:extLst>
            <a:ext uri="{FF2B5EF4-FFF2-40B4-BE49-F238E27FC236}">
              <a16:creationId xmlns:a16="http://schemas.microsoft.com/office/drawing/2014/main" id="{00000000-0008-0000-0300-000039020000}"/>
            </a:ext>
          </a:extLst>
        </xdr:cNvPr>
        <xdr:cNvSpPr txBox="1">
          <a:spLocks noChangeArrowheads="1"/>
        </xdr:cNvSpPr>
      </xdr:nvSpPr>
      <xdr:spPr bwMode="auto">
        <a:xfrm>
          <a:off x="1762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199</xdr:row>
      <xdr:rowOff>0</xdr:rowOff>
    </xdr:from>
    <xdr:ext cx="76200" cy="1057275"/>
    <xdr:sp macro="" textlink="">
      <xdr:nvSpPr>
        <xdr:cNvPr id="570" name="Text Box 13">
          <a:extLst>
            <a:ext uri="{FF2B5EF4-FFF2-40B4-BE49-F238E27FC236}">
              <a16:creationId xmlns:a16="http://schemas.microsoft.com/office/drawing/2014/main" id="{00000000-0008-0000-0300-00003A020000}"/>
            </a:ext>
          </a:extLst>
        </xdr:cNvPr>
        <xdr:cNvSpPr txBox="1">
          <a:spLocks noChangeArrowheads="1"/>
        </xdr:cNvSpPr>
      </xdr:nvSpPr>
      <xdr:spPr bwMode="auto">
        <a:xfrm>
          <a:off x="4429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199</xdr:row>
      <xdr:rowOff>0</xdr:rowOff>
    </xdr:from>
    <xdr:ext cx="76200" cy="1057275"/>
    <xdr:sp macro="" textlink="">
      <xdr:nvSpPr>
        <xdr:cNvPr id="571" name="Text Box 14">
          <a:extLst>
            <a:ext uri="{FF2B5EF4-FFF2-40B4-BE49-F238E27FC236}">
              <a16:creationId xmlns:a16="http://schemas.microsoft.com/office/drawing/2014/main" id="{00000000-0008-0000-0300-00003B020000}"/>
            </a:ext>
          </a:extLst>
        </xdr:cNvPr>
        <xdr:cNvSpPr txBox="1">
          <a:spLocks noChangeArrowheads="1"/>
        </xdr:cNvSpPr>
      </xdr:nvSpPr>
      <xdr:spPr bwMode="auto">
        <a:xfrm>
          <a:off x="4429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199</xdr:row>
      <xdr:rowOff>0</xdr:rowOff>
    </xdr:from>
    <xdr:ext cx="76200" cy="1057275"/>
    <xdr:sp macro="" textlink="">
      <xdr:nvSpPr>
        <xdr:cNvPr id="572" name="Text Box 15">
          <a:extLst>
            <a:ext uri="{FF2B5EF4-FFF2-40B4-BE49-F238E27FC236}">
              <a16:creationId xmlns:a16="http://schemas.microsoft.com/office/drawing/2014/main" id="{00000000-0008-0000-0300-00003C020000}"/>
            </a:ext>
          </a:extLst>
        </xdr:cNvPr>
        <xdr:cNvSpPr txBox="1">
          <a:spLocks noChangeArrowheads="1"/>
        </xdr:cNvSpPr>
      </xdr:nvSpPr>
      <xdr:spPr bwMode="auto">
        <a:xfrm>
          <a:off x="1762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199</xdr:row>
      <xdr:rowOff>0</xdr:rowOff>
    </xdr:from>
    <xdr:ext cx="76200" cy="1057275"/>
    <xdr:sp macro="" textlink="">
      <xdr:nvSpPr>
        <xdr:cNvPr id="573" name="Text Box 16">
          <a:extLst>
            <a:ext uri="{FF2B5EF4-FFF2-40B4-BE49-F238E27FC236}">
              <a16:creationId xmlns:a16="http://schemas.microsoft.com/office/drawing/2014/main" id="{00000000-0008-0000-0300-00003D020000}"/>
            </a:ext>
          </a:extLst>
        </xdr:cNvPr>
        <xdr:cNvSpPr txBox="1">
          <a:spLocks noChangeArrowheads="1"/>
        </xdr:cNvSpPr>
      </xdr:nvSpPr>
      <xdr:spPr bwMode="auto">
        <a:xfrm>
          <a:off x="1762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199</xdr:row>
      <xdr:rowOff>0</xdr:rowOff>
    </xdr:from>
    <xdr:ext cx="76200" cy="1057275"/>
    <xdr:sp macro="" textlink="">
      <xdr:nvSpPr>
        <xdr:cNvPr id="574" name="Text Box 22">
          <a:extLst>
            <a:ext uri="{FF2B5EF4-FFF2-40B4-BE49-F238E27FC236}">
              <a16:creationId xmlns:a16="http://schemas.microsoft.com/office/drawing/2014/main" id="{00000000-0008-0000-0300-00003E020000}"/>
            </a:ext>
          </a:extLst>
        </xdr:cNvPr>
        <xdr:cNvSpPr txBox="1">
          <a:spLocks noChangeArrowheads="1"/>
        </xdr:cNvSpPr>
      </xdr:nvSpPr>
      <xdr:spPr bwMode="auto">
        <a:xfrm>
          <a:off x="4429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199</xdr:row>
      <xdr:rowOff>0</xdr:rowOff>
    </xdr:from>
    <xdr:ext cx="76200" cy="1057275"/>
    <xdr:sp macro="" textlink="">
      <xdr:nvSpPr>
        <xdr:cNvPr id="575" name="Text Box 23">
          <a:extLst>
            <a:ext uri="{FF2B5EF4-FFF2-40B4-BE49-F238E27FC236}">
              <a16:creationId xmlns:a16="http://schemas.microsoft.com/office/drawing/2014/main" id="{00000000-0008-0000-0300-00003F020000}"/>
            </a:ext>
          </a:extLst>
        </xdr:cNvPr>
        <xdr:cNvSpPr txBox="1">
          <a:spLocks noChangeArrowheads="1"/>
        </xdr:cNvSpPr>
      </xdr:nvSpPr>
      <xdr:spPr bwMode="auto">
        <a:xfrm>
          <a:off x="44672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199</xdr:row>
      <xdr:rowOff>0</xdr:rowOff>
    </xdr:from>
    <xdr:ext cx="76200" cy="1057275"/>
    <xdr:sp macro="" textlink="">
      <xdr:nvSpPr>
        <xdr:cNvPr id="576" name="Text Box 24">
          <a:extLst>
            <a:ext uri="{FF2B5EF4-FFF2-40B4-BE49-F238E27FC236}">
              <a16:creationId xmlns:a16="http://schemas.microsoft.com/office/drawing/2014/main" id="{00000000-0008-0000-0300-000040020000}"/>
            </a:ext>
          </a:extLst>
        </xdr:cNvPr>
        <xdr:cNvSpPr txBox="1">
          <a:spLocks noChangeArrowheads="1"/>
        </xdr:cNvSpPr>
      </xdr:nvSpPr>
      <xdr:spPr bwMode="auto">
        <a:xfrm>
          <a:off x="1762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199</xdr:row>
      <xdr:rowOff>0</xdr:rowOff>
    </xdr:from>
    <xdr:ext cx="76200" cy="1057275"/>
    <xdr:sp macro="" textlink="">
      <xdr:nvSpPr>
        <xdr:cNvPr id="577" name="Text Box 25">
          <a:extLst>
            <a:ext uri="{FF2B5EF4-FFF2-40B4-BE49-F238E27FC236}">
              <a16:creationId xmlns:a16="http://schemas.microsoft.com/office/drawing/2014/main" id="{00000000-0008-0000-0300-000041020000}"/>
            </a:ext>
          </a:extLst>
        </xdr:cNvPr>
        <xdr:cNvSpPr txBox="1">
          <a:spLocks noChangeArrowheads="1"/>
        </xdr:cNvSpPr>
      </xdr:nvSpPr>
      <xdr:spPr bwMode="auto">
        <a:xfrm>
          <a:off x="1762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199</xdr:row>
      <xdr:rowOff>0</xdr:rowOff>
    </xdr:from>
    <xdr:ext cx="76200" cy="1057275"/>
    <xdr:sp macro="" textlink="">
      <xdr:nvSpPr>
        <xdr:cNvPr id="1397" name="Text Box 1">
          <a:extLst>
            <a:ext uri="{FF2B5EF4-FFF2-40B4-BE49-F238E27FC236}">
              <a16:creationId xmlns:a16="http://schemas.microsoft.com/office/drawing/2014/main" id="{00000000-0008-0000-0300-000075050000}"/>
            </a:ext>
          </a:extLst>
        </xdr:cNvPr>
        <xdr:cNvSpPr txBox="1">
          <a:spLocks noChangeArrowheads="1"/>
        </xdr:cNvSpPr>
      </xdr:nvSpPr>
      <xdr:spPr bwMode="auto">
        <a:xfrm>
          <a:off x="4429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199</xdr:row>
      <xdr:rowOff>0</xdr:rowOff>
    </xdr:from>
    <xdr:ext cx="76200" cy="1057275"/>
    <xdr:sp macro="" textlink="">
      <xdr:nvSpPr>
        <xdr:cNvPr id="1398" name="Text Box 3">
          <a:extLst>
            <a:ext uri="{FF2B5EF4-FFF2-40B4-BE49-F238E27FC236}">
              <a16:creationId xmlns:a16="http://schemas.microsoft.com/office/drawing/2014/main" id="{00000000-0008-0000-0300-000076050000}"/>
            </a:ext>
          </a:extLst>
        </xdr:cNvPr>
        <xdr:cNvSpPr txBox="1">
          <a:spLocks noChangeArrowheads="1"/>
        </xdr:cNvSpPr>
      </xdr:nvSpPr>
      <xdr:spPr bwMode="auto">
        <a:xfrm>
          <a:off x="4429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199</xdr:row>
      <xdr:rowOff>0</xdr:rowOff>
    </xdr:from>
    <xdr:ext cx="76200" cy="1057275"/>
    <xdr:sp macro="" textlink="">
      <xdr:nvSpPr>
        <xdr:cNvPr id="1399" name="Text Box 4">
          <a:extLst>
            <a:ext uri="{FF2B5EF4-FFF2-40B4-BE49-F238E27FC236}">
              <a16:creationId xmlns:a16="http://schemas.microsoft.com/office/drawing/2014/main" id="{00000000-0008-0000-0300-000077050000}"/>
            </a:ext>
          </a:extLst>
        </xdr:cNvPr>
        <xdr:cNvSpPr txBox="1">
          <a:spLocks noChangeArrowheads="1"/>
        </xdr:cNvSpPr>
      </xdr:nvSpPr>
      <xdr:spPr bwMode="auto">
        <a:xfrm>
          <a:off x="4429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199</xdr:row>
      <xdr:rowOff>0</xdr:rowOff>
    </xdr:from>
    <xdr:ext cx="76200" cy="1057275"/>
    <xdr:sp macro="" textlink="">
      <xdr:nvSpPr>
        <xdr:cNvPr id="1400" name="Text Box 5">
          <a:extLst>
            <a:ext uri="{FF2B5EF4-FFF2-40B4-BE49-F238E27FC236}">
              <a16:creationId xmlns:a16="http://schemas.microsoft.com/office/drawing/2014/main" id="{00000000-0008-0000-0300-000078050000}"/>
            </a:ext>
          </a:extLst>
        </xdr:cNvPr>
        <xdr:cNvSpPr txBox="1">
          <a:spLocks noChangeArrowheads="1"/>
        </xdr:cNvSpPr>
      </xdr:nvSpPr>
      <xdr:spPr bwMode="auto">
        <a:xfrm>
          <a:off x="4429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199</xdr:row>
      <xdr:rowOff>0</xdr:rowOff>
    </xdr:from>
    <xdr:ext cx="76200" cy="1057275"/>
    <xdr:sp macro="" textlink="">
      <xdr:nvSpPr>
        <xdr:cNvPr id="1401" name="Text Box 6">
          <a:extLst>
            <a:ext uri="{FF2B5EF4-FFF2-40B4-BE49-F238E27FC236}">
              <a16:creationId xmlns:a16="http://schemas.microsoft.com/office/drawing/2014/main" id="{00000000-0008-0000-0300-000079050000}"/>
            </a:ext>
          </a:extLst>
        </xdr:cNvPr>
        <xdr:cNvSpPr txBox="1">
          <a:spLocks noChangeArrowheads="1"/>
        </xdr:cNvSpPr>
      </xdr:nvSpPr>
      <xdr:spPr bwMode="auto">
        <a:xfrm>
          <a:off x="4429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199</xdr:row>
      <xdr:rowOff>0</xdr:rowOff>
    </xdr:from>
    <xdr:ext cx="76200" cy="1057275"/>
    <xdr:sp macro="" textlink="">
      <xdr:nvSpPr>
        <xdr:cNvPr id="1402" name="Text Box 7">
          <a:extLst>
            <a:ext uri="{FF2B5EF4-FFF2-40B4-BE49-F238E27FC236}">
              <a16:creationId xmlns:a16="http://schemas.microsoft.com/office/drawing/2014/main" id="{00000000-0008-0000-0300-00007A050000}"/>
            </a:ext>
          </a:extLst>
        </xdr:cNvPr>
        <xdr:cNvSpPr txBox="1">
          <a:spLocks noChangeArrowheads="1"/>
        </xdr:cNvSpPr>
      </xdr:nvSpPr>
      <xdr:spPr bwMode="auto">
        <a:xfrm>
          <a:off x="4429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199</xdr:row>
      <xdr:rowOff>0</xdr:rowOff>
    </xdr:from>
    <xdr:ext cx="76200" cy="1057275"/>
    <xdr:sp macro="" textlink="">
      <xdr:nvSpPr>
        <xdr:cNvPr id="1403" name="Text Box 11">
          <a:extLst>
            <a:ext uri="{FF2B5EF4-FFF2-40B4-BE49-F238E27FC236}">
              <a16:creationId xmlns:a16="http://schemas.microsoft.com/office/drawing/2014/main" id="{00000000-0008-0000-0300-00007B050000}"/>
            </a:ext>
          </a:extLst>
        </xdr:cNvPr>
        <xdr:cNvSpPr txBox="1">
          <a:spLocks noChangeArrowheads="1"/>
        </xdr:cNvSpPr>
      </xdr:nvSpPr>
      <xdr:spPr bwMode="auto">
        <a:xfrm>
          <a:off x="1762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199</xdr:row>
      <xdr:rowOff>0</xdr:rowOff>
    </xdr:from>
    <xdr:ext cx="76200" cy="1057275"/>
    <xdr:sp macro="" textlink="">
      <xdr:nvSpPr>
        <xdr:cNvPr id="1404" name="Text Box 12">
          <a:extLst>
            <a:ext uri="{FF2B5EF4-FFF2-40B4-BE49-F238E27FC236}">
              <a16:creationId xmlns:a16="http://schemas.microsoft.com/office/drawing/2014/main" id="{00000000-0008-0000-0300-00007C050000}"/>
            </a:ext>
          </a:extLst>
        </xdr:cNvPr>
        <xdr:cNvSpPr txBox="1">
          <a:spLocks noChangeArrowheads="1"/>
        </xdr:cNvSpPr>
      </xdr:nvSpPr>
      <xdr:spPr bwMode="auto">
        <a:xfrm>
          <a:off x="1762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199</xdr:row>
      <xdr:rowOff>0</xdr:rowOff>
    </xdr:from>
    <xdr:ext cx="76200" cy="1057275"/>
    <xdr:sp macro="" textlink="">
      <xdr:nvSpPr>
        <xdr:cNvPr id="1405" name="Text Box 13">
          <a:extLst>
            <a:ext uri="{FF2B5EF4-FFF2-40B4-BE49-F238E27FC236}">
              <a16:creationId xmlns:a16="http://schemas.microsoft.com/office/drawing/2014/main" id="{00000000-0008-0000-0300-00007D050000}"/>
            </a:ext>
          </a:extLst>
        </xdr:cNvPr>
        <xdr:cNvSpPr txBox="1">
          <a:spLocks noChangeArrowheads="1"/>
        </xdr:cNvSpPr>
      </xdr:nvSpPr>
      <xdr:spPr bwMode="auto">
        <a:xfrm>
          <a:off x="4429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199</xdr:row>
      <xdr:rowOff>0</xdr:rowOff>
    </xdr:from>
    <xdr:ext cx="76200" cy="1057275"/>
    <xdr:sp macro="" textlink="">
      <xdr:nvSpPr>
        <xdr:cNvPr id="1406" name="Text Box 14">
          <a:extLst>
            <a:ext uri="{FF2B5EF4-FFF2-40B4-BE49-F238E27FC236}">
              <a16:creationId xmlns:a16="http://schemas.microsoft.com/office/drawing/2014/main" id="{00000000-0008-0000-0300-00007E050000}"/>
            </a:ext>
          </a:extLst>
        </xdr:cNvPr>
        <xdr:cNvSpPr txBox="1">
          <a:spLocks noChangeArrowheads="1"/>
        </xdr:cNvSpPr>
      </xdr:nvSpPr>
      <xdr:spPr bwMode="auto">
        <a:xfrm>
          <a:off x="4429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199</xdr:row>
      <xdr:rowOff>0</xdr:rowOff>
    </xdr:from>
    <xdr:ext cx="76200" cy="1057275"/>
    <xdr:sp macro="" textlink="">
      <xdr:nvSpPr>
        <xdr:cNvPr id="1407" name="Text Box 15">
          <a:extLst>
            <a:ext uri="{FF2B5EF4-FFF2-40B4-BE49-F238E27FC236}">
              <a16:creationId xmlns:a16="http://schemas.microsoft.com/office/drawing/2014/main" id="{00000000-0008-0000-0300-00007F050000}"/>
            </a:ext>
          </a:extLst>
        </xdr:cNvPr>
        <xdr:cNvSpPr txBox="1">
          <a:spLocks noChangeArrowheads="1"/>
        </xdr:cNvSpPr>
      </xdr:nvSpPr>
      <xdr:spPr bwMode="auto">
        <a:xfrm>
          <a:off x="1762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199</xdr:row>
      <xdr:rowOff>0</xdr:rowOff>
    </xdr:from>
    <xdr:ext cx="76200" cy="1057275"/>
    <xdr:sp macro="" textlink="">
      <xdr:nvSpPr>
        <xdr:cNvPr id="1408" name="Text Box 16">
          <a:extLst>
            <a:ext uri="{FF2B5EF4-FFF2-40B4-BE49-F238E27FC236}">
              <a16:creationId xmlns:a16="http://schemas.microsoft.com/office/drawing/2014/main" id="{00000000-0008-0000-0300-000080050000}"/>
            </a:ext>
          </a:extLst>
        </xdr:cNvPr>
        <xdr:cNvSpPr txBox="1">
          <a:spLocks noChangeArrowheads="1"/>
        </xdr:cNvSpPr>
      </xdr:nvSpPr>
      <xdr:spPr bwMode="auto">
        <a:xfrm>
          <a:off x="1762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199</xdr:row>
      <xdr:rowOff>0</xdr:rowOff>
    </xdr:from>
    <xdr:ext cx="76200" cy="1057275"/>
    <xdr:sp macro="" textlink="">
      <xdr:nvSpPr>
        <xdr:cNvPr id="1409" name="Text Box 22">
          <a:extLst>
            <a:ext uri="{FF2B5EF4-FFF2-40B4-BE49-F238E27FC236}">
              <a16:creationId xmlns:a16="http://schemas.microsoft.com/office/drawing/2014/main" id="{00000000-0008-0000-0300-000081050000}"/>
            </a:ext>
          </a:extLst>
        </xdr:cNvPr>
        <xdr:cNvSpPr txBox="1">
          <a:spLocks noChangeArrowheads="1"/>
        </xdr:cNvSpPr>
      </xdr:nvSpPr>
      <xdr:spPr bwMode="auto">
        <a:xfrm>
          <a:off x="4429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199</xdr:row>
      <xdr:rowOff>0</xdr:rowOff>
    </xdr:from>
    <xdr:ext cx="76200" cy="1057275"/>
    <xdr:sp macro="" textlink="">
      <xdr:nvSpPr>
        <xdr:cNvPr id="1410" name="Text Box 23">
          <a:extLst>
            <a:ext uri="{FF2B5EF4-FFF2-40B4-BE49-F238E27FC236}">
              <a16:creationId xmlns:a16="http://schemas.microsoft.com/office/drawing/2014/main" id="{00000000-0008-0000-0300-000082050000}"/>
            </a:ext>
          </a:extLst>
        </xdr:cNvPr>
        <xdr:cNvSpPr txBox="1">
          <a:spLocks noChangeArrowheads="1"/>
        </xdr:cNvSpPr>
      </xdr:nvSpPr>
      <xdr:spPr bwMode="auto">
        <a:xfrm>
          <a:off x="44672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199</xdr:row>
      <xdr:rowOff>0</xdr:rowOff>
    </xdr:from>
    <xdr:ext cx="76200" cy="1057275"/>
    <xdr:sp macro="" textlink="">
      <xdr:nvSpPr>
        <xdr:cNvPr id="1411" name="Text Box 24">
          <a:extLst>
            <a:ext uri="{FF2B5EF4-FFF2-40B4-BE49-F238E27FC236}">
              <a16:creationId xmlns:a16="http://schemas.microsoft.com/office/drawing/2014/main" id="{00000000-0008-0000-0300-000083050000}"/>
            </a:ext>
          </a:extLst>
        </xdr:cNvPr>
        <xdr:cNvSpPr txBox="1">
          <a:spLocks noChangeArrowheads="1"/>
        </xdr:cNvSpPr>
      </xdr:nvSpPr>
      <xdr:spPr bwMode="auto">
        <a:xfrm>
          <a:off x="1762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199</xdr:row>
      <xdr:rowOff>0</xdr:rowOff>
    </xdr:from>
    <xdr:ext cx="76200" cy="1057275"/>
    <xdr:sp macro="" textlink="">
      <xdr:nvSpPr>
        <xdr:cNvPr id="1412" name="Text Box 25">
          <a:extLst>
            <a:ext uri="{FF2B5EF4-FFF2-40B4-BE49-F238E27FC236}">
              <a16:creationId xmlns:a16="http://schemas.microsoft.com/office/drawing/2014/main" id="{00000000-0008-0000-0300-000084050000}"/>
            </a:ext>
          </a:extLst>
        </xdr:cNvPr>
        <xdr:cNvSpPr txBox="1">
          <a:spLocks noChangeArrowheads="1"/>
        </xdr:cNvSpPr>
      </xdr:nvSpPr>
      <xdr:spPr bwMode="auto">
        <a:xfrm>
          <a:off x="1762125" y="12250102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199</xdr:row>
      <xdr:rowOff>0</xdr:rowOff>
    </xdr:from>
    <xdr:ext cx="76200" cy="762000"/>
    <xdr:sp macro="" textlink="">
      <xdr:nvSpPr>
        <xdr:cNvPr id="1430" name="Text Box 39">
          <a:extLst>
            <a:ext uri="{FF2B5EF4-FFF2-40B4-BE49-F238E27FC236}">
              <a16:creationId xmlns:a16="http://schemas.microsoft.com/office/drawing/2014/main" id="{00000000-0008-0000-0300-000096050000}"/>
            </a:ext>
          </a:extLst>
        </xdr:cNvPr>
        <xdr:cNvSpPr txBox="1">
          <a:spLocks noChangeArrowheads="1"/>
        </xdr:cNvSpPr>
      </xdr:nvSpPr>
      <xdr:spPr bwMode="auto">
        <a:xfrm>
          <a:off x="6867525" y="12250102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0</xdr:colOff>
      <xdr:row>127</xdr:row>
      <xdr:rowOff>0</xdr:rowOff>
    </xdr:from>
    <xdr:to>
      <xdr:col>3</xdr:col>
      <xdr:colOff>76200</xdr:colOff>
      <xdr:row>128</xdr:row>
      <xdr:rowOff>74002</xdr:rowOff>
    </xdr:to>
    <xdr:sp macro="" textlink="">
      <xdr:nvSpPr>
        <xdr:cNvPr id="55" name="Text Box 38">
          <a:extLst>
            <a:ext uri="{FF2B5EF4-FFF2-40B4-BE49-F238E27FC236}">
              <a16:creationId xmlns:a16="http://schemas.microsoft.com/office/drawing/2014/main" id="{00000000-0008-0000-0300-000037000000}"/>
            </a:ext>
          </a:extLst>
        </xdr:cNvPr>
        <xdr:cNvSpPr txBox="1">
          <a:spLocks noChangeArrowheads="1"/>
        </xdr:cNvSpPr>
      </xdr:nvSpPr>
      <xdr:spPr bwMode="auto">
        <a:xfrm>
          <a:off x="4095750" y="28479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0</xdr:rowOff>
    </xdr:from>
    <xdr:to>
      <xdr:col>3</xdr:col>
      <xdr:colOff>76200</xdr:colOff>
      <xdr:row>128</xdr:row>
      <xdr:rowOff>93052</xdr:rowOff>
    </xdr:to>
    <xdr:sp macro="" textlink="">
      <xdr:nvSpPr>
        <xdr:cNvPr id="56" name="Text Box 38">
          <a:extLst>
            <a:ext uri="{FF2B5EF4-FFF2-40B4-BE49-F238E27FC236}">
              <a16:creationId xmlns:a16="http://schemas.microsoft.com/office/drawing/2014/main" id="{00000000-0008-0000-0300-000038000000}"/>
            </a:ext>
          </a:extLst>
        </xdr:cNvPr>
        <xdr:cNvSpPr txBox="1">
          <a:spLocks noChangeArrowheads="1"/>
        </xdr:cNvSpPr>
      </xdr:nvSpPr>
      <xdr:spPr bwMode="auto">
        <a:xfrm>
          <a:off x="4095750" y="284797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66675</xdr:rowOff>
    </xdr:from>
    <xdr:to>
      <xdr:col>3</xdr:col>
      <xdr:colOff>76200</xdr:colOff>
      <xdr:row>128</xdr:row>
      <xdr:rowOff>64477</xdr:rowOff>
    </xdr:to>
    <xdr:sp macro="" textlink="">
      <xdr:nvSpPr>
        <xdr:cNvPr id="57" name="Text Box 54">
          <a:extLst>
            <a:ext uri="{FF2B5EF4-FFF2-40B4-BE49-F238E27FC236}">
              <a16:creationId xmlns:a16="http://schemas.microsoft.com/office/drawing/2014/main" id="{00000000-0008-0000-0300-000039000000}"/>
            </a:ext>
          </a:extLst>
        </xdr:cNvPr>
        <xdr:cNvSpPr txBox="1">
          <a:spLocks noChangeArrowheads="1"/>
        </xdr:cNvSpPr>
      </xdr:nvSpPr>
      <xdr:spPr bwMode="auto">
        <a:xfrm>
          <a:off x="4095750" y="28546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66675</xdr:rowOff>
    </xdr:from>
    <xdr:to>
      <xdr:col>3</xdr:col>
      <xdr:colOff>76200</xdr:colOff>
      <xdr:row>128</xdr:row>
      <xdr:rowOff>64477</xdr:rowOff>
    </xdr:to>
    <xdr:sp macro="" textlink="">
      <xdr:nvSpPr>
        <xdr:cNvPr id="58" name="Text Box 55">
          <a:extLst>
            <a:ext uri="{FF2B5EF4-FFF2-40B4-BE49-F238E27FC236}">
              <a16:creationId xmlns:a16="http://schemas.microsoft.com/office/drawing/2014/main" id="{00000000-0008-0000-0300-00003A000000}"/>
            </a:ext>
          </a:extLst>
        </xdr:cNvPr>
        <xdr:cNvSpPr txBox="1">
          <a:spLocks noChangeArrowheads="1"/>
        </xdr:cNvSpPr>
      </xdr:nvSpPr>
      <xdr:spPr bwMode="auto">
        <a:xfrm>
          <a:off x="4095750" y="28546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0</xdr:rowOff>
    </xdr:from>
    <xdr:to>
      <xdr:col>3</xdr:col>
      <xdr:colOff>76200</xdr:colOff>
      <xdr:row>128</xdr:row>
      <xdr:rowOff>74002</xdr:rowOff>
    </xdr:to>
    <xdr:sp macro="" textlink="">
      <xdr:nvSpPr>
        <xdr:cNvPr id="59" name="Text Box 38">
          <a:extLst>
            <a:ext uri="{FF2B5EF4-FFF2-40B4-BE49-F238E27FC236}">
              <a16:creationId xmlns:a16="http://schemas.microsoft.com/office/drawing/2014/main" id="{00000000-0008-0000-0300-00003B000000}"/>
            </a:ext>
          </a:extLst>
        </xdr:cNvPr>
        <xdr:cNvSpPr txBox="1">
          <a:spLocks noChangeArrowheads="1"/>
        </xdr:cNvSpPr>
      </xdr:nvSpPr>
      <xdr:spPr bwMode="auto">
        <a:xfrm>
          <a:off x="4095750" y="28479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0</xdr:rowOff>
    </xdr:from>
    <xdr:to>
      <xdr:col>3</xdr:col>
      <xdr:colOff>76200</xdr:colOff>
      <xdr:row>128</xdr:row>
      <xdr:rowOff>93052</xdr:rowOff>
    </xdr:to>
    <xdr:sp macro="" textlink="">
      <xdr:nvSpPr>
        <xdr:cNvPr id="60" name="Text Box 38">
          <a:extLst>
            <a:ext uri="{FF2B5EF4-FFF2-40B4-BE49-F238E27FC236}">
              <a16:creationId xmlns:a16="http://schemas.microsoft.com/office/drawing/2014/main" id="{00000000-0008-0000-0300-00003C000000}"/>
            </a:ext>
          </a:extLst>
        </xdr:cNvPr>
        <xdr:cNvSpPr txBox="1">
          <a:spLocks noChangeArrowheads="1"/>
        </xdr:cNvSpPr>
      </xdr:nvSpPr>
      <xdr:spPr bwMode="auto">
        <a:xfrm>
          <a:off x="4095750" y="284797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66675</xdr:rowOff>
    </xdr:from>
    <xdr:to>
      <xdr:col>3</xdr:col>
      <xdr:colOff>76200</xdr:colOff>
      <xdr:row>128</xdr:row>
      <xdr:rowOff>121627</xdr:rowOff>
    </xdr:to>
    <xdr:sp macro="" textlink="">
      <xdr:nvSpPr>
        <xdr:cNvPr id="61" name="Text Box 38">
          <a:extLst>
            <a:ext uri="{FF2B5EF4-FFF2-40B4-BE49-F238E27FC236}">
              <a16:creationId xmlns:a16="http://schemas.microsoft.com/office/drawing/2014/main" id="{00000000-0008-0000-0300-00003D000000}"/>
            </a:ext>
          </a:extLst>
        </xdr:cNvPr>
        <xdr:cNvSpPr txBox="1">
          <a:spLocks noChangeArrowheads="1"/>
        </xdr:cNvSpPr>
      </xdr:nvSpPr>
      <xdr:spPr bwMode="auto">
        <a:xfrm>
          <a:off x="4095750" y="285464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66675</xdr:rowOff>
    </xdr:from>
    <xdr:to>
      <xdr:col>3</xdr:col>
      <xdr:colOff>76200</xdr:colOff>
      <xdr:row>128</xdr:row>
      <xdr:rowOff>140677</xdr:rowOff>
    </xdr:to>
    <xdr:sp macro="" textlink="">
      <xdr:nvSpPr>
        <xdr:cNvPr id="62" name="Text Box 38">
          <a:extLst>
            <a:ext uri="{FF2B5EF4-FFF2-40B4-BE49-F238E27FC236}">
              <a16:creationId xmlns:a16="http://schemas.microsoft.com/office/drawing/2014/main" id="{00000000-0008-0000-0300-00003E000000}"/>
            </a:ext>
          </a:extLst>
        </xdr:cNvPr>
        <xdr:cNvSpPr txBox="1">
          <a:spLocks noChangeArrowheads="1"/>
        </xdr:cNvSpPr>
      </xdr:nvSpPr>
      <xdr:spPr bwMode="auto">
        <a:xfrm>
          <a:off x="4095750" y="285464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66675</xdr:rowOff>
    </xdr:from>
    <xdr:to>
      <xdr:col>3</xdr:col>
      <xdr:colOff>76200</xdr:colOff>
      <xdr:row>128</xdr:row>
      <xdr:rowOff>121627</xdr:rowOff>
    </xdr:to>
    <xdr:sp macro="" textlink="">
      <xdr:nvSpPr>
        <xdr:cNvPr id="63" name="Text Box 38">
          <a:extLst>
            <a:ext uri="{FF2B5EF4-FFF2-40B4-BE49-F238E27FC236}">
              <a16:creationId xmlns:a16="http://schemas.microsoft.com/office/drawing/2014/main" id="{00000000-0008-0000-0300-00003F000000}"/>
            </a:ext>
          </a:extLst>
        </xdr:cNvPr>
        <xdr:cNvSpPr txBox="1">
          <a:spLocks noChangeArrowheads="1"/>
        </xdr:cNvSpPr>
      </xdr:nvSpPr>
      <xdr:spPr bwMode="auto">
        <a:xfrm>
          <a:off x="4095750" y="285464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66675</xdr:rowOff>
    </xdr:from>
    <xdr:to>
      <xdr:col>3</xdr:col>
      <xdr:colOff>76200</xdr:colOff>
      <xdr:row>128</xdr:row>
      <xdr:rowOff>140677</xdr:rowOff>
    </xdr:to>
    <xdr:sp macro="" textlink="">
      <xdr:nvSpPr>
        <xdr:cNvPr id="64" name="Text Box 38">
          <a:extLst>
            <a:ext uri="{FF2B5EF4-FFF2-40B4-BE49-F238E27FC236}">
              <a16:creationId xmlns:a16="http://schemas.microsoft.com/office/drawing/2014/main" id="{00000000-0008-0000-0300-000040000000}"/>
            </a:ext>
          </a:extLst>
        </xdr:cNvPr>
        <xdr:cNvSpPr txBox="1">
          <a:spLocks noChangeArrowheads="1"/>
        </xdr:cNvSpPr>
      </xdr:nvSpPr>
      <xdr:spPr bwMode="auto">
        <a:xfrm>
          <a:off x="4095750" y="285464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0</xdr:rowOff>
    </xdr:from>
    <xdr:to>
      <xdr:col>3</xdr:col>
      <xdr:colOff>76200</xdr:colOff>
      <xdr:row>128</xdr:row>
      <xdr:rowOff>54952</xdr:rowOff>
    </xdr:to>
    <xdr:sp macro="" textlink="">
      <xdr:nvSpPr>
        <xdr:cNvPr id="65" name="Text Box 38">
          <a:extLst>
            <a:ext uri="{FF2B5EF4-FFF2-40B4-BE49-F238E27FC236}">
              <a16:creationId xmlns:a16="http://schemas.microsoft.com/office/drawing/2014/main" id="{00000000-0008-0000-0300-000041000000}"/>
            </a:ext>
          </a:extLst>
        </xdr:cNvPr>
        <xdr:cNvSpPr txBox="1">
          <a:spLocks noChangeArrowheads="1"/>
        </xdr:cNvSpPr>
      </xdr:nvSpPr>
      <xdr:spPr bwMode="auto">
        <a:xfrm>
          <a:off x="4095750" y="2847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0</xdr:rowOff>
    </xdr:from>
    <xdr:to>
      <xdr:col>3</xdr:col>
      <xdr:colOff>76200</xdr:colOff>
      <xdr:row>128</xdr:row>
      <xdr:rowOff>74002</xdr:rowOff>
    </xdr:to>
    <xdr:sp macro="" textlink="">
      <xdr:nvSpPr>
        <xdr:cNvPr id="66" name="Text Box 38">
          <a:extLst>
            <a:ext uri="{FF2B5EF4-FFF2-40B4-BE49-F238E27FC236}">
              <a16:creationId xmlns:a16="http://schemas.microsoft.com/office/drawing/2014/main" id="{00000000-0008-0000-0300-000042000000}"/>
            </a:ext>
          </a:extLst>
        </xdr:cNvPr>
        <xdr:cNvSpPr txBox="1">
          <a:spLocks noChangeArrowheads="1"/>
        </xdr:cNvSpPr>
      </xdr:nvSpPr>
      <xdr:spPr bwMode="auto">
        <a:xfrm>
          <a:off x="4095750" y="28479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66675</xdr:rowOff>
    </xdr:from>
    <xdr:to>
      <xdr:col>3</xdr:col>
      <xdr:colOff>76200</xdr:colOff>
      <xdr:row>128</xdr:row>
      <xdr:rowOff>45427</xdr:rowOff>
    </xdr:to>
    <xdr:sp macro="" textlink="">
      <xdr:nvSpPr>
        <xdr:cNvPr id="67" name="Text Box 54">
          <a:extLst>
            <a:ext uri="{FF2B5EF4-FFF2-40B4-BE49-F238E27FC236}">
              <a16:creationId xmlns:a16="http://schemas.microsoft.com/office/drawing/2014/main" id="{00000000-0008-0000-0300-000043000000}"/>
            </a:ext>
          </a:extLst>
        </xdr:cNvPr>
        <xdr:cNvSpPr txBox="1">
          <a:spLocks noChangeArrowheads="1"/>
        </xdr:cNvSpPr>
      </xdr:nvSpPr>
      <xdr:spPr bwMode="auto">
        <a:xfrm>
          <a:off x="4095750" y="2854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66675</xdr:rowOff>
    </xdr:from>
    <xdr:to>
      <xdr:col>3</xdr:col>
      <xdr:colOff>76200</xdr:colOff>
      <xdr:row>128</xdr:row>
      <xdr:rowOff>45427</xdr:rowOff>
    </xdr:to>
    <xdr:sp macro="" textlink="">
      <xdr:nvSpPr>
        <xdr:cNvPr id="68" name="Text Box 55">
          <a:extLst>
            <a:ext uri="{FF2B5EF4-FFF2-40B4-BE49-F238E27FC236}">
              <a16:creationId xmlns:a16="http://schemas.microsoft.com/office/drawing/2014/main" id="{00000000-0008-0000-0300-000044000000}"/>
            </a:ext>
          </a:extLst>
        </xdr:cNvPr>
        <xdr:cNvSpPr txBox="1">
          <a:spLocks noChangeArrowheads="1"/>
        </xdr:cNvSpPr>
      </xdr:nvSpPr>
      <xdr:spPr bwMode="auto">
        <a:xfrm>
          <a:off x="4095750" y="2854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0</xdr:rowOff>
    </xdr:from>
    <xdr:to>
      <xdr:col>3</xdr:col>
      <xdr:colOff>76200</xdr:colOff>
      <xdr:row>128</xdr:row>
      <xdr:rowOff>54952</xdr:rowOff>
    </xdr:to>
    <xdr:sp macro="" textlink="">
      <xdr:nvSpPr>
        <xdr:cNvPr id="69" name="Text Box 38">
          <a:extLst>
            <a:ext uri="{FF2B5EF4-FFF2-40B4-BE49-F238E27FC236}">
              <a16:creationId xmlns:a16="http://schemas.microsoft.com/office/drawing/2014/main" id="{00000000-0008-0000-0300-000045000000}"/>
            </a:ext>
          </a:extLst>
        </xdr:cNvPr>
        <xdr:cNvSpPr txBox="1">
          <a:spLocks noChangeArrowheads="1"/>
        </xdr:cNvSpPr>
      </xdr:nvSpPr>
      <xdr:spPr bwMode="auto">
        <a:xfrm>
          <a:off x="4095750" y="2847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0</xdr:rowOff>
    </xdr:from>
    <xdr:to>
      <xdr:col>3</xdr:col>
      <xdr:colOff>76200</xdr:colOff>
      <xdr:row>128</xdr:row>
      <xdr:rowOff>74002</xdr:rowOff>
    </xdr:to>
    <xdr:sp macro="" textlink="">
      <xdr:nvSpPr>
        <xdr:cNvPr id="70" name="Text Box 38">
          <a:extLst>
            <a:ext uri="{FF2B5EF4-FFF2-40B4-BE49-F238E27FC236}">
              <a16:creationId xmlns:a16="http://schemas.microsoft.com/office/drawing/2014/main" id="{00000000-0008-0000-0300-000046000000}"/>
            </a:ext>
          </a:extLst>
        </xdr:cNvPr>
        <xdr:cNvSpPr txBox="1">
          <a:spLocks noChangeArrowheads="1"/>
        </xdr:cNvSpPr>
      </xdr:nvSpPr>
      <xdr:spPr bwMode="auto">
        <a:xfrm>
          <a:off x="4095750" y="28479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66675</xdr:rowOff>
    </xdr:from>
    <xdr:to>
      <xdr:col>3</xdr:col>
      <xdr:colOff>76200</xdr:colOff>
      <xdr:row>128</xdr:row>
      <xdr:rowOff>121627</xdr:rowOff>
    </xdr:to>
    <xdr:sp macro="" textlink="">
      <xdr:nvSpPr>
        <xdr:cNvPr id="71" name="Text Box 38">
          <a:extLst>
            <a:ext uri="{FF2B5EF4-FFF2-40B4-BE49-F238E27FC236}">
              <a16:creationId xmlns:a16="http://schemas.microsoft.com/office/drawing/2014/main" id="{00000000-0008-0000-0300-000047000000}"/>
            </a:ext>
          </a:extLst>
        </xdr:cNvPr>
        <xdr:cNvSpPr txBox="1">
          <a:spLocks noChangeArrowheads="1"/>
        </xdr:cNvSpPr>
      </xdr:nvSpPr>
      <xdr:spPr bwMode="auto">
        <a:xfrm>
          <a:off x="4095750" y="285464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66675</xdr:rowOff>
    </xdr:from>
    <xdr:to>
      <xdr:col>3</xdr:col>
      <xdr:colOff>76200</xdr:colOff>
      <xdr:row>128</xdr:row>
      <xdr:rowOff>140677</xdr:rowOff>
    </xdr:to>
    <xdr:sp macro="" textlink="">
      <xdr:nvSpPr>
        <xdr:cNvPr id="72" name="Text Box 38">
          <a:extLst>
            <a:ext uri="{FF2B5EF4-FFF2-40B4-BE49-F238E27FC236}">
              <a16:creationId xmlns:a16="http://schemas.microsoft.com/office/drawing/2014/main" id="{00000000-0008-0000-0300-000048000000}"/>
            </a:ext>
          </a:extLst>
        </xdr:cNvPr>
        <xdr:cNvSpPr txBox="1">
          <a:spLocks noChangeArrowheads="1"/>
        </xdr:cNvSpPr>
      </xdr:nvSpPr>
      <xdr:spPr bwMode="auto">
        <a:xfrm>
          <a:off x="4095750" y="285464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66675</xdr:rowOff>
    </xdr:from>
    <xdr:to>
      <xdr:col>3</xdr:col>
      <xdr:colOff>76200</xdr:colOff>
      <xdr:row>128</xdr:row>
      <xdr:rowOff>121627</xdr:rowOff>
    </xdr:to>
    <xdr:sp macro="" textlink="">
      <xdr:nvSpPr>
        <xdr:cNvPr id="73" name="Text Box 38">
          <a:extLst>
            <a:ext uri="{FF2B5EF4-FFF2-40B4-BE49-F238E27FC236}">
              <a16:creationId xmlns:a16="http://schemas.microsoft.com/office/drawing/2014/main" id="{00000000-0008-0000-0300-000049000000}"/>
            </a:ext>
          </a:extLst>
        </xdr:cNvPr>
        <xdr:cNvSpPr txBox="1">
          <a:spLocks noChangeArrowheads="1"/>
        </xdr:cNvSpPr>
      </xdr:nvSpPr>
      <xdr:spPr bwMode="auto">
        <a:xfrm>
          <a:off x="4095750" y="285464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66675</xdr:rowOff>
    </xdr:from>
    <xdr:to>
      <xdr:col>3</xdr:col>
      <xdr:colOff>76200</xdr:colOff>
      <xdr:row>128</xdr:row>
      <xdr:rowOff>140677</xdr:rowOff>
    </xdr:to>
    <xdr:sp macro="" textlink="">
      <xdr:nvSpPr>
        <xdr:cNvPr id="74" name="Text Box 38">
          <a:extLst>
            <a:ext uri="{FF2B5EF4-FFF2-40B4-BE49-F238E27FC236}">
              <a16:creationId xmlns:a16="http://schemas.microsoft.com/office/drawing/2014/main" id="{00000000-0008-0000-0300-00004A000000}"/>
            </a:ext>
          </a:extLst>
        </xdr:cNvPr>
        <xdr:cNvSpPr txBox="1">
          <a:spLocks noChangeArrowheads="1"/>
        </xdr:cNvSpPr>
      </xdr:nvSpPr>
      <xdr:spPr bwMode="auto">
        <a:xfrm>
          <a:off x="4095750" y="285464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0</xdr:rowOff>
    </xdr:from>
    <xdr:to>
      <xdr:col>3</xdr:col>
      <xdr:colOff>76200</xdr:colOff>
      <xdr:row>128</xdr:row>
      <xdr:rowOff>54952</xdr:rowOff>
    </xdr:to>
    <xdr:sp macro="" textlink="">
      <xdr:nvSpPr>
        <xdr:cNvPr id="75" name="Text Box 38">
          <a:extLst>
            <a:ext uri="{FF2B5EF4-FFF2-40B4-BE49-F238E27FC236}">
              <a16:creationId xmlns:a16="http://schemas.microsoft.com/office/drawing/2014/main" id="{00000000-0008-0000-0300-00004B000000}"/>
            </a:ext>
          </a:extLst>
        </xdr:cNvPr>
        <xdr:cNvSpPr txBox="1">
          <a:spLocks noChangeArrowheads="1"/>
        </xdr:cNvSpPr>
      </xdr:nvSpPr>
      <xdr:spPr bwMode="auto">
        <a:xfrm>
          <a:off x="4095750" y="2847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0</xdr:rowOff>
    </xdr:from>
    <xdr:to>
      <xdr:col>3</xdr:col>
      <xdr:colOff>76200</xdr:colOff>
      <xdr:row>128</xdr:row>
      <xdr:rowOff>74002</xdr:rowOff>
    </xdr:to>
    <xdr:sp macro="" textlink="">
      <xdr:nvSpPr>
        <xdr:cNvPr id="76" name="Text Box 38">
          <a:extLst>
            <a:ext uri="{FF2B5EF4-FFF2-40B4-BE49-F238E27FC236}">
              <a16:creationId xmlns:a16="http://schemas.microsoft.com/office/drawing/2014/main" id="{00000000-0008-0000-0300-00004C000000}"/>
            </a:ext>
          </a:extLst>
        </xdr:cNvPr>
        <xdr:cNvSpPr txBox="1">
          <a:spLocks noChangeArrowheads="1"/>
        </xdr:cNvSpPr>
      </xdr:nvSpPr>
      <xdr:spPr bwMode="auto">
        <a:xfrm>
          <a:off x="4095750" y="28479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66675</xdr:rowOff>
    </xdr:from>
    <xdr:to>
      <xdr:col>3</xdr:col>
      <xdr:colOff>76200</xdr:colOff>
      <xdr:row>128</xdr:row>
      <xdr:rowOff>45427</xdr:rowOff>
    </xdr:to>
    <xdr:sp macro="" textlink="">
      <xdr:nvSpPr>
        <xdr:cNvPr id="77" name="Text Box 54">
          <a:extLst>
            <a:ext uri="{FF2B5EF4-FFF2-40B4-BE49-F238E27FC236}">
              <a16:creationId xmlns:a16="http://schemas.microsoft.com/office/drawing/2014/main" id="{00000000-0008-0000-0300-00004D000000}"/>
            </a:ext>
          </a:extLst>
        </xdr:cNvPr>
        <xdr:cNvSpPr txBox="1">
          <a:spLocks noChangeArrowheads="1"/>
        </xdr:cNvSpPr>
      </xdr:nvSpPr>
      <xdr:spPr bwMode="auto">
        <a:xfrm>
          <a:off x="4095750" y="2854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66675</xdr:rowOff>
    </xdr:from>
    <xdr:to>
      <xdr:col>3</xdr:col>
      <xdr:colOff>76200</xdr:colOff>
      <xdr:row>128</xdr:row>
      <xdr:rowOff>45427</xdr:rowOff>
    </xdr:to>
    <xdr:sp macro="" textlink="">
      <xdr:nvSpPr>
        <xdr:cNvPr id="78" name="Text Box 55">
          <a:extLst>
            <a:ext uri="{FF2B5EF4-FFF2-40B4-BE49-F238E27FC236}">
              <a16:creationId xmlns:a16="http://schemas.microsoft.com/office/drawing/2014/main" id="{00000000-0008-0000-0300-00004E000000}"/>
            </a:ext>
          </a:extLst>
        </xdr:cNvPr>
        <xdr:cNvSpPr txBox="1">
          <a:spLocks noChangeArrowheads="1"/>
        </xdr:cNvSpPr>
      </xdr:nvSpPr>
      <xdr:spPr bwMode="auto">
        <a:xfrm>
          <a:off x="4095750" y="2854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0</xdr:rowOff>
    </xdr:from>
    <xdr:to>
      <xdr:col>3</xdr:col>
      <xdr:colOff>76200</xdr:colOff>
      <xdr:row>128</xdr:row>
      <xdr:rowOff>54952</xdr:rowOff>
    </xdr:to>
    <xdr:sp macro="" textlink="">
      <xdr:nvSpPr>
        <xdr:cNvPr id="79" name="Text Box 38">
          <a:extLst>
            <a:ext uri="{FF2B5EF4-FFF2-40B4-BE49-F238E27FC236}">
              <a16:creationId xmlns:a16="http://schemas.microsoft.com/office/drawing/2014/main" id="{00000000-0008-0000-0300-00004F000000}"/>
            </a:ext>
          </a:extLst>
        </xdr:cNvPr>
        <xdr:cNvSpPr txBox="1">
          <a:spLocks noChangeArrowheads="1"/>
        </xdr:cNvSpPr>
      </xdr:nvSpPr>
      <xdr:spPr bwMode="auto">
        <a:xfrm>
          <a:off x="4095750" y="2847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0</xdr:rowOff>
    </xdr:from>
    <xdr:to>
      <xdr:col>3</xdr:col>
      <xdr:colOff>76200</xdr:colOff>
      <xdr:row>128</xdr:row>
      <xdr:rowOff>74002</xdr:rowOff>
    </xdr:to>
    <xdr:sp macro="" textlink="">
      <xdr:nvSpPr>
        <xdr:cNvPr id="80" name="Text Box 38">
          <a:extLst>
            <a:ext uri="{FF2B5EF4-FFF2-40B4-BE49-F238E27FC236}">
              <a16:creationId xmlns:a16="http://schemas.microsoft.com/office/drawing/2014/main" id="{00000000-0008-0000-0300-000050000000}"/>
            </a:ext>
          </a:extLst>
        </xdr:cNvPr>
        <xdr:cNvSpPr txBox="1">
          <a:spLocks noChangeArrowheads="1"/>
        </xdr:cNvSpPr>
      </xdr:nvSpPr>
      <xdr:spPr bwMode="auto">
        <a:xfrm>
          <a:off x="4095750" y="28479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81</xdr:row>
      <xdr:rowOff>66675</xdr:rowOff>
    </xdr:from>
    <xdr:to>
      <xdr:col>3</xdr:col>
      <xdr:colOff>76200</xdr:colOff>
      <xdr:row>82</xdr:row>
      <xdr:rowOff>133350</xdr:rowOff>
    </xdr:to>
    <xdr:sp macro="" textlink="">
      <xdr:nvSpPr>
        <xdr:cNvPr id="81" name="Text Box 40">
          <a:extLst>
            <a:ext uri="{FF2B5EF4-FFF2-40B4-BE49-F238E27FC236}">
              <a16:creationId xmlns:a16="http://schemas.microsoft.com/office/drawing/2014/main" id="{00000000-0008-0000-0300-000051000000}"/>
            </a:ext>
          </a:extLst>
        </xdr:cNvPr>
        <xdr:cNvSpPr txBox="1">
          <a:spLocks noChangeArrowheads="1"/>
        </xdr:cNvSpPr>
      </xdr:nvSpPr>
      <xdr:spPr bwMode="auto">
        <a:xfrm>
          <a:off x="4095750" y="233457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90</xdr:row>
      <xdr:rowOff>66675</xdr:rowOff>
    </xdr:from>
    <xdr:ext cx="76200" cy="238125"/>
    <xdr:sp macro="" textlink="">
      <xdr:nvSpPr>
        <xdr:cNvPr id="82" name="Text Box 40">
          <a:extLst>
            <a:ext uri="{FF2B5EF4-FFF2-40B4-BE49-F238E27FC236}">
              <a16:creationId xmlns:a16="http://schemas.microsoft.com/office/drawing/2014/main" id="{00000000-0008-0000-0300-000052000000}"/>
            </a:ext>
          </a:extLst>
        </xdr:cNvPr>
        <xdr:cNvSpPr txBox="1">
          <a:spLocks noChangeArrowheads="1"/>
        </xdr:cNvSpPr>
      </xdr:nvSpPr>
      <xdr:spPr bwMode="auto">
        <a:xfrm>
          <a:off x="3800475" y="161067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0</xdr:colOff>
      <xdr:row>90</xdr:row>
      <xdr:rowOff>66675</xdr:rowOff>
    </xdr:from>
    <xdr:to>
      <xdr:col>3</xdr:col>
      <xdr:colOff>76200</xdr:colOff>
      <xdr:row>91</xdr:row>
      <xdr:rowOff>104775</xdr:rowOff>
    </xdr:to>
    <xdr:sp macro="" textlink="">
      <xdr:nvSpPr>
        <xdr:cNvPr id="83" name="Text Box 5">
          <a:extLst>
            <a:ext uri="{FF2B5EF4-FFF2-40B4-BE49-F238E27FC236}">
              <a16:creationId xmlns:a16="http://schemas.microsoft.com/office/drawing/2014/main" id="{00000000-0008-0000-0300-000053000000}"/>
            </a:ext>
          </a:extLst>
        </xdr:cNvPr>
        <xdr:cNvSpPr txBox="1">
          <a:spLocks noChangeArrowheads="1"/>
        </xdr:cNvSpPr>
      </xdr:nvSpPr>
      <xdr:spPr bwMode="auto">
        <a:xfrm>
          <a:off x="4095750" y="2440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90</xdr:row>
      <xdr:rowOff>66675</xdr:rowOff>
    </xdr:from>
    <xdr:to>
      <xdr:col>3</xdr:col>
      <xdr:colOff>76200</xdr:colOff>
      <xdr:row>91</xdr:row>
      <xdr:rowOff>142875</xdr:rowOff>
    </xdr:to>
    <xdr:sp macro="" textlink="">
      <xdr:nvSpPr>
        <xdr:cNvPr id="84" name="Text Box 40">
          <a:extLst>
            <a:ext uri="{FF2B5EF4-FFF2-40B4-BE49-F238E27FC236}">
              <a16:creationId xmlns:a16="http://schemas.microsoft.com/office/drawing/2014/main" id="{00000000-0008-0000-0300-000054000000}"/>
            </a:ext>
          </a:extLst>
        </xdr:cNvPr>
        <xdr:cNvSpPr txBox="1">
          <a:spLocks noChangeArrowheads="1"/>
        </xdr:cNvSpPr>
      </xdr:nvSpPr>
      <xdr:spPr bwMode="auto">
        <a:xfrm>
          <a:off x="4095750" y="244030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185</xdr:row>
      <xdr:rowOff>66675</xdr:rowOff>
    </xdr:from>
    <xdr:to>
      <xdr:col>3</xdr:col>
      <xdr:colOff>76200</xdr:colOff>
      <xdr:row>186</xdr:row>
      <xdr:rowOff>112101</xdr:rowOff>
    </xdr:to>
    <xdr:sp macro="" textlink="">
      <xdr:nvSpPr>
        <xdr:cNvPr id="85" name="Text Box 5">
          <a:extLst>
            <a:ext uri="{FF2B5EF4-FFF2-40B4-BE49-F238E27FC236}">
              <a16:creationId xmlns:a16="http://schemas.microsoft.com/office/drawing/2014/main" id="{00000000-0008-0000-0300-000055000000}"/>
            </a:ext>
          </a:extLst>
        </xdr:cNvPr>
        <xdr:cNvSpPr txBox="1">
          <a:spLocks noChangeArrowheads="1"/>
        </xdr:cNvSpPr>
      </xdr:nvSpPr>
      <xdr:spPr bwMode="auto">
        <a:xfrm>
          <a:off x="4095750" y="2577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185</xdr:row>
      <xdr:rowOff>66675</xdr:rowOff>
    </xdr:from>
    <xdr:to>
      <xdr:col>3</xdr:col>
      <xdr:colOff>76200</xdr:colOff>
      <xdr:row>186</xdr:row>
      <xdr:rowOff>150201</xdr:rowOff>
    </xdr:to>
    <xdr:sp macro="" textlink="">
      <xdr:nvSpPr>
        <xdr:cNvPr id="86" name="Text Box 40">
          <a:extLst>
            <a:ext uri="{FF2B5EF4-FFF2-40B4-BE49-F238E27FC236}">
              <a16:creationId xmlns:a16="http://schemas.microsoft.com/office/drawing/2014/main" id="{00000000-0008-0000-0300-000056000000}"/>
            </a:ext>
          </a:extLst>
        </xdr:cNvPr>
        <xdr:cNvSpPr txBox="1">
          <a:spLocks noChangeArrowheads="1"/>
        </xdr:cNvSpPr>
      </xdr:nvSpPr>
      <xdr:spPr bwMode="auto">
        <a:xfrm>
          <a:off x="4095750" y="257746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0</xdr:rowOff>
    </xdr:from>
    <xdr:to>
      <xdr:col>3</xdr:col>
      <xdr:colOff>76200</xdr:colOff>
      <xdr:row>112</xdr:row>
      <xdr:rowOff>102576</xdr:rowOff>
    </xdr:to>
    <xdr:sp macro="" textlink="">
      <xdr:nvSpPr>
        <xdr:cNvPr id="87" name="Text Box 38">
          <a:extLst>
            <a:ext uri="{FF2B5EF4-FFF2-40B4-BE49-F238E27FC236}">
              <a16:creationId xmlns:a16="http://schemas.microsoft.com/office/drawing/2014/main" id="{00000000-0008-0000-0300-000057000000}"/>
            </a:ext>
          </a:extLst>
        </xdr:cNvPr>
        <xdr:cNvSpPr txBox="1">
          <a:spLocks noChangeArrowheads="1"/>
        </xdr:cNvSpPr>
      </xdr:nvSpPr>
      <xdr:spPr bwMode="auto">
        <a:xfrm>
          <a:off x="4095750" y="28479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0</xdr:rowOff>
    </xdr:from>
    <xdr:to>
      <xdr:col>3</xdr:col>
      <xdr:colOff>76200</xdr:colOff>
      <xdr:row>112</xdr:row>
      <xdr:rowOff>121626</xdr:rowOff>
    </xdr:to>
    <xdr:sp macro="" textlink="">
      <xdr:nvSpPr>
        <xdr:cNvPr id="88" name="Text Box 38">
          <a:extLst>
            <a:ext uri="{FF2B5EF4-FFF2-40B4-BE49-F238E27FC236}">
              <a16:creationId xmlns:a16="http://schemas.microsoft.com/office/drawing/2014/main" id="{00000000-0008-0000-0300-000058000000}"/>
            </a:ext>
          </a:extLst>
        </xdr:cNvPr>
        <xdr:cNvSpPr txBox="1">
          <a:spLocks noChangeArrowheads="1"/>
        </xdr:cNvSpPr>
      </xdr:nvSpPr>
      <xdr:spPr bwMode="auto">
        <a:xfrm>
          <a:off x="4095750" y="284797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66675</xdr:rowOff>
    </xdr:from>
    <xdr:to>
      <xdr:col>3</xdr:col>
      <xdr:colOff>76200</xdr:colOff>
      <xdr:row>112</xdr:row>
      <xdr:rowOff>93051</xdr:rowOff>
    </xdr:to>
    <xdr:sp macro="" textlink="">
      <xdr:nvSpPr>
        <xdr:cNvPr id="89" name="Text Box 54">
          <a:extLst>
            <a:ext uri="{FF2B5EF4-FFF2-40B4-BE49-F238E27FC236}">
              <a16:creationId xmlns:a16="http://schemas.microsoft.com/office/drawing/2014/main" id="{00000000-0008-0000-0300-000059000000}"/>
            </a:ext>
          </a:extLst>
        </xdr:cNvPr>
        <xdr:cNvSpPr txBox="1">
          <a:spLocks noChangeArrowheads="1"/>
        </xdr:cNvSpPr>
      </xdr:nvSpPr>
      <xdr:spPr bwMode="auto">
        <a:xfrm>
          <a:off x="4095750" y="28546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66675</xdr:rowOff>
    </xdr:from>
    <xdr:to>
      <xdr:col>3</xdr:col>
      <xdr:colOff>76200</xdr:colOff>
      <xdr:row>112</xdr:row>
      <xdr:rowOff>93051</xdr:rowOff>
    </xdr:to>
    <xdr:sp macro="" textlink="">
      <xdr:nvSpPr>
        <xdr:cNvPr id="90" name="Text Box 55">
          <a:extLst>
            <a:ext uri="{FF2B5EF4-FFF2-40B4-BE49-F238E27FC236}">
              <a16:creationId xmlns:a16="http://schemas.microsoft.com/office/drawing/2014/main" id="{00000000-0008-0000-0300-00005A000000}"/>
            </a:ext>
          </a:extLst>
        </xdr:cNvPr>
        <xdr:cNvSpPr txBox="1">
          <a:spLocks noChangeArrowheads="1"/>
        </xdr:cNvSpPr>
      </xdr:nvSpPr>
      <xdr:spPr bwMode="auto">
        <a:xfrm>
          <a:off x="4095750" y="28546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0</xdr:rowOff>
    </xdr:from>
    <xdr:to>
      <xdr:col>3</xdr:col>
      <xdr:colOff>76200</xdr:colOff>
      <xdr:row>112</xdr:row>
      <xdr:rowOff>102576</xdr:rowOff>
    </xdr:to>
    <xdr:sp macro="" textlink="">
      <xdr:nvSpPr>
        <xdr:cNvPr id="91" name="Text Box 38">
          <a:extLst>
            <a:ext uri="{FF2B5EF4-FFF2-40B4-BE49-F238E27FC236}">
              <a16:creationId xmlns:a16="http://schemas.microsoft.com/office/drawing/2014/main" id="{00000000-0008-0000-0300-00005B000000}"/>
            </a:ext>
          </a:extLst>
        </xdr:cNvPr>
        <xdr:cNvSpPr txBox="1">
          <a:spLocks noChangeArrowheads="1"/>
        </xdr:cNvSpPr>
      </xdr:nvSpPr>
      <xdr:spPr bwMode="auto">
        <a:xfrm>
          <a:off x="4095750" y="28479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0</xdr:rowOff>
    </xdr:from>
    <xdr:to>
      <xdr:col>3</xdr:col>
      <xdr:colOff>76200</xdr:colOff>
      <xdr:row>112</xdr:row>
      <xdr:rowOff>121626</xdr:rowOff>
    </xdr:to>
    <xdr:sp macro="" textlink="">
      <xdr:nvSpPr>
        <xdr:cNvPr id="92" name="Text Box 38">
          <a:extLst>
            <a:ext uri="{FF2B5EF4-FFF2-40B4-BE49-F238E27FC236}">
              <a16:creationId xmlns:a16="http://schemas.microsoft.com/office/drawing/2014/main" id="{00000000-0008-0000-0300-00005C000000}"/>
            </a:ext>
          </a:extLst>
        </xdr:cNvPr>
        <xdr:cNvSpPr txBox="1">
          <a:spLocks noChangeArrowheads="1"/>
        </xdr:cNvSpPr>
      </xdr:nvSpPr>
      <xdr:spPr bwMode="auto">
        <a:xfrm>
          <a:off x="4095750" y="284797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66675</xdr:rowOff>
    </xdr:from>
    <xdr:to>
      <xdr:col>3</xdr:col>
      <xdr:colOff>76200</xdr:colOff>
      <xdr:row>112</xdr:row>
      <xdr:rowOff>150201</xdr:rowOff>
    </xdr:to>
    <xdr:sp macro="" textlink="">
      <xdr:nvSpPr>
        <xdr:cNvPr id="93" name="Text Box 38">
          <a:extLst>
            <a:ext uri="{FF2B5EF4-FFF2-40B4-BE49-F238E27FC236}">
              <a16:creationId xmlns:a16="http://schemas.microsoft.com/office/drawing/2014/main" id="{00000000-0008-0000-0300-00005D000000}"/>
            </a:ext>
          </a:extLst>
        </xdr:cNvPr>
        <xdr:cNvSpPr txBox="1">
          <a:spLocks noChangeArrowheads="1"/>
        </xdr:cNvSpPr>
      </xdr:nvSpPr>
      <xdr:spPr bwMode="auto">
        <a:xfrm>
          <a:off x="4095750" y="285464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66675</xdr:rowOff>
    </xdr:from>
    <xdr:to>
      <xdr:col>3</xdr:col>
      <xdr:colOff>76200</xdr:colOff>
      <xdr:row>112</xdr:row>
      <xdr:rowOff>169251</xdr:rowOff>
    </xdr:to>
    <xdr:sp macro="" textlink="">
      <xdr:nvSpPr>
        <xdr:cNvPr id="94" name="Text Box 38">
          <a:extLst>
            <a:ext uri="{FF2B5EF4-FFF2-40B4-BE49-F238E27FC236}">
              <a16:creationId xmlns:a16="http://schemas.microsoft.com/office/drawing/2014/main" id="{00000000-0008-0000-0300-00005E000000}"/>
            </a:ext>
          </a:extLst>
        </xdr:cNvPr>
        <xdr:cNvSpPr txBox="1">
          <a:spLocks noChangeArrowheads="1"/>
        </xdr:cNvSpPr>
      </xdr:nvSpPr>
      <xdr:spPr bwMode="auto">
        <a:xfrm>
          <a:off x="4095750" y="285464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66675</xdr:rowOff>
    </xdr:from>
    <xdr:to>
      <xdr:col>3</xdr:col>
      <xdr:colOff>76200</xdr:colOff>
      <xdr:row>112</xdr:row>
      <xdr:rowOff>150201</xdr:rowOff>
    </xdr:to>
    <xdr:sp macro="" textlink="">
      <xdr:nvSpPr>
        <xdr:cNvPr id="95" name="Text Box 38">
          <a:extLst>
            <a:ext uri="{FF2B5EF4-FFF2-40B4-BE49-F238E27FC236}">
              <a16:creationId xmlns:a16="http://schemas.microsoft.com/office/drawing/2014/main" id="{00000000-0008-0000-0300-00005F000000}"/>
            </a:ext>
          </a:extLst>
        </xdr:cNvPr>
        <xdr:cNvSpPr txBox="1">
          <a:spLocks noChangeArrowheads="1"/>
        </xdr:cNvSpPr>
      </xdr:nvSpPr>
      <xdr:spPr bwMode="auto">
        <a:xfrm>
          <a:off x="4095750" y="285464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66675</xdr:rowOff>
    </xdr:from>
    <xdr:to>
      <xdr:col>3</xdr:col>
      <xdr:colOff>76200</xdr:colOff>
      <xdr:row>112</xdr:row>
      <xdr:rowOff>169251</xdr:rowOff>
    </xdr:to>
    <xdr:sp macro="" textlink="">
      <xdr:nvSpPr>
        <xdr:cNvPr id="96" name="Text Box 38">
          <a:extLst>
            <a:ext uri="{FF2B5EF4-FFF2-40B4-BE49-F238E27FC236}">
              <a16:creationId xmlns:a16="http://schemas.microsoft.com/office/drawing/2014/main" id="{00000000-0008-0000-0300-000060000000}"/>
            </a:ext>
          </a:extLst>
        </xdr:cNvPr>
        <xdr:cNvSpPr txBox="1">
          <a:spLocks noChangeArrowheads="1"/>
        </xdr:cNvSpPr>
      </xdr:nvSpPr>
      <xdr:spPr bwMode="auto">
        <a:xfrm>
          <a:off x="4095750" y="285464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0</xdr:rowOff>
    </xdr:from>
    <xdr:to>
      <xdr:col>3</xdr:col>
      <xdr:colOff>76200</xdr:colOff>
      <xdr:row>112</xdr:row>
      <xdr:rowOff>83526</xdr:rowOff>
    </xdr:to>
    <xdr:sp macro="" textlink="">
      <xdr:nvSpPr>
        <xdr:cNvPr id="97" name="Text Box 38">
          <a:extLst>
            <a:ext uri="{FF2B5EF4-FFF2-40B4-BE49-F238E27FC236}">
              <a16:creationId xmlns:a16="http://schemas.microsoft.com/office/drawing/2014/main" id="{00000000-0008-0000-0300-000061000000}"/>
            </a:ext>
          </a:extLst>
        </xdr:cNvPr>
        <xdr:cNvSpPr txBox="1">
          <a:spLocks noChangeArrowheads="1"/>
        </xdr:cNvSpPr>
      </xdr:nvSpPr>
      <xdr:spPr bwMode="auto">
        <a:xfrm>
          <a:off x="4095750" y="2847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0</xdr:rowOff>
    </xdr:from>
    <xdr:to>
      <xdr:col>3</xdr:col>
      <xdr:colOff>76200</xdr:colOff>
      <xdr:row>112</xdr:row>
      <xdr:rowOff>102576</xdr:rowOff>
    </xdr:to>
    <xdr:sp macro="" textlink="">
      <xdr:nvSpPr>
        <xdr:cNvPr id="98" name="Text Box 38">
          <a:extLst>
            <a:ext uri="{FF2B5EF4-FFF2-40B4-BE49-F238E27FC236}">
              <a16:creationId xmlns:a16="http://schemas.microsoft.com/office/drawing/2014/main" id="{00000000-0008-0000-0300-000062000000}"/>
            </a:ext>
          </a:extLst>
        </xdr:cNvPr>
        <xdr:cNvSpPr txBox="1">
          <a:spLocks noChangeArrowheads="1"/>
        </xdr:cNvSpPr>
      </xdr:nvSpPr>
      <xdr:spPr bwMode="auto">
        <a:xfrm>
          <a:off x="4095750" y="28479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66675</xdr:rowOff>
    </xdr:from>
    <xdr:to>
      <xdr:col>3</xdr:col>
      <xdr:colOff>76200</xdr:colOff>
      <xdr:row>112</xdr:row>
      <xdr:rowOff>74001</xdr:rowOff>
    </xdr:to>
    <xdr:sp macro="" textlink="">
      <xdr:nvSpPr>
        <xdr:cNvPr id="99" name="Text Box 54">
          <a:extLst>
            <a:ext uri="{FF2B5EF4-FFF2-40B4-BE49-F238E27FC236}">
              <a16:creationId xmlns:a16="http://schemas.microsoft.com/office/drawing/2014/main" id="{00000000-0008-0000-0300-000063000000}"/>
            </a:ext>
          </a:extLst>
        </xdr:cNvPr>
        <xdr:cNvSpPr txBox="1">
          <a:spLocks noChangeArrowheads="1"/>
        </xdr:cNvSpPr>
      </xdr:nvSpPr>
      <xdr:spPr bwMode="auto">
        <a:xfrm>
          <a:off x="4095750" y="2854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66675</xdr:rowOff>
    </xdr:from>
    <xdr:to>
      <xdr:col>3</xdr:col>
      <xdr:colOff>76200</xdr:colOff>
      <xdr:row>112</xdr:row>
      <xdr:rowOff>74001</xdr:rowOff>
    </xdr:to>
    <xdr:sp macro="" textlink="">
      <xdr:nvSpPr>
        <xdr:cNvPr id="100" name="Text Box 55">
          <a:extLst>
            <a:ext uri="{FF2B5EF4-FFF2-40B4-BE49-F238E27FC236}">
              <a16:creationId xmlns:a16="http://schemas.microsoft.com/office/drawing/2014/main" id="{00000000-0008-0000-0300-000064000000}"/>
            </a:ext>
          </a:extLst>
        </xdr:cNvPr>
        <xdr:cNvSpPr txBox="1">
          <a:spLocks noChangeArrowheads="1"/>
        </xdr:cNvSpPr>
      </xdr:nvSpPr>
      <xdr:spPr bwMode="auto">
        <a:xfrm>
          <a:off x="4095750" y="2854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0</xdr:rowOff>
    </xdr:from>
    <xdr:to>
      <xdr:col>3</xdr:col>
      <xdr:colOff>76200</xdr:colOff>
      <xdr:row>112</xdr:row>
      <xdr:rowOff>83526</xdr:rowOff>
    </xdr:to>
    <xdr:sp macro="" textlink="">
      <xdr:nvSpPr>
        <xdr:cNvPr id="101" name="Text Box 38">
          <a:extLst>
            <a:ext uri="{FF2B5EF4-FFF2-40B4-BE49-F238E27FC236}">
              <a16:creationId xmlns:a16="http://schemas.microsoft.com/office/drawing/2014/main" id="{00000000-0008-0000-0300-000065000000}"/>
            </a:ext>
          </a:extLst>
        </xdr:cNvPr>
        <xdr:cNvSpPr txBox="1">
          <a:spLocks noChangeArrowheads="1"/>
        </xdr:cNvSpPr>
      </xdr:nvSpPr>
      <xdr:spPr bwMode="auto">
        <a:xfrm>
          <a:off x="4095750" y="2847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0</xdr:rowOff>
    </xdr:from>
    <xdr:to>
      <xdr:col>3</xdr:col>
      <xdr:colOff>76200</xdr:colOff>
      <xdr:row>112</xdr:row>
      <xdr:rowOff>102576</xdr:rowOff>
    </xdr:to>
    <xdr:sp macro="" textlink="">
      <xdr:nvSpPr>
        <xdr:cNvPr id="102" name="Text Box 38">
          <a:extLst>
            <a:ext uri="{FF2B5EF4-FFF2-40B4-BE49-F238E27FC236}">
              <a16:creationId xmlns:a16="http://schemas.microsoft.com/office/drawing/2014/main" id="{00000000-0008-0000-0300-000066000000}"/>
            </a:ext>
          </a:extLst>
        </xdr:cNvPr>
        <xdr:cNvSpPr txBox="1">
          <a:spLocks noChangeArrowheads="1"/>
        </xdr:cNvSpPr>
      </xdr:nvSpPr>
      <xdr:spPr bwMode="auto">
        <a:xfrm>
          <a:off x="4095750" y="28479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66675</xdr:rowOff>
    </xdr:from>
    <xdr:to>
      <xdr:col>3</xdr:col>
      <xdr:colOff>76200</xdr:colOff>
      <xdr:row>112</xdr:row>
      <xdr:rowOff>150201</xdr:rowOff>
    </xdr:to>
    <xdr:sp macro="" textlink="">
      <xdr:nvSpPr>
        <xdr:cNvPr id="103" name="Text Box 38">
          <a:extLst>
            <a:ext uri="{FF2B5EF4-FFF2-40B4-BE49-F238E27FC236}">
              <a16:creationId xmlns:a16="http://schemas.microsoft.com/office/drawing/2014/main" id="{00000000-0008-0000-0300-000067000000}"/>
            </a:ext>
          </a:extLst>
        </xdr:cNvPr>
        <xdr:cNvSpPr txBox="1">
          <a:spLocks noChangeArrowheads="1"/>
        </xdr:cNvSpPr>
      </xdr:nvSpPr>
      <xdr:spPr bwMode="auto">
        <a:xfrm>
          <a:off x="4095750" y="285464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66675</xdr:rowOff>
    </xdr:from>
    <xdr:to>
      <xdr:col>3</xdr:col>
      <xdr:colOff>76200</xdr:colOff>
      <xdr:row>112</xdr:row>
      <xdr:rowOff>169251</xdr:rowOff>
    </xdr:to>
    <xdr:sp macro="" textlink="">
      <xdr:nvSpPr>
        <xdr:cNvPr id="104" name="Text Box 38">
          <a:extLst>
            <a:ext uri="{FF2B5EF4-FFF2-40B4-BE49-F238E27FC236}">
              <a16:creationId xmlns:a16="http://schemas.microsoft.com/office/drawing/2014/main" id="{00000000-0008-0000-0300-000068000000}"/>
            </a:ext>
          </a:extLst>
        </xdr:cNvPr>
        <xdr:cNvSpPr txBox="1">
          <a:spLocks noChangeArrowheads="1"/>
        </xdr:cNvSpPr>
      </xdr:nvSpPr>
      <xdr:spPr bwMode="auto">
        <a:xfrm>
          <a:off x="4095750" y="285464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66675</xdr:rowOff>
    </xdr:from>
    <xdr:to>
      <xdr:col>3</xdr:col>
      <xdr:colOff>76200</xdr:colOff>
      <xdr:row>112</xdr:row>
      <xdr:rowOff>150201</xdr:rowOff>
    </xdr:to>
    <xdr:sp macro="" textlink="">
      <xdr:nvSpPr>
        <xdr:cNvPr id="105" name="Text Box 38">
          <a:extLst>
            <a:ext uri="{FF2B5EF4-FFF2-40B4-BE49-F238E27FC236}">
              <a16:creationId xmlns:a16="http://schemas.microsoft.com/office/drawing/2014/main" id="{00000000-0008-0000-0300-000069000000}"/>
            </a:ext>
          </a:extLst>
        </xdr:cNvPr>
        <xdr:cNvSpPr txBox="1">
          <a:spLocks noChangeArrowheads="1"/>
        </xdr:cNvSpPr>
      </xdr:nvSpPr>
      <xdr:spPr bwMode="auto">
        <a:xfrm>
          <a:off x="4095750" y="285464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66675</xdr:rowOff>
    </xdr:from>
    <xdr:to>
      <xdr:col>3</xdr:col>
      <xdr:colOff>76200</xdr:colOff>
      <xdr:row>112</xdr:row>
      <xdr:rowOff>169251</xdr:rowOff>
    </xdr:to>
    <xdr:sp macro="" textlink="">
      <xdr:nvSpPr>
        <xdr:cNvPr id="106" name="Text Box 38">
          <a:extLst>
            <a:ext uri="{FF2B5EF4-FFF2-40B4-BE49-F238E27FC236}">
              <a16:creationId xmlns:a16="http://schemas.microsoft.com/office/drawing/2014/main" id="{00000000-0008-0000-0300-00006A000000}"/>
            </a:ext>
          </a:extLst>
        </xdr:cNvPr>
        <xdr:cNvSpPr txBox="1">
          <a:spLocks noChangeArrowheads="1"/>
        </xdr:cNvSpPr>
      </xdr:nvSpPr>
      <xdr:spPr bwMode="auto">
        <a:xfrm>
          <a:off x="4095750" y="285464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0</xdr:rowOff>
    </xdr:from>
    <xdr:to>
      <xdr:col>3</xdr:col>
      <xdr:colOff>76200</xdr:colOff>
      <xdr:row>112</xdr:row>
      <xdr:rowOff>83526</xdr:rowOff>
    </xdr:to>
    <xdr:sp macro="" textlink="">
      <xdr:nvSpPr>
        <xdr:cNvPr id="107" name="Text Box 38">
          <a:extLst>
            <a:ext uri="{FF2B5EF4-FFF2-40B4-BE49-F238E27FC236}">
              <a16:creationId xmlns:a16="http://schemas.microsoft.com/office/drawing/2014/main" id="{00000000-0008-0000-0300-00006B000000}"/>
            </a:ext>
          </a:extLst>
        </xdr:cNvPr>
        <xdr:cNvSpPr txBox="1">
          <a:spLocks noChangeArrowheads="1"/>
        </xdr:cNvSpPr>
      </xdr:nvSpPr>
      <xdr:spPr bwMode="auto">
        <a:xfrm>
          <a:off x="4095750" y="2847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0</xdr:rowOff>
    </xdr:from>
    <xdr:to>
      <xdr:col>3</xdr:col>
      <xdr:colOff>76200</xdr:colOff>
      <xdr:row>112</xdr:row>
      <xdr:rowOff>102576</xdr:rowOff>
    </xdr:to>
    <xdr:sp macro="" textlink="">
      <xdr:nvSpPr>
        <xdr:cNvPr id="108" name="Text Box 38">
          <a:extLst>
            <a:ext uri="{FF2B5EF4-FFF2-40B4-BE49-F238E27FC236}">
              <a16:creationId xmlns:a16="http://schemas.microsoft.com/office/drawing/2014/main" id="{00000000-0008-0000-0300-00006C000000}"/>
            </a:ext>
          </a:extLst>
        </xdr:cNvPr>
        <xdr:cNvSpPr txBox="1">
          <a:spLocks noChangeArrowheads="1"/>
        </xdr:cNvSpPr>
      </xdr:nvSpPr>
      <xdr:spPr bwMode="auto">
        <a:xfrm>
          <a:off x="4095750" y="28479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66675</xdr:rowOff>
    </xdr:from>
    <xdr:to>
      <xdr:col>3</xdr:col>
      <xdr:colOff>76200</xdr:colOff>
      <xdr:row>112</xdr:row>
      <xdr:rowOff>74001</xdr:rowOff>
    </xdr:to>
    <xdr:sp macro="" textlink="">
      <xdr:nvSpPr>
        <xdr:cNvPr id="109" name="Text Box 54">
          <a:extLst>
            <a:ext uri="{FF2B5EF4-FFF2-40B4-BE49-F238E27FC236}">
              <a16:creationId xmlns:a16="http://schemas.microsoft.com/office/drawing/2014/main" id="{00000000-0008-0000-0300-00006D000000}"/>
            </a:ext>
          </a:extLst>
        </xdr:cNvPr>
        <xdr:cNvSpPr txBox="1">
          <a:spLocks noChangeArrowheads="1"/>
        </xdr:cNvSpPr>
      </xdr:nvSpPr>
      <xdr:spPr bwMode="auto">
        <a:xfrm>
          <a:off x="4095750" y="2854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66675</xdr:rowOff>
    </xdr:from>
    <xdr:to>
      <xdr:col>3</xdr:col>
      <xdr:colOff>76200</xdr:colOff>
      <xdr:row>112</xdr:row>
      <xdr:rowOff>74001</xdr:rowOff>
    </xdr:to>
    <xdr:sp macro="" textlink="">
      <xdr:nvSpPr>
        <xdr:cNvPr id="110" name="Text Box 55">
          <a:extLst>
            <a:ext uri="{FF2B5EF4-FFF2-40B4-BE49-F238E27FC236}">
              <a16:creationId xmlns:a16="http://schemas.microsoft.com/office/drawing/2014/main" id="{00000000-0008-0000-0300-00006E000000}"/>
            </a:ext>
          </a:extLst>
        </xdr:cNvPr>
        <xdr:cNvSpPr txBox="1">
          <a:spLocks noChangeArrowheads="1"/>
        </xdr:cNvSpPr>
      </xdr:nvSpPr>
      <xdr:spPr bwMode="auto">
        <a:xfrm>
          <a:off x="4095750" y="2854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0</xdr:rowOff>
    </xdr:from>
    <xdr:to>
      <xdr:col>3</xdr:col>
      <xdr:colOff>76200</xdr:colOff>
      <xdr:row>112</xdr:row>
      <xdr:rowOff>83526</xdr:rowOff>
    </xdr:to>
    <xdr:sp macro="" textlink="">
      <xdr:nvSpPr>
        <xdr:cNvPr id="111" name="Text Box 38">
          <a:extLst>
            <a:ext uri="{FF2B5EF4-FFF2-40B4-BE49-F238E27FC236}">
              <a16:creationId xmlns:a16="http://schemas.microsoft.com/office/drawing/2014/main" id="{00000000-0008-0000-0300-00006F000000}"/>
            </a:ext>
          </a:extLst>
        </xdr:cNvPr>
        <xdr:cNvSpPr txBox="1">
          <a:spLocks noChangeArrowheads="1"/>
        </xdr:cNvSpPr>
      </xdr:nvSpPr>
      <xdr:spPr bwMode="auto">
        <a:xfrm>
          <a:off x="4095750" y="2847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111</xdr:row>
      <xdr:rowOff>0</xdr:rowOff>
    </xdr:from>
    <xdr:to>
      <xdr:col>3</xdr:col>
      <xdr:colOff>76200</xdr:colOff>
      <xdr:row>112</xdr:row>
      <xdr:rowOff>102576</xdr:rowOff>
    </xdr:to>
    <xdr:sp macro="" textlink="">
      <xdr:nvSpPr>
        <xdr:cNvPr id="112" name="Text Box 38">
          <a:extLst>
            <a:ext uri="{FF2B5EF4-FFF2-40B4-BE49-F238E27FC236}">
              <a16:creationId xmlns:a16="http://schemas.microsoft.com/office/drawing/2014/main" id="{00000000-0008-0000-0300-000070000000}"/>
            </a:ext>
          </a:extLst>
        </xdr:cNvPr>
        <xdr:cNvSpPr txBox="1">
          <a:spLocks noChangeArrowheads="1"/>
        </xdr:cNvSpPr>
      </xdr:nvSpPr>
      <xdr:spPr bwMode="auto">
        <a:xfrm>
          <a:off x="4095750" y="28479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111</xdr:row>
      <xdr:rowOff>66675</xdr:rowOff>
    </xdr:from>
    <xdr:ext cx="76200" cy="238125"/>
    <xdr:sp macro="" textlink="">
      <xdr:nvSpPr>
        <xdr:cNvPr id="113" name="Text Box 40">
          <a:extLst>
            <a:ext uri="{FF2B5EF4-FFF2-40B4-BE49-F238E27FC236}">
              <a16:creationId xmlns:a16="http://schemas.microsoft.com/office/drawing/2014/main" id="{00000000-0008-0000-0300-000071000000}"/>
            </a:ext>
          </a:extLst>
        </xdr:cNvPr>
        <xdr:cNvSpPr txBox="1">
          <a:spLocks noChangeArrowheads="1"/>
        </xdr:cNvSpPr>
      </xdr:nvSpPr>
      <xdr:spPr bwMode="auto">
        <a:xfrm>
          <a:off x="3800475" y="182213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66675</xdr:rowOff>
    </xdr:from>
    <xdr:ext cx="76200" cy="209550"/>
    <xdr:sp macro="" textlink="">
      <xdr:nvSpPr>
        <xdr:cNvPr id="114" name="Text Box 5">
          <a:extLst>
            <a:ext uri="{FF2B5EF4-FFF2-40B4-BE49-F238E27FC236}">
              <a16:creationId xmlns:a16="http://schemas.microsoft.com/office/drawing/2014/main" id="{00000000-0008-0000-0300-000072000000}"/>
            </a:ext>
          </a:extLst>
        </xdr:cNvPr>
        <xdr:cNvSpPr txBox="1">
          <a:spLocks noChangeArrowheads="1"/>
        </xdr:cNvSpPr>
      </xdr:nvSpPr>
      <xdr:spPr bwMode="auto">
        <a:xfrm>
          <a:off x="3800475" y="18221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66675</xdr:rowOff>
    </xdr:from>
    <xdr:ext cx="76200" cy="247650"/>
    <xdr:sp macro="" textlink="">
      <xdr:nvSpPr>
        <xdr:cNvPr id="115" name="Text Box 40">
          <a:extLst>
            <a:ext uri="{FF2B5EF4-FFF2-40B4-BE49-F238E27FC236}">
              <a16:creationId xmlns:a16="http://schemas.microsoft.com/office/drawing/2014/main" id="{00000000-0008-0000-0300-000073000000}"/>
            </a:ext>
          </a:extLst>
        </xdr:cNvPr>
        <xdr:cNvSpPr txBox="1">
          <a:spLocks noChangeArrowheads="1"/>
        </xdr:cNvSpPr>
      </xdr:nvSpPr>
      <xdr:spPr bwMode="auto">
        <a:xfrm>
          <a:off x="3800475" y="182213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0</xdr:rowOff>
    </xdr:from>
    <xdr:ext cx="76200" cy="266700"/>
    <xdr:sp macro="" textlink="">
      <xdr:nvSpPr>
        <xdr:cNvPr id="116" name="Text Box 38">
          <a:extLst>
            <a:ext uri="{FF2B5EF4-FFF2-40B4-BE49-F238E27FC236}">
              <a16:creationId xmlns:a16="http://schemas.microsoft.com/office/drawing/2014/main" id="{00000000-0008-0000-0300-000074000000}"/>
            </a:ext>
          </a:extLst>
        </xdr:cNvPr>
        <xdr:cNvSpPr txBox="1">
          <a:spLocks noChangeArrowheads="1"/>
        </xdr:cNvSpPr>
      </xdr:nvSpPr>
      <xdr:spPr bwMode="auto">
        <a:xfrm>
          <a:off x="3800475" y="197262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0</xdr:rowOff>
    </xdr:from>
    <xdr:ext cx="76200" cy="285750"/>
    <xdr:sp macro="" textlink="">
      <xdr:nvSpPr>
        <xdr:cNvPr id="117" name="Text Box 38">
          <a:extLst>
            <a:ext uri="{FF2B5EF4-FFF2-40B4-BE49-F238E27FC236}">
              <a16:creationId xmlns:a16="http://schemas.microsoft.com/office/drawing/2014/main" id="{00000000-0008-0000-0300-000075000000}"/>
            </a:ext>
          </a:extLst>
        </xdr:cNvPr>
        <xdr:cNvSpPr txBox="1">
          <a:spLocks noChangeArrowheads="1"/>
        </xdr:cNvSpPr>
      </xdr:nvSpPr>
      <xdr:spPr bwMode="auto">
        <a:xfrm>
          <a:off x="3800475" y="19726275"/>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66675</xdr:rowOff>
    </xdr:from>
    <xdr:ext cx="76200" cy="190500"/>
    <xdr:sp macro="" textlink="">
      <xdr:nvSpPr>
        <xdr:cNvPr id="118" name="Text Box 54">
          <a:extLst>
            <a:ext uri="{FF2B5EF4-FFF2-40B4-BE49-F238E27FC236}">
              <a16:creationId xmlns:a16="http://schemas.microsoft.com/office/drawing/2014/main" id="{00000000-0008-0000-0300-000076000000}"/>
            </a:ext>
          </a:extLst>
        </xdr:cNvPr>
        <xdr:cNvSpPr txBox="1">
          <a:spLocks noChangeArrowheads="1"/>
        </xdr:cNvSpPr>
      </xdr:nvSpPr>
      <xdr:spPr bwMode="auto">
        <a:xfrm>
          <a:off x="3800475" y="19792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66675</xdr:rowOff>
    </xdr:from>
    <xdr:ext cx="76200" cy="190500"/>
    <xdr:sp macro="" textlink="">
      <xdr:nvSpPr>
        <xdr:cNvPr id="119" name="Text Box 55">
          <a:extLst>
            <a:ext uri="{FF2B5EF4-FFF2-40B4-BE49-F238E27FC236}">
              <a16:creationId xmlns:a16="http://schemas.microsoft.com/office/drawing/2014/main" id="{00000000-0008-0000-0300-000077000000}"/>
            </a:ext>
          </a:extLst>
        </xdr:cNvPr>
        <xdr:cNvSpPr txBox="1">
          <a:spLocks noChangeArrowheads="1"/>
        </xdr:cNvSpPr>
      </xdr:nvSpPr>
      <xdr:spPr bwMode="auto">
        <a:xfrm>
          <a:off x="3800475" y="19792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0</xdr:rowOff>
    </xdr:from>
    <xdr:ext cx="76200" cy="266700"/>
    <xdr:sp macro="" textlink="">
      <xdr:nvSpPr>
        <xdr:cNvPr id="120" name="Text Box 38">
          <a:extLst>
            <a:ext uri="{FF2B5EF4-FFF2-40B4-BE49-F238E27FC236}">
              <a16:creationId xmlns:a16="http://schemas.microsoft.com/office/drawing/2014/main" id="{00000000-0008-0000-0300-000078000000}"/>
            </a:ext>
          </a:extLst>
        </xdr:cNvPr>
        <xdr:cNvSpPr txBox="1">
          <a:spLocks noChangeArrowheads="1"/>
        </xdr:cNvSpPr>
      </xdr:nvSpPr>
      <xdr:spPr bwMode="auto">
        <a:xfrm>
          <a:off x="3800475" y="197262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0</xdr:rowOff>
    </xdr:from>
    <xdr:ext cx="76200" cy="285750"/>
    <xdr:sp macro="" textlink="">
      <xdr:nvSpPr>
        <xdr:cNvPr id="121" name="Text Box 38">
          <a:extLst>
            <a:ext uri="{FF2B5EF4-FFF2-40B4-BE49-F238E27FC236}">
              <a16:creationId xmlns:a16="http://schemas.microsoft.com/office/drawing/2014/main" id="{00000000-0008-0000-0300-000079000000}"/>
            </a:ext>
          </a:extLst>
        </xdr:cNvPr>
        <xdr:cNvSpPr txBox="1">
          <a:spLocks noChangeArrowheads="1"/>
        </xdr:cNvSpPr>
      </xdr:nvSpPr>
      <xdr:spPr bwMode="auto">
        <a:xfrm>
          <a:off x="3800475" y="19726275"/>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66675</xdr:rowOff>
    </xdr:from>
    <xdr:ext cx="76200" cy="247650"/>
    <xdr:sp macro="" textlink="">
      <xdr:nvSpPr>
        <xdr:cNvPr id="122" name="Text Box 38">
          <a:extLst>
            <a:ext uri="{FF2B5EF4-FFF2-40B4-BE49-F238E27FC236}">
              <a16:creationId xmlns:a16="http://schemas.microsoft.com/office/drawing/2014/main" id="{00000000-0008-0000-0300-00007A000000}"/>
            </a:ext>
          </a:extLst>
        </xdr:cNvPr>
        <xdr:cNvSpPr txBox="1">
          <a:spLocks noChangeArrowheads="1"/>
        </xdr:cNvSpPr>
      </xdr:nvSpPr>
      <xdr:spPr bwMode="auto">
        <a:xfrm>
          <a:off x="3800475" y="197929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66675</xdr:rowOff>
    </xdr:from>
    <xdr:ext cx="76200" cy="266700"/>
    <xdr:sp macro="" textlink="">
      <xdr:nvSpPr>
        <xdr:cNvPr id="123" name="Text Box 38">
          <a:extLst>
            <a:ext uri="{FF2B5EF4-FFF2-40B4-BE49-F238E27FC236}">
              <a16:creationId xmlns:a16="http://schemas.microsoft.com/office/drawing/2014/main" id="{00000000-0008-0000-0300-00007B000000}"/>
            </a:ext>
          </a:extLst>
        </xdr:cNvPr>
        <xdr:cNvSpPr txBox="1">
          <a:spLocks noChangeArrowheads="1"/>
        </xdr:cNvSpPr>
      </xdr:nvSpPr>
      <xdr:spPr bwMode="auto">
        <a:xfrm>
          <a:off x="3800475" y="197929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66675</xdr:rowOff>
    </xdr:from>
    <xdr:ext cx="76200" cy="247650"/>
    <xdr:sp macro="" textlink="">
      <xdr:nvSpPr>
        <xdr:cNvPr id="124" name="Text Box 38">
          <a:extLst>
            <a:ext uri="{FF2B5EF4-FFF2-40B4-BE49-F238E27FC236}">
              <a16:creationId xmlns:a16="http://schemas.microsoft.com/office/drawing/2014/main" id="{00000000-0008-0000-0300-00007C000000}"/>
            </a:ext>
          </a:extLst>
        </xdr:cNvPr>
        <xdr:cNvSpPr txBox="1">
          <a:spLocks noChangeArrowheads="1"/>
        </xdr:cNvSpPr>
      </xdr:nvSpPr>
      <xdr:spPr bwMode="auto">
        <a:xfrm>
          <a:off x="3800475" y="197929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66675</xdr:rowOff>
    </xdr:from>
    <xdr:ext cx="76200" cy="266700"/>
    <xdr:sp macro="" textlink="">
      <xdr:nvSpPr>
        <xdr:cNvPr id="125" name="Text Box 38">
          <a:extLst>
            <a:ext uri="{FF2B5EF4-FFF2-40B4-BE49-F238E27FC236}">
              <a16:creationId xmlns:a16="http://schemas.microsoft.com/office/drawing/2014/main" id="{00000000-0008-0000-0300-00007D000000}"/>
            </a:ext>
          </a:extLst>
        </xdr:cNvPr>
        <xdr:cNvSpPr txBox="1">
          <a:spLocks noChangeArrowheads="1"/>
        </xdr:cNvSpPr>
      </xdr:nvSpPr>
      <xdr:spPr bwMode="auto">
        <a:xfrm>
          <a:off x="3800475" y="197929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0</xdr:rowOff>
    </xdr:from>
    <xdr:ext cx="76200" cy="247650"/>
    <xdr:sp macro="" textlink="">
      <xdr:nvSpPr>
        <xdr:cNvPr id="126" name="Text Box 38">
          <a:extLst>
            <a:ext uri="{FF2B5EF4-FFF2-40B4-BE49-F238E27FC236}">
              <a16:creationId xmlns:a16="http://schemas.microsoft.com/office/drawing/2014/main" id="{00000000-0008-0000-0300-00007E000000}"/>
            </a:ext>
          </a:extLst>
        </xdr:cNvPr>
        <xdr:cNvSpPr txBox="1">
          <a:spLocks noChangeArrowheads="1"/>
        </xdr:cNvSpPr>
      </xdr:nvSpPr>
      <xdr:spPr bwMode="auto">
        <a:xfrm>
          <a:off x="3800475" y="197262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0</xdr:rowOff>
    </xdr:from>
    <xdr:ext cx="76200" cy="266700"/>
    <xdr:sp macro="" textlink="">
      <xdr:nvSpPr>
        <xdr:cNvPr id="127" name="Text Box 38">
          <a:extLst>
            <a:ext uri="{FF2B5EF4-FFF2-40B4-BE49-F238E27FC236}">
              <a16:creationId xmlns:a16="http://schemas.microsoft.com/office/drawing/2014/main" id="{00000000-0008-0000-0300-00007F000000}"/>
            </a:ext>
          </a:extLst>
        </xdr:cNvPr>
        <xdr:cNvSpPr txBox="1">
          <a:spLocks noChangeArrowheads="1"/>
        </xdr:cNvSpPr>
      </xdr:nvSpPr>
      <xdr:spPr bwMode="auto">
        <a:xfrm>
          <a:off x="3800475" y="197262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66675</xdr:rowOff>
    </xdr:from>
    <xdr:ext cx="76200" cy="171450"/>
    <xdr:sp macro="" textlink="">
      <xdr:nvSpPr>
        <xdr:cNvPr id="128" name="Text Box 54">
          <a:extLst>
            <a:ext uri="{FF2B5EF4-FFF2-40B4-BE49-F238E27FC236}">
              <a16:creationId xmlns:a16="http://schemas.microsoft.com/office/drawing/2014/main" id="{00000000-0008-0000-0300-000080000000}"/>
            </a:ext>
          </a:extLst>
        </xdr:cNvPr>
        <xdr:cNvSpPr txBox="1">
          <a:spLocks noChangeArrowheads="1"/>
        </xdr:cNvSpPr>
      </xdr:nvSpPr>
      <xdr:spPr bwMode="auto">
        <a:xfrm>
          <a:off x="3800475" y="197929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66675</xdr:rowOff>
    </xdr:from>
    <xdr:ext cx="76200" cy="171450"/>
    <xdr:sp macro="" textlink="">
      <xdr:nvSpPr>
        <xdr:cNvPr id="129" name="Text Box 55">
          <a:extLst>
            <a:ext uri="{FF2B5EF4-FFF2-40B4-BE49-F238E27FC236}">
              <a16:creationId xmlns:a16="http://schemas.microsoft.com/office/drawing/2014/main" id="{00000000-0008-0000-0300-000081000000}"/>
            </a:ext>
          </a:extLst>
        </xdr:cNvPr>
        <xdr:cNvSpPr txBox="1">
          <a:spLocks noChangeArrowheads="1"/>
        </xdr:cNvSpPr>
      </xdr:nvSpPr>
      <xdr:spPr bwMode="auto">
        <a:xfrm>
          <a:off x="3800475" y="197929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0</xdr:rowOff>
    </xdr:from>
    <xdr:ext cx="76200" cy="247650"/>
    <xdr:sp macro="" textlink="">
      <xdr:nvSpPr>
        <xdr:cNvPr id="130" name="Text Box 38">
          <a:extLst>
            <a:ext uri="{FF2B5EF4-FFF2-40B4-BE49-F238E27FC236}">
              <a16:creationId xmlns:a16="http://schemas.microsoft.com/office/drawing/2014/main" id="{00000000-0008-0000-0300-000082000000}"/>
            </a:ext>
          </a:extLst>
        </xdr:cNvPr>
        <xdr:cNvSpPr txBox="1">
          <a:spLocks noChangeArrowheads="1"/>
        </xdr:cNvSpPr>
      </xdr:nvSpPr>
      <xdr:spPr bwMode="auto">
        <a:xfrm>
          <a:off x="3800475" y="197262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0</xdr:rowOff>
    </xdr:from>
    <xdr:ext cx="76200" cy="266700"/>
    <xdr:sp macro="" textlink="">
      <xdr:nvSpPr>
        <xdr:cNvPr id="131" name="Text Box 38">
          <a:extLst>
            <a:ext uri="{FF2B5EF4-FFF2-40B4-BE49-F238E27FC236}">
              <a16:creationId xmlns:a16="http://schemas.microsoft.com/office/drawing/2014/main" id="{00000000-0008-0000-0300-000083000000}"/>
            </a:ext>
          </a:extLst>
        </xdr:cNvPr>
        <xdr:cNvSpPr txBox="1">
          <a:spLocks noChangeArrowheads="1"/>
        </xdr:cNvSpPr>
      </xdr:nvSpPr>
      <xdr:spPr bwMode="auto">
        <a:xfrm>
          <a:off x="3800475" y="197262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66675</xdr:rowOff>
    </xdr:from>
    <xdr:ext cx="76200" cy="247650"/>
    <xdr:sp macro="" textlink="">
      <xdr:nvSpPr>
        <xdr:cNvPr id="132" name="Text Box 38">
          <a:extLst>
            <a:ext uri="{FF2B5EF4-FFF2-40B4-BE49-F238E27FC236}">
              <a16:creationId xmlns:a16="http://schemas.microsoft.com/office/drawing/2014/main" id="{00000000-0008-0000-0300-000084000000}"/>
            </a:ext>
          </a:extLst>
        </xdr:cNvPr>
        <xdr:cNvSpPr txBox="1">
          <a:spLocks noChangeArrowheads="1"/>
        </xdr:cNvSpPr>
      </xdr:nvSpPr>
      <xdr:spPr bwMode="auto">
        <a:xfrm>
          <a:off x="3800475" y="197929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66675</xdr:rowOff>
    </xdr:from>
    <xdr:ext cx="76200" cy="266700"/>
    <xdr:sp macro="" textlink="">
      <xdr:nvSpPr>
        <xdr:cNvPr id="133" name="Text Box 38">
          <a:extLst>
            <a:ext uri="{FF2B5EF4-FFF2-40B4-BE49-F238E27FC236}">
              <a16:creationId xmlns:a16="http://schemas.microsoft.com/office/drawing/2014/main" id="{00000000-0008-0000-0300-000085000000}"/>
            </a:ext>
          </a:extLst>
        </xdr:cNvPr>
        <xdr:cNvSpPr txBox="1">
          <a:spLocks noChangeArrowheads="1"/>
        </xdr:cNvSpPr>
      </xdr:nvSpPr>
      <xdr:spPr bwMode="auto">
        <a:xfrm>
          <a:off x="3800475" y="197929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66675</xdr:rowOff>
    </xdr:from>
    <xdr:ext cx="76200" cy="247650"/>
    <xdr:sp macro="" textlink="">
      <xdr:nvSpPr>
        <xdr:cNvPr id="134" name="Text Box 38">
          <a:extLst>
            <a:ext uri="{FF2B5EF4-FFF2-40B4-BE49-F238E27FC236}">
              <a16:creationId xmlns:a16="http://schemas.microsoft.com/office/drawing/2014/main" id="{00000000-0008-0000-0300-000086000000}"/>
            </a:ext>
          </a:extLst>
        </xdr:cNvPr>
        <xdr:cNvSpPr txBox="1">
          <a:spLocks noChangeArrowheads="1"/>
        </xdr:cNvSpPr>
      </xdr:nvSpPr>
      <xdr:spPr bwMode="auto">
        <a:xfrm>
          <a:off x="3800475" y="197929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66675</xdr:rowOff>
    </xdr:from>
    <xdr:ext cx="76200" cy="266700"/>
    <xdr:sp macro="" textlink="">
      <xdr:nvSpPr>
        <xdr:cNvPr id="135" name="Text Box 38">
          <a:extLst>
            <a:ext uri="{FF2B5EF4-FFF2-40B4-BE49-F238E27FC236}">
              <a16:creationId xmlns:a16="http://schemas.microsoft.com/office/drawing/2014/main" id="{00000000-0008-0000-0300-000087000000}"/>
            </a:ext>
          </a:extLst>
        </xdr:cNvPr>
        <xdr:cNvSpPr txBox="1">
          <a:spLocks noChangeArrowheads="1"/>
        </xdr:cNvSpPr>
      </xdr:nvSpPr>
      <xdr:spPr bwMode="auto">
        <a:xfrm>
          <a:off x="3800475" y="197929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0</xdr:rowOff>
    </xdr:from>
    <xdr:ext cx="76200" cy="247650"/>
    <xdr:sp macro="" textlink="">
      <xdr:nvSpPr>
        <xdr:cNvPr id="136" name="Text Box 38">
          <a:extLst>
            <a:ext uri="{FF2B5EF4-FFF2-40B4-BE49-F238E27FC236}">
              <a16:creationId xmlns:a16="http://schemas.microsoft.com/office/drawing/2014/main" id="{00000000-0008-0000-0300-000088000000}"/>
            </a:ext>
          </a:extLst>
        </xdr:cNvPr>
        <xdr:cNvSpPr txBox="1">
          <a:spLocks noChangeArrowheads="1"/>
        </xdr:cNvSpPr>
      </xdr:nvSpPr>
      <xdr:spPr bwMode="auto">
        <a:xfrm>
          <a:off x="3800475" y="197262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0</xdr:rowOff>
    </xdr:from>
    <xdr:ext cx="76200" cy="266700"/>
    <xdr:sp macro="" textlink="">
      <xdr:nvSpPr>
        <xdr:cNvPr id="137" name="Text Box 38">
          <a:extLst>
            <a:ext uri="{FF2B5EF4-FFF2-40B4-BE49-F238E27FC236}">
              <a16:creationId xmlns:a16="http://schemas.microsoft.com/office/drawing/2014/main" id="{00000000-0008-0000-0300-000089000000}"/>
            </a:ext>
          </a:extLst>
        </xdr:cNvPr>
        <xdr:cNvSpPr txBox="1">
          <a:spLocks noChangeArrowheads="1"/>
        </xdr:cNvSpPr>
      </xdr:nvSpPr>
      <xdr:spPr bwMode="auto">
        <a:xfrm>
          <a:off x="3800475" y="197262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66675</xdr:rowOff>
    </xdr:from>
    <xdr:ext cx="76200" cy="171450"/>
    <xdr:sp macro="" textlink="">
      <xdr:nvSpPr>
        <xdr:cNvPr id="138" name="Text Box 54">
          <a:extLst>
            <a:ext uri="{FF2B5EF4-FFF2-40B4-BE49-F238E27FC236}">
              <a16:creationId xmlns:a16="http://schemas.microsoft.com/office/drawing/2014/main" id="{00000000-0008-0000-0300-00008A000000}"/>
            </a:ext>
          </a:extLst>
        </xdr:cNvPr>
        <xdr:cNvSpPr txBox="1">
          <a:spLocks noChangeArrowheads="1"/>
        </xdr:cNvSpPr>
      </xdr:nvSpPr>
      <xdr:spPr bwMode="auto">
        <a:xfrm>
          <a:off x="3800475" y="197929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66675</xdr:rowOff>
    </xdr:from>
    <xdr:ext cx="76200" cy="171450"/>
    <xdr:sp macro="" textlink="">
      <xdr:nvSpPr>
        <xdr:cNvPr id="139" name="Text Box 55">
          <a:extLst>
            <a:ext uri="{FF2B5EF4-FFF2-40B4-BE49-F238E27FC236}">
              <a16:creationId xmlns:a16="http://schemas.microsoft.com/office/drawing/2014/main" id="{00000000-0008-0000-0300-00008B000000}"/>
            </a:ext>
          </a:extLst>
        </xdr:cNvPr>
        <xdr:cNvSpPr txBox="1">
          <a:spLocks noChangeArrowheads="1"/>
        </xdr:cNvSpPr>
      </xdr:nvSpPr>
      <xdr:spPr bwMode="auto">
        <a:xfrm>
          <a:off x="3800475" y="197929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0</xdr:rowOff>
    </xdr:from>
    <xdr:ext cx="76200" cy="247650"/>
    <xdr:sp macro="" textlink="">
      <xdr:nvSpPr>
        <xdr:cNvPr id="140" name="Text Box 38">
          <a:extLst>
            <a:ext uri="{FF2B5EF4-FFF2-40B4-BE49-F238E27FC236}">
              <a16:creationId xmlns:a16="http://schemas.microsoft.com/office/drawing/2014/main" id="{00000000-0008-0000-0300-00008C000000}"/>
            </a:ext>
          </a:extLst>
        </xdr:cNvPr>
        <xdr:cNvSpPr txBox="1">
          <a:spLocks noChangeArrowheads="1"/>
        </xdr:cNvSpPr>
      </xdr:nvSpPr>
      <xdr:spPr bwMode="auto">
        <a:xfrm>
          <a:off x="3800475" y="197262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179</xdr:row>
      <xdr:rowOff>0</xdr:rowOff>
    </xdr:from>
    <xdr:ext cx="76200" cy="266700"/>
    <xdr:sp macro="" textlink="">
      <xdr:nvSpPr>
        <xdr:cNvPr id="141" name="Text Box 38">
          <a:extLst>
            <a:ext uri="{FF2B5EF4-FFF2-40B4-BE49-F238E27FC236}">
              <a16:creationId xmlns:a16="http://schemas.microsoft.com/office/drawing/2014/main" id="{00000000-0008-0000-0300-00008D000000}"/>
            </a:ext>
          </a:extLst>
        </xdr:cNvPr>
        <xdr:cNvSpPr txBox="1">
          <a:spLocks noChangeArrowheads="1"/>
        </xdr:cNvSpPr>
      </xdr:nvSpPr>
      <xdr:spPr bwMode="auto">
        <a:xfrm>
          <a:off x="3800475" y="197262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90</xdr:row>
      <xdr:rowOff>66675</xdr:rowOff>
    </xdr:from>
    <xdr:ext cx="76200" cy="238125"/>
    <xdr:sp macro="" textlink="">
      <xdr:nvSpPr>
        <xdr:cNvPr id="142" name="Text Box 40">
          <a:extLst>
            <a:ext uri="{FF2B5EF4-FFF2-40B4-BE49-F238E27FC236}">
              <a16:creationId xmlns:a16="http://schemas.microsoft.com/office/drawing/2014/main" id="{00000000-0008-0000-0300-00008E000000}"/>
            </a:ext>
          </a:extLst>
        </xdr:cNvPr>
        <xdr:cNvSpPr txBox="1">
          <a:spLocks noChangeArrowheads="1"/>
        </xdr:cNvSpPr>
      </xdr:nvSpPr>
      <xdr:spPr bwMode="auto">
        <a:xfrm>
          <a:off x="3800475" y="161067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91</xdr:row>
      <xdr:rowOff>0</xdr:rowOff>
    </xdr:from>
    <xdr:ext cx="76200" cy="238125"/>
    <xdr:sp macro="" textlink="">
      <xdr:nvSpPr>
        <xdr:cNvPr id="143" name="Text Box 40">
          <a:extLst>
            <a:ext uri="{FF2B5EF4-FFF2-40B4-BE49-F238E27FC236}">
              <a16:creationId xmlns:a16="http://schemas.microsoft.com/office/drawing/2014/main" id="{00000000-0008-0000-0300-00008F000000}"/>
            </a:ext>
          </a:extLst>
        </xdr:cNvPr>
        <xdr:cNvSpPr txBox="1">
          <a:spLocks noChangeArrowheads="1"/>
        </xdr:cNvSpPr>
      </xdr:nvSpPr>
      <xdr:spPr bwMode="auto">
        <a:xfrm>
          <a:off x="3800475" y="182213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91</xdr:row>
      <xdr:rowOff>0</xdr:rowOff>
    </xdr:from>
    <xdr:ext cx="76200" cy="209550"/>
    <xdr:sp macro="" textlink="">
      <xdr:nvSpPr>
        <xdr:cNvPr id="144" name="Text Box 5">
          <a:extLst>
            <a:ext uri="{FF2B5EF4-FFF2-40B4-BE49-F238E27FC236}">
              <a16:creationId xmlns:a16="http://schemas.microsoft.com/office/drawing/2014/main" id="{00000000-0008-0000-0300-000090000000}"/>
            </a:ext>
          </a:extLst>
        </xdr:cNvPr>
        <xdr:cNvSpPr txBox="1">
          <a:spLocks noChangeArrowheads="1"/>
        </xdr:cNvSpPr>
      </xdr:nvSpPr>
      <xdr:spPr bwMode="auto">
        <a:xfrm>
          <a:off x="3800475" y="18221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91</xdr:row>
      <xdr:rowOff>0</xdr:rowOff>
    </xdr:from>
    <xdr:ext cx="76200" cy="247650"/>
    <xdr:sp macro="" textlink="">
      <xdr:nvSpPr>
        <xdr:cNvPr id="145" name="Text Box 40">
          <a:extLst>
            <a:ext uri="{FF2B5EF4-FFF2-40B4-BE49-F238E27FC236}">
              <a16:creationId xmlns:a16="http://schemas.microsoft.com/office/drawing/2014/main" id="{00000000-0008-0000-0300-000091000000}"/>
            </a:ext>
          </a:extLst>
        </xdr:cNvPr>
        <xdr:cNvSpPr txBox="1">
          <a:spLocks noChangeArrowheads="1"/>
        </xdr:cNvSpPr>
      </xdr:nvSpPr>
      <xdr:spPr bwMode="auto">
        <a:xfrm>
          <a:off x="3800475" y="182213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91</xdr:row>
      <xdr:rowOff>0</xdr:rowOff>
    </xdr:from>
    <xdr:ext cx="76200" cy="238125"/>
    <xdr:sp macro="" textlink="">
      <xdr:nvSpPr>
        <xdr:cNvPr id="150" name="Text Box 40">
          <a:extLst>
            <a:ext uri="{FF2B5EF4-FFF2-40B4-BE49-F238E27FC236}">
              <a16:creationId xmlns:a16="http://schemas.microsoft.com/office/drawing/2014/main" id="{00000000-0008-0000-0300-000096000000}"/>
            </a:ext>
          </a:extLst>
        </xdr:cNvPr>
        <xdr:cNvSpPr txBox="1">
          <a:spLocks noChangeArrowheads="1"/>
        </xdr:cNvSpPr>
      </xdr:nvSpPr>
      <xdr:spPr bwMode="auto">
        <a:xfrm>
          <a:off x="3800475" y="182213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91</xdr:row>
      <xdr:rowOff>0</xdr:rowOff>
    </xdr:from>
    <xdr:ext cx="76200" cy="209550"/>
    <xdr:sp macro="" textlink="">
      <xdr:nvSpPr>
        <xdr:cNvPr id="151" name="Text Box 5">
          <a:extLst>
            <a:ext uri="{FF2B5EF4-FFF2-40B4-BE49-F238E27FC236}">
              <a16:creationId xmlns:a16="http://schemas.microsoft.com/office/drawing/2014/main" id="{00000000-0008-0000-0300-000097000000}"/>
            </a:ext>
          </a:extLst>
        </xdr:cNvPr>
        <xdr:cNvSpPr txBox="1">
          <a:spLocks noChangeArrowheads="1"/>
        </xdr:cNvSpPr>
      </xdr:nvSpPr>
      <xdr:spPr bwMode="auto">
        <a:xfrm>
          <a:off x="3800475" y="18221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91</xdr:row>
      <xdr:rowOff>0</xdr:rowOff>
    </xdr:from>
    <xdr:ext cx="76200" cy="247650"/>
    <xdr:sp macro="" textlink="">
      <xdr:nvSpPr>
        <xdr:cNvPr id="152" name="Text Box 40">
          <a:extLst>
            <a:ext uri="{FF2B5EF4-FFF2-40B4-BE49-F238E27FC236}">
              <a16:creationId xmlns:a16="http://schemas.microsoft.com/office/drawing/2014/main" id="{00000000-0008-0000-0300-000098000000}"/>
            </a:ext>
          </a:extLst>
        </xdr:cNvPr>
        <xdr:cNvSpPr txBox="1">
          <a:spLocks noChangeArrowheads="1"/>
        </xdr:cNvSpPr>
      </xdr:nvSpPr>
      <xdr:spPr bwMode="auto">
        <a:xfrm>
          <a:off x="3800475" y="182213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91</xdr:row>
      <xdr:rowOff>0</xdr:rowOff>
    </xdr:from>
    <xdr:ext cx="76200" cy="238125"/>
    <xdr:sp macro="" textlink="">
      <xdr:nvSpPr>
        <xdr:cNvPr id="153" name="Text Box 40">
          <a:extLst>
            <a:ext uri="{FF2B5EF4-FFF2-40B4-BE49-F238E27FC236}">
              <a16:creationId xmlns:a16="http://schemas.microsoft.com/office/drawing/2014/main" id="{00000000-0008-0000-0300-000099000000}"/>
            </a:ext>
          </a:extLst>
        </xdr:cNvPr>
        <xdr:cNvSpPr txBox="1">
          <a:spLocks noChangeArrowheads="1"/>
        </xdr:cNvSpPr>
      </xdr:nvSpPr>
      <xdr:spPr bwMode="auto">
        <a:xfrm>
          <a:off x="3800475" y="182213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200</xdr:row>
      <xdr:rowOff>0</xdr:rowOff>
    </xdr:from>
    <xdr:ext cx="76200" cy="200025"/>
    <xdr:sp macro="" textlink="">
      <xdr:nvSpPr>
        <xdr:cNvPr id="154" name="Text Box 38">
          <a:extLst>
            <a:ext uri="{FF2B5EF4-FFF2-40B4-BE49-F238E27FC236}">
              <a16:creationId xmlns:a16="http://schemas.microsoft.com/office/drawing/2014/main" id="{00000000-0008-0000-0300-00009A000000}"/>
            </a:ext>
          </a:extLst>
        </xdr:cNvPr>
        <xdr:cNvSpPr txBox="1">
          <a:spLocks noChangeArrowheads="1"/>
        </xdr:cNvSpPr>
      </xdr:nvSpPr>
      <xdr:spPr bwMode="auto">
        <a:xfrm>
          <a:off x="3800475" y="3881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200</xdr:row>
      <xdr:rowOff>0</xdr:rowOff>
    </xdr:from>
    <xdr:ext cx="76200" cy="200025"/>
    <xdr:sp macro="" textlink="">
      <xdr:nvSpPr>
        <xdr:cNvPr id="155" name="Text Box 38">
          <a:extLst>
            <a:ext uri="{FF2B5EF4-FFF2-40B4-BE49-F238E27FC236}">
              <a16:creationId xmlns:a16="http://schemas.microsoft.com/office/drawing/2014/main" id="{00000000-0008-0000-0300-00009B000000}"/>
            </a:ext>
          </a:extLst>
        </xdr:cNvPr>
        <xdr:cNvSpPr txBox="1">
          <a:spLocks noChangeArrowheads="1"/>
        </xdr:cNvSpPr>
      </xdr:nvSpPr>
      <xdr:spPr bwMode="auto">
        <a:xfrm>
          <a:off x="3800475" y="38719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204</xdr:row>
      <xdr:rowOff>0</xdr:rowOff>
    </xdr:from>
    <xdr:ext cx="76200" cy="200025"/>
    <xdr:sp macro="" textlink="">
      <xdr:nvSpPr>
        <xdr:cNvPr id="156" name="Text Box 38">
          <a:extLst>
            <a:ext uri="{FF2B5EF4-FFF2-40B4-BE49-F238E27FC236}">
              <a16:creationId xmlns:a16="http://schemas.microsoft.com/office/drawing/2014/main" id="{00000000-0008-0000-0300-00009C000000}"/>
            </a:ext>
          </a:extLst>
        </xdr:cNvPr>
        <xdr:cNvSpPr txBox="1">
          <a:spLocks noChangeArrowheads="1"/>
        </xdr:cNvSpPr>
      </xdr:nvSpPr>
      <xdr:spPr bwMode="auto">
        <a:xfrm>
          <a:off x="3800475" y="3937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202</xdr:row>
      <xdr:rowOff>0</xdr:rowOff>
    </xdr:from>
    <xdr:ext cx="76200" cy="200025"/>
    <xdr:sp macro="" textlink="">
      <xdr:nvSpPr>
        <xdr:cNvPr id="157" name="Text Box 38">
          <a:extLst>
            <a:ext uri="{FF2B5EF4-FFF2-40B4-BE49-F238E27FC236}">
              <a16:creationId xmlns:a16="http://schemas.microsoft.com/office/drawing/2014/main" id="{00000000-0008-0000-0300-00009D000000}"/>
            </a:ext>
          </a:extLst>
        </xdr:cNvPr>
        <xdr:cNvSpPr txBox="1">
          <a:spLocks noChangeArrowheads="1"/>
        </xdr:cNvSpPr>
      </xdr:nvSpPr>
      <xdr:spPr bwMode="auto">
        <a:xfrm>
          <a:off x="3800475" y="3937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202</xdr:row>
      <xdr:rowOff>0</xdr:rowOff>
    </xdr:from>
    <xdr:ext cx="76200" cy="200025"/>
    <xdr:sp macro="" textlink="">
      <xdr:nvSpPr>
        <xdr:cNvPr id="158" name="Text Box 38">
          <a:extLst>
            <a:ext uri="{FF2B5EF4-FFF2-40B4-BE49-F238E27FC236}">
              <a16:creationId xmlns:a16="http://schemas.microsoft.com/office/drawing/2014/main" id="{00000000-0008-0000-0300-00009E000000}"/>
            </a:ext>
          </a:extLst>
        </xdr:cNvPr>
        <xdr:cNvSpPr txBox="1">
          <a:spLocks noChangeArrowheads="1"/>
        </xdr:cNvSpPr>
      </xdr:nvSpPr>
      <xdr:spPr bwMode="auto">
        <a:xfrm>
          <a:off x="3800475" y="3937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0</xdr:colOff>
      <xdr:row>41</xdr:row>
      <xdr:rowOff>0</xdr:rowOff>
    </xdr:from>
    <xdr:to>
      <xdr:col>3</xdr:col>
      <xdr:colOff>76200</xdr:colOff>
      <xdr:row>41</xdr:row>
      <xdr:rowOff>200025</xdr:rowOff>
    </xdr:to>
    <xdr:sp macro="" textlink="">
      <xdr:nvSpPr>
        <xdr:cNvPr id="159" name="Text Box 6">
          <a:extLst>
            <a:ext uri="{FF2B5EF4-FFF2-40B4-BE49-F238E27FC236}">
              <a16:creationId xmlns:a16="http://schemas.microsoft.com/office/drawing/2014/main" id="{00000000-0008-0000-0300-00009F000000}"/>
            </a:ext>
          </a:extLst>
        </xdr:cNvPr>
        <xdr:cNvSpPr txBox="1">
          <a:spLocks noChangeArrowheads="1"/>
        </xdr:cNvSpPr>
      </xdr:nvSpPr>
      <xdr:spPr bwMode="auto">
        <a:xfrm>
          <a:off x="4171950" y="16973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200025</xdr:rowOff>
    </xdr:to>
    <xdr:sp macro="" textlink="">
      <xdr:nvSpPr>
        <xdr:cNvPr id="160" name="Text Box 7">
          <a:extLst>
            <a:ext uri="{FF2B5EF4-FFF2-40B4-BE49-F238E27FC236}">
              <a16:creationId xmlns:a16="http://schemas.microsoft.com/office/drawing/2014/main" id="{00000000-0008-0000-0300-0000A0000000}"/>
            </a:ext>
          </a:extLst>
        </xdr:cNvPr>
        <xdr:cNvSpPr txBox="1">
          <a:spLocks noChangeArrowheads="1"/>
        </xdr:cNvSpPr>
      </xdr:nvSpPr>
      <xdr:spPr bwMode="auto">
        <a:xfrm>
          <a:off x="4171950" y="16973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0</xdr:colOff>
      <xdr:row>101</xdr:row>
      <xdr:rowOff>76200</xdr:rowOff>
    </xdr:from>
    <xdr:ext cx="76200" cy="1581150"/>
    <xdr:sp macro="" textlink="">
      <xdr:nvSpPr>
        <xdr:cNvPr id="2" name="Text Box 9">
          <a:extLst>
            <a:ext uri="{FF2B5EF4-FFF2-40B4-BE49-F238E27FC236}">
              <a16:creationId xmlns:a16="http://schemas.microsoft.com/office/drawing/2014/main" id="{00000000-0008-0000-0400-000002000000}"/>
            </a:ext>
          </a:extLst>
        </xdr:cNvPr>
        <xdr:cNvSpPr txBox="1">
          <a:spLocks noChangeArrowheads="1"/>
        </xdr:cNvSpPr>
      </xdr:nvSpPr>
      <xdr:spPr bwMode="auto">
        <a:xfrm>
          <a:off x="10096500" y="63065025"/>
          <a:ext cx="762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231</xdr:row>
      <xdr:rowOff>0</xdr:rowOff>
    </xdr:from>
    <xdr:ext cx="76200" cy="190500"/>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3857625" y="133731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600075"/>
    <xdr:sp macro="" textlink="">
      <xdr:nvSpPr>
        <xdr:cNvPr id="5" name="Text Box 2">
          <a:extLst>
            <a:ext uri="{FF2B5EF4-FFF2-40B4-BE49-F238E27FC236}">
              <a16:creationId xmlns:a16="http://schemas.microsoft.com/office/drawing/2014/main" id="{00000000-0008-0000-0400-000005000000}"/>
            </a:ext>
          </a:extLst>
        </xdr:cNvPr>
        <xdr:cNvSpPr txBox="1">
          <a:spLocks noChangeArrowheads="1"/>
        </xdr:cNvSpPr>
      </xdr:nvSpPr>
      <xdr:spPr bwMode="auto">
        <a:xfrm>
          <a:off x="3857625" y="133350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600075"/>
    <xdr:sp macro="" textlink="">
      <xdr:nvSpPr>
        <xdr:cNvPr id="6" name="Text Box 2">
          <a:extLst>
            <a:ext uri="{FF2B5EF4-FFF2-40B4-BE49-F238E27FC236}">
              <a16:creationId xmlns:a16="http://schemas.microsoft.com/office/drawing/2014/main" id="{00000000-0008-0000-0400-000006000000}"/>
            </a:ext>
          </a:extLst>
        </xdr:cNvPr>
        <xdr:cNvSpPr txBox="1">
          <a:spLocks noChangeArrowheads="1"/>
        </xdr:cNvSpPr>
      </xdr:nvSpPr>
      <xdr:spPr bwMode="auto">
        <a:xfrm>
          <a:off x="3857625" y="133350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600075"/>
    <xdr:sp macro="" textlink="">
      <xdr:nvSpPr>
        <xdr:cNvPr id="7" name="Text Box 2">
          <a:extLst>
            <a:ext uri="{FF2B5EF4-FFF2-40B4-BE49-F238E27FC236}">
              <a16:creationId xmlns:a16="http://schemas.microsoft.com/office/drawing/2014/main" id="{00000000-0008-0000-0400-000007000000}"/>
            </a:ext>
          </a:extLst>
        </xdr:cNvPr>
        <xdr:cNvSpPr txBox="1">
          <a:spLocks noChangeArrowheads="1"/>
        </xdr:cNvSpPr>
      </xdr:nvSpPr>
      <xdr:spPr bwMode="auto">
        <a:xfrm>
          <a:off x="3857625" y="133350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231</xdr:row>
      <xdr:rowOff>0</xdr:rowOff>
    </xdr:from>
    <xdr:ext cx="76200" cy="1828800"/>
    <xdr:sp macro="" textlink="">
      <xdr:nvSpPr>
        <xdr:cNvPr id="8" name="Text Box 9">
          <a:extLst>
            <a:ext uri="{FF2B5EF4-FFF2-40B4-BE49-F238E27FC236}">
              <a16:creationId xmlns:a16="http://schemas.microsoft.com/office/drawing/2014/main" id="{00000000-0008-0000-0400-000008000000}"/>
            </a:ext>
          </a:extLst>
        </xdr:cNvPr>
        <xdr:cNvSpPr txBox="1">
          <a:spLocks noChangeArrowheads="1"/>
        </xdr:cNvSpPr>
      </xdr:nvSpPr>
      <xdr:spPr bwMode="auto">
        <a:xfrm>
          <a:off x="3857625" y="1337310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231</xdr:row>
      <xdr:rowOff>0</xdr:rowOff>
    </xdr:from>
    <xdr:ext cx="76200" cy="1828800"/>
    <xdr:sp macro="" textlink="">
      <xdr:nvSpPr>
        <xdr:cNvPr id="9" name="Text Box 10">
          <a:extLst>
            <a:ext uri="{FF2B5EF4-FFF2-40B4-BE49-F238E27FC236}">
              <a16:creationId xmlns:a16="http://schemas.microsoft.com/office/drawing/2014/main" id="{00000000-0008-0000-0400-000009000000}"/>
            </a:ext>
          </a:extLst>
        </xdr:cNvPr>
        <xdr:cNvSpPr txBox="1">
          <a:spLocks noChangeArrowheads="1"/>
        </xdr:cNvSpPr>
      </xdr:nvSpPr>
      <xdr:spPr bwMode="auto">
        <a:xfrm>
          <a:off x="3857625" y="1337310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231</xdr:row>
      <xdr:rowOff>0</xdr:rowOff>
    </xdr:from>
    <xdr:ext cx="76200" cy="1828800"/>
    <xdr:sp macro="" textlink="">
      <xdr:nvSpPr>
        <xdr:cNvPr id="10" name="Text Box 11">
          <a:extLst>
            <a:ext uri="{FF2B5EF4-FFF2-40B4-BE49-F238E27FC236}">
              <a16:creationId xmlns:a16="http://schemas.microsoft.com/office/drawing/2014/main" id="{00000000-0008-0000-0400-00000A000000}"/>
            </a:ext>
          </a:extLst>
        </xdr:cNvPr>
        <xdr:cNvSpPr txBox="1">
          <a:spLocks noChangeArrowheads="1"/>
        </xdr:cNvSpPr>
      </xdr:nvSpPr>
      <xdr:spPr bwMode="auto">
        <a:xfrm>
          <a:off x="3857625" y="1337310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231</xdr:row>
      <xdr:rowOff>0</xdr:rowOff>
    </xdr:from>
    <xdr:ext cx="76200" cy="1828800"/>
    <xdr:sp macro="" textlink="">
      <xdr:nvSpPr>
        <xdr:cNvPr id="11" name="Text Box 12">
          <a:extLst>
            <a:ext uri="{FF2B5EF4-FFF2-40B4-BE49-F238E27FC236}">
              <a16:creationId xmlns:a16="http://schemas.microsoft.com/office/drawing/2014/main" id="{00000000-0008-0000-0400-00000B000000}"/>
            </a:ext>
          </a:extLst>
        </xdr:cNvPr>
        <xdr:cNvSpPr txBox="1">
          <a:spLocks noChangeArrowheads="1"/>
        </xdr:cNvSpPr>
      </xdr:nvSpPr>
      <xdr:spPr bwMode="auto">
        <a:xfrm>
          <a:off x="3857625" y="1337310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231</xdr:row>
      <xdr:rowOff>0</xdr:rowOff>
    </xdr:from>
    <xdr:ext cx="76200" cy="1828800"/>
    <xdr:sp macro="" textlink="">
      <xdr:nvSpPr>
        <xdr:cNvPr id="12" name="Text Box 13">
          <a:extLst>
            <a:ext uri="{FF2B5EF4-FFF2-40B4-BE49-F238E27FC236}">
              <a16:creationId xmlns:a16="http://schemas.microsoft.com/office/drawing/2014/main" id="{00000000-0008-0000-0400-00000C000000}"/>
            </a:ext>
          </a:extLst>
        </xdr:cNvPr>
        <xdr:cNvSpPr txBox="1">
          <a:spLocks noChangeArrowheads="1"/>
        </xdr:cNvSpPr>
      </xdr:nvSpPr>
      <xdr:spPr bwMode="auto">
        <a:xfrm>
          <a:off x="3857625" y="1337310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231</xdr:row>
      <xdr:rowOff>0</xdr:rowOff>
    </xdr:from>
    <xdr:ext cx="76200" cy="1828800"/>
    <xdr:sp macro="" textlink="">
      <xdr:nvSpPr>
        <xdr:cNvPr id="13" name="Text Box 14">
          <a:extLst>
            <a:ext uri="{FF2B5EF4-FFF2-40B4-BE49-F238E27FC236}">
              <a16:creationId xmlns:a16="http://schemas.microsoft.com/office/drawing/2014/main" id="{00000000-0008-0000-0400-00000D000000}"/>
            </a:ext>
          </a:extLst>
        </xdr:cNvPr>
        <xdr:cNvSpPr txBox="1">
          <a:spLocks noChangeArrowheads="1"/>
        </xdr:cNvSpPr>
      </xdr:nvSpPr>
      <xdr:spPr bwMode="auto">
        <a:xfrm>
          <a:off x="3857625" y="1337310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231</xdr:row>
      <xdr:rowOff>0</xdr:rowOff>
    </xdr:from>
    <xdr:ext cx="76200" cy="1828800"/>
    <xdr:sp macro="" textlink="">
      <xdr:nvSpPr>
        <xdr:cNvPr id="14" name="Text Box 15">
          <a:extLst>
            <a:ext uri="{FF2B5EF4-FFF2-40B4-BE49-F238E27FC236}">
              <a16:creationId xmlns:a16="http://schemas.microsoft.com/office/drawing/2014/main" id="{00000000-0008-0000-0400-00000E000000}"/>
            </a:ext>
          </a:extLst>
        </xdr:cNvPr>
        <xdr:cNvSpPr txBox="1">
          <a:spLocks noChangeArrowheads="1"/>
        </xdr:cNvSpPr>
      </xdr:nvSpPr>
      <xdr:spPr bwMode="auto">
        <a:xfrm>
          <a:off x="3857625" y="1337310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231</xdr:row>
      <xdr:rowOff>0</xdr:rowOff>
    </xdr:from>
    <xdr:ext cx="76200" cy="1828800"/>
    <xdr:sp macro="" textlink="">
      <xdr:nvSpPr>
        <xdr:cNvPr id="15" name="Text Box 16">
          <a:extLst>
            <a:ext uri="{FF2B5EF4-FFF2-40B4-BE49-F238E27FC236}">
              <a16:creationId xmlns:a16="http://schemas.microsoft.com/office/drawing/2014/main" id="{00000000-0008-0000-0400-00000F000000}"/>
            </a:ext>
          </a:extLst>
        </xdr:cNvPr>
        <xdr:cNvSpPr txBox="1">
          <a:spLocks noChangeArrowheads="1"/>
        </xdr:cNvSpPr>
      </xdr:nvSpPr>
      <xdr:spPr bwMode="auto">
        <a:xfrm>
          <a:off x="3857625" y="1337310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231</xdr:row>
      <xdr:rowOff>0</xdr:rowOff>
    </xdr:from>
    <xdr:ext cx="76200" cy="1828800"/>
    <xdr:sp macro="" textlink="">
      <xdr:nvSpPr>
        <xdr:cNvPr id="16" name="Text Box 17">
          <a:extLst>
            <a:ext uri="{FF2B5EF4-FFF2-40B4-BE49-F238E27FC236}">
              <a16:creationId xmlns:a16="http://schemas.microsoft.com/office/drawing/2014/main" id="{00000000-0008-0000-0400-000010000000}"/>
            </a:ext>
          </a:extLst>
        </xdr:cNvPr>
        <xdr:cNvSpPr txBox="1">
          <a:spLocks noChangeArrowheads="1"/>
        </xdr:cNvSpPr>
      </xdr:nvSpPr>
      <xdr:spPr bwMode="auto">
        <a:xfrm>
          <a:off x="3857625" y="1337310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231</xdr:row>
      <xdr:rowOff>0</xdr:rowOff>
    </xdr:from>
    <xdr:ext cx="76200" cy="1828800"/>
    <xdr:sp macro="" textlink="">
      <xdr:nvSpPr>
        <xdr:cNvPr id="17" name="Text Box 18">
          <a:extLst>
            <a:ext uri="{FF2B5EF4-FFF2-40B4-BE49-F238E27FC236}">
              <a16:creationId xmlns:a16="http://schemas.microsoft.com/office/drawing/2014/main" id="{00000000-0008-0000-0400-000011000000}"/>
            </a:ext>
          </a:extLst>
        </xdr:cNvPr>
        <xdr:cNvSpPr txBox="1">
          <a:spLocks noChangeArrowheads="1"/>
        </xdr:cNvSpPr>
      </xdr:nvSpPr>
      <xdr:spPr bwMode="auto">
        <a:xfrm>
          <a:off x="3857625" y="1337310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231</xdr:row>
      <xdr:rowOff>0</xdr:rowOff>
    </xdr:from>
    <xdr:ext cx="76200" cy="600075"/>
    <xdr:sp macro="" textlink="">
      <xdr:nvSpPr>
        <xdr:cNvPr id="18" name="Text Box 2">
          <a:extLst>
            <a:ext uri="{FF2B5EF4-FFF2-40B4-BE49-F238E27FC236}">
              <a16:creationId xmlns:a16="http://schemas.microsoft.com/office/drawing/2014/main" id="{00000000-0008-0000-0400-000012000000}"/>
            </a:ext>
          </a:extLst>
        </xdr:cNvPr>
        <xdr:cNvSpPr txBox="1">
          <a:spLocks noChangeArrowheads="1"/>
        </xdr:cNvSpPr>
      </xdr:nvSpPr>
      <xdr:spPr bwMode="auto">
        <a:xfrm>
          <a:off x="3857625" y="133731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600075"/>
    <xdr:sp macro="" textlink="">
      <xdr:nvSpPr>
        <xdr:cNvPr id="19" name="Text Box 2">
          <a:extLst>
            <a:ext uri="{FF2B5EF4-FFF2-40B4-BE49-F238E27FC236}">
              <a16:creationId xmlns:a16="http://schemas.microsoft.com/office/drawing/2014/main" id="{00000000-0008-0000-0400-000013000000}"/>
            </a:ext>
          </a:extLst>
        </xdr:cNvPr>
        <xdr:cNvSpPr txBox="1">
          <a:spLocks noChangeArrowheads="1"/>
        </xdr:cNvSpPr>
      </xdr:nvSpPr>
      <xdr:spPr bwMode="auto">
        <a:xfrm>
          <a:off x="3857625" y="133350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600075"/>
    <xdr:sp macro="" textlink="">
      <xdr:nvSpPr>
        <xdr:cNvPr id="20" name="Text Box 2">
          <a:extLst>
            <a:ext uri="{FF2B5EF4-FFF2-40B4-BE49-F238E27FC236}">
              <a16:creationId xmlns:a16="http://schemas.microsoft.com/office/drawing/2014/main" id="{00000000-0008-0000-0400-000014000000}"/>
            </a:ext>
          </a:extLst>
        </xdr:cNvPr>
        <xdr:cNvSpPr txBox="1">
          <a:spLocks noChangeArrowheads="1"/>
        </xdr:cNvSpPr>
      </xdr:nvSpPr>
      <xdr:spPr bwMode="auto">
        <a:xfrm>
          <a:off x="3857625" y="133350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828800"/>
    <xdr:sp macro="" textlink="">
      <xdr:nvSpPr>
        <xdr:cNvPr id="21" name="Text Box 9">
          <a:extLst>
            <a:ext uri="{FF2B5EF4-FFF2-40B4-BE49-F238E27FC236}">
              <a16:creationId xmlns:a16="http://schemas.microsoft.com/office/drawing/2014/main" id="{00000000-0008-0000-0400-000015000000}"/>
            </a:ext>
          </a:extLst>
        </xdr:cNvPr>
        <xdr:cNvSpPr txBox="1">
          <a:spLocks noChangeArrowheads="1"/>
        </xdr:cNvSpPr>
      </xdr:nvSpPr>
      <xdr:spPr bwMode="auto">
        <a:xfrm>
          <a:off x="3857625" y="1333500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828800"/>
    <xdr:sp macro="" textlink="">
      <xdr:nvSpPr>
        <xdr:cNvPr id="22" name="Text Box 10">
          <a:extLst>
            <a:ext uri="{FF2B5EF4-FFF2-40B4-BE49-F238E27FC236}">
              <a16:creationId xmlns:a16="http://schemas.microsoft.com/office/drawing/2014/main" id="{00000000-0008-0000-0400-000016000000}"/>
            </a:ext>
          </a:extLst>
        </xdr:cNvPr>
        <xdr:cNvSpPr txBox="1">
          <a:spLocks noChangeArrowheads="1"/>
        </xdr:cNvSpPr>
      </xdr:nvSpPr>
      <xdr:spPr bwMode="auto">
        <a:xfrm>
          <a:off x="3857625" y="1333500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828800"/>
    <xdr:sp macro="" textlink="">
      <xdr:nvSpPr>
        <xdr:cNvPr id="23" name="Text Box 11">
          <a:extLst>
            <a:ext uri="{FF2B5EF4-FFF2-40B4-BE49-F238E27FC236}">
              <a16:creationId xmlns:a16="http://schemas.microsoft.com/office/drawing/2014/main" id="{00000000-0008-0000-0400-000017000000}"/>
            </a:ext>
          </a:extLst>
        </xdr:cNvPr>
        <xdr:cNvSpPr txBox="1">
          <a:spLocks noChangeArrowheads="1"/>
        </xdr:cNvSpPr>
      </xdr:nvSpPr>
      <xdr:spPr bwMode="auto">
        <a:xfrm>
          <a:off x="3857625" y="1333500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828800"/>
    <xdr:sp macro="" textlink="">
      <xdr:nvSpPr>
        <xdr:cNvPr id="24" name="Text Box 12">
          <a:extLst>
            <a:ext uri="{FF2B5EF4-FFF2-40B4-BE49-F238E27FC236}">
              <a16:creationId xmlns:a16="http://schemas.microsoft.com/office/drawing/2014/main" id="{00000000-0008-0000-0400-000018000000}"/>
            </a:ext>
          </a:extLst>
        </xdr:cNvPr>
        <xdr:cNvSpPr txBox="1">
          <a:spLocks noChangeArrowheads="1"/>
        </xdr:cNvSpPr>
      </xdr:nvSpPr>
      <xdr:spPr bwMode="auto">
        <a:xfrm>
          <a:off x="3857625" y="1333500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828800"/>
    <xdr:sp macro="" textlink="">
      <xdr:nvSpPr>
        <xdr:cNvPr id="25" name="Text Box 13">
          <a:extLst>
            <a:ext uri="{FF2B5EF4-FFF2-40B4-BE49-F238E27FC236}">
              <a16:creationId xmlns:a16="http://schemas.microsoft.com/office/drawing/2014/main" id="{00000000-0008-0000-0400-000019000000}"/>
            </a:ext>
          </a:extLst>
        </xdr:cNvPr>
        <xdr:cNvSpPr txBox="1">
          <a:spLocks noChangeArrowheads="1"/>
        </xdr:cNvSpPr>
      </xdr:nvSpPr>
      <xdr:spPr bwMode="auto">
        <a:xfrm>
          <a:off x="3857625" y="1333500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828800"/>
    <xdr:sp macro="" textlink="">
      <xdr:nvSpPr>
        <xdr:cNvPr id="26" name="Text Box 14">
          <a:extLst>
            <a:ext uri="{FF2B5EF4-FFF2-40B4-BE49-F238E27FC236}">
              <a16:creationId xmlns:a16="http://schemas.microsoft.com/office/drawing/2014/main" id="{00000000-0008-0000-0400-00001A000000}"/>
            </a:ext>
          </a:extLst>
        </xdr:cNvPr>
        <xdr:cNvSpPr txBox="1">
          <a:spLocks noChangeArrowheads="1"/>
        </xdr:cNvSpPr>
      </xdr:nvSpPr>
      <xdr:spPr bwMode="auto">
        <a:xfrm>
          <a:off x="3857625" y="1333500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828800"/>
    <xdr:sp macro="" textlink="">
      <xdr:nvSpPr>
        <xdr:cNvPr id="27" name="Text Box 15">
          <a:extLst>
            <a:ext uri="{FF2B5EF4-FFF2-40B4-BE49-F238E27FC236}">
              <a16:creationId xmlns:a16="http://schemas.microsoft.com/office/drawing/2014/main" id="{00000000-0008-0000-0400-00001B000000}"/>
            </a:ext>
          </a:extLst>
        </xdr:cNvPr>
        <xdr:cNvSpPr txBox="1">
          <a:spLocks noChangeArrowheads="1"/>
        </xdr:cNvSpPr>
      </xdr:nvSpPr>
      <xdr:spPr bwMode="auto">
        <a:xfrm>
          <a:off x="3857625" y="1333500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828800"/>
    <xdr:sp macro="" textlink="">
      <xdr:nvSpPr>
        <xdr:cNvPr id="28" name="Text Box 16">
          <a:extLst>
            <a:ext uri="{FF2B5EF4-FFF2-40B4-BE49-F238E27FC236}">
              <a16:creationId xmlns:a16="http://schemas.microsoft.com/office/drawing/2014/main" id="{00000000-0008-0000-0400-00001C000000}"/>
            </a:ext>
          </a:extLst>
        </xdr:cNvPr>
        <xdr:cNvSpPr txBox="1">
          <a:spLocks noChangeArrowheads="1"/>
        </xdr:cNvSpPr>
      </xdr:nvSpPr>
      <xdr:spPr bwMode="auto">
        <a:xfrm>
          <a:off x="3857625" y="1333500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828800"/>
    <xdr:sp macro="" textlink="">
      <xdr:nvSpPr>
        <xdr:cNvPr id="29" name="Text Box 17">
          <a:extLst>
            <a:ext uri="{FF2B5EF4-FFF2-40B4-BE49-F238E27FC236}">
              <a16:creationId xmlns:a16="http://schemas.microsoft.com/office/drawing/2014/main" id="{00000000-0008-0000-0400-00001D000000}"/>
            </a:ext>
          </a:extLst>
        </xdr:cNvPr>
        <xdr:cNvSpPr txBox="1">
          <a:spLocks noChangeArrowheads="1"/>
        </xdr:cNvSpPr>
      </xdr:nvSpPr>
      <xdr:spPr bwMode="auto">
        <a:xfrm>
          <a:off x="3857625" y="1333500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828800"/>
    <xdr:sp macro="" textlink="">
      <xdr:nvSpPr>
        <xdr:cNvPr id="30" name="Text Box 18">
          <a:extLst>
            <a:ext uri="{FF2B5EF4-FFF2-40B4-BE49-F238E27FC236}">
              <a16:creationId xmlns:a16="http://schemas.microsoft.com/office/drawing/2014/main" id="{00000000-0008-0000-0400-00001E000000}"/>
            </a:ext>
          </a:extLst>
        </xdr:cNvPr>
        <xdr:cNvSpPr txBox="1">
          <a:spLocks noChangeArrowheads="1"/>
        </xdr:cNvSpPr>
      </xdr:nvSpPr>
      <xdr:spPr bwMode="auto">
        <a:xfrm>
          <a:off x="3857625" y="1333500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600075"/>
    <xdr:sp macro="" textlink="">
      <xdr:nvSpPr>
        <xdr:cNvPr id="31" name="Text Box 2">
          <a:extLst>
            <a:ext uri="{FF2B5EF4-FFF2-40B4-BE49-F238E27FC236}">
              <a16:creationId xmlns:a16="http://schemas.microsoft.com/office/drawing/2014/main" id="{00000000-0008-0000-0400-00001F000000}"/>
            </a:ext>
          </a:extLst>
        </xdr:cNvPr>
        <xdr:cNvSpPr txBox="1">
          <a:spLocks noChangeArrowheads="1"/>
        </xdr:cNvSpPr>
      </xdr:nvSpPr>
      <xdr:spPr bwMode="auto">
        <a:xfrm>
          <a:off x="3857625" y="133350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600075"/>
    <xdr:sp macro="" textlink="">
      <xdr:nvSpPr>
        <xdr:cNvPr id="32" name="Text Box 2">
          <a:extLst>
            <a:ext uri="{FF2B5EF4-FFF2-40B4-BE49-F238E27FC236}">
              <a16:creationId xmlns:a16="http://schemas.microsoft.com/office/drawing/2014/main" id="{00000000-0008-0000-0400-000020000000}"/>
            </a:ext>
          </a:extLst>
        </xdr:cNvPr>
        <xdr:cNvSpPr txBox="1">
          <a:spLocks noChangeArrowheads="1"/>
        </xdr:cNvSpPr>
      </xdr:nvSpPr>
      <xdr:spPr bwMode="auto">
        <a:xfrm>
          <a:off x="3857625" y="133350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600075"/>
    <xdr:sp macro="" textlink="">
      <xdr:nvSpPr>
        <xdr:cNvPr id="33" name="Text Box 2">
          <a:extLst>
            <a:ext uri="{FF2B5EF4-FFF2-40B4-BE49-F238E27FC236}">
              <a16:creationId xmlns:a16="http://schemas.microsoft.com/office/drawing/2014/main" id="{00000000-0008-0000-0400-000021000000}"/>
            </a:ext>
          </a:extLst>
        </xdr:cNvPr>
        <xdr:cNvSpPr txBox="1">
          <a:spLocks noChangeArrowheads="1"/>
        </xdr:cNvSpPr>
      </xdr:nvSpPr>
      <xdr:spPr bwMode="auto">
        <a:xfrm>
          <a:off x="3857625" y="133350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057275"/>
    <xdr:sp macro="" textlink="">
      <xdr:nvSpPr>
        <xdr:cNvPr id="34" name="Text Box 1">
          <a:extLst>
            <a:ext uri="{FF2B5EF4-FFF2-40B4-BE49-F238E27FC236}">
              <a16:creationId xmlns:a16="http://schemas.microsoft.com/office/drawing/2014/main" id="{00000000-0008-0000-0400-000022000000}"/>
            </a:ext>
          </a:extLst>
        </xdr:cNvPr>
        <xdr:cNvSpPr txBox="1">
          <a:spLocks noChangeArrowheads="1"/>
        </xdr:cNvSpPr>
      </xdr:nvSpPr>
      <xdr:spPr bwMode="auto">
        <a:xfrm>
          <a:off x="38576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057275"/>
    <xdr:sp macro="" textlink="">
      <xdr:nvSpPr>
        <xdr:cNvPr id="35" name="Text Box 3">
          <a:extLst>
            <a:ext uri="{FF2B5EF4-FFF2-40B4-BE49-F238E27FC236}">
              <a16:creationId xmlns:a16="http://schemas.microsoft.com/office/drawing/2014/main" id="{00000000-0008-0000-0400-000023000000}"/>
            </a:ext>
          </a:extLst>
        </xdr:cNvPr>
        <xdr:cNvSpPr txBox="1">
          <a:spLocks noChangeArrowheads="1"/>
        </xdr:cNvSpPr>
      </xdr:nvSpPr>
      <xdr:spPr bwMode="auto">
        <a:xfrm>
          <a:off x="38576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057275"/>
    <xdr:sp macro="" textlink="">
      <xdr:nvSpPr>
        <xdr:cNvPr id="36" name="Text Box 4">
          <a:extLst>
            <a:ext uri="{FF2B5EF4-FFF2-40B4-BE49-F238E27FC236}">
              <a16:creationId xmlns:a16="http://schemas.microsoft.com/office/drawing/2014/main" id="{00000000-0008-0000-0400-000024000000}"/>
            </a:ext>
          </a:extLst>
        </xdr:cNvPr>
        <xdr:cNvSpPr txBox="1">
          <a:spLocks noChangeArrowheads="1"/>
        </xdr:cNvSpPr>
      </xdr:nvSpPr>
      <xdr:spPr bwMode="auto">
        <a:xfrm>
          <a:off x="38576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057275"/>
    <xdr:sp macro="" textlink="">
      <xdr:nvSpPr>
        <xdr:cNvPr id="37" name="Text Box 5">
          <a:extLst>
            <a:ext uri="{FF2B5EF4-FFF2-40B4-BE49-F238E27FC236}">
              <a16:creationId xmlns:a16="http://schemas.microsoft.com/office/drawing/2014/main" id="{00000000-0008-0000-0400-000025000000}"/>
            </a:ext>
          </a:extLst>
        </xdr:cNvPr>
        <xdr:cNvSpPr txBox="1">
          <a:spLocks noChangeArrowheads="1"/>
        </xdr:cNvSpPr>
      </xdr:nvSpPr>
      <xdr:spPr bwMode="auto">
        <a:xfrm>
          <a:off x="38576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057275"/>
    <xdr:sp macro="" textlink="">
      <xdr:nvSpPr>
        <xdr:cNvPr id="38" name="Text Box 6">
          <a:extLst>
            <a:ext uri="{FF2B5EF4-FFF2-40B4-BE49-F238E27FC236}">
              <a16:creationId xmlns:a16="http://schemas.microsoft.com/office/drawing/2014/main" id="{00000000-0008-0000-0400-000026000000}"/>
            </a:ext>
          </a:extLst>
        </xdr:cNvPr>
        <xdr:cNvSpPr txBox="1">
          <a:spLocks noChangeArrowheads="1"/>
        </xdr:cNvSpPr>
      </xdr:nvSpPr>
      <xdr:spPr bwMode="auto">
        <a:xfrm>
          <a:off x="38576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057275"/>
    <xdr:sp macro="" textlink="">
      <xdr:nvSpPr>
        <xdr:cNvPr id="39" name="Text Box 7">
          <a:extLst>
            <a:ext uri="{FF2B5EF4-FFF2-40B4-BE49-F238E27FC236}">
              <a16:creationId xmlns:a16="http://schemas.microsoft.com/office/drawing/2014/main" id="{00000000-0008-0000-0400-000027000000}"/>
            </a:ext>
          </a:extLst>
        </xdr:cNvPr>
        <xdr:cNvSpPr txBox="1">
          <a:spLocks noChangeArrowheads="1"/>
        </xdr:cNvSpPr>
      </xdr:nvSpPr>
      <xdr:spPr bwMode="auto">
        <a:xfrm>
          <a:off x="38576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225</xdr:row>
      <xdr:rowOff>0</xdr:rowOff>
    </xdr:from>
    <xdr:ext cx="76200" cy="1057275"/>
    <xdr:sp macro="" textlink="">
      <xdr:nvSpPr>
        <xdr:cNvPr id="40" name="Text Box 11">
          <a:extLst>
            <a:ext uri="{FF2B5EF4-FFF2-40B4-BE49-F238E27FC236}">
              <a16:creationId xmlns:a16="http://schemas.microsoft.com/office/drawing/2014/main" id="{00000000-0008-0000-0400-000028000000}"/>
            </a:ext>
          </a:extLst>
        </xdr:cNvPr>
        <xdr:cNvSpPr txBox="1">
          <a:spLocks noChangeArrowheads="1"/>
        </xdr:cNvSpPr>
      </xdr:nvSpPr>
      <xdr:spPr bwMode="auto">
        <a:xfrm>
          <a:off x="16478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225</xdr:row>
      <xdr:rowOff>0</xdr:rowOff>
    </xdr:from>
    <xdr:ext cx="76200" cy="1057275"/>
    <xdr:sp macro="" textlink="">
      <xdr:nvSpPr>
        <xdr:cNvPr id="41" name="Text Box 12">
          <a:extLst>
            <a:ext uri="{FF2B5EF4-FFF2-40B4-BE49-F238E27FC236}">
              <a16:creationId xmlns:a16="http://schemas.microsoft.com/office/drawing/2014/main" id="{00000000-0008-0000-0400-000029000000}"/>
            </a:ext>
          </a:extLst>
        </xdr:cNvPr>
        <xdr:cNvSpPr txBox="1">
          <a:spLocks noChangeArrowheads="1"/>
        </xdr:cNvSpPr>
      </xdr:nvSpPr>
      <xdr:spPr bwMode="auto">
        <a:xfrm>
          <a:off x="16478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057275"/>
    <xdr:sp macro="" textlink="">
      <xdr:nvSpPr>
        <xdr:cNvPr id="42" name="Text Box 13">
          <a:extLst>
            <a:ext uri="{FF2B5EF4-FFF2-40B4-BE49-F238E27FC236}">
              <a16:creationId xmlns:a16="http://schemas.microsoft.com/office/drawing/2014/main" id="{00000000-0008-0000-0400-00002A000000}"/>
            </a:ext>
          </a:extLst>
        </xdr:cNvPr>
        <xdr:cNvSpPr txBox="1">
          <a:spLocks noChangeArrowheads="1"/>
        </xdr:cNvSpPr>
      </xdr:nvSpPr>
      <xdr:spPr bwMode="auto">
        <a:xfrm>
          <a:off x="38576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057275"/>
    <xdr:sp macro="" textlink="">
      <xdr:nvSpPr>
        <xdr:cNvPr id="43" name="Text Box 14">
          <a:extLst>
            <a:ext uri="{FF2B5EF4-FFF2-40B4-BE49-F238E27FC236}">
              <a16:creationId xmlns:a16="http://schemas.microsoft.com/office/drawing/2014/main" id="{00000000-0008-0000-0400-00002B000000}"/>
            </a:ext>
          </a:extLst>
        </xdr:cNvPr>
        <xdr:cNvSpPr txBox="1">
          <a:spLocks noChangeArrowheads="1"/>
        </xdr:cNvSpPr>
      </xdr:nvSpPr>
      <xdr:spPr bwMode="auto">
        <a:xfrm>
          <a:off x="38576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225</xdr:row>
      <xdr:rowOff>0</xdr:rowOff>
    </xdr:from>
    <xdr:ext cx="76200" cy="1057275"/>
    <xdr:sp macro="" textlink="">
      <xdr:nvSpPr>
        <xdr:cNvPr id="44" name="Text Box 15">
          <a:extLst>
            <a:ext uri="{FF2B5EF4-FFF2-40B4-BE49-F238E27FC236}">
              <a16:creationId xmlns:a16="http://schemas.microsoft.com/office/drawing/2014/main" id="{00000000-0008-0000-0400-00002C000000}"/>
            </a:ext>
          </a:extLst>
        </xdr:cNvPr>
        <xdr:cNvSpPr txBox="1">
          <a:spLocks noChangeArrowheads="1"/>
        </xdr:cNvSpPr>
      </xdr:nvSpPr>
      <xdr:spPr bwMode="auto">
        <a:xfrm>
          <a:off x="16478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225</xdr:row>
      <xdr:rowOff>0</xdr:rowOff>
    </xdr:from>
    <xdr:ext cx="76200" cy="1057275"/>
    <xdr:sp macro="" textlink="">
      <xdr:nvSpPr>
        <xdr:cNvPr id="45" name="Text Box 16">
          <a:extLst>
            <a:ext uri="{FF2B5EF4-FFF2-40B4-BE49-F238E27FC236}">
              <a16:creationId xmlns:a16="http://schemas.microsoft.com/office/drawing/2014/main" id="{00000000-0008-0000-0400-00002D000000}"/>
            </a:ext>
          </a:extLst>
        </xdr:cNvPr>
        <xdr:cNvSpPr txBox="1">
          <a:spLocks noChangeArrowheads="1"/>
        </xdr:cNvSpPr>
      </xdr:nvSpPr>
      <xdr:spPr bwMode="auto">
        <a:xfrm>
          <a:off x="16478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057275"/>
    <xdr:sp macro="" textlink="">
      <xdr:nvSpPr>
        <xdr:cNvPr id="46" name="Text Box 22">
          <a:extLst>
            <a:ext uri="{FF2B5EF4-FFF2-40B4-BE49-F238E27FC236}">
              <a16:creationId xmlns:a16="http://schemas.microsoft.com/office/drawing/2014/main" id="{00000000-0008-0000-0400-00002E000000}"/>
            </a:ext>
          </a:extLst>
        </xdr:cNvPr>
        <xdr:cNvSpPr txBox="1">
          <a:spLocks noChangeArrowheads="1"/>
        </xdr:cNvSpPr>
      </xdr:nvSpPr>
      <xdr:spPr bwMode="auto">
        <a:xfrm>
          <a:off x="38576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225</xdr:row>
      <xdr:rowOff>0</xdr:rowOff>
    </xdr:from>
    <xdr:ext cx="76200" cy="1057275"/>
    <xdr:sp macro="" textlink="">
      <xdr:nvSpPr>
        <xdr:cNvPr id="47" name="Text Box 23">
          <a:extLst>
            <a:ext uri="{FF2B5EF4-FFF2-40B4-BE49-F238E27FC236}">
              <a16:creationId xmlns:a16="http://schemas.microsoft.com/office/drawing/2014/main" id="{00000000-0008-0000-0400-00002F000000}"/>
            </a:ext>
          </a:extLst>
        </xdr:cNvPr>
        <xdr:cNvSpPr txBox="1">
          <a:spLocks noChangeArrowheads="1"/>
        </xdr:cNvSpPr>
      </xdr:nvSpPr>
      <xdr:spPr bwMode="auto">
        <a:xfrm>
          <a:off x="38957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225</xdr:row>
      <xdr:rowOff>0</xdr:rowOff>
    </xdr:from>
    <xdr:ext cx="76200" cy="1057275"/>
    <xdr:sp macro="" textlink="">
      <xdr:nvSpPr>
        <xdr:cNvPr id="48" name="Text Box 24">
          <a:extLst>
            <a:ext uri="{FF2B5EF4-FFF2-40B4-BE49-F238E27FC236}">
              <a16:creationId xmlns:a16="http://schemas.microsoft.com/office/drawing/2014/main" id="{00000000-0008-0000-0400-000030000000}"/>
            </a:ext>
          </a:extLst>
        </xdr:cNvPr>
        <xdr:cNvSpPr txBox="1">
          <a:spLocks noChangeArrowheads="1"/>
        </xdr:cNvSpPr>
      </xdr:nvSpPr>
      <xdr:spPr bwMode="auto">
        <a:xfrm>
          <a:off x="16478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225</xdr:row>
      <xdr:rowOff>0</xdr:rowOff>
    </xdr:from>
    <xdr:ext cx="76200" cy="1057275"/>
    <xdr:sp macro="" textlink="">
      <xdr:nvSpPr>
        <xdr:cNvPr id="49" name="Text Box 25">
          <a:extLst>
            <a:ext uri="{FF2B5EF4-FFF2-40B4-BE49-F238E27FC236}">
              <a16:creationId xmlns:a16="http://schemas.microsoft.com/office/drawing/2014/main" id="{00000000-0008-0000-0400-000031000000}"/>
            </a:ext>
          </a:extLst>
        </xdr:cNvPr>
        <xdr:cNvSpPr txBox="1">
          <a:spLocks noChangeArrowheads="1"/>
        </xdr:cNvSpPr>
      </xdr:nvSpPr>
      <xdr:spPr bwMode="auto">
        <a:xfrm>
          <a:off x="16478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304800</xdr:colOff>
      <xdr:row>225</xdr:row>
      <xdr:rowOff>0</xdr:rowOff>
    </xdr:from>
    <xdr:ext cx="76200" cy="581025"/>
    <xdr:sp macro="" textlink="">
      <xdr:nvSpPr>
        <xdr:cNvPr id="50" name="Text Box 38">
          <a:extLst>
            <a:ext uri="{FF2B5EF4-FFF2-40B4-BE49-F238E27FC236}">
              <a16:creationId xmlns:a16="http://schemas.microsoft.com/office/drawing/2014/main" id="{00000000-0008-0000-0400-000032000000}"/>
            </a:ext>
          </a:extLst>
        </xdr:cNvPr>
        <xdr:cNvSpPr txBox="1">
          <a:spLocks noChangeArrowheads="1"/>
        </xdr:cNvSpPr>
      </xdr:nvSpPr>
      <xdr:spPr bwMode="auto">
        <a:xfrm>
          <a:off x="7753350" y="133350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225</xdr:row>
      <xdr:rowOff>0</xdr:rowOff>
    </xdr:from>
    <xdr:ext cx="76200" cy="638175"/>
    <xdr:sp macro="" textlink="">
      <xdr:nvSpPr>
        <xdr:cNvPr id="51" name="Text Box 39">
          <a:extLst>
            <a:ext uri="{FF2B5EF4-FFF2-40B4-BE49-F238E27FC236}">
              <a16:creationId xmlns:a16="http://schemas.microsoft.com/office/drawing/2014/main" id="{00000000-0008-0000-0400-000033000000}"/>
            </a:ext>
          </a:extLst>
        </xdr:cNvPr>
        <xdr:cNvSpPr txBox="1">
          <a:spLocks noChangeArrowheads="1"/>
        </xdr:cNvSpPr>
      </xdr:nvSpPr>
      <xdr:spPr bwMode="auto">
        <a:xfrm>
          <a:off x="6296025" y="1333500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400175"/>
    <xdr:sp macro="" textlink="">
      <xdr:nvSpPr>
        <xdr:cNvPr id="52" name="Text Box 9">
          <a:extLst>
            <a:ext uri="{FF2B5EF4-FFF2-40B4-BE49-F238E27FC236}">
              <a16:creationId xmlns:a16="http://schemas.microsoft.com/office/drawing/2014/main" id="{00000000-0008-0000-0400-000034000000}"/>
            </a:ext>
          </a:extLst>
        </xdr:cNvPr>
        <xdr:cNvSpPr txBox="1">
          <a:spLocks noChangeArrowheads="1"/>
        </xdr:cNvSpPr>
      </xdr:nvSpPr>
      <xdr:spPr bwMode="auto">
        <a:xfrm>
          <a:off x="3857625" y="133350000"/>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400175"/>
    <xdr:sp macro="" textlink="">
      <xdr:nvSpPr>
        <xdr:cNvPr id="53" name="Text Box 10">
          <a:extLst>
            <a:ext uri="{FF2B5EF4-FFF2-40B4-BE49-F238E27FC236}">
              <a16:creationId xmlns:a16="http://schemas.microsoft.com/office/drawing/2014/main" id="{00000000-0008-0000-0400-000035000000}"/>
            </a:ext>
          </a:extLst>
        </xdr:cNvPr>
        <xdr:cNvSpPr txBox="1">
          <a:spLocks noChangeArrowheads="1"/>
        </xdr:cNvSpPr>
      </xdr:nvSpPr>
      <xdr:spPr bwMode="auto">
        <a:xfrm>
          <a:off x="3857625" y="133350000"/>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400175"/>
    <xdr:sp macro="" textlink="">
      <xdr:nvSpPr>
        <xdr:cNvPr id="54" name="Text Box 11">
          <a:extLst>
            <a:ext uri="{FF2B5EF4-FFF2-40B4-BE49-F238E27FC236}">
              <a16:creationId xmlns:a16="http://schemas.microsoft.com/office/drawing/2014/main" id="{00000000-0008-0000-0400-000036000000}"/>
            </a:ext>
          </a:extLst>
        </xdr:cNvPr>
        <xdr:cNvSpPr txBox="1">
          <a:spLocks noChangeArrowheads="1"/>
        </xdr:cNvSpPr>
      </xdr:nvSpPr>
      <xdr:spPr bwMode="auto">
        <a:xfrm>
          <a:off x="3857625" y="133350000"/>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400175"/>
    <xdr:sp macro="" textlink="">
      <xdr:nvSpPr>
        <xdr:cNvPr id="55" name="Text Box 12">
          <a:extLst>
            <a:ext uri="{FF2B5EF4-FFF2-40B4-BE49-F238E27FC236}">
              <a16:creationId xmlns:a16="http://schemas.microsoft.com/office/drawing/2014/main" id="{00000000-0008-0000-0400-000037000000}"/>
            </a:ext>
          </a:extLst>
        </xdr:cNvPr>
        <xdr:cNvSpPr txBox="1">
          <a:spLocks noChangeArrowheads="1"/>
        </xdr:cNvSpPr>
      </xdr:nvSpPr>
      <xdr:spPr bwMode="auto">
        <a:xfrm>
          <a:off x="3857625" y="133350000"/>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400175"/>
    <xdr:sp macro="" textlink="">
      <xdr:nvSpPr>
        <xdr:cNvPr id="56" name="Text Box 13">
          <a:extLst>
            <a:ext uri="{FF2B5EF4-FFF2-40B4-BE49-F238E27FC236}">
              <a16:creationId xmlns:a16="http://schemas.microsoft.com/office/drawing/2014/main" id="{00000000-0008-0000-0400-000038000000}"/>
            </a:ext>
          </a:extLst>
        </xdr:cNvPr>
        <xdr:cNvSpPr txBox="1">
          <a:spLocks noChangeArrowheads="1"/>
        </xdr:cNvSpPr>
      </xdr:nvSpPr>
      <xdr:spPr bwMode="auto">
        <a:xfrm>
          <a:off x="3857625" y="133350000"/>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400175"/>
    <xdr:sp macro="" textlink="">
      <xdr:nvSpPr>
        <xdr:cNvPr id="57" name="Text Box 14">
          <a:extLst>
            <a:ext uri="{FF2B5EF4-FFF2-40B4-BE49-F238E27FC236}">
              <a16:creationId xmlns:a16="http://schemas.microsoft.com/office/drawing/2014/main" id="{00000000-0008-0000-0400-000039000000}"/>
            </a:ext>
          </a:extLst>
        </xdr:cNvPr>
        <xdr:cNvSpPr txBox="1">
          <a:spLocks noChangeArrowheads="1"/>
        </xdr:cNvSpPr>
      </xdr:nvSpPr>
      <xdr:spPr bwMode="auto">
        <a:xfrm>
          <a:off x="3857625" y="133350000"/>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400175"/>
    <xdr:sp macro="" textlink="">
      <xdr:nvSpPr>
        <xdr:cNvPr id="58" name="Text Box 15">
          <a:extLst>
            <a:ext uri="{FF2B5EF4-FFF2-40B4-BE49-F238E27FC236}">
              <a16:creationId xmlns:a16="http://schemas.microsoft.com/office/drawing/2014/main" id="{00000000-0008-0000-0400-00003A000000}"/>
            </a:ext>
          </a:extLst>
        </xdr:cNvPr>
        <xdr:cNvSpPr txBox="1">
          <a:spLocks noChangeArrowheads="1"/>
        </xdr:cNvSpPr>
      </xdr:nvSpPr>
      <xdr:spPr bwMode="auto">
        <a:xfrm>
          <a:off x="3857625" y="133350000"/>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400175"/>
    <xdr:sp macro="" textlink="">
      <xdr:nvSpPr>
        <xdr:cNvPr id="59" name="Text Box 16">
          <a:extLst>
            <a:ext uri="{FF2B5EF4-FFF2-40B4-BE49-F238E27FC236}">
              <a16:creationId xmlns:a16="http://schemas.microsoft.com/office/drawing/2014/main" id="{00000000-0008-0000-0400-00003B000000}"/>
            </a:ext>
          </a:extLst>
        </xdr:cNvPr>
        <xdr:cNvSpPr txBox="1">
          <a:spLocks noChangeArrowheads="1"/>
        </xdr:cNvSpPr>
      </xdr:nvSpPr>
      <xdr:spPr bwMode="auto">
        <a:xfrm>
          <a:off x="3857625" y="133350000"/>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400175"/>
    <xdr:sp macro="" textlink="">
      <xdr:nvSpPr>
        <xdr:cNvPr id="60" name="Text Box 17">
          <a:extLst>
            <a:ext uri="{FF2B5EF4-FFF2-40B4-BE49-F238E27FC236}">
              <a16:creationId xmlns:a16="http://schemas.microsoft.com/office/drawing/2014/main" id="{00000000-0008-0000-0400-00003C000000}"/>
            </a:ext>
          </a:extLst>
        </xdr:cNvPr>
        <xdr:cNvSpPr txBox="1">
          <a:spLocks noChangeArrowheads="1"/>
        </xdr:cNvSpPr>
      </xdr:nvSpPr>
      <xdr:spPr bwMode="auto">
        <a:xfrm>
          <a:off x="3857625" y="133350000"/>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400175"/>
    <xdr:sp macro="" textlink="">
      <xdr:nvSpPr>
        <xdr:cNvPr id="61" name="Text Box 18">
          <a:extLst>
            <a:ext uri="{FF2B5EF4-FFF2-40B4-BE49-F238E27FC236}">
              <a16:creationId xmlns:a16="http://schemas.microsoft.com/office/drawing/2014/main" id="{00000000-0008-0000-0400-00003D000000}"/>
            </a:ext>
          </a:extLst>
        </xdr:cNvPr>
        <xdr:cNvSpPr txBox="1">
          <a:spLocks noChangeArrowheads="1"/>
        </xdr:cNvSpPr>
      </xdr:nvSpPr>
      <xdr:spPr bwMode="auto">
        <a:xfrm>
          <a:off x="3857625" y="133350000"/>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225</xdr:row>
      <xdr:rowOff>0</xdr:rowOff>
    </xdr:from>
    <xdr:ext cx="76200" cy="590550"/>
    <xdr:sp macro="" textlink="">
      <xdr:nvSpPr>
        <xdr:cNvPr id="62" name="Text Box 38">
          <a:extLst>
            <a:ext uri="{FF2B5EF4-FFF2-40B4-BE49-F238E27FC236}">
              <a16:creationId xmlns:a16="http://schemas.microsoft.com/office/drawing/2014/main" id="{00000000-0008-0000-0400-00003E000000}"/>
            </a:ext>
          </a:extLst>
        </xdr:cNvPr>
        <xdr:cNvSpPr txBox="1">
          <a:spLocks noChangeArrowheads="1"/>
        </xdr:cNvSpPr>
      </xdr:nvSpPr>
      <xdr:spPr bwMode="auto">
        <a:xfrm>
          <a:off x="4371975" y="133350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600075"/>
    <xdr:sp macro="" textlink="">
      <xdr:nvSpPr>
        <xdr:cNvPr id="63" name="Text Box 2">
          <a:extLst>
            <a:ext uri="{FF2B5EF4-FFF2-40B4-BE49-F238E27FC236}">
              <a16:creationId xmlns:a16="http://schemas.microsoft.com/office/drawing/2014/main" id="{00000000-0008-0000-0400-00003F000000}"/>
            </a:ext>
          </a:extLst>
        </xdr:cNvPr>
        <xdr:cNvSpPr txBox="1">
          <a:spLocks noChangeArrowheads="1"/>
        </xdr:cNvSpPr>
      </xdr:nvSpPr>
      <xdr:spPr bwMode="auto">
        <a:xfrm>
          <a:off x="3857625" y="133350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600075"/>
    <xdr:sp macro="" textlink="">
      <xdr:nvSpPr>
        <xdr:cNvPr id="64" name="Text Box 2">
          <a:extLst>
            <a:ext uri="{FF2B5EF4-FFF2-40B4-BE49-F238E27FC236}">
              <a16:creationId xmlns:a16="http://schemas.microsoft.com/office/drawing/2014/main" id="{00000000-0008-0000-0400-000040000000}"/>
            </a:ext>
          </a:extLst>
        </xdr:cNvPr>
        <xdr:cNvSpPr txBox="1">
          <a:spLocks noChangeArrowheads="1"/>
        </xdr:cNvSpPr>
      </xdr:nvSpPr>
      <xdr:spPr bwMode="auto">
        <a:xfrm>
          <a:off x="3857625" y="133350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057275"/>
    <xdr:sp macro="" textlink="">
      <xdr:nvSpPr>
        <xdr:cNvPr id="65" name="Text Box 1">
          <a:extLst>
            <a:ext uri="{FF2B5EF4-FFF2-40B4-BE49-F238E27FC236}">
              <a16:creationId xmlns:a16="http://schemas.microsoft.com/office/drawing/2014/main" id="{00000000-0008-0000-0400-000041000000}"/>
            </a:ext>
          </a:extLst>
        </xdr:cNvPr>
        <xdr:cNvSpPr txBox="1">
          <a:spLocks noChangeArrowheads="1"/>
        </xdr:cNvSpPr>
      </xdr:nvSpPr>
      <xdr:spPr bwMode="auto">
        <a:xfrm>
          <a:off x="38576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057275"/>
    <xdr:sp macro="" textlink="">
      <xdr:nvSpPr>
        <xdr:cNvPr id="66" name="Text Box 3">
          <a:extLst>
            <a:ext uri="{FF2B5EF4-FFF2-40B4-BE49-F238E27FC236}">
              <a16:creationId xmlns:a16="http://schemas.microsoft.com/office/drawing/2014/main" id="{00000000-0008-0000-0400-000042000000}"/>
            </a:ext>
          </a:extLst>
        </xdr:cNvPr>
        <xdr:cNvSpPr txBox="1">
          <a:spLocks noChangeArrowheads="1"/>
        </xdr:cNvSpPr>
      </xdr:nvSpPr>
      <xdr:spPr bwMode="auto">
        <a:xfrm>
          <a:off x="38576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057275"/>
    <xdr:sp macro="" textlink="">
      <xdr:nvSpPr>
        <xdr:cNvPr id="67" name="Text Box 4">
          <a:extLst>
            <a:ext uri="{FF2B5EF4-FFF2-40B4-BE49-F238E27FC236}">
              <a16:creationId xmlns:a16="http://schemas.microsoft.com/office/drawing/2014/main" id="{00000000-0008-0000-0400-000043000000}"/>
            </a:ext>
          </a:extLst>
        </xdr:cNvPr>
        <xdr:cNvSpPr txBox="1">
          <a:spLocks noChangeArrowheads="1"/>
        </xdr:cNvSpPr>
      </xdr:nvSpPr>
      <xdr:spPr bwMode="auto">
        <a:xfrm>
          <a:off x="38576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057275"/>
    <xdr:sp macro="" textlink="">
      <xdr:nvSpPr>
        <xdr:cNvPr id="68" name="Text Box 5">
          <a:extLst>
            <a:ext uri="{FF2B5EF4-FFF2-40B4-BE49-F238E27FC236}">
              <a16:creationId xmlns:a16="http://schemas.microsoft.com/office/drawing/2014/main" id="{00000000-0008-0000-0400-000044000000}"/>
            </a:ext>
          </a:extLst>
        </xdr:cNvPr>
        <xdr:cNvSpPr txBox="1">
          <a:spLocks noChangeArrowheads="1"/>
        </xdr:cNvSpPr>
      </xdr:nvSpPr>
      <xdr:spPr bwMode="auto">
        <a:xfrm>
          <a:off x="38576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057275"/>
    <xdr:sp macro="" textlink="">
      <xdr:nvSpPr>
        <xdr:cNvPr id="69" name="Text Box 6">
          <a:extLst>
            <a:ext uri="{FF2B5EF4-FFF2-40B4-BE49-F238E27FC236}">
              <a16:creationId xmlns:a16="http://schemas.microsoft.com/office/drawing/2014/main" id="{00000000-0008-0000-0400-000045000000}"/>
            </a:ext>
          </a:extLst>
        </xdr:cNvPr>
        <xdr:cNvSpPr txBox="1">
          <a:spLocks noChangeArrowheads="1"/>
        </xdr:cNvSpPr>
      </xdr:nvSpPr>
      <xdr:spPr bwMode="auto">
        <a:xfrm>
          <a:off x="38576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057275"/>
    <xdr:sp macro="" textlink="">
      <xdr:nvSpPr>
        <xdr:cNvPr id="70" name="Text Box 7">
          <a:extLst>
            <a:ext uri="{FF2B5EF4-FFF2-40B4-BE49-F238E27FC236}">
              <a16:creationId xmlns:a16="http://schemas.microsoft.com/office/drawing/2014/main" id="{00000000-0008-0000-0400-000046000000}"/>
            </a:ext>
          </a:extLst>
        </xdr:cNvPr>
        <xdr:cNvSpPr txBox="1">
          <a:spLocks noChangeArrowheads="1"/>
        </xdr:cNvSpPr>
      </xdr:nvSpPr>
      <xdr:spPr bwMode="auto">
        <a:xfrm>
          <a:off x="38576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225</xdr:row>
      <xdr:rowOff>0</xdr:rowOff>
    </xdr:from>
    <xdr:ext cx="76200" cy="1057275"/>
    <xdr:sp macro="" textlink="">
      <xdr:nvSpPr>
        <xdr:cNvPr id="71" name="Text Box 11">
          <a:extLst>
            <a:ext uri="{FF2B5EF4-FFF2-40B4-BE49-F238E27FC236}">
              <a16:creationId xmlns:a16="http://schemas.microsoft.com/office/drawing/2014/main" id="{00000000-0008-0000-0400-000047000000}"/>
            </a:ext>
          </a:extLst>
        </xdr:cNvPr>
        <xdr:cNvSpPr txBox="1">
          <a:spLocks noChangeArrowheads="1"/>
        </xdr:cNvSpPr>
      </xdr:nvSpPr>
      <xdr:spPr bwMode="auto">
        <a:xfrm>
          <a:off x="16478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225</xdr:row>
      <xdr:rowOff>0</xdr:rowOff>
    </xdr:from>
    <xdr:ext cx="76200" cy="1057275"/>
    <xdr:sp macro="" textlink="">
      <xdr:nvSpPr>
        <xdr:cNvPr id="72" name="Text Box 12">
          <a:extLst>
            <a:ext uri="{FF2B5EF4-FFF2-40B4-BE49-F238E27FC236}">
              <a16:creationId xmlns:a16="http://schemas.microsoft.com/office/drawing/2014/main" id="{00000000-0008-0000-0400-000048000000}"/>
            </a:ext>
          </a:extLst>
        </xdr:cNvPr>
        <xdr:cNvSpPr txBox="1">
          <a:spLocks noChangeArrowheads="1"/>
        </xdr:cNvSpPr>
      </xdr:nvSpPr>
      <xdr:spPr bwMode="auto">
        <a:xfrm>
          <a:off x="16478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057275"/>
    <xdr:sp macro="" textlink="">
      <xdr:nvSpPr>
        <xdr:cNvPr id="73" name="Text Box 13">
          <a:extLst>
            <a:ext uri="{FF2B5EF4-FFF2-40B4-BE49-F238E27FC236}">
              <a16:creationId xmlns:a16="http://schemas.microsoft.com/office/drawing/2014/main" id="{00000000-0008-0000-0400-000049000000}"/>
            </a:ext>
          </a:extLst>
        </xdr:cNvPr>
        <xdr:cNvSpPr txBox="1">
          <a:spLocks noChangeArrowheads="1"/>
        </xdr:cNvSpPr>
      </xdr:nvSpPr>
      <xdr:spPr bwMode="auto">
        <a:xfrm>
          <a:off x="38576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057275"/>
    <xdr:sp macro="" textlink="">
      <xdr:nvSpPr>
        <xdr:cNvPr id="74" name="Text Box 14">
          <a:extLst>
            <a:ext uri="{FF2B5EF4-FFF2-40B4-BE49-F238E27FC236}">
              <a16:creationId xmlns:a16="http://schemas.microsoft.com/office/drawing/2014/main" id="{00000000-0008-0000-0400-00004A000000}"/>
            </a:ext>
          </a:extLst>
        </xdr:cNvPr>
        <xdr:cNvSpPr txBox="1">
          <a:spLocks noChangeArrowheads="1"/>
        </xdr:cNvSpPr>
      </xdr:nvSpPr>
      <xdr:spPr bwMode="auto">
        <a:xfrm>
          <a:off x="38576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225</xdr:row>
      <xdr:rowOff>0</xdr:rowOff>
    </xdr:from>
    <xdr:ext cx="76200" cy="1057275"/>
    <xdr:sp macro="" textlink="">
      <xdr:nvSpPr>
        <xdr:cNvPr id="75" name="Text Box 15">
          <a:extLst>
            <a:ext uri="{FF2B5EF4-FFF2-40B4-BE49-F238E27FC236}">
              <a16:creationId xmlns:a16="http://schemas.microsoft.com/office/drawing/2014/main" id="{00000000-0008-0000-0400-00004B000000}"/>
            </a:ext>
          </a:extLst>
        </xdr:cNvPr>
        <xdr:cNvSpPr txBox="1">
          <a:spLocks noChangeArrowheads="1"/>
        </xdr:cNvSpPr>
      </xdr:nvSpPr>
      <xdr:spPr bwMode="auto">
        <a:xfrm>
          <a:off x="16478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225</xdr:row>
      <xdr:rowOff>0</xdr:rowOff>
    </xdr:from>
    <xdr:ext cx="76200" cy="1057275"/>
    <xdr:sp macro="" textlink="">
      <xdr:nvSpPr>
        <xdr:cNvPr id="76" name="Text Box 16">
          <a:extLst>
            <a:ext uri="{FF2B5EF4-FFF2-40B4-BE49-F238E27FC236}">
              <a16:creationId xmlns:a16="http://schemas.microsoft.com/office/drawing/2014/main" id="{00000000-0008-0000-0400-00004C000000}"/>
            </a:ext>
          </a:extLst>
        </xdr:cNvPr>
        <xdr:cNvSpPr txBox="1">
          <a:spLocks noChangeArrowheads="1"/>
        </xdr:cNvSpPr>
      </xdr:nvSpPr>
      <xdr:spPr bwMode="auto">
        <a:xfrm>
          <a:off x="16478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057275"/>
    <xdr:sp macro="" textlink="">
      <xdr:nvSpPr>
        <xdr:cNvPr id="77" name="Text Box 22">
          <a:extLst>
            <a:ext uri="{FF2B5EF4-FFF2-40B4-BE49-F238E27FC236}">
              <a16:creationId xmlns:a16="http://schemas.microsoft.com/office/drawing/2014/main" id="{00000000-0008-0000-0400-00004D000000}"/>
            </a:ext>
          </a:extLst>
        </xdr:cNvPr>
        <xdr:cNvSpPr txBox="1">
          <a:spLocks noChangeArrowheads="1"/>
        </xdr:cNvSpPr>
      </xdr:nvSpPr>
      <xdr:spPr bwMode="auto">
        <a:xfrm>
          <a:off x="38576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225</xdr:row>
      <xdr:rowOff>0</xdr:rowOff>
    </xdr:from>
    <xdr:ext cx="76200" cy="1057275"/>
    <xdr:sp macro="" textlink="">
      <xdr:nvSpPr>
        <xdr:cNvPr id="78" name="Text Box 23">
          <a:extLst>
            <a:ext uri="{FF2B5EF4-FFF2-40B4-BE49-F238E27FC236}">
              <a16:creationId xmlns:a16="http://schemas.microsoft.com/office/drawing/2014/main" id="{00000000-0008-0000-0400-00004E000000}"/>
            </a:ext>
          </a:extLst>
        </xdr:cNvPr>
        <xdr:cNvSpPr txBox="1">
          <a:spLocks noChangeArrowheads="1"/>
        </xdr:cNvSpPr>
      </xdr:nvSpPr>
      <xdr:spPr bwMode="auto">
        <a:xfrm>
          <a:off x="38957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225</xdr:row>
      <xdr:rowOff>0</xdr:rowOff>
    </xdr:from>
    <xdr:ext cx="76200" cy="1057275"/>
    <xdr:sp macro="" textlink="">
      <xdr:nvSpPr>
        <xdr:cNvPr id="79" name="Text Box 24">
          <a:extLst>
            <a:ext uri="{FF2B5EF4-FFF2-40B4-BE49-F238E27FC236}">
              <a16:creationId xmlns:a16="http://schemas.microsoft.com/office/drawing/2014/main" id="{00000000-0008-0000-0400-00004F000000}"/>
            </a:ext>
          </a:extLst>
        </xdr:cNvPr>
        <xdr:cNvSpPr txBox="1">
          <a:spLocks noChangeArrowheads="1"/>
        </xdr:cNvSpPr>
      </xdr:nvSpPr>
      <xdr:spPr bwMode="auto">
        <a:xfrm>
          <a:off x="16478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225</xdr:row>
      <xdr:rowOff>0</xdr:rowOff>
    </xdr:from>
    <xdr:ext cx="76200" cy="1057275"/>
    <xdr:sp macro="" textlink="">
      <xdr:nvSpPr>
        <xdr:cNvPr id="80" name="Text Box 25">
          <a:extLst>
            <a:ext uri="{FF2B5EF4-FFF2-40B4-BE49-F238E27FC236}">
              <a16:creationId xmlns:a16="http://schemas.microsoft.com/office/drawing/2014/main" id="{00000000-0008-0000-0400-000050000000}"/>
            </a:ext>
          </a:extLst>
        </xdr:cNvPr>
        <xdr:cNvSpPr txBox="1">
          <a:spLocks noChangeArrowheads="1"/>
        </xdr:cNvSpPr>
      </xdr:nvSpPr>
      <xdr:spPr bwMode="auto">
        <a:xfrm>
          <a:off x="1647825" y="13335000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304800</xdr:colOff>
      <xdr:row>225</xdr:row>
      <xdr:rowOff>0</xdr:rowOff>
    </xdr:from>
    <xdr:ext cx="76200" cy="704850"/>
    <xdr:sp macro="" textlink="">
      <xdr:nvSpPr>
        <xdr:cNvPr id="81" name="Text Box 38">
          <a:extLst>
            <a:ext uri="{FF2B5EF4-FFF2-40B4-BE49-F238E27FC236}">
              <a16:creationId xmlns:a16="http://schemas.microsoft.com/office/drawing/2014/main" id="{00000000-0008-0000-0400-000051000000}"/>
            </a:ext>
          </a:extLst>
        </xdr:cNvPr>
        <xdr:cNvSpPr txBox="1">
          <a:spLocks noChangeArrowheads="1"/>
        </xdr:cNvSpPr>
      </xdr:nvSpPr>
      <xdr:spPr bwMode="auto">
        <a:xfrm>
          <a:off x="7753350" y="1333500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225</xdr:row>
      <xdr:rowOff>0</xdr:rowOff>
    </xdr:from>
    <xdr:ext cx="76200" cy="762000"/>
    <xdr:sp macro="" textlink="">
      <xdr:nvSpPr>
        <xdr:cNvPr id="82" name="Text Box 39">
          <a:extLst>
            <a:ext uri="{FF2B5EF4-FFF2-40B4-BE49-F238E27FC236}">
              <a16:creationId xmlns:a16="http://schemas.microsoft.com/office/drawing/2014/main" id="{00000000-0008-0000-0400-000052000000}"/>
            </a:ext>
          </a:extLst>
        </xdr:cNvPr>
        <xdr:cNvSpPr txBox="1">
          <a:spLocks noChangeArrowheads="1"/>
        </xdr:cNvSpPr>
      </xdr:nvSpPr>
      <xdr:spPr bwMode="auto">
        <a:xfrm>
          <a:off x="6296025" y="13335000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225</xdr:row>
      <xdr:rowOff>0</xdr:rowOff>
    </xdr:from>
    <xdr:ext cx="76200" cy="600075"/>
    <xdr:sp macro="" textlink="">
      <xdr:nvSpPr>
        <xdr:cNvPr id="83" name="Text Box 39">
          <a:extLst>
            <a:ext uri="{FF2B5EF4-FFF2-40B4-BE49-F238E27FC236}">
              <a16:creationId xmlns:a16="http://schemas.microsoft.com/office/drawing/2014/main" id="{00000000-0008-0000-0400-000053000000}"/>
            </a:ext>
          </a:extLst>
        </xdr:cNvPr>
        <xdr:cNvSpPr txBox="1">
          <a:spLocks noChangeArrowheads="1"/>
        </xdr:cNvSpPr>
      </xdr:nvSpPr>
      <xdr:spPr bwMode="auto">
        <a:xfrm>
          <a:off x="6296025" y="133350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600075"/>
    <xdr:sp macro="" textlink="">
      <xdr:nvSpPr>
        <xdr:cNvPr id="84" name="Text Box 2">
          <a:extLst>
            <a:ext uri="{FF2B5EF4-FFF2-40B4-BE49-F238E27FC236}">
              <a16:creationId xmlns:a16="http://schemas.microsoft.com/office/drawing/2014/main" id="{00000000-0008-0000-0400-000054000000}"/>
            </a:ext>
          </a:extLst>
        </xdr:cNvPr>
        <xdr:cNvSpPr txBox="1">
          <a:spLocks noChangeArrowheads="1"/>
        </xdr:cNvSpPr>
      </xdr:nvSpPr>
      <xdr:spPr bwMode="auto">
        <a:xfrm>
          <a:off x="3857625" y="133350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447800"/>
    <xdr:sp macro="" textlink="">
      <xdr:nvSpPr>
        <xdr:cNvPr id="85" name="Text Box 9">
          <a:extLst>
            <a:ext uri="{FF2B5EF4-FFF2-40B4-BE49-F238E27FC236}">
              <a16:creationId xmlns:a16="http://schemas.microsoft.com/office/drawing/2014/main" id="{00000000-0008-0000-0400-000055000000}"/>
            </a:ext>
          </a:extLst>
        </xdr:cNvPr>
        <xdr:cNvSpPr txBox="1">
          <a:spLocks noChangeArrowheads="1"/>
        </xdr:cNvSpPr>
      </xdr:nvSpPr>
      <xdr:spPr bwMode="auto">
        <a:xfrm>
          <a:off x="3857625" y="13335000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447800"/>
    <xdr:sp macro="" textlink="">
      <xdr:nvSpPr>
        <xdr:cNvPr id="86" name="Text Box 10">
          <a:extLst>
            <a:ext uri="{FF2B5EF4-FFF2-40B4-BE49-F238E27FC236}">
              <a16:creationId xmlns:a16="http://schemas.microsoft.com/office/drawing/2014/main" id="{00000000-0008-0000-0400-000056000000}"/>
            </a:ext>
          </a:extLst>
        </xdr:cNvPr>
        <xdr:cNvSpPr txBox="1">
          <a:spLocks noChangeArrowheads="1"/>
        </xdr:cNvSpPr>
      </xdr:nvSpPr>
      <xdr:spPr bwMode="auto">
        <a:xfrm>
          <a:off x="3857625" y="13335000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447800"/>
    <xdr:sp macro="" textlink="">
      <xdr:nvSpPr>
        <xdr:cNvPr id="87" name="Text Box 11">
          <a:extLst>
            <a:ext uri="{FF2B5EF4-FFF2-40B4-BE49-F238E27FC236}">
              <a16:creationId xmlns:a16="http://schemas.microsoft.com/office/drawing/2014/main" id="{00000000-0008-0000-0400-000057000000}"/>
            </a:ext>
          </a:extLst>
        </xdr:cNvPr>
        <xdr:cNvSpPr txBox="1">
          <a:spLocks noChangeArrowheads="1"/>
        </xdr:cNvSpPr>
      </xdr:nvSpPr>
      <xdr:spPr bwMode="auto">
        <a:xfrm>
          <a:off x="3857625" y="13335000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447800"/>
    <xdr:sp macro="" textlink="">
      <xdr:nvSpPr>
        <xdr:cNvPr id="88" name="Text Box 12">
          <a:extLst>
            <a:ext uri="{FF2B5EF4-FFF2-40B4-BE49-F238E27FC236}">
              <a16:creationId xmlns:a16="http://schemas.microsoft.com/office/drawing/2014/main" id="{00000000-0008-0000-0400-000058000000}"/>
            </a:ext>
          </a:extLst>
        </xdr:cNvPr>
        <xdr:cNvSpPr txBox="1">
          <a:spLocks noChangeArrowheads="1"/>
        </xdr:cNvSpPr>
      </xdr:nvSpPr>
      <xdr:spPr bwMode="auto">
        <a:xfrm>
          <a:off x="3857625" y="13335000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447800"/>
    <xdr:sp macro="" textlink="">
      <xdr:nvSpPr>
        <xdr:cNvPr id="89" name="Text Box 13">
          <a:extLst>
            <a:ext uri="{FF2B5EF4-FFF2-40B4-BE49-F238E27FC236}">
              <a16:creationId xmlns:a16="http://schemas.microsoft.com/office/drawing/2014/main" id="{00000000-0008-0000-0400-000059000000}"/>
            </a:ext>
          </a:extLst>
        </xdr:cNvPr>
        <xdr:cNvSpPr txBox="1">
          <a:spLocks noChangeArrowheads="1"/>
        </xdr:cNvSpPr>
      </xdr:nvSpPr>
      <xdr:spPr bwMode="auto">
        <a:xfrm>
          <a:off x="3857625" y="13335000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447800"/>
    <xdr:sp macro="" textlink="">
      <xdr:nvSpPr>
        <xdr:cNvPr id="90" name="Text Box 14">
          <a:extLst>
            <a:ext uri="{FF2B5EF4-FFF2-40B4-BE49-F238E27FC236}">
              <a16:creationId xmlns:a16="http://schemas.microsoft.com/office/drawing/2014/main" id="{00000000-0008-0000-0400-00005A000000}"/>
            </a:ext>
          </a:extLst>
        </xdr:cNvPr>
        <xdr:cNvSpPr txBox="1">
          <a:spLocks noChangeArrowheads="1"/>
        </xdr:cNvSpPr>
      </xdr:nvSpPr>
      <xdr:spPr bwMode="auto">
        <a:xfrm>
          <a:off x="3857625" y="13335000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447800"/>
    <xdr:sp macro="" textlink="">
      <xdr:nvSpPr>
        <xdr:cNvPr id="91" name="Text Box 15">
          <a:extLst>
            <a:ext uri="{FF2B5EF4-FFF2-40B4-BE49-F238E27FC236}">
              <a16:creationId xmlns:a16="http://schemas.microsoft.com/office/drawing/2014/main" id="{00000000-0008-0000-0400-00005B000000}"/>
            </a:ext>
          </a:extLst>
        </xdr:cNvPr>
        <xdr:cNvSpPr txBox="1">
          <a:spLocks noChangeArrowheads="1"/>
        </xdr:cNvSpPr>
      </xdr:nvSpPr>
      <xdr:spPr bwMode="auto">
        <a:xfrm>
          <a:off x="3857625" y="13335000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447800"/>
    <xdr:sp macro="" textlink="">
      <xdr:nvSpPr>
        <xdr:cNvPr id="92" name="Text Box 16">
          <a:extLst>
            <a:ext uri="{FF2B5EF4-FFF2-40B4-BE49-F238E27FC236}">
              <a16:creationId xmlns:a16="http://schemas.microsoft.com/office/drawing/2014/main" id="{00000000-0008-0000-0400-00005C000000}"/>
            </a:ext>
          </a:extLst>
        </xdr:cNvPr>
        <xdr:cNvSpPr txBox="1">
          <a:spLocks noChangeArrowheads="1"/>
        </xdr:cNvSpPr>
      </xdr:nvSpPr>
      <xdr:spPr bwMode="auto">
        <a:xfrm>
          <a:off x="3857625" y="13335000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447800"/>
    <xdr:sp macro="" textlink="">
      <xdr:nvSpPr>
        <xdr:cNvPr id="93" name="Text Box 17">
          <a:extLst>
            <a:ext uri="{FF2B5EF4-FFF2-40B4-BE49-F238E27FC236}">
              <a16:creationId xmlns:a16="http://schemas.microsoft.com/office/drawing/2014/main" id="{00000000-0008-0000-0400-00005D000000}"/>
            </a:ext>
          </a:extLst>
        </xdr:cNvPr>
        <xdr:cNvSpPr txBox="1">
          <a:spLocks noChangeArrowheads="1"/>
        </xdr:cNvSpPr>
      </xdr:nvSpPr>
      <xdr:spPr bwMode="auto">
        <a:xfrm>
          <a:off x="3857625" y="13335000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76200" cy="1447800"/>
    <xdr:sp macro="" textlink="">
      <xdr:nvSpPr>
        <xdr:cNvPr id="94" name="Text Box 18">
          <a:extLst>
            <a:ext uri="{FF2B5EF4-FFF2-40B4-BE49-F238E27FC236}">
              <a16:creationId xmlns:a16="http://schemas.microsoft.com/office/drawing/2014/main" id="{00000000-0008-0000-0400-00005E000000}"/>
            </a:ext>
          </a:extLst>
        </xdr:cNvPr>
        <xdr:cNvSpPr txBox="1">
          <a:spLocks noChangeArrowheads="1"/>
        </xdr:cNvSpPr>
      </xdr:nvSpPr>
      <xdr:spPr bwMode="auto">
        <a:xfrm>
          <a:off x="3857625" y="13335000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76200" cy="200025"/>
    <xdr:sp macro="" textlink="">
      <xdr:nvSpPr>
        <xdr:cNvPr id="95" name="Text Box 38">
          <a:extLst>
            <a:ext uri="{FF2B5EF4-FFF2-40B4-BE49-F238E27FC236}">
              <a16:creationId xmlns:a16="http://schemas.microsoft.com/office/drawing/2014/main" id="{00000000-0008-0000-0400-00005F000000}"/>
            </a:ext>
          </a:extLst>
        </xdr:cNvPr>
        <xdr:cNvSpPr txBox="1">
          <a:spLocks noChangeArrowheads="1"/>
        </xdr:cNvSpPr>
      </xdr:nvSpPr>
      <xdr:spPr bwMode="auto">
        <a:xfrm>
          <a:off x="3800475" y="43043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76200" cy="200025"/>
    <xdr:sp macro="" textlink="">
      <xdr:nvSpPr>
        <xdr:cNvPr id="96" name="Text Box 38">
          <a:extLst>
            <a:ext uri="{FF2B5EF4-FFF2-40B4-BE49-F238E27FC236}">
              <a16:creationId xmlns:a16="http://schemas.microsoft.com/office/drawing/2014/main" id="{00000000-0008-0000-0400-000060000000}"/>
            </a:ext>
          </a:extLst>
        </xdr:cNvPr>
        <xdr:cNvSpPr txBox="1">
          <a:spLocks noChangeArrowheads="1"/>
        </xdr:cNvSpPr>
      </xdr:nvSpPr>
      <xdr:spPr bwMode="auto">
        <a:xfrm>
          <a:off x="3800475" y="43043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230</xdr:row>
      <xdr:rowOff>0</xdr:rowOff>
    </xdr:from>
    <xdr:ext cx="76200" cy="200025"/>
    <xdr:sp macro="" textlink="">
      <xdr:nvSpPr>
        <xdr:cNvPr id="97" name="Text Box 38">
          <a:extLst>
            <a:ext uri="{FF2B5EF4-FFF2-40B4-BE49-F238E27FC236}">
              <a16:creationId xmlns:a16="http://schemas.microsoft.com/office/drawing/2014/main" id="{00000000-0008-0000-0400-000061000000}"/>
            </a:ext>
          </a:extLst>
        </xdr:cNvPr>
        <xdr:cNvSpPr txBox="1">
          <a:spLocks noChangeArrowheads="1"/>
        </xdr:cNvSpPr>
      </xdr:nvSpPr>
      <xdr:spPr bwMode="auto">
        <a:xfrm>
          <a:off x="3800475" y="4371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228</xdr:row>
      <xdr:rowOff>0</xdr:rowOff>
    </xdr:from>
    <xdr:ext cx="76200" cy="200025"/>
    <xdr:sp macro="" textlink="">
      <xdr:nvSpPr>
        <xdr:cNvPr id="98" name="Text Box 38">
          <a:extLst>
            <a:ext uri="{FF2B5EF4-FFF2-40B4-BE49-F238E27FC236}">
              <a16:creationId xmlns:a16="http://schemas.microsoft.com/office/drawing/2014/main" id="{00000000-0008-0000-0400-000062000000}"/>
            </a:ext>
          </a:extLst>
        </xdr:cNvPr>
        <xdr:cNvSpPr txBox="1">
          <a:spLocks noChangeArrowheads="1"/>
        </xdr:cNvSpPr>
      </xdr:nvSpPr>
      <xdr:spPr bwMode="auto">
        <a:xfrm>
          <a:off x="3800475" y="43376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228</xdr:row>
      <xdr:rowOff>0</xdr:rowOff>
    </xdr:from>
    <xdr:ext cx="76200" cy="200025"/>
    <xdr:sp macro="" textlink="">
      <xdr:nvSpPr>
        <xdr:cNvPr id="99" name="Text Box 38">
          <a:extLst>
            <a:ext uri="{FF2B5EF4-FFF2-40B4-BE49-F238E27FC236}">
              <a16:creationId xmlns:a16="http://schemas.microsoft.com/office/drawing/2014/main" id="{00000000-0008-0000-0400-000063000000}"/>
            </a:ext>
          </a:extLst>
        </xdr:cNvPr>
        <xdr:cNvSpPr txBox="1">
          <a:spLocks noChangeArrowheads="1"/>
        </xdr:cNvSpPr>
      </xdr:nvSpPr>
      <xdr:spPr bwMode="auto">
        <a:xfrm>
          <a:off x="3800475" y="43376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0</xdr:colOff>
      <xdr:row>206</xdr:row>
      <xdr:rowOff>0</xdr:rowOff>
    </xdr:from>
    <xdr:to>
      <xdr:col>3</xdr:col>
      <xdr:colOff>76200</xdr:colOff>
      <xdr:row>206</xdr:row>
      <xdr:rowOff>38100</xdr:rowOff>
    </xdr:to>
    <xdr:sp macro="" textlink="">
      <xdr:nvSpPr>
        <xdr:cNvPr id="100" name="Text Box 5">
          <a:extLst>
            <a:ext uri="{FF2B5EF4-FFF2-40B4-BE49-F238E27FC236}">
              <a16:creationId xmlns:a16="http://schemas.microsoft.com/office/drawing/2014/main" id="{00000000-0008-0000-0400-00006400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206</xdr:row>
      <xdr:rowOff>0</xdr:rowOff>
    </xdr:from>
    <xdr:to>
      <xdr:col>3</xdr:col>
      <xdr:colOff>76200</xdr:colOff>
      <xdr:row>206</xdr:row>
      <xdr:rowOff>38100</xdr:rowOff>
    </xdr:to>
    <xdr:sp macro="" textlink="">
      <xdr:nvSpPr>
        <xdr:cNvPr id="101" name="Text Box 8">
          <a:extLst>
            <a:ext uri="{FF2B5EF4-FFF2-40B4-BE49-F238E27FC236}">
              <a16:creationId xmlns:a16="http://schemas.microsoft.com/office/drawing/2014/main" id="{00000000-0008-0000-0400-00006500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206</xdr:row>
      <xdr:rowOff>0</xdr:rowOff>
    </xdr:from>
    <xdr:to>
      <xdr:col>3</xdr:col>
      <xdr:colOff>76200</xdr:colOff>
      <xdr:row>206</xdr:row>
      <xdr:rowOff>38100</xdr:rowOff>
    </xdr:to>
    <xdr:sp macro="" textlink="">
      <xdr:nvSpPr>
        <xdr:cNvPr id="102" name="Text Box 9">
          <a:extLst>
            <a:ext uri="{FF2B5EF4-FFF2-40B4-BE49-F238E27FC236}">
              <a16:creationId xmlns:a16="http://schemas.microsoft.com/office/drawing/2014/main" id="{00000000-0008-0000-0400-00006600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206</xdr:row>
      <xdr:rowOff>0</xdr:rowOff>
    </xdr:from>
    <xdr:to>
      <xdr:col>3</xdr:col>
      <xdr:colOff>76200</xdr:colOff>
      <xdr:row>206</xdr:row>
      <xdr:rowOff>28575</xdr:rowOff>
    </xdr:to>
    <xdr:sp macro="" textlink="">
      <xdr:nvSpPr>
        <xdr:cNvPr id="103" name="Text Box 46">
          <a:extLst>
            <a:ext uri="{FF2B5EF4-FFF2-40B4-BE49-F238E27FC236}">
              <a16:creationId xmlns:a16="http://schemas.microsoft.com/office/drawing/2014/main" id="{00000000-0008-0000-0400-000067000000}"/>
            </a:ext>
          </a:extLst>
        </xdr:cNvPr>
        <xdr:cNvSpPr txBox="1">
          <a:spLocks noChangeArrowheads="1"/>
        </xdr:cNvSpPr>
      </xdr:nvSpPr>
      <xdr:spPr bwMode="auto">
        <a:xfrm>
          <a:off x="3952875" y="2845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206</xdr:row>
      <xdr:rowOff>0</xdr:rowOff>
    </xdr:from>
    <xdr:to>
      <xdr:col>3</xdr:col>
      <xdr:colOff>76200</xdr:colOff>
      <xdr:row>206</xdr:row>
      <xdr:rowOff>28575</xdr:rowOff>
    </xdr:to>
    <xdr:sp macro="" textlink="">
      <xdr:nvSpPr>
        <xdr:cNvPr id="104" name="Text Box 43">
          <a:extLst>
            <a:ext uri="{FF2B5EF4-FFF2-40B4-BE49-F238E27FC236}">
              <a16:creationId xmlns:a16="http://schemas.microsoft.com/office/drawing/2014/main" id="{00000000-0008-0000-0400-000068000000}"/>
            </a:ext>
          </a:extLst>
        </xdr:cNvPr>
        <xdr:cNvSpPr txBox="1">
          <a:spLocks noChangeArrowheads="1"/>
        </xdr:cNvSpPr>
      </xdr:nvSpPr>
      <xdr:spPr bwMode="auto">
        <a:xfrm>
          <a:off x="3952875" y="2845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206</xdr:row>
      <xdr:rowOff>0</xdr:rowOff>
    </xdr:from>
    <xdr:to>
      <xdr:col>3</xdr:col>
      <xdr:colOff>76200</xdr:colOff>
      <xdr:row>206</xdr:row>
      <xdr:rowOff>57150</xdr:rowOff>
    </xdr:to>
    <xdr:sp macro="" textlink="">
      <xdr:nvSpPr>
        <xdr:cNvPr id="105" name="Text Box 43">
          <a:extLst>
            <a:ext uri="{FF2B5EF4-FFF2-40B4-BE49-F238E27FC236}">
              <a16:creationId xmlns:a16="http://schemas.microsoft.com/office/drawing/2014/main" id="{00000000-0008-0000-0400-000069000000}"/>
            </a:ext>
          </a:extLst>
        </xdr:cNvPr>
        <xdr:cNvSpPr txBox="1">
          <a:spLocks noChangeArrowheads="1"/>
        </xdr:cNvSpPr>
      </xdr:nvSpPr>
      <xdr:spPr bwMode="auto">
        <a:xfrm>
          <a:off x="3952875" y="284511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206</xdr:row>
      <xdr:rowOff>0</xdr:rowOff>
    </xdr:from>
    <xdr:ext cx="76200" cy="38100"/>
    <xdr:sp macro="" textlink="">
      <xdr:nvSpPr>
        <xdr:cNvPr id="106" name="Text Box 5">
          <a:extLst>
            <a:ext uri="{FF2B5EF4-FFF2-40B4-BE49-F238E27FC236}">
              <a16:creationId xmlns:a16="http://schemas.microsoft.com/office/drawing/2014/main" id="{00000000-0008-0000-0400-00006A00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8100"/>
    <xdr:sp macro="" textlink="">
      <xdr:nvSpPr>
        <xdr:cNvPr id="107" name="Text Box 8">
          <a:extLst>
            <a:ext uri="{FF2B5EF4-FFF2-40B4-BE49-F238E27FC236}">
              <a16:creationId xmlns:a16="http://schemas.microsoft.com/office/drawing/2014/main" id="{00000000-0008-0000-0400-00006B00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8100"/>
    <xdr:sp macro="" textlink="">
      <xdr:nvSpPr>
        <xdr:cNvPr id="108" name="Text Box 9">
          <a:extLst>
            <a:ext uri="{FF2B5EF4-FFF2-40B4-BE49-F238E27FC236}">
              <a16:creationId xmlns:a16="http://schemas.microsoft.com/office/drawing/2014/main" id="{00000000-0008-0000-0400-00006C00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8100"/>
    <xdr:sp macro="" textlink="">
      <xdr:nvSpPr>
        <xdr:cNvPr id="109" name="Text Box 5">
          <a:extLst>
            <a:ext uri="{FF2B5EF4-FFF2-40B4-BE49-F238E27FC236}">
              <a16:creationId xmlns:a16="http://schemas.microsoft.com/office/drawing/2014/main" id="{00000000-0008-0000-0400-00006D00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8100"/>
    <xdr:sp macro="" textlink="">
      <xdr:nvSpPr>
        <xdr:cNvPr id="110" name="Text Box 8">
          <a:extLst>
            <a:ext uri="{FF2B5EF4-FFF2-40B4-BE49-F238E27FC236}">
              <a16:creationId xmlns:a16="http://schemas.microsoft.com/office/drawing/2014/main" id="{00000000-0008-0000-0400-00006E00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8100"/>
    <xdr:sp macro="" textlink="">
      <xdr:nvSpPr>
        <xdr:cNvPr id="111" name="Text Box 9">
          <a:extLst>
            <a:ext uri="{FF2B5EF4-FFF2-40B4-BE49-F238E27FC236}">
              <a16:creationId xmlns:a16="http://schemas.microsoft.com/office/drawing/2014/main" id="{00000000-0008-0000-0400-00006F00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8100"/>
    <xdr:sp macro="" textlink="">
      <xdr:nvSpPr>
        <xdr:cNvPr id="112" name="Text Box 5">
          <a:extLst>
            <a:ext uri="{FF2B5EF4-FFF2-40B4-BE49-F238E27FC236}">
              <a16:creationId xmlns:a16="http://schemas.microsoft.com/office/drawing/2014/main" id="{00000000-0008-0000-0400-00007000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8100"/>
    <xdr:sp macro="" textlink="">
      <xdr:nvSpPr>
        <xdr:cNvPr id="113" name="Text Box 8">
          <a:extLst>
            <a:ext uri="{FF2B5EF4-FFF2-40B4-BE49-F238E27FC236}">
              <a16:creationId xmlns:a16="http://schemas.microsoft.com/office/drawing/2014/main" id="{00000000-0008-0000-0400-00007100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8100"/>
    <xdr:sp macro="" textlink="">
      <xdr:nvSpPr>
        <xdr:cNvPr id="114" name="Text Box 9">
          <a:extLst>
            <a:ext uri="{FF2B5EF4-FFF2-40B4-BE49-F238E27FC236}">
              <a16:creationId xmlns:a16="http://schemas.microsoft.com/office/drawing/2014/main" id="{00000000-0008-0000-0400-00007200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8100"/>
    <xdr:sp macro="" textlink="">
      <xdr:nvSpPr>
        <xdr:cNvPr id="115" name="Text Box 5">
          <a:extLst>
            <a:ext uri="{FF2B5EF4-FFF2-40B4-BE49-F238E27FC236}">
              <a16:creationId xmlns:a16="http://schemas.microsoft.com/office/drawing/2014/main" id="{00000000-0008-0000-0400-00007300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8100"/>
    <xdr:sp macro="" textlink="">
      <xdr:nvSpPr>
        <xdr:cNvPr id="116" name="Text Box 8">
          <a:extLst>
            <a:ext uri="{FF2B5EF4-FFF2-40B4-BE49-F238E27FC236}">
              <a16:creationId xmlns:a16="http://schemas.microsoft.com/office/drawing/2014/main" id="{00000000-0008-0000-0400-00007400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8100"/>
    <xdr:sp macro="" textlink="">
      <xdr:nvSpPr>
        <xdr:cNvPr id="117" name="Text Box 9">
          <a:extLst>
            <a:ext uri="{FF2B5EF4-FFF2-40B4-BE49-F238E27FC236}">
              <a16:creationId xmlns:a16="http://schemas.microsoft.com/office/drawing/2014/main" id="{00000000-0008-0000-0400-00007500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18" name="Text Box 5">
          <a:extLst>
            <a:ext uri="{FF2B5EF4-FFF2-40B4-BE49-F238E27FC236}">
              <a16:creationId xmlns:a16="http://schemas.microsoft.com/office/drawing/2014/main" id="{00000000-0008-0000-0400-000076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19" name="Text Box 5">
          <a:extLst>
            <a:ext uri="{FF2B5EF4-FFF2-40B4-BE49-F238E27FC236}">
              <a16:creationId xmlns:a16="http://schemas.microsoft.com/office/drawing/2014/main" id="{00000000-0008-0000-0400-000077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20" name="Text Box 5">
          <a:extLst>
            <a:ext uri="{FF2B5EF4-FFF2-40B4-BE49-F238E27FC236}">
              <a16:creationId xmlns:a16="http://schemas.microsoft.com/office/drawing/2014/main" id="{00000000-0008-0000-0400-000078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21" name="Text Box 5">
          <a:extLst>
            <a:ext uri="{FF2B5EF4-FFF2-40B4-BE49-F238E27FC236}">
              <a16:creationId xmlns:a16="http://schemas.microsoft.com/office/drawing/2014/main" id="{00000000-0008-0000-0400-000079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22" name="Text Box 5">
          <a:extLst>
            <a:ext uri="{FF2B5EF4-FFF2-40B4-BE49-F238E27FC236}">
              <a16:creationId xmlns:a16="http://schemas.microsoft.com/office/drawing/2014/main" id="{00000000-0008-0000-0400-00007A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23" name="Text Box 5">
          <a:extLst>
            <a:ext uri="{FF2B5EF4-FFF2-40B4-BE49-F238E27FC236}">
              <a16:creationId xmlns:a16="http://schemas.microsoft.com/office/drawing/2014/main" id="{00000000-0008-0000-0400-00007B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57175"/>
    <xdr:sp macro="" textlink="">
      <xdr:nvSpPr>
        <xdr:cNvPr id="124" name="Text Box 34">
          <a:extLst>
            <a:ext uri="{FF2B5EF4-FFF2-40B4-BE49-F238E27FC236}">
              <a16:creationId xmlns:a16="http://schemas.microsoft.com/office/drawing/2014/main" id="{00000000-0008-0000-0400-00007C000000}"/>
            </a:ext>
          </a:extLst>
        </xdr:cNvPr>
        <xdr:cNvSpPr txBox="1">
          <a:spLocks noChangeArrowheads="1"/>
        </xdr:cNvSpPr>
      </xdr:nvSpPr>
      <xdr:spPr bwMode="auto">
        <a:xfrm>
          <a:off x="450532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125" name="Text Box 5">
          <a:extLst>
            <a:ext uri="{FF2B5EF4-FFF2-40B4-BE49-F238E27FC236}">
              <a16:creationId xmlns:a16="http://schemas.microsoft.com/office/drawing/2014/main" id="{00000000-0008-0000-0400-00007D00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26" name="Text Box 5">
          <a:extLst>
            <a:ext uri="{FF2B5EF4-FFF2-40B4-BE49-F238E27FC236}">
              <a16:creationId xmlns:a16="http://schemas.microsoft.com/office/drawing/2014/main" id="{00000000-0008-0000-0400-00007E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27" name="Text Box 5">
          <a:extLst>
            <a:ext uri="{FF2B5EF4-FFF2-40B4-BE49-F238E27FC236}">
              <a16:creationId xmlns:a16="http://schemas.microsoft.com/office/drawing/2014/main" id="{00000000-0008-0000-0400-00007F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57175"/>
    <xdr:sp macro="" textlink="">
      <xdr:nvSpPr>
        <xdr:cNvPr id="128" name="Text Box 34">
          <a:extLst>
            <a:ext uri="{FF2B5EF4-FFF2-40B4-BE49-F238E27FC236}">
              <a16:creationId xmlns:a16="http://schemas.microsoft.com/office/drawing/2014/main" id="{00000000-0008-0000-0400-000080000000}"/>
            </a:ext>
          </a:extLst>
        </xdr:cNvPr>
        <xdr:cNvSpPr txBox="1">
          <a:spLocks noChangeArrowheads="1"/>
        </xdr:cNvSpPr>
      </xdr:nvSpPr>
      <xdr:spPr bwMode="auto">
        <a:xfrm>
          <a:off x="450532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29" name="Text Box 24">
          <a:extLst>
            <a:ext uri="{FF2B5EF4-FFF2-40B4-BE49-F238E27FC236}">
              <a16:creationId xmlns:a16="http://schemas.microsoft.com/office/drawing/2014/main" id="{00000000-0008-0000-0400-000081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30" name="Text Box 5">
          <a:extLst>
            <a:ext uri="{FF2B5EF4-FFF2-40B4-BE49-F238E27FC236}">
              <a16:creationId xmlns:a16="http://schemas.microsoft.com/office/drawing/2014/main" id="{00000000-0008-0000-0400-000082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31" name="Text Box 5">
          <a:extLst>
            <a:ext uri="{FF2B5EF4-FFF2-40B4-BE49-F238E27FC236}">
              <a16:creationId xmlns:a16="http://schemas.microsoft.com/office/drawing/2014/main" id="{00000000-0008-0000-0400-000083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32" name="Text Box 5">
          <a:extLst>
            <a:ext uri="{FF2B5EF4-FFF2-40B4-BE49-F238E27FC236}">
              <a16:creationId xmlns:a16="http://schemas.microsoft.com/office/drawing/2014/main" id="{00000000-0008-0000-0400-000084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33" name="Text Box 5">
          <a:extLst>
            <a:ext uri="{FF2B5EF4-FFF2-40B4-BE49-F238E27FC236}">
              <a16:creationId xmlns:a16="http://schemas.microsoft.com/office/drawing/2014/main" id="{00000000-0008-0000-0400-000085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34" name="Text Box 5">
          <a:extLst>
            <a:ext uri="{FF2B5EF4-FFF2-40B4-BE49-F238E27FC236}">
              <a16:creationId xmlns:a16="http://schemas.microsoft.com/office/drawing/2014/main" id="{00000000-0008-0000-0400-000086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35" name="Text Box 5">
          <a:extLst>
            <a:ext uri="{FF2B5EF4-FFF2-40B4-BE49-F238E27FC236}">
              <a16:creationId xmlns:a16="http://schemas.microsoft.com/office/drawing/2014/main" id="{00000000-0008-0000-0400-000087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57175"/>
    <xdr:sp macro="" textlink="">
      <xdr:nvSpPr>
        <xdr:cNvPr id="136" name="Text Box 34">
          <a:extLst>
            <a:ext uri="{FF2B5EF4-FFF2-40B4-BE49-F238E27FC236}">
              <a16:creationId xmlns:a16="http://schemas.microsoft.com/office/drawing/2014/main" id="{00000000-0008-0000-0400-000088000000}"/>
            </a:ext>
          </a:extLst>
        </xdr:cNvPr>
        <xdr:cNvSpPr txBox="1">
          <a:spLocks noChangeArrowheads="1"/>
        </xdr:cNvSpPr>
      </xdr:nvSpPr>
      <xdr:spPr bwMode="auto">
        <a:xfrm>
          <a:off x="450532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37" name="Text Box 153">
          <a:extLst>
            <a:ext uri="{FF2B5EF4-FFF2-40B4-BE49-F238E27FC236}">
              <a16:creationId xmlns:a16="http://schemas.microsoft.com/office/drawing/2014/main" id="{00000000-0008-0000-0400-000089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38" name="Text Box 154">
          <a:extLst>
            <a:ext uri="{FF2B5EF4-FFF2-40B4-BE49-F238E27FC236}">
              <a16:creationId xmlns:a16="http://schemas.microsoft.com/office/drawing/2014/main" id="{00000000-0008-0000-0400-00008A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39" name="Text Box 24">
          <a:extLst>
            <a:ext uri="{FF2B5EF4-FFF2-40B4-BE49-F238E27FC236}">
              <a16:creationId xmlns:a16="http://schemas.microsoft.com/office/drawing/2014/main" id="{00000000-0008-0000-0400-00008B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40" name="Text Box 3">
          <a:extLst>
            <a:ext uri="{FF2B5EF4-FFF2-40B4-BE49-F238E27FC236}">
              <a16:creationId xmlns:a16="http://schemas.microsoft.com/office/drawing/2014/main" id="{00000000-0008-0000-0400-00008C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41" name="Text Box 4">
          <a:extLst>
            <a:ext uri="{FF2B5EF4-FFF2-40B4-BE49-F238E27FC236}">
              <a16:creationId xmlns:a16="http://schemas.microsoft.com/office/drawing/2014/main" id="{00000000-0008-0000-0400-00008D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42" name="Text Box 5">
          <a:extLst>
            <a:ext uri="{FF2B5EF4-FFF2-40B4-BE49-F238E27FC236}">
              <a16:creationId xmlns:a16="http://schemas.microsoft.com/office/drawing/2014/main" id="{00000000-0008-0000-0400-00008E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43" name="Text Box 6">
          <a:extLst>
            <a:ext uri="{FF2B5EF4-FFF2-40B4-BE49-F238E27FC236}">
              <a16:creationId xmlns:a16="http://schemas.microsoft.com/office/drawing/2014/main" id="{00000000-0008-0000-0400-00008F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44" name="Text Box 7">
          <a:extLst>
            <a:ext uri="{FF2B5EF4-FFF2-40B4-BE49-F238E27FC236}">
              <a16:creationId xmlns:a16="http://schemas.microsoft.com/office/drawing/2014/main" id="{00000000-0008-0000-0400-000090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45" name="Text Box 8">
          <a:extLst>
            <a:ext uri="{FF2B5EF4-FFF2-40B4-BE49-F238E27FC236}">
              <a16:creationId xmlns:a16="http://schemas.microsoft.com/office/drawing/2014/main" id="{00000000-0008-0000-0400-000091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57175"/>
    <xdr:sp macro="" textlink="">
      <xdr:nvSpPr>
        <xdr:cNvPr id="146" name="Text Box 34">
          <a:extLst>
            <a:ext uri="{FF2B5EF4-FFF2-40B4-BE49-F238E27FC236}">
              <a16:creationId xmlns:a16="http://schemas.microsoft.com/office/drawing/2014/main" id="{00000000-0008-0000-0400-000092000000}"/>
            </a:ext>
          </a:extLst>
        </xdr:cNvPr>
        <xdr:cNvSpPr txBox="1">
          <a:spLocks noChangeArrowheads="1"/>
        </xdr:cNvSpPr>
      </xdr:nvSpPr>
      <xdr:spPr bwMode="auto">
        <a:xfrm>
          <a:off x="450532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47" name="Text Box 24">
          <a:extLst>
            <a:ext uri="{FF2B5EF4-FFF2-40B4-BE49-F238E27FC236}">
              <a16:creationId xmlns:a16="http://schemas.microsoft.com/office/drawing/2014/main" id="{00000000-0008-0000-0400-000093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48" name="Text Box 5">
          <a:extLst>
            <a:ext uri="{FF2B5EF4-FFF2-40B4-BE49-F238E27FC236}">
              <a16:creationId xmlns:a16="http://schemas.microsoft.com/office/drawing/2014/main" id="{00000000-0008-0000-0400-000094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49" name="Text Box 5">
          <a:extLst>
            <a:ext uri="{FF2B5EF4-FFF2-40B4-BE49-F238E27FC236}">
              <a16:creationId xmlns:a16="http://schemas.microsoft.com/office/drawing/2014/main" id="{00000000-0008-0000-0400-000095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50" name="Text Box 5">
          <a:extLst>
            <a:ext uri="{FF2B5EF4-FFF2-40B4-BE49-F238E27FC236}">
              <a16:creationId xmlns:a16="http://schemas.microsoft.com/office/drawing/2014/main" id="{00000000-0008-0000-0400-000096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51" name="Text Box 1">
          <a:extLst>
            <a:ext uri="{FF2B5EF4-FFF2-40B4-BE49-F238E27FC236}">
              <a16:creationId xmlns:a16="http://schemas.microsoft.com/office/drawing/2014/main" id="{00000000-0008-0000-0400-000097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52" name="Text Box 2">
          <a:extLst>
            <a:ext uri="{FF2B5EF4-FFF2-40B4-BE49-F238E27FC236}">
              <a16:creationId xmlns:a16="http://schemas.microsoft.com/office/drawing/2014/main" id="{00000000-0008-0000-0400-000098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53" name="Text Box 3">
          <a:extLst>
            <a:ext uri="{FF2B5EF4-FFF2-40B4-BE49-F238E27FC236}">
              <a16:creationId xmlns:a16="http://schemas.microsoft.com/office/drawing/2014/main" id="{00000000-0008-0000-0400-000099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54" name="Text Box 4">
          <a:extLst>
            <a:ext uri="{FF2B5EF4-FFF2-40B4-BE49-F238E27FC236}">
              <a16:creationId xmlns:a16="http://schemas.microsoft.com/office/drawing/2014/main" id="{00000000-0008-0000-0400-00009A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55" name="Text Box 6">
          <a:extLst>
            <a:ext uri="{FF2B5EF4-FFF2-40B4-BE49-F238E27FC236}">
              <a16:creationId xmlns:a16="http://schemas.microsoft.com/office/drawing/2014/main" id="{00000000-0008-0000-0400-00009B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56" name="Text Box 7">
          <a:extLst>
            <a:ext uri="{FF2B5EF4-FFF2-40B4-BE49-F238E27FC236}">
              <a16:creationId xmlns:a16="http://schemas.microsoft.com/office/drawing/2014/main" id="{00000000-0008-0000-0400-00009C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57" name="Text Box 8">
          <a:extLst>
            <a:ext uri="{FF2B5EF4-FFF2-40B4-BE49-F238E27FC236}">
              <a16:creationId xmlns:a16="http://schemas.microsoft.com/office/drawing/2014/main" id="{00000000-0008-0000-0400-00009D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58" name="Text Box 9">
          <a:extLst>
            <a:ext uri="{FF2B5EF4-FFF2-40B4-BE49-F238E27FC236}">
              <a16:creationId xmlns:a16="http://schemas.microsoft.com/office/drawing/2014/main" id="{00000000-0008-0000-0400-00009E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59" name="Text Box 10">
          <a:extLst>
            <a:ext uri="{FF2B5EF4-FFF2-40B4-BE49-F238E27FC236}">
              <a16:creationId xmlns:a16="http://schemas.microsoft.com/office/drawing/2014/main" id="{00000000-0008-0000-0400-00009F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257175"/>
    <xdr:sp macro="" textlink="">
      <xdr:nvSpPr>
        <xdr:cNvPr id="160" name="Text Box 11">
          <a:extLst>
            <a:ext uri="{FF2B5EF4-FFF2-40B4-BE49-F238E27FC236}">
              <a16:creationId xmlns:a16="http://schemas.microsoft.com/office/drawing/2014/main" id="{00000000-0008-0000-0400-0000A0000000}"/>
            </a:ext>
          </a:extLst>
        </xdr:cNvPr>
        <xdr:cNvSpPr txBox="1">
          <a:spLocks noChangeArrowheads="1"/>
        </xdr:cNvSpPr>
      </xdr:nvSpPr>
      <xdr:spPr bwMode="auto">
        <a:xfrm>
          <a:off x="1714500" y="2845117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257175"/>
    <xdr:sp macro="" textlink="">
      <xdr:nvSpPr>
        <xdr:cNvPr id="161" name="Text Box 12">
          <a:extLst>
            <a:ext uri="{FF2B5EF4-FFF2-40B4-BE49-F238E27FC236}">
              <a16:creationId xmlns:a16="http://schemas.microsoft.com/office/drawing/2014/main" id="{00000000-0008-0000-0400-0000A1000000}"/>
            </a:ext>
          </a:extLst>
        </xdr:cNvPr>
        <xdr:cNvSpPr txBox="1">
          <a:spLocks noChangeArrowheads="1"/>
        </xdr:cNvSpPr>
      </xdr:nvSpPr>
      <xdr:spPr bwMode="auto">
        <a:xfrm>
          <a:off x="1714500" y="2845117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62" name="Text Box 13">
          <a:extLst>
            <a:ext uri="{FF2B5EF4-FFF2-40B4-BE49-F238E27FC236}">
              <a16:creationId xmlns:a16="http://schemas.microsoft.com/office/drawing/2014/main" id="{00000000-0008-0000-0400-0000A2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63" name="Text Box 14">
          <a:extLst>
            <a:ext uri="{FF2B5EF4-FFF2-40B4-BE49-F238E27FC236}">
              <a16:creationId xmlns:a16="http://schemas.microsoft.com/office/drawing/2014/main" id="{00000000-0008-0000-0400-0000A3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257175"/>
    <xdr:sp macro="" textlink="">
      <xdr:nvSpPr>
        <xdr:cNvPr id="164" name="Text Box 15">
          <a:extLst>
            <a:ext uri="{FF2B5EF4-FFF2-40B4-BE49-F238E27FC236}">
              <a16:creationId xmlns:a16="http://schemas.microsoft.com/office/drawing/2014/main" id="{00000000-0008-0000-0400-0000A4000000}"/>
            </a:ext>
          </a:extLst>
        </xdr:cNvPr>
        <xdr:cNvSpPr txBox="1">
          <a:spLocks noChangeArrowheads="1"/>
        </xdr:cNvSpPr>
      </xdr:nvSpPr>
      <xdr:spPr bwMode="auto">
        <a:xfrm>
          <a:off x="1714500" y="2845117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257175"/>
    <xdr:sp macro="" textlink="">
      <xdr:nvSpPr>
        <xdr:cNvPr id="165" name="Text Box 16">
          <a:extLst>
            <a:ext uri="{FF2B5EF4-FFF2-40B4-BE49-F238E27FC236}">
              <a16:creationId xmlns:a16="http://schemas.microsoft.com/office/drawing/2014/main" id="{00000000-0008-0000-0400-0000A5000000}"/>
            </a:ext>
          </a:extLst>
        </xdr:cNvPr>
        <xdr:cNvSpPr txBox="1">
          <a:spLocks noChangeArrowheads="1"/>
        </xdr:cNvSpPr>
      </xdr:nvSpPr>
      <xdr:spPr bwMode="auto">
        <a:xfrm>
          <a:off x="1714500" y="2845117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66" name="Text Box 17">
          <a:extLst>
            <a:ext uri="{FF2B5EF4-FFF2-40B4-BE49-F238E27FC236}">
              <a16:creationId xmlns:a16="http://schemas.microsoft.com/office/drawing/2014/main" id="{00000000-0008-0000-0400-0000A6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67" name="Text Box 18">
          <a:extLst>
            <a:ext uri="{FF2B5EF4-FFF2-40B4-BE49-F238E27FC236}">
              <a16:creationId xmlns:a16="http://schemas.microsoft.com/office/drawing/2014/main" id="{00000000-0008-0000-0400-0000A7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257175"/>
    <xdr:sp macro="" textlink="">
      <xdr:nvSpPr>
        <xdr:cNvPr id="168" name="Text Box 19">
          <a:extLst>
            <a:ext uri="{FF2B5EF4-FFF2-40B4-BE49-F238E27FC236}">
              <a16:creationId xmlns:a16="http://schemas.microsoft.com/office/drawing/2014/main" id="{00000000-0008-0000-0400-0000A8000000}"/>
            </a:ext>
          </a:extLst>
        </xdr:cNvPr>
        <xdr:cNvSpPr txBox="1">
          <a:spLocks noChangeArrowheads="1"/>
        </xdr:cNvSpPr>
      </xdr:nvSpPr>
      <xdr:spPr bwMode="auto">
        <a:xfrm>
          <a:off x="1714500" y="2845117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257175"/>
    <xdr:sp macro="" textlink="">
      <xdr:nvSpPr>
        <xdr:cNvPr id="169" name="Text Box 20">
          <a:extLst>
            <a:ext uri="{FF2B5EF4-FFF2-40B4-BE49-F238E27FC236}">
              <a16:creationId xmlns:a16="http://schemas.microsoft.com/office/drawing/2014/main" id="{00000000-0008-0000-0400-0000A9000000}"/>
            </a:ext>
          </a:extLst>
        </xdr:cNvPr>
        <xdr:cNvSpPr txBox="1">
          <a:spLocks noChangeArrowheads="1"/>
        </xdr:cNvSpPr>
      </xdr:nvSpPr>
      <xdr:spPr bwMode="auto">
        <a:xfrm>
          <a:off x="1714500" y="2845117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70" name="Text Box 22">
          <a:extLst>
            <a:ext uri="{FF2B5EF4-FFF2-40B4-BE49-F238E27FC236}">
              <a16:creationId xmlns:a16="http://schemas.microsoft.com/office/drawing/2014/main" id="{00000000-0008-0000-0400-0000AA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71" name="Text Box 23">
          <a:extLst>
            <a:ext uri="{FF2B5EF4-FFF2-40B4-BE49-F238E27FC236}">
              <a16:creationId xmlns:a16="http://schemas.microsoft.com/office/drawing/2014/main" id="{00000000-0008-0000-0400-0000AB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257175"/>
    <xdr:sp macro="" textlink="">
      <xdr:nvSpPr>
        <xdr:cNvPr id="172" name="Text Box 24">
          <a:extLst>
            <a:ext uri="{FF2B5EF4-FFF2-40B4-BE49-F238E27FC236}">
              <a16:creationId xmlns:a16="http://schemas.microsoft.com/office/drawing/2014/main" id="{00000000-0008-0000-0400-0000AC000000}"/>
            </a:ext>
          </a:extLst>
        </xdr:cNvPr>
        <xdr:cNvSpPr txBox="1">
          <a:spLocks noChangeArrowheads="1"/>
        </xdr:cNvSpPr>
      </xdr:nvSpPr>
      <xdr:spPr bwMode="auto">
        <a:xfrm>
          <a:off x="1714500" y="2845117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257175"/>
    <xdr:sp macro="" textlink="">
      <xdr:nvSpPr>
        <xdr:cNvPr id="173" name="Text Box 25">
          <a:extLst>
            <a:ext uri="{FF2B5EF4-FFF2-40B4-BE49-F238E27FC236}">
              <a16:creationId xmlns:a16="http://schemas.microsoft.com/office/drawing/2014/main" id="{00000000-0008-0000-0400-0000AD000000}"/>
            </a:ext>
          </a:extLst>
        </xdr:cNvPr>
        <xdr:cNvSpPr txBox="1">
          <a:spLocks noChangeArrowheads="1"/>
        </xdr:cNvSpPr>
      </xdr:nvSpPr>
      <xdr:spPr bwMode="auto">
        <a:xfrm>
          <a:off x="1714500" y="2845117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74" name="Text Box 24">
          <a:extLst>
            <a:ext uri="{FF2B5EF4-FFF2-40B4-BE49-F238E27FC236}">
              <a16:creationId xmlns:a16="http://schemas.microsoft.com/office/drawing/2014/main" id="{00000000-0008-0000-0400-0000AE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75" name="Text Box 4">
          <a:extLst>
            <a:ext uri="{FF2B5EF4-FFF2-40B4-BE49-F238E27FC236}">
              <a16:creationId xmlns:a16="http://schemas.microsoft.com/office/drawing/2014/main" id="{00000000-0008-0000-0400-0000AF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76" name="Text Box 5">
          <a:extLst>
            <a:ext uri="{FF2B5EF4-FFF2-40B4-BE49-F238E27FC236}">
              <a16:creationId xmlns:a16="http://schemas.microsoft.com/office/drawing/2014/main" id="{00000000-0008-0000-0400-0000B0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77" name="Text Box 24">
          <a:extLst>
            <a:ext uri="{FF2B5EF4-FFF2-40B4-BE49-F238E27FC236}">
              <a16:creationId xmlns:a16="http://schemas.microsoft.com/office/drawing/2014/main" id="{00000000-0008-0000-0400-0000B1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78" name="Text Box 4">
          <a:extLst>
            <a:ext uri="{FF2B5EF4-FFF2-40B4-BE49-F238E27FC236}">
              <a16:creationId xmlns:a16="http://schemas.microsoft.com/office/drawing/2014/main" id="{00000000-0008-0000-0400-0000B2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79" name="Text Box 5">
          <a:extLst>
            <a:ext uri="{FF2B5EF4-FFF2-40B4-BE49-F238E27FC236}">
              <a16:creationId xmlns:a16="http://schemas.microsoft.com/office/drawing/2014/main" id="{00000000-0008-0000-0400-0000B3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80" name="Text Box 38">
          <a:extLst>
            <a:ext uri="{FF2B5EF4-FFF2-40B4-BE49-F238E27FC236}">
              <a16:creationId xmlns:a16="http://schemas.microsoft.com/office/drawing/2014/main" id="{00000000-0008-0000-0400-0000B4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81" name="Text Box 39">
          <a:extLst>
            <a:ext uri="{FF2B5EF4-FFF2-40B4-BE49-F238E27FC236}">
              <a16:creationId xmlns:a16="http://schemas.microsoft.com/office/drawing/2014/main" id="{00000000-0008-0000-0400-0000B5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82" name="Text Box 40">
          <a:extLst>
            <a:ext uri="{FF2B5EF4-FFF2-40B4-BE49-F238E27FC236}">
              <a16:creationId xmlns:a16="http://schemas.microsoft.com/office/drawing/2014/main" id="{00000000-0008-0000-0400-0000B6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83" name="Text Box 41">
          <a:extLst>
            <a:ext uri="{FF2B5EF4-FFF2-40B4-BE49-F238E27FC236}">
              <a16:creationId xmlns:a16="http://schemas.microsoft.com/office/drawing/2014/main" id="{00000000-0008-0000-0400-0000B7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84" name="Text Box 42">
          <a:extLst>
            <a:ext uri="{FF2B5EF4-FFF2-40B4-BE49-F238E27FC236}">
              <a16:creationId xmlns:a16="http://schemas.microsoft.com/office/drawing/2014/main" id="{00000000-0008-0000-0400-0000B8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85" name="Text Box 43">
          <a:extLst>
            <a:ext uri="{FF2B5EF4-FFF2-40B4-BE49-F238E27FC236}">
              <a16:creationId xmlns:a16="http://schemas.microsoft.com/office/drawing/2014/main" id="{00000000-0008-0000-0400-0000B9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86" name="Text Box 44">
          <a:extLst>
            <a:ext uri="{FF2B5EF4-FFF2-40B4-BE49-F238E27FC236}">
              <a16:creationId xmlns:a16="http://schemas.microsoft.com/office/drawing/2014/main" id="{00000000-0008-0000-0400-0000BA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87" name="Text Box 45">
          <a:extLst>
            <a:ext uri="{FF2B5EF4-FFF2-40B4-BE49-F238E27FC236}">
              <a16:creationId xmlns:a16="http://schemas.microsoft.com/office/drawing/2014/main" id="{00000000-0008-0000-0400-0000BB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88" name="Text Box 46">
          <a:extLst>
            <a:ext uri="{FF2B5EF4-FFF2-40B4-BE49-F238E27FC236}">
              <a16:creationId xmlns:a16="http://schemas.microsoft.com/office/drawing/2014/main" id="{00000000-0008-0000-0400-0000BC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89" name="Text Box 47">
          <a:extLst>
            <a:ext uri="{FF2B5EF4-FFF2-40B4-BE49-F238E27FC236}">
              <a16:creationId xmlns:a16="http://schemas.microsoft.com/office/drawing/2014/main" id="{00000000-0008-0000-0400-0000BD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90" name="Text Box 48">
          <a:extLst>
            <a:ext uri="{FF2B5EF4-FFF2-40B4-BE49-F238E27FC236}">
              <a16:creationId xmlns:a16="http://schemas.microsoft.com/office/drawing/2014/main" id="{00000000-0008-0000-0400-0000BE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91" name="Text Box 49">
          <a:extLst>
            <a:ext uri="{FF2B5EF4-FFF2-40B4-BE49-F238E27FC236}">
              <a16:creationId xmlns:a16="http://schemas.microsoft.com/office/drawing/2014/main" id="{00000000-0008-0000-0400-0000BF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92" name="Text Box 50">
          <a:extLst>
            <a:ext uri="{FF2B5EF4-FFF2-40B4-BE49-F238E27FC236}">
              <a16:creationId xmlns:a16="http://schemas.microsoft.com/office/drawing/2014/main" id="{00000000-0008-0000-0400-0000C0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93" name="Text Box 51">
          <a:extLst>
            <a:ext uri="{FF2B5EF4-FFF2-40B4-BE49-F238E27FC236}">
              <a16:creationId xmlns:a16="http://schemas.microsoft.com/office/drawing/2014/main" id="{00000000-0008-0000-0400-0000C1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94" name="Text Box 52">
          <a:extLst>
            <a:ext uri="{FF2B5EF4-FFF2-40B4-BE49-F238E27FC236}">
              <a16:creationId xmlns:a16="http://schemas.microsoft.com/office/drawing/2014/main" id="{00000000-0008-0000-0400-0000C2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95" name="Text Box 53">
          <a:extLst>
            <a:ext uri="{FF2B5EF4-FFF2-40B4-BE49-F238E27FC236}">
              <a16:creationId xmlns:a16="http://schemas.microsoft.com/office/drawing/2014/main" id="{00000000-0008-0000-0400-0000C3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96" name="Text Box 54">
          <a:extLst>
            <a:ext uri="{FF2B5EF4-FFF2-40B4-BE49-F238E27FC236}">
              <a16:creationId xmlns:a16="http://schemas.microsoft.com/office/drawing/2014/main" id="{00000000-0008-0000-0400-0000C4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97" name="Text Box 55">
          <a:extLst>
            <a:ext uri="{FF2B5EF4-FFF2-40B4-BE49-F238E27FC236}">
              <a16:creationId xmlns:a16="http://schemas.microsoft.com/office/drawing/2014/main" id="{00000000-0008-0000-0400-0000C5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98" name="Text Box 57">
          <a:extLst>
            <a:ext uri="{FF2B5EF4-FFF2-40B4-BE49-F238E27FC236}">
              <a16:creationId xmlns:a16="http://schemas.microsoft.com/office/drawing/2014/main" id="{00000000-0008-0000-0400-0000C6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99" name="Text Box 38">
          <a:extLst>
            <a:ext uri="{FF2B5EF4-FFF2-40B4-BE49-F238E27FC236}">
              <a16:creationId xmlns:a16="http://schemas.microsoft.com/office/drawing/2014/main" id="{00000000-0008-0000-0400-0000C7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00" name="Text Box 38">
          <a:extLst>
            <a:ext uri="{FF2B5EF4-FFF2-40B4-BE49-F238E27FC236}">
              <a16:creationId xmlns:a16="http://schemas.microsoft.com/office/drawing/2014/main" id="{00000000-0008-0000-0400-0000C8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01" name="Text Box 40">
          <a:extLst>
            <a:ext uri="{FF2B5EF4-FFF2-40B4-BE49-F238E27FC236}">
              <a16:creationId xmlns:a16="http://schemas.microsoft.com/office/drawing/2014/main" id="{00000000-0008-0000-0400-0000C9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02" name="Text Box 38">
          <a:extLst>
            <a:ext uri="{FF2B5EF4-FFF2-40B4-BE49-F238E27FC236}">
              <a16:creationId xmlns:a16="http://schemas.microsoft.com/office/drawing/2014/main" id="{00000000-0008-0000-0400-0000CA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57175"/>
    <xdr:sp macro="" textlink="">
      <xdr:nvSpPr>
        <xdr:cNvPr id="203" name="Text Box 38">
          <a:extLst>
            <a:ext uri="{FF2B5EF4-FFF2-40B4-BE49-F238E27FC236}">
              <a16:creationId xmlns:a16="http://schemas.microsoft.com/office/drawing/2014/main" id="{00000000-0008-0000-0400-0000CB000000}"/>
            </a:ext>
          </a:extLst>
        </xdr:cNvPr>
        <xdr:cNvSpPr txBox="1">
          <a:spLocks noChangeArrowheads="1"/>
        </xdr:cNvSpPr>
      </xdr:nvSpPr>
      <xdr:spPr bwMode="auto">
        <a:xfrm>
          <a:off x="450532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04" name="Text Box 4">
          <a:extLst>
            <a:ext uri="{FF2B5EF4-FFF2-40B4-BE49-F238E27FC236}">
              <a16:creationId xmlns:a16="http://schemas.microsoft.com/office/drawing/2014/main" id="{00000000-0008-0000-0400-0000CC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142875</xdr:colOff>
      <xdr:row>206</xdr:row>
      <xdr:rowOff>0</xdr:rowOff>
    </xdr:from>
    <xdr:ext cx="76200" cy="257175"/>
    <xdr:sp macro="" textlink="">
      <xdr:nvSpPr>
        <xdr:cNvPr id="205" name="Text Box 5">
          <a:extLst>
            <a:ext uri="{FF2B5EF4-FFF2-40B4-BE49-F238E27FC236}">
              <a16:creationId xmlns:a16="http://schemas.microsoft.com/office/drawing/2014/main" id="{00000000-0008-0000-0400-0000CD000000}"/>
            </a:ext>
          </a:extLst>
        </xdr:cNvPr>
        <xdr:cNvSpPr txBox="1">
          <a:spLocks noChangeArrowheads="1"/>
        </xdr:cNvSpPr>
      </xdr:nvSpPr>
      <xdr:spPr bwMode="auto">
        <a:xfrm>
          <a:off x="4095750"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57175"/>
    <xdr:sp macro="" textlink="">
      <xdr:nvSpPr>
        <xdr:cNvPr id="206" name="Text Box 34">
          <a:extLst>
            <a:ext uri="{FF2B5EF4-FFF2-40B4-BE49-F238E27FC236}">
              <a16:creationId xmlns:a16="http://schemas.microsoft.com/office/drawing/2014/main" id="{00000000-0008-0000-0400-0000CE000000}"/>
            </a:ext>
          </a:extLst>
        </xdr:cNvPr>
        <xdr:cNvSpPr txBox="1">
          <a:spLocks noChangeArrowheads="1"/>
        </xdr:cNvSpPr>
      </xdr:nvSpPr>
      <xdr:spPr bwMode="auto">
        <a:xfrm>
          <a:off x="450532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07" name="Text Box 5">
          <a:extLst>
            <a:ext uri="{FF2B5EF4-FFF2-40B4-BE49-F238E27FC236}">
              <a16:creationId xmlns:a16="http://schemas.microsoft.com/office/drawing/2014/main" id="{00000000-0008-0000-0400-0000CF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08" name="Text Box 5">
          <a:extLst>
            <a:ext uri="{FF2B5EF4-FFF2-40B4-BE49-F238E27FC236}">
              <a16:creationId xmlns:a16="http://schemas.microsoft.com/office/drawing/2014/main" id="{00000000-0008-0000-0400-0000D0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09" name="Text Box 24">
          <a:extLst>
            <a:ext uri="{FF2B5EF4-FFF2-40B4-BE49-F238E27FC236}">
              <a16:creationId xmlns:a16="http://schemas.microsoft.com/office/drawing/2014/main" id="{00000000-0008-0000-0400-0000D1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10" name="Text Box 5">
          <a:extLst>
            <a:ext uri="{FF2B5EF4-FFF2-40B4-BE49-F238E27FC236}">
              <a16:creationId xmlns:a16="http://schemas.microsoft.com/office/drawing/2014/main" id="{00000000-0008-0000-0400-0000D2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11" name="Text Box 5">
          <a:extLst>
            <a:ext uri="{FF2B5EF4-FFF2-40B4-BE49-F238E27FC236}">
              <a16:creationId xmlns:a16="http://schemas.microsoft.com/office/drawing/2014/main" id="{00000000-0008-0000-0400-0000D3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12" name="Text Box 5">
          <a:extLst>
            <a:ext uri="{FF2B5EF4-FFF2-40B4-BE49-F238E27FC236}">
              <a16:creationId xmlns:a16="http://schemas.microsoft.com/office/drawing/2014/main" id="{00000000-0008-0000-0400-0000D4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13" name="Text Box 5">
          <a:extLst>
            <a:ext uri="{FF2B5EF4-FFF2-40B4-BE49-F238E27FC236}">
              <a16:creationId xmlns:a16="http://schemas.microsoft.com/office/drawing/2014/main" id="{00000000-0008-0000-0400-0000D5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14" name="Text Box 5">
          <a:extLst>
            <a:ext uri="{FF2B5EF4-FFF2-40B4-BE49-F238E27FC236}">
              <a16:creationId xmlns:a16="http://schemas.microsoft.com/office/drawing/2014/main" id="{00000000-0008-0000-0400-0000D6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15" name="Text Box 5">
          <a:extLst>
            <a:ext uri="{FF2B5EF4-FFF2-40B4-BE49-F238E27FC236}">
              <a16:creationId xmlns:a16="http://schemas.microsoft.com/office/drawing/2014/main" id="{00000000-0008-0000-0400-0000D7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16" name="Text Box 5">
          <a:extLst>
            <a:ext uri="{FF2B5EF4-FFF2-40B4-BE49-F238E27FC236}">
              <a16:creationId xmlns:a16="http://schemas.microsoft.com/office/drawing/2014/main" id="{00000000-0008-0000-0400-0000D8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57175"/>
    <xdr:sp macro="" textlink="">
      <xdr:nvSpPr>
        <xdr:cNvPr id="217" name="Text Box 34">
          <a:extLst>
            <a:ext uri="{FF2B5EF4-FFF2-40B4-BE49-F238E27FC236}">
              <a16:creationId xmlns:a16="http://schemas.microsoft.com/office/drawing/2014/main" id="{00000000-0008-0000-0400-0000D9000000}"/>
            </a:ext>
          </a:extLst>
        </xdr:cNvPr>
        <xdr:cNvSpPr txBox="1">
          <a:spLocks noChangeArrowheads="1"/>
        </xdr:cNvSpPr>
      </xdr:nvSpPr>
      <xdr:spPr bwMode="auto">
        <a:xfrm>
          <a:off x="450532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18" name="Text Box 153">
          <a:extLst>
            <a:ext uri="{FF2B5EF4-FFF2-40B4-BE49-F238E27FC236}">
              <a16:creationId xmlns:a16="http://schemas.microsoft.com/office/drawing/2014/main" id="{00000000-0008-0000-0400-0000DA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19" name="Text Box 154">
          <a:extLst>
            <a:ext uri="{FF2B5EF4-FFF2-40B4-BE49-F238E27FC236}">
              <a16:creationId xmlns:a16="http://schemas.microsoft.com/office/drawing/2014/main" id="{00000000-0008-0000-0400-0000DB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20" name="Text Box 24">
          <a:extLst>
            <a:ext uri="{FF2B5EF4-FFF2-40B4-BE49-F238E27FC236}">
              <a16:creationId xmlns:a16="http://schemas.microsoft.com/office/drawing/2014/main" id="{00000000-0008-0000-0400-0000DC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21" name="Text Box 3">
          <a:extLst>
            <a:ext uri="{FF2B5EF4-FFF2-40B4-BE49-F238E27FC236}">
              <a16:creationId xmlns:a16="http://schemas.microsoft.com/office/drawing/2014/main" id="{00000000-0008-0000-0400-0000DD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22" name="Text Box 4">
          <a:extLst>
            <a:ext uri="{FF2B5EF4-FFF2-40B4-BE49-F238E27FC236}">
              <a16:creationId xmlns:a16="http://schemas.microsoft.com/office/drawing/2014/main" id="{00000000-0008-0000-0400-0000DE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23" name="Text Box 5">
          <a:extLst>
            <a:ext uri="{FF2B5EF4-FFF2-40B4-BE49-F238E27FC236}">
              <a16:creationId xmlns:a16="http://schemas.microsoft.com/office/drawing/2014/main" id="{00000000-0008-0000-0400-0000DF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24" name="Text Box 6">
          <a:extLst>
            <a:ext uri="{FF2B5EF4-FFF2-40B4-BE49-F238E27FC236}">
              <a16:creationId xmlns:a16="http://schemas.microsoft.com/office/drawing/2014/main" id="{00000000-0008-0000-0400-0000E0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25" name="Text Box 7">
          <a:extLst>
            <a:ext uri="{FF2B5EF4-FFF2-40B4-BE49-F238E27FC236}">
              <a16:creationId xmlns:a16="http://schemas.microsoft.com/office/drawing/2014/main" id="{00000000-0008-0000-0400-0000E1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26" name="Text Box 8">
          <a:extLst>
            <a:ext uri="{FF2B5EF4-FFF2-40B4-BE49-F238E27FC236}">
              <a16:creationId xmlns:a16="http://schemas.microsoft.com/office/drawing/2014/main" id="{00000000-0008-0000-0400-0000E2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57175"/>
    <xdr:sp macro="" textlink="">
      <xdr:nvSpPr>
        <xdr:cNvPr id="227" name="Text Box 34">
          <a:extLst>
            <a:ext uri="{FF2B5EF4-FFF2-40B4-BE49-F238E27FC236}">
              <a16:creationId xmlns:a16="http://schemas.microsoft.com/office/drawing/2014/main" id="{00000000-0008-0000-0400-0000E3000000}"/>
            </a:ext>
          </a:extLst>
        </xdr:cNvPr>
        <xdr:cNvSpPr txBox="1">
          <a:spLocks noChangeArrowheads="1"/>
        </xdr:cNvSpPr>
      </xdr:nvSpPr>
      <xdr:spPr bwMode="auto">
        <a:xfrm>
          <a:off x="450532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28" name="Text Box 24">
          <a:extLst>
            <a:ext uri="{FF2B5EF4-FFF2-40B4-BE49-F238E27FC236}">
              <a16:creationId xmlns:a16="http://schemas.microsoft.com/office/drawing/2014/main" id="{00000000-0008-0000-0400-0000E4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29" name="Text Box 5">
          <a:extLst>
            <a:ext uri="{FF2B5EF4-FFF2-40B4-BE49-F238E27FC236}">
              <a16:creationId xmlns:a16="http://schemas.microsoft.com/office/drawing/2014/main" id="{00000000-0008-0000-0400-0000E5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30" name="Text Box 5">
          <a:extLst>
            <a:ext uri="{FF2B5EF4-FFF2-40B4-BE49-F238E27FC236}">
              <a16:creationId xmlns:a16="http://schemas.microsoft.com/office/drawing/2014/main" id="{00000000-0008-0000-0400-0000E6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231" name="Text Box 5">
          <a:extLst>
            <a:ext uri="{FF2B5EF4-FFF2-40B4-BE49-F238E27FC236}">
              <a16:creationId xmlns:a16="http://schemas.microsoft.com/office/drawing/2014/main" id="{00000000-0008-0000-0400-0000E700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32" name="Text Box 5">
          <a:extLst>
            <a:ext uri="{FF2B5EF4-FFF2-40B4-BE49-F238E27FC236}">
              <a16:creationId xmlns:a16="http://schemas.microsoft.com/office/drawing/2014/main" id="{00000000-0008-0000-0400-0000E8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33" name="Text Box 5">
          <a:extLst>
            <a:ext uri="{FF2B5EF4-FFF2-40B4-BE49-F238E27FC236}">
              <a16:creationId xmlns:a16="http://schemas.microsoft.com/office/drawing/2014/main" id="{00000000-0008-0000-0400-0000E9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57175"/>
    <xdr:sp macro="" textlink="">
      <xdr:nvSpPr>
        <xdr:cNvPr id="234" name="Text Box 34">
          <a:extLst>
            <a:ext uri="{FF2B5EF4-FFF2-40B4-BE49-F238E27FC236}">
              <a16:creationId xmlns:a16="http://schemas.microsoft.com/office/drawing/2014/main" id="{00000000-0008-0000-0400-0000EA000000}"/>
            </a:ext>
          </a:extLst>
        </xdr:cNvPr>
        <xdr:cNvSpPr txBox="1">
          <a:spLocks noChangeArrowheads="1"/>
        </xdr:cNvSpPr>
      </xdr:nvSpPr>
      <xdr:spPr bwMode="auto">
        <a:xfrm>
          <a:off x="450532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35" name="Text Box 5">
          <a:extLst>
            <a:ext uri="{FF2B5EF4-FFF2-40B4-BE49-F238E27FC236}">
              <a16:creationId xmlns:a16="http://schemas.microsoft.com/office/drawing/2014/main" id="{00000000-0008-0000-0400-0000EB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36" name="Text Box 5">
          <a:extLst>
            <a:ext uri="{FF2B5EF4-FFF2-40B4-BE49-F238E27FC236}">
              <a16:creationId xmlns:a16="http://schemas.microsoft.com/office/drawing/2014/main" id="{00000000-0008-0000-0400-0000EC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37" name="Text Box 24">
          <a:extLst>
            <a:ext uri="{FF2B5EF4-FFF2-40B4-BE49-F238E27FC236}">
              <a16:creationId xmlns:a16="http://schemas.microsoft.com/office/drawing/2014/main" id="{00000000-0008-0000-0400-0000ED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38" name="Text Box 5">
          <a:extLst>
            <a:ext uri="{FF2B5EF4-FFF2-40B4-BE49-F238E27FC236}">
              <a16:creationId xmlns:a16="http://schemas.microsoft.com/office/drawing/2014/main" id="{00000000-0008-0000-0400-0000EE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39" name="Text Box 5">
          <a:extLst>
            <a:ext uri="{FF2B5EF4-FFF2-40B4-BE49-F238E27FC236}">
              <a16:creationId xmlns:a16="http://schemas.microsoft.com/office/drawing/2014/main" id="{00000000-0008-0000-0400-0000EF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40" name="Text Box 5">
          <a:extLst>
            <a:ext uri="{FF2B5EF4-FFF2-40B4-BE49-F238E27FC236}">
              <a16:creationId xmlns:a16="http://schemas.microsoft.com/office/drawing/2014/main" id="{00000000-0008-0000-0400-0000F0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41" name="Text Box 5">
          <a:extLst>
            <a:ext uri="{FF2B5EF4-FFF2-40B4-BE49-F238E27FC236}">
              <a16:creationId xmlns:a16="http://schemas.microsoft.com/office/drawing/2014/main" id="{00000000-0008-0000-0400-0000F1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42" name="Text Box 5">
          <a:extLst>
            <a:ext uri="{FF2B5EF4-FFF2-40B4-BE49-F238E27FC236}">
              <a16:creationId xmlns:a16="http://schemas.microsoft.com/office/drawing/2014/main" id="{00000000-0008-0000-0400-0000F2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43" name="Text Box 5">
          <a:extLst>
            <a:ext uri="{FF2B5EF4-FFF2-40B4-BE49-F238E27FC236}">
              <a16:creationId xmlns:a16="http://schemas.microsoft.com/office/drawing/2014/main" id="{00000000-0008-0000-0400-0000F3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44" name="Text Box 5">
          <a:extLst>
            <a:ext uri="{FF2B5EF4-FFF2-40B4-BE49-F238E27FC236}">
              <a16:creationId xmlns:a16="http://schemas.microsoft.com/office/drawing/2014/main" id="{00000000-0008-0000-0400-0000F4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57175"/>
    <xdr:sp macro="" textlink="">
      <xdr:nvSpPr>
        <xdr:cNvPr id="245" name="Text Box 34">
          <a:extLst>
            <a:ext uri="{FF2B5EF4-FFF2-40B4-BE49-F238E27FC236}">
              <a16:creationId xmlns:a16="http://schemas.microsoft.com/office/drawing/2014/main" id="{00000000-0008-0000-0400-0000F5000000}"/>
            </a:ext>
          </a:extLst>
        </xdr:cNvPr>
        <xdr:cNvSpPr txBox="1">
          <a:spLocks noChangeArrowheads="1"/>
        </xdr:cNvSpPr>
      </xdr:nvSpPr>
      <xdr:spPr bwMode="auto">
        <a:xfrm>
          <a:off x="450532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46" name="Text Box 153">
          <a:extLst>
            <a:ext uri="{FF2B5EF4-FFF2-40B4-BE49-F238E27FC236}">
              <a16:creationId xmlns:a16="http://schemas.microsoft.com/office/drawing/2014/main" id="{00000000-0008-0000-0400-0000F6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47" name="Text Box 154">
          <a:extLst>
            <a:ext uri="{FF2B5EF4-FFF2-40B4-BE49-F238E27FC236}">
              <a16:creationId xmlns:a16="http://schemas.microsoft.com/office/drawing/2014/main" id="{00000000-0008-0000-0400-0000F7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48" name="Text Box 24">
          <a:extLst>
            <a:ext uri="{FF2B5EF4-FFF2-40B4-BE49-F238E27FC236}">
              <a16:creationId xmlns:a16="http://schemas.microsoft.com/office/drawing/2014/main" id="{00000000-0008-0000-0400-0000F8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49" name="Text Box 3">
          <a:extLst>
            <a:ext uri="{FF2B5EF4-FFF2-40B4-BE49-F238E27FC236}">
              <a16:creationId xmlns:a16="http://schemas.microsoft.com/office/drawing/2014/main" id="{00000000-0008-0000-0400-0000F9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50" name="Text Box 4">
          <a:extLst>
            <a:ext uri="{FF2B5EF4-FFF2-40B4-BE49-F238E27FC236}">
              <a16:creationId xmlns:a16="http://schemas.microsoft.com/office/drawing/2014/main" id="{00000000-0008-0000-0400-0000FA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51" name="Text Box 5">
          <a:extLst>
            <a:ext uri="{FF2B5EF4-FFF2-40B4-BE49-F238E27FC236}">
              <a16:creationId xmlns:a16="http://schemas.microsoft.com/office/drawing/2014/main" id="{00000000-0008-0000-0400-0000FB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52" name="Text Box 6">
          <a:extLst>
            <a:ext uri="{FF2B5EF4-FFF2-40B4-BE49-F238E27FC236}">
              <a16:creationId xmlns:a16="http://schemas.microsoft.com/office/drawing/2014/main" id="{00000000-0008-0000-0400-0000FC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53" name="Text Box 7">
          <a:extLst>
            <a:ext uri="{FF2B5EF4-FFF2-40B4-BE49-F238E27FC236}">
              <a16:creationId xmlns:a16="http://schemas.microsoft.com/office/drawing/2014/main" id="{00000000-0008-0000-0400-0000FD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54" name="Text Box 8">
          <a:extLst>
            <a:ext uri="{FF2B5EF4-FFF2-40B4-BE49-F238E27FC236}">
              <a16:creationId xmlns:a16="http://schemas.microsoft.com/office/drawing/2014/main" id="{00000000-0008-0000-0400-0000FE00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57175"/>
    <xdr:sp macro="" textlink="">
      <xdr:nvSpPr>
        <xdr:cNvPr id="255" name="Text Box 34">
          <a:extLst>
            <a:ext uri="{FF2B5EF4-FFF2-40B4-BE49-F238E27FC236}">
              <a16:creationId xmlns:a16="http://schemas.microsoft.com/office/drawing/2014/main" id="{00000000-0008-0000-0400-0000FF000000}"/>
            </a:ext>
          </a:extLst>
        </xdr:cNvPr>
        <xdr:cNvSpPr txBox="1">
          <a:spLocks noChangeArrowheads="1"/>
        </xdr:cNvSpPr>
      </xdr:nvSpPr>
      <xdr:spPr bwMode="auto">
        <a:xfrm>
          <a:off x="450532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56" name="Text Box 24">
          <a:extLst>
            <a:ext uri="{FF2B5EF4-FFF2-40B4-BE49-F238E27FC236}">
              <a16:creationId xmlns:a16="http://schemas.microsoft.com/office/drawing/2014/main" id="{00000000-0008-0000-0400-000000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57" name="Text Box 5">
          <a:extLst>
            <a:ext uri="{FF2B5EF4-FFF2-40B4-BE49-F238E27FC236}">
              <a16:creationId xmlns:a16="http://schemas.microsoft.com/office/drawing/2014/main" id="{00000000-0008-0000-0400-000001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58" name="Text Box 5">
          <a:extLst>
            <a:ext uri="{FF2B5EF4-FFF2-40B4-BE49-F238E27FC236}">
              <a16:creationId xmlns:a16="http://schemas.microsoft.com/office/drawing/2014/main" id="{00000000-0008-0000-0400-000002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259" name="Text Box 5">
          <a:extLst>
            <a:ext uri="{FF2B5EF4-FFF2-40B4-BE49-F238E27FC236}">
              <a16:creationId xmlns:a16="http://schemas.microsoft.com/office/drawing/2014/main" id="{00000000-0008-0000-0400-00000301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60" name="Text Box 5">
          <a:extLst>
            <a:ext uri="{FF2B5EF4-FFF2-40B4-BE49-F238E27FC236}">
              <a16:creationId xmlns:a16="http://schemas.microsoft.com/office/drawing/2014/main" id="{00000000-0008-0000-0400-000004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61" name="Text Box 5">
          <a:extLst>
            <a:ext uri="{FF2B5EF4-FFF2-40B4-BE49-F238E27FC236}">
              <a16:creationId xmlns:a16="http://schemas.microsoft.com/office/drawing/2014/main" id="{00000000-0008-0000-0400-000005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62" name="Text Box 5">
          <a:extLst>
            <a:ext uri="{FF2B5EF4-FFF2-40B4-BE49-F238E27FC236}">
              <a16:creationId xmlns:a16="http://schemas.microsoft.com/office/drawing/2014/main" id="{00000000-0008-0000-0400-000006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263" name="Text Box 5">
          <a:extLst>
            <a:ext uri="{FF2B5EF4-FFF2-40B4-BE49-F238E27FC236}">
              <a16:creationId xmlns:a16="http://schemas.microsoft.com/office/drawing/2014/main" id="{00000000-0008-0000-0400-00000701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64" name="Text Box 38">
          <a:extLst>
            <a:ext uri="{FF2B5EF4-FFF2-40B4-BE49-F238E27FC236}">
              <a16:creationId xmlns:a16="http://schemas.microsoft.com/office/drawing/2014/main" id="{00000000-0008-0000-0400-000008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76225"/>
    <xdr:sp macro="" textlink="">
      <xdr:nvSpPr>
        <xdr:cNvPr id="265" name="Text Box 38">
          <a:extLst>
            <a:ext uri="{FF2B5EF4-FFF2-40B4-BE49-F238E27FC236}">
              <a16:creationId xmlns:a16="http://schemas.microsoft.com/office/drawing/2014/main" id="{00000000-0008-0000-0400-000009010000}"/>
            </a:ext>
          </a:extLst>
        </xdr:cNvPr>
        <xdr:cNvSpPr txBox="1">
          <a:spLocks noChangeArrowheads="1"/>
        </xdr:cNvSpPr>
      </xdr:nvSpPr>
      <xdr:spPr bwMode="auto">
        <a:xfrm>
          <a:off x="3952875" y="284511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206</xdr:row>
      <xdr:rowOff>0</xdr:rowOff>
    </xdr:from>
    <xdr:ext cx="76200" cy="1143000"/>
    <xdr:sp macro="" textlink="">
      <xdr:nvSpPr>
        <xdr:cNvPr id="266" name="Text Box 17">
          <a:extLst>
            <a:ext uri="{FF2B5EF4-FFF2-40B4-BE49-F238E27FC236}">
              <a16:creationId xmlns:a16="http://schemas.microsoft.com/office/drawing/2014/main" id="{00000000-0008-0000-0400-00000A010000}"/>
            </a:ext>
          </a:extLst>
        </xdr:cNvPr>
        <xdr:cNvSpPr txBox="1">
          <a:spLocks noChangeArrowheads="1"/>
        </xdr:cNvSpPr>
      </xdr:nvSpPr>
      <xdr:spPr bwMode="auto">
        <a:xfrm>
          <a:off x="8991600" y="28451175"/>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67" name="Text Box 57">
          <a:extLst>
            <a:ext uri="{FF2B5EF4-FFF2-40B4-BE49-F238E27FC236}">
              <a16:creationId xmlns:a16="http://schemas.microsoft.com/office/drawing/2014/main" id="{00000000-0008-0000-0400-00000B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68" name="Text Box 57">
          <a:extLst>
            <a:ext uri="{FF2B5EF4-FFF2-40B4-BE49-F238E27FC236}">
              <a16:creationId xmlns:a16="http://schemas.microsoft.com/office/drawing/2014/main" id="{00000000-0008-0000-0400-00000C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69" name="Text Box 57">
          <a:extLst>
            <a:ext uri="{FF2B5EF4-FFF2-40B4-BE49-F238E27FC236}">
              <a16:creationId xmlns:a16="http://schemas.microsoft.com/office/drawing/2014/main" id="{00000000-0008-0000-0400-00000D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70" name="Text Box 5">
          <a:extLst>
            <a:ext uri="{FF2B5EF4-FFF2-40B4-BE49-F238E27FC236}">
              <a16:creationId xmlns:a16="http://schemas.microsoft.com/office/drawing/2014/main" id="{00000000-0008-0000-0400-00000E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271" name="Text Box 5">
          <a:extLst>
            <a:ext uri="{FF2B5EF4-FFF2-40B4-BE49-F238E27FC236}">
              <a16:creationId xmlns:a16="http://schemas.microsoft.com/office/drawing/2014/main" id="{00000000-0008-0000-0400-00000F01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14325"/>
    <xdr:sp macro="" textlink="">
      <xdr:nvSpPr>
        <xdr:cNvPr id="272" name="Text Box 10">
          <a:extLst>
            <a:ext uri="{FF2B5EF4-FFF2-40B4-BE49-F238E27FC236}">
              <a16:creationId xmlns:a16="http://schemas.microsoft.com/office/drawing/2014/main" id="{00000000-0008-0000-0400-000010010000}"/>
            </a:ext>
          </a:extLst>
        </xdr:cNvPr>
        <xdr:cNvSpPr txBox="1">
          <a:spLocks noChangeArrowheads="1"/>
        </xdr:cNvSpPr>
      </xdr:nvSpPr>
      <xdr:spPr bwMode="auto">
        <a:xfrm>
          <a:off x="3952875" y="28451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73" name="Text Box 5">
          <a:extLst>
            <a:ext uri="{FF2B5EF4-FFF2-40B4-BE49-F238E27FC236}">
              <a16:creationId xmlns:a16="http://schemas.microsoft.com/office/drawing/2014/main" id="{00000000-0008-0000-0400-000011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274" name="Text Box 5">
          <a:extLst>
            <a:ext uri="{FF2B5EF4-FFF2-40B4-BE49-F238E27FC236}">
              <a16:creationId xmlns:a16="http://schemas.microsoft.com/office/drawing/2014/main" id="{00000000-0008-0000-0400-00001201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75" name="Text Box 38">
          <a:extLst>
            <a:ext uri="{FF2B5EF4-FFF2-40B4-BE49-F238E27FC236}">
              <a16:creationId xmlns:a16="http://schemas.microsoft.com/office/drawing/2014/main" id="{00000000-0008-0000-0400-000013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76225"/>
    <xdr:sp macro="" textlink="">
      <xdr:nvSpPr>
        <xdr:cNvPr id="276" name="Text Box 38">
          <a:extLst>
            <a:ext uri="{FF2B5EF4-FFF2-40B4-BE49-F238E27FC236}">
              <a16:creationId xmlns:a16="http://schemas.microsoft.com/office/drawing/2014/main" id="{00000000-0008-0000-0400-000014010000}"/>
            </a:ext>
          </a:extLst>
        </xdr:cNvPr>
        <xdr:cNvSpPr txBox="1">
          <a:spLocks noChangeArrowheads="1"/>
        </xdr:cNvSpPr>
      </xdr:nvSpPr>
      <xdr:spPr bwMode="auto">
        <a:xfrm>
          <a:off x="3952875" y="284511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77" name="Text Box 57">
          <a:extLst>
            <a:ext uri="{FF2B5EF4-FFF2-40B4-BE49-F238E27FC236}">
              <a16:creationId xmlns:a16="http://schemas.microsoft.com/office/drawing/2014/main" id="{00000000-0008-0000-0400-000015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278" name="Text Box 57">
          <a:extLst>
            <a:ext uri="{FF2B5EF4-FFF2-40B4-BE49-F238E27FC236}">
              <a16:creationId xmlns:a16="http://schemas.microsoft.com/office/drawing/2014/main" id="{00000000-0008-0000-0400-000016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38150"/>
    <xdr:sp macro="" textlink="">
      <xdr:nvSpPr>
        <xdr:cNvPr id="279" name="Text Box 57">
          <a:extLst>
            <a:ext uri="{FF2B5EF4-FFF2-40B4-BE49-F238E27FC236}">
              <a16:creationId xmlns:a16="http://schemas.microsoft.com/office/drawing/2014/main" id="{00000000-0008-0000-0400-000017010000}"/>
            </a:ext>
          </a:extLst>
        </xdr:cNvPr>
        <xdr:cNvSpPr txBox="1">
          <a:spLocks noChangeArrowheads="1"/>
        </xdr:cNvSpPr>
      </xdr:nvSpPr>
      <xdr:spPr bwMode="auto">
        <a:xfrm>
          <a:off x="3952875" y="284511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200025"/>
    <xdr:sp macro="" textlink="">
      <xdr:nvSpPr>
        <xdr:cNvPr id="280" name="Text Box 12">
          <a:extLst>
            <a:ext uri="{FF2B5EF4-FFF2-40B4-BE49-F238E27FC236}">
              <a16:creationId xmlns:a16="http://schemas.microsoft.com/office/drawing/2014/main" id="{00000000-0008-0000-0400-000018010000}"/>
            </a:ext>
          </a:extLst>
        </xdr:cNvPr>
        <xdr:cNvSpPr txBox="1">
          <a:spLocks noChangeArrowheads="1"/>
        </xdr:cNvSpPr>
      </xdr:nvSpPr>
      <xdr:spPr bwMode="auto">
        <a:xfrm>
          <a:off x="1714500"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200025"/>
    <xdr:sp macro="" textlink="">
      <xdr:nvSpPr>
        <xdr:cNvPr id="281" name="Text Box 13">
          <a:extLst>
            <a:ext uri="{FF2B5EF4-FFF2-40B4-BE49-F238E27FC236}">
              <a16:creationId xmlns:a16="http://schemas.microsoft.com/office/drawing/2014/main" id="{00000000-0008-0000-0400-000019010000}"/>
            </a:ext>
          </a:extLst>
        </xdr:cNvPr>
        <xdr:cNvSpPr txBox="1">
          <a:spLocks noChangeArrowheads="1"/>
        </xdr:cNvSpPr>
      </xdr:nvSpPr>
      <xdr:spPr bwMode="auto">
        <a:xfrm>
          <a:off x="1714500"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200025"/>
    <xdr:sp macro="" textlink="">
      <xdr:nvSpPr>
        <xdr:cNvPr id="282" name="Text Box 12">
          <a:extLst>
            <a:ext uri="{FF2B5EF4-FFF2-40B4-BE49-F238E27FC236}">
              <a16:creationId xmlns:a16="http://schemas.microsoft.com/office/drawing/2014/main" id="{00000000-0008-0000-0400-00001A010000}"/>
            </a:ext>
          </a:extLst>
        </xdr:cNvPr>
        <xdr:cNvSpPr txBox="1">
          <a:spLocks noChangeArrowheads="1"/>
        </xdr:cNvSpPr>
      </xdr:nvSpPr>
      <xdr:spPr bwMode="auto">
        <a:xfrm>
          <a:off x="1714500"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200025"/>
    <xdr:sp macro="" textlink="">
      <xdr:nvSpPr>
        <xdr:cNvPr id="283" name="Text Box 13">
          <a:extLst>
            <a:ext uri="{FF2B5EF4-FFF2-40B4-BE49-F238E27FC236}">
              <a16:creationId xmlns:a16="http://schemas.microsoft.com/office/drawing/2014/main" id="{00000000-0008-0000-0400-00001B010000}"/>
            </a:ext>
          </a:extLst>
        </xdr:cNvPr>
        <xdr:cNvSpPr txBox="1">
          <a:spLocks noChangeArrowheads="1"/>
        </xdr:cNvSpPr>
      </xdr:nvSpPr>
      <xdr:spPr bwMode="auto">
        <a:xfrm>
          <a:off x="1714500"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161925"/>
    <xdr:sp macro="" textlink="">
      <xdr:nvSpPr>
        <xdr:cNvPr id="284" name="Text Box 56">
          <a:extLst>
            <a:ext uri="{FF2B5EF4-FFF2-40B4-BE49-F238E27FC236}">
              <a16:creationId xmlns:a16="http://schemas.microsoft.com/office/drawing/2014/main" id="{00000000-0008-0000-0400-00001C010000}"/>
            </a:ext>
          </a:extLst>
        </xdr:cNvPr>
        <xdr:cNvSpPr txBox="1">
          <a:spLocks noChangeArrowheads="1"/>
        </xdr:cNvSpPr>
      </xdr:nvSpPr>
      <xdr:spPr bwMode="auto">
        <a:xfrm>
          <a:off x="1714500" y="284511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161925"/>
    <xdr:sp macro="" textlink="">
      <xdr:nvSpPr>
        <xdr:cNvPr id="285" name="Text Box 57">
          <a:extLst>
            <a:ext uri="{FF2B5EF4-FFF2-40B4-BE49-F238E27FC236}">
              <a16:creationId xmlns:a16="http://schemas.microsoft.com/office/drawing/2014/main" id="{00000000-0008-0000-0400-00001D010000}"/>
            </a:ext>
          </a:extLst>
        </xdr:cNvPr>
        <xdr:cNvSpPr txBox="1">
          <a:spLocks noChangeArrowheads="1"/>
        </xdr:cNvSpPr>
      </xdr:nvSpPr>
      <xdr:spPr bwMode="auto">
        <a:xfrm>
          <a:off x="1714500" y="284511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200025"/>
    <xdr:sp macro="" textlink="">
      <xdr:nvSpPr>
        <xdr:cNvPr id="286" name="Text Box 12">
          <a:extLst>
            <a:ext uri="{FF2B5EF4-FFF2-40B4-BE49-F238E27FC236}">
              <a16:creationId xmlns:a16="http://schemas.microsoft.com/office/drawing/2014/main" id="{00000000-0008-0000-0400-00001E010000}"/>
            </a:ext>
          </a:extLst>
        </xdr:cNvPr>
        <xdr:cNvSpPr txBox="1">
          <a:spLocks noChangeArrowheads="1"/>
        </xdr:cNvSpPr>
      </xdr:nvSpPr>
      <xdr:spPr bwMode="auto">
        <a:xfrm>
          <a:off x="1714500"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200025"/>
    <xdr:sp macro="" textlink="">
      <xdr:nvSpPr>
        <xdr:cNvPr id="287" name="Text Box 13">
          <a:extLst>
            <a:ext uri="{FF2B5EF4-FFF2-40B4-BE49-F238E27FC236}">
              <a16:creationId xmlns:a16="http://schemas.microsoft.com/office/drawing/2014/main" id="{00000000-0008-0000-0400-00001F010000}"/>
            </a:ext>
          </a:extLst>
        </xdr:cNvPr>
        <xdr:cNvSpPr txBox="1">
          <a:spLocks noChangeArrowheads="1"/>
        </xdr:cNvSpPr>
      </xdr:nvSpPr>
      <xdr:spPr bwMode="auto">
        <a:xfrm>
          <a:off x="1714500"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200025"/>
    <xdr:sp macro="" textlink="">
      <xdr:nvSpPr>
        <xdr:cNvPr id="288" name="Text Box 12">
          <a:extLst>
            <a:ext uri="{FF2B5EF4-FFF2-40B4-BE49-F238E27FC236}">
              <a16:creationId xmlns:a16="http://schemas.microsoft.com/office/drawing/2014/main" id="{00000000-0008-0000-0400-000020010000}"/>
            </a:ext>
          </a:extLst>
        </xdr:cNvPr>
        <xdr:cNvSpPr txBox="1">
          <a:spLocks noChangeArrowheads="1"/>
        </xdr:cNvSpPr>
      </xdr:nvSpPr>
      <xdr:spPr bwMode="auto">
        <a:xfrm>
          <a:off x="1714500"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200025"/>
    <xdr:sp macro="" textlink="">
      <xdr:nvSpPr>
        <xdr:cNvPr id="289" name="Text Box 13">
          <a:extLst>
            <a:ext uri="{FF2B5EF4-FFF2-40B4-BE49-F238E27FC236}">
              <a16:creationId xmlns:a16="http://schemas.microsoft.com/office/drawing/2014/main" id="{00000000-0008-0000-0400-000021010000}"/>
            </a:ext>
          </a:extLst>
        </xdr:cNvPr>
        <xdr:cNvSpPr txBox="1">
          <a:spLocks noChangeArrowheads="1"/>
        </xdr:cNvSpPr>
      </xdr:nvSpPr>
      <xdr:spPr bwMode="auto">
        <a:xfrm>
          <a:off x="1714500"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200025"/>
    <xdr:sp macro="" textlink="">
      <xdr:nvSpPr>
        <xdr:cNvPr id="290" name="Text Box 56">
          <a:extLst>
            <a:ext uri="{FF2B5EF4-FFF2-40B4-BE49-F238E27FC236}">
              <a16:creationId xmlns:a16="http://schemas.microsoft.com/office/drawing/2014/main" id="{00000000-0008-0000-0400-000022010000}"/>
            </a:ext>
          </a:extLst>
        </xdr:cNvPr>
        <xdr:cNvSpPr txBox="1">
          <a:spLocks noChangeArrowheads="1"/>
        </xdr:cNvSpPr>
      </xdr:nvSpPr>
      <xdr:spPr bwMode="auto">
        <a:xfrm>
          <a:off x="1714500" y="284511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200025"/>
    <xdr:sp macro="" textlink="">
      <xdr:nvSpPr>
        <xdr:cNvPr id="291" name="Text Box 57">
          <a:extLst>
            <a:ext uri="{FF2B5EF4-FFF2-40B4-BE49-F238E27FC236}">
              <a16:creationId xmlns:a16="http://schemas.microsoft.com/office/drawing/2014/main" id="{00000000-0008-0000-0400-000023010000}"/>
            </a:ext>
          </a:extLst>
        </xdr:cNvPr>
        <xdr:cNvSpPr txBox="1">
          <a:spLocks noChangeArrowheads="1"/>
        </xdr:cNvSpPr>
      </xdr:nvSpPr>
      <xdr:spPr bwMode="auto">
        <a:xfrm>
          <a:off x="1714500" y="284511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295275</xdr:colOff>
      <xdr:row>206</xdr:row>
      <xdr:rowOff>0</xdr:rowOff>
    </xdr:from>
    <xdr:ext cx="209550" cy="238125"/>
    <xdr:sp macro="" textlink="">
      <xdr:nvSpPr>
        <xdr:cNvPr id="292" name="Text Box 38">
          <a:extLst>
            <a:ext uri="{FF2B5EF4-FFF2-40B4-BE49-F238E27FC236}">
              <a16:creationId xmlns:a16="http://schemas.microsoft.com/office/drawing/2014/main" id="{00000000-0008-0000-0400-000024010000}"/>
            </a:ext>
          </a:extLst>
        </xdr:cNvPr>
        <xdr:cNvSpPr txBox="1">
          <a:spLocks noChangeArrowheads="1"/>
        </xdr:cNvSpPr>
      </xdr:nvSpPr>
      <xdr:spPr bwMode="auto">
        <a:xfrm>
          <a:off x="5953125" y="28451175"/>
          <a:ext cx="2095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3028950</xdr:colOff>
      <xdr:row>206</xdr:row>
      <xdr:rowOff>0</xdr:rowOff>
    </xdr:from>
    <xdr:ext cx="647699" cy="723901"/>
    <xdr:sp macro="" textlink="">
      <xdr:nvSpPr>
        <xdr:cNvPr id="293" name="Text Box 38">
          <a:extLst>
            <a:ext uri="{FF2B5EF4-FFF2-40B4-BE49-F238E27FC236}">
              <a16:creationId xmlns:a16="http://schemas.microsoft.com/office/drawing/2014/main" id="{00000000-0008-0000-0400-000025010000}"/>
            </a:ext>
          </a:extLst>
        </xdr:cNvPr>
        <xdr:cNvSpPr txBox="1">
          <a:spLocks noChangeArrowheads="1"/>
        </xdr:cNvSpPr>
      </xdr:nvSpPr>
      <xdr:spPr bwMode="auto">
        <a:xfrm flipH="1">
          <a:off x="3952875" y="28451175"/>
          <a:ext cx="647699" cy="723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38125"/>
    <xdr:sp macro="" textlink="">
      <xdr:nvSpPr>
        <xdr:cNvPr id="294" name="Text Box 5">
          <a:extLst>
            <a:ext uri="{FF2B5EF4-FFF2-40B4-BE49-F238E27FC236}">
              <a16:creationId xmlns:a16="http://schemas.microsoft.com/office/drawing/2014/main" id="{00000000-0008-0000-0400-000026010000}"/>
            </a:ext>
          </a:extLst>
        </xdr:cNvPr>
        <xdr:cNvSpPr txBox="1">
          <a:spLocks noChangeArrowheads="1"/>
        </xdr:cNvSpPr>
      </xdr:nvSpPr>
      <xdr:spPr bwMode="auto">
        <a:xfrm>
          <a:off x="39528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295" name="Text Box 8">
          <a:extLst>
            <a:ext uri="{FF2B5EF4-FFF2-40B4-BE49-F238E27FC236}">
              <a16:creationId xmlns:a16="http://schemas.microsoft.com/office/drawing/2014/main" id="{00000000-0008-0000-0400-00002701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296" name="Text Box 9">
          <a:extLst>
            <a:ext uri="{FF2B5EF4-FFF2-40B4-BE49-F238E27FC236}">
              <a16:creationId xmlns:a16="http://schemas.microsoft.com/office/drawing/2014/main" id="{00000000-0008-0000-0400-00002801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90500"/>
    <xdr:sp macro="" textlink="">
      <xdr:nvSpPr>
        <xdr:cNvPr id="297" name="Text Box 10">
          <a:extLst>
            <a:ext uri="{FF2B5EF4-FFF2-40B4-BE49-F238E27FC236}">
              <a16:creationId xmlns:a16="http://schemas.microsoft.com/office/drawing/2014/main" id="{00000000-0008-0000-0400-000029010000}"/>
            </a:ext>
          </a:extLst>
        </xdr:cNvPr>
        <xdr:cNvSpPr txBox="1">
          <a:spLocks noChangeArrowheads="1"/>
        </xdr:cNvSpPr>
      </xdr:nvSpPr>
      <xdr:spPr bwMode="auto">
        <a:xfrm>
          <a:off x="3952875" y="28451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190500</xdr:colOff>
      <xdr:row>206</xdr:row>
      <xdr:rowOff>0</xdr:rowOff>
    </xdr:from>
    <xdr:ext cx="76200" cy="428625"/>
    <xdr:sp macro="" textlink="">
      <xdr:nvSpPr>
        <xdr:cNvPr id="298" name="Text Box 38">
          <a:extLst>
            <a:ext uri="{FF2B5EF4-FFF2-40B4-BE49-F238E27FC236}">
              <a16:creationId xmlns:a16="http://schemas.microsoft.com/office/drawing/2014/main" id="{00000000-0008-0000-0400-00002A010000}"/>
            </a:ext>
          </a:extLst>
        </xdr:cNvPr>
        <xdr:cNvSpPr txBox="1">
          <a:spLocks noChangeArrowheads="1"/>
        </xdr:cNvSpPr>
      </xdr:nvSpPr>
      <xdr:spPr bwMode="auto">
        <a:xfrm>
          <a:off x="526732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447675</xdr:colOff>
      <xdr:row>206</xdr:row>
      <xdr:rowOff>0</xdr:rowOff>
    </xdr:from>
    <xdr:ext cx="76200" cy="428625"/>
    <xdr:sp macro="" textlink="">
      <xdr:nvSpPr>
        <xdr:cNvPr id="299" name="Text Box 38">
          <a:extLst>
            <a:ext uri="{FF2B5EF4-FFF2-40B4-BE49-F238E27FC236}">
              <a16:creationId xmlns:a16="http://schemas.microsoft.com/office/drawing/2014/main" id="{00000000-0008-0000-0400-00002B010000}"/>
            </a:ext>
          </a:extLst>
        </xdr:cNvPr>
        <xdr:cNvSpPr txBox="1">
          <a:spLocks noChangeArrowheads="1"/>
        </xdr:cNvSpPr>
      </xdr:nvSpPr>
      <xdr:spPr bwMode="auto">
        <a:xfrm>
          <a:off x="4400550"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00" name="Text Box 38">
          <a:extLst>
            <a:ext uri="{FF2B5EF4-FFF2-40B4-BE49-F238E27FC236}">
              <a16:creationId xmlns:a16="http://schemas.microsoft.com/office/drawing/2014/main" id="{00000000-0008-0000-0400-00002C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01" name="Text Box 38">
          <a:extLst>
            <a:ext uri="{FF2B5EF4-FFF2-40B4-BE49-F238E27FC236}">
              <a16:creationId xmlns:a16="http://schemas.microsoft.com/office/drawing/2014/main" id="{00000000-0008-0000-0400-00002D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02" name="Text Box 38">
          <a:extLst>
            <a:ext uri="{FF2B5EF4-FFF2-40B4-BE49-F238E27FC236}">
              <a16:creationId xmlns:a16="http://schemas.microsoft.com/office/drawing/2014/main" id="{00000000-0008-0000-0400-00002E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03" name="Text Box 38">
          <a:extLst>
            <a:ext uri="{FF2B5EF4-FFF2-40B4-BE49-F238E27FC236}">
              <a16:creationId xmlns:a16="http://schemas.microsoft.com/office/drawing/2014/main" id="{00000000-0008-0000-0400-00002F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04" name="Text Box 38">
          <a:extLst>
            <a:ext uri="{FF2B5EF4-FFF2-40B4-BE49-F238E27FC236}">
              <a16:creationId xmlns:a16="http://schemas.microsoft.com/office/drawing/2014/main" id="{00000000-0008-0000-0400-000030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05" name="Text Box 38">
          <a:extLst>
            <a:ext uri="{FF2B5EF4-FFF2-40B4-BE49-F238E27FC236}">
              <a16:creationId xmlns:a16="http://schemas.microsoft.com/office/drawing/2014/main" id="{00000000-0008-0000-0400-000031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06" name="Text Box 38">
          <a:extLst>
            <a:ext uri="{FF2B5EF4-FFF2-40B4-BE49-F238E27FC236}">
              <a16:creationId xmlns:a16="http://schemas.microsoft.com/office/drawing/2014/main" id="{00000000-0008-0000-0400-000032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07" name="Text Box 38">
          <a:extLst>
            <a:ext uri="{FF2B5EF4-FFF2-40B4-BE49-F238E27FC236}">
              <a16:creationId xmlns:a16="http://schemas.microsoft.com/office/drawing/2014/main" id="{00000000-0008-0000-0400-000033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08" name="Text Box 38">
          <a:extLst>
            <a:ext uri="{FF2B5EF4-FFF2-40B4-BE49-F238E27FC236}">
              <a16:creationId xmlns:a16="http://schemas.microsoft.com/office/drawing/2014/main" id="{00000000-0008-0000-0400-000034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09" name="Text Box 38">
          <a:extLst>
            <a:ext uri="{FF2B5EF4-FFF2-40B4-BE49-F238E27FC236}">
              <a16:creationId xmlns:a16="http://schemas.microsoft.com/office/drawing/2014/main" id="{00000000-0008-0000-0400-000035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10" name="Text Box 38">
          <a:extLst>
            <a:ext uri="{FF2B5EF4-FFF2-40B4-BE49-F238E27FC236}">
              <a16:creationId xmlns:a16="http://schemas.microsoft.com/office/drawing/2014/main" id="{00000000-0008-0000-0400-000036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11" name="Text Box 38">
          <a:extLst>
            <a:ext uri="{FF2B5EF4-FFF2-40B4-BE49-F238E27FC236}">
              <a16:creationId xmlns:a16="http://schemas.microsoft.com/office/drawing/2014/main" id="{00000000-0008-0000-0400-000037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12" name="Text Box 38">
          <a:extLst>
            <a:ext uri="{FF2B5EF4-FFF2-40B4-BE49-F238E27FC236}">
              <a16:creationId xmlns:a16="http://schemas.microsoft.com/office/drawing/2014/main" id="{00000000-0008-0000-0400-000038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13" name="Text Box 38">
          <a:extLst>
            <a:ext uri="{FF2B5EF4-FFF2-40B4-BE49-F238E27FC236}">
              <a16:creationId xmlns:a16="http://schemas.microsoft.com/office/drawing/2014/main" id="{00000000-0008-0000-0400-000039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14" name="Text Box 38">
          <a:extLst>
            <a:ext uri="{FF2B5EF4-FFF2-40B4-BE49-F238E27FC236}">
              <a16:creationId xmlns:a16="http://schemas.microsoft.com/office/drawing/2014/main" id="{00000000-0008-0000-0400-00003A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15" name="Text Box 38">
          <a:extLst>
            <a:ext uri="{FF2B5EF4-FFF2-40B4-BE49-F238E27FC236}">
              <a16:creationId xmlns:a16="http://schemas.microsoft.com/office/drawing/2014/main" id="{00000000-0008-0000-0400-00003B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16" name="Text Box 38">
          <a:extLst>
            <a:ext uri="{FF2B5EF4-FFF2-40B4-BE49-F238E27FC236}">
              <a16:creationId xmlns:a16="http://schemas.microsoft.com/office/drawing/2014/main" id="{00000000-0008-0000-0400-00003C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17" name="Text Box 38">
          <a:extLst>
            <a:ext uri="{FF2B5EF4-FFF2-40B4-BE49-F238E27FC236}">
              <a16:creationId xmlns:a16="http://schemas.microsoft.com/office/drawing/2014/main" id="{00000000-0008-0000-0400-00003D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18" name="Text Box 38">
          <a:extLst>
            <a:ext uri="{FF2B5EF4-FFF2-40B4-BE49-F238E27FC236}">
              <a16:creationId xmlns:a16="http://schemas.microsoft.com/office/drawing/2014/main" id="{00000000-0008-0000-0400-00003E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19" name="Text Box 38">
          <a:extLst>
            <a:ext uri="{FF2B5EF4-FFF2-40B4-BE49-F238E27FC236}">
              <a16:creationId xmlns:a16="http://schemas.microsoft.com/office/drawing/2014/main" id="{00000000-0008-0000-0400-00003F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20" name="Text Box 38">
          <a:extLst>
            <a:ext uri="{FF2B5EF4-FFF2-40B4-BE49-F238E27FC236}">
              <a16:creationId xmlns:a16="http://schemas.microsoft.com/office/drawing/2014/main" id="{00000000-0008-0000-0400-000040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21" name="Text Box 38">
          <a:extLst>
            <a:ext uri="{FF2B5EF4-FFF2-40B4-BE49-F238E27FC236}">
              <a16:creationId xmlns:a16="http://schemas.microsoft.com/office/drawing/2014/main" id="{00000000-0008-0000-0400-000041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22" name="Text Box 38">
          <a:extLst>
            <a:ext uri="{FF2B5EF4-FFF2-40B4-BE49-F238E27FC236}">
              <a16:creationId xmlns:a16="http://schemas.microsoft.com/office/drawing/2014/main" id="{00000000-0008-0000-0400-000042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28625"/>
    <xdr:sp macro="" textlink="">
      <xdr:nvSpPr>
        <xdr:cNvPr id="323" name="Text Box 38">
          <a:extLst>
            <a:ext uri="{FF2B5EF4-FFF2-40B4-BE49-F238E27FC236}">
              <a16:creationId xmlns:a16="http://schemas.microsoft.com/office/drawing/2014/main" id="{00000000-0008-0000-0400-000043010000}"/>
            </a:ext>
          </a:extLst>
        </xdr:cNvPr>
        <xdr:cNvSpPr txBox="1">
          <a:spLocks noChangeArrowheads="1"/>
        </xdr:cNvSpPr>
      </xdr:nvSpPr>
      <xdr:spPr bwMode="auto">
        <a:xfrm>
          <a:off x="3952875" y="284511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295275</xdr:colOff>
      <xdr:row>206</xdr:row>
      <xdr:rowOff>0</xdr:rowOff>
    </xdr:from>
    <xdr:ext cx="209550" cy="238125"/>
    <xdr:sp macro="" textlink="">
      <xdr:nvSpPr>
        <xdr:cNvPr id="324" name="Text Box 38">
          <a:extLst>
            <a:ext uri="{FF2B5EF4-FFF2-40B4-BE49-F238E27FC236}">
              <a16:creationId xmlns:a16="http://schemas.microsoft.com/office/drawing/2014/main" id="{00000000-0008-0000-0400-000044010000}"/>
            </a:ext>
          </a:extLst>
        </xdr:cNvPr>
        <xdr:cNvSpPr txBox="1">
          <a:spLocks noChangeArrowheads="1"/>
        </xdr:cNvSpPr>
      </xdr:nvSpPr>
      <xdr:spPr bwMode="auto">
        <a:xfrm>
          <a:off x="5953125" y="28451175"/>
          <a:ext cx="2095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295275</xdr:colOff>
      <xdr:row>206</xdr:row>
      <xdr:rowOff>0</xdr:rowOff>
    </xdr:from>
    <xdr:ext cx="209550" cy="238125"/>
    <xdr:sp macro="" textlink="">
      <xdr:nvSpPr>
        <xdr:cNvPr id="325" name="Text Box 38">
          <a:extLst>
            <a:ext uri="{FF2B5EF4-FFF2-40B4-BE49-F238E27FC236}">
              <a16:creationId xmlns:a16="http://schemas.microsoft.com/office/drawing/2014/main" id="{00000000-0008-0000-0400-000045010000}"/>
            </a:ext>
          </a:extLst>
        </xdr:cNvPr>
        <xdr:cNvSpPr txBox="1">
          <a:spLocks noChangeArrowheads="1"/>
        </xdr:cNvSpPr>
      </xdr:nvSpPr>
      <xdr:spPr bwMode="auto">
        <a:xfrm>
          <a:off x="5953125" y="28451175"/>
          <a:ext cx="2095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9525</xdr:colOff>
      <xdr:row>206</xdr:row>
      <xdr:rowOff>0</xdr:rowOff>
    </xdr:from>
    <xdr:ext cx="76200" cy="257175"/>
    <xdr:sp macro="" textlink="">
      <xdr:nvSpPr>
        <xdr:cNvPr id="326" name="Text Box 5">
          <a:extLst>
            <a:ext uri="{FF2B5EF4-FFF2-40B4-BE49-F238E27FC236}">
              <a16:creationId xmlns:a16="http://schemas.microsoft.com/office/drawing/2014/main" id="{00000000-0008-0000-0400-000046010000}"/>
            </a:ext>
          </a:extLst>
        </xdr:cNvPr>
        <xdr:cNvSpPr txBox="1">
          <a:spLocks noChangeArrowheads="1"/>
        </xdr:cNvSpPr>
      </xdr:nvSpPr>
      <xdr:spPr bwMode="auto">
        <a:xfrm>
          <a:off x="3962400"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27" name="Text Box 5">
          <a:extLst>
            <a:ext uri="{FF2B5EF4-FFF2-40B4-BE49-F238E27FC236}">
              <a16:creationId xmlns:a16="http://schemas.microsoft.com/office/drawing/2014/main" id="{00000000-0008-0000-0400-000047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28" name="Text Box 5">
          <a:extLst>
            <a:ext uri="{FF2B5EF4-FFF2-40B4-BE49-F238E27FC236}">
              <a16:creationId xmlns:a16="http://schemas.microsoft.com/office/drawing/2014/main" id="{00000000-0008-0000-0400-000048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29" name="Text Box 5">
          <a:extLst>
            <a:ext uri="{FF2B5EF4-FFF2-40B4-BE49-F238E27FC236}">
              <a16:creationId xmlns:a16="http://schemas.microsoft.com/office/drawing/2014/main" id="{00000000-0008-0000-0400-000049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30" name="Text Box 5">
          <a:extLst>
            <a:ext uri="{FF2B5EF4-FFF2-40B4-BE49-F238E27FC236}">
              <a16:creationId xmlns:a16="http://schemas.microsoft.com/office/drawing/2014/main" id="{00000000-0008-0000-0400-00004A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31" name="Text Box 5">
          <a:extLst>
            <a:ext uri="{FF2B5EF4-FFF2-40B4-BE49-F238E27FC236}">
              <a16:creationId xmlns:a16="http://schemas.microsoft.com/office/drawing/2014/main" id="{00000000-0008-0000-0400-00004B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57175"/>
    <xdr:sp macro="" textlink="">
      <xdr:nvSpPr>
        <xdr:cNvPr id="332" name="Text Box 34">
          <a:extLst>
            <a:ext uri="{FF2B5EF4-FFF2-40B4-BE49-F238E27FC236}">
              <a16:creationId xmlns:a16="http://schemas.microsoft.com/office/drawing/2014/main" id="{00000000-0008-0000-0400-00004C010000}"/>
            </a:ext>
          </a:extLst>
        </xdr:cNvPr>
        <xdr:cNvSpPr txBox="1">
          <a:spLocks noChangeArrowheads="1"/>
        </xdr:cNvSpPr>
      </xdr:nvSpPr>
      <xdr:spPr bwMode="auto">
        <a:xfrm>
          <a:off x="450532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333" name="Text Box 5">
          <a:extLst>
            <a:ext uri="{FF2B5EF4-FFF2-40B4-BE49-F238E27FC236}">
              <a16:creationId xmlns:a16="http://schemas.microsoft.com/office/drawing/2014/main" id="{00000000-0008-0000-0400-00004D01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34" name="Text Box 5">
          <a:extLst>
            <a:ext uri="{FF2B5EF4-FFF2-40B4-BE49-F238E27FC236}">
              <a16:creationId xmlns:a16="http://schemas.microsoft.com/office/drawing/2014/main" id="{00000000-0008-0000-0400-00004E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35" name="Text Box 5">
          <a:extLst>
            <a:ext uri="{FF2B5EF4-FFF2-40B4-BE49-F238E27FC236}">
              <a16:creationId xmlns:a16="http://schemas.microsoft.com/office/drawing/2014/main" id="{00000000-0008-0000-0400-00004F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57175"/>
    <xdr:sp macro="" textlink="">
      <xdr:nvSpPr>
        <xdr:cNvPr id="336" name="Text Box 34">
          <a:extLst>
            <a:ext uri="{FF2B5EF4-FFF2-40B4-BE49-F238E27FC236}">
              <a16:creationId xmlns:a16="http://schemas.microsoft.com/office/drawing/2014/main" id="{00000000-0008-0000-0400-000050010000}"/>
            </a:ext>
          </a:extLst>
        </xdr:cNvPr>
        <xdr:cNvSpPr txBox="1">
          <a:spLocks noChangeArrowheads="1"/>
        </xdr:cNvSpPr>
      </xdr:nvSpPr>
      <xdr:spPr bwMode="auto">
        <a:xfrm>
          <a:off x="450532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37" name="Text Box 24">
          <a:extLst>
            <a:ext uri="{FF2B5EF4-FFF2-40B4-BE49-F238E27FC236}">
              <a16:creationId xmlns:a16="http://schemas.microsoft.com/office/drawing/2014/main" id="{00000000-0008-0000-0400-000051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38" name="Text Box 5">
          <a:extLst>
            <a:ext uri="{FF2B5EF4-FFF2-40B4-BE49-F238E27FC236}">
              <a16:creationId xmlns:a16="http://schemas.microsoft.com/office/drawing/2014/main" id="{00000000-0008-0000-0400-000052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39" name="Text Box 5">
          <a:extLst>
            <a:ext uri="{FF2B5EF4-FFF2-40B4-BE49-F238E27FC236}">
              <a16:creationId xmlns:a16="http://schemas.microsoft.com/office/drawing/2014/main" id="{00000000-0008-0000-0400-000053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40" name="Text Box 5">
          <a:extLst>
            <a:ext uri="{FF2B5EF4-FFF2-40B4-BE49-F238E27FC236}">
              <a16:creationId xmlns:a16="http://schemas.microsoft.com/office/drawing/2014/main" id="{00000000-0008-0000-0400-000054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41" name="Text Box 5">
          <a:extLst>
            <a:ext uri="{FF2B5EF4-FFF2-40B4-BE49-F238E27FC236}">
              <a16:creationId xmlns:a16="http://schemas.microsoft.com/office/drawing/2014/main" id="{00000000-0008-0000-0400-000055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42" name="Text Box 5">
          <a:extLst>
            <a:ext uri="{FF2B5EF4-FFF2-40B4-BE49-F238E27FC236}">
              <a16:creationId xmlns:a16="http://schemas.microsoft.com/office/drawing/2014/main" id="{00000000-0008-0000-0400-000056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43" name="Text Box 5">
          <a:extLst>
            <a:ext uri="{FF2B5EF4-FFF2-40B4-BE49-F238E27FC236}">
              <a16:creationId xmlns:a16="http://schemas.microsoft.com/office/drawing/2014/main" id="{00000000-0008-0000-0400-000057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57175"/>
    <xdr:sp macro="" textlink="">
      <xdr:nvSpPr>
        <xdr:cNvPr id="344" name="Text Box 34">
          <a:extLst>
            <a:ext uri="{FF2B5EF4-FFF2-40B4-BE49-F238E27FC236}">
              <a16:creationId xmlns:a16="http://schemas.microsoft.com/office/drawing/2014/main" id="{00000000-0008-0000-0400-000058010000}"/>
            </a:ext>
          </a:extLst>
        </xdr:cNvPr>
        <xdr:cNvSpPr txBox="1">
          <a:spLocks noChangeArrowheads="1"/>
        </xdr:cNvSpPr>
      </xdr:nvSpPr>
      <xdr:spPr bwMode="auto">
        <a:xfrm>
          <a:off x="450532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45" name="Text Box 153">
          <a:extLst>
            <a:ext uri="{FF2B5EF4-FFF2-40B4-BE49-F238E27FC236}">
              <a16:creationId xmlns:a16="http://schemas.microsoft.com/office/drawing/2014/main" id="{00000000-0008-0000-0400-000059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46" name="Text Box 154">
          <a:extLst>
            <a:ext uri="{FF2B5EF4-FFF2-40B4-BE49-F238E27FC236}">
              <a16:creationId xmlns:a16="http://schemas.microsoft.com/office/drawing/2014/main" id="{00000000-0008-0000-0400-00005A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47" name="Text Box 24">
          <a:extLst>
            <a:ext uri="{FF2B5EF4-FFF2-40B4-BE49-F238E27FC236}">
              <a16:creationId xmlns:a16="http://schemas.microsoft.com/office/drawing/2014/main" id="{00000000-0008-0000-0400-00005B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48" name="Text Box 3">
          <a:extLst>
            <a:ext uri="{FF2B5EF4-FFF2-40B4-BE49-F238E27FC236}">
              <a16:creationId xmlns:a16="http://schemas.microsoft.com/office/drawing/2014/main" id="{00000000-0008-0000-0400-00005C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49" name="Text Box 4">
          <a:extLst>
            <a:ext uri="{FF2B5EF4-FFF2-40B4-BE49-F238E27FC236}">
              <a16:creationId xmlns:a16="http://schemas.microsoft.com/office/drawing/2014/main" id="{00000000-0008-0000-0400-00005D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50" name="Text Box 5">
          <a:extLst>
            <a:ext uri="{FF2B5EF4-FFF2-40B4-BE49-F238E27FC236}">
              <a16:creationId xmlns:a16="http://schemas.microsoft.com/office/drawing/2014/main" id="{00000000-0008-0000-0400-00005E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51" name="Text Box 6">
          <a:extLst>
            <a:ext uri="{FF2B5EF4-FFF2-40B4-BE49-F238E27FC236}">
              <a16:creationId xmlns:a16="http://schemas.microsoft.com/office/drawing/2014/main" id="{00000000-0008-0000-0400-00005F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52" name="Text Box 7">
          <a:extLst>
            <a:ext uri="{FF2B5EF4-FFF2-40B4-BE49-F238E27FC236}">
              <a16:creationId xmlns:a16="http://schemas.microsoft.com/office/drawing/2014/main" id="{00000000-0008-0000-0400-000060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53" name="Text Box 8">
          <a:extLst>
            <a:ext uri="{FF2B5EF4-FFF2-40B4-BE49-F238E27FC236}">
              <a16:creationId xmlns:a16="http://schemas.microsoft.com/office/drawing/2014/main" id="{00000000-0008-0000-0400-000061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57175"/>
    <xdr:sp macro="" textlink="">
      <xdr:nvSpPr>
        <xdr:cNvPr id="354" name="Text Box 34">
          <a:extLst>
            <a:ext uri="{FF2B5EF4-FFF2-40B4-BE49-F238E27FC236}">
              <a16:creationId xmlns:a16="http://schemas.microsoft.com/office/drawing/2014/main" id="{00000000-0008-0000-0400-000062010000}"/>
            </a:ext>
          </a:extLst>
        </xdr:cNvPr>
        <xdr:cNvSpPr txBox="1">
          <a:spLocks noChangeArrowheads="1"/>
        </xdr:cNvSpPr>
      </xdr:nvSpPr>
      <xdr:spPr bwMode="auto">
        <a:xfrm>
          <a:off x="450532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55" name="Text Box 24">
          <a:extLst>
            <a:ext uri="{FF2B5EF4-FFF2-40B4-BE49-F238E27FC236}">
              <a16:creationId xmlns:a16="http://schemas.microsoft.com/office/drawing/2014/main" id="{00000000-0008-0000-0400-000063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56" name="Text Box 5">
          <a:extLst>
            <a:ext uri="{FF2B5EF4-FFF2-40B4-BE49-F238E27FC236}">
              <a16:creationId xmlns:a16="http://schemas.microsoft.com/office/drawing/2014/main" id="{00000000-0008-0000-0400-000064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57" name="Text Box 5">
          <a:extLst>
            <a:ext uri="{FF2B5EF4-FFF2-40B4-BE49-F238E27FC236}">
              <a16:creationId xmlns:a16="http://schemas.microsoft.com/office/drawing/2014/main" id="{00000000-0008-0000-0400-000065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58" name="Text Box 5">
          <a:extLst>
            <a:ext uri="{FF2B5EF4-FFF2-40B4-BE49-F238E27FC236}">
              <a16:creationId xmlns:a16="http://schemas.microsoft.com/office/drawing/2014/main" id="{00000000-0008-0000-0400-000066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59" name="Text Box 1">
          <a:extLst>
            <a:ext uri="{FF2B5EF4-FFF2-40B4-BE49-F238E27FC236}">
              <a16:creationId xmlns:a16="http://schemas.microsoft.com/office/drawing/2014/main" id="{00000000-0008-0000-0400-000067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60" name="Text Box 2">
          <a:extLst>
            <a:ext uri="{FF2B5EF4-FFF2-40B4-BE49-F238E27FC236}">
              <a16:creationId xmlns:a16="http://schemas.microsoft.com/office/drawing/2014/main" id="{00000000-0008-0000-0400-000068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61" name="Text Box 3">
          <a:extLst>
            <a:ext uri="{FF2B5EF4-FFF2-40B4-BE49-F238E27FC236}">
              <a16:creationId xmlns:a16="http://schemas.microsoft.com/office/drawing/2014/main" id="{00000000-0008-0000-0400-000069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62" name="Text Box 4">
          <a:extLst>
            <a:ext uri="{FF2B5EF4-FFF2-40B4-BE49-F238E27FC236}">
              <a16:creationId xmlns:a16="http://schemas.microsoft.com/office/drawing/2014/main" id="{00000000-0008-0000-0400-00006A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63" name="Text Box 6">
          <a:extLst>
            <a:ext uri="{FF2B5EF4-FFF2-40B4-BE49-F238E27FC236}">
              <a16:creationId xmlns:a16="http://schemas.microsoft.com/office/drawing/2014/main" id="{00000000-0008-0000-0400-00006B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64" name="Text Box 7">
          <a:extLst>
            <a:ext uri="{FF2B5EF4-FFF2-40B4-BE49-F238E27FC236}">
              <a16:creationId xmlns:a16="http://schemas.microsoft.com/office/drawing/2014/main" id="{00000000-0008-0000-0400-00006C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65" name="Text Box 8">
          <a:extLst>
            <a:ext uri="{FF2B5EF4-FFF2-40B4-BE49-F238E27FC236}">
              <a16:creationId xmlns:a16="http://schemas.microsoft.com/office/drawing/2014/main" id="{00000000-0008-0000-0400-00006D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66" name="Text Box 9">
          <a:extLst>
            <a:ext uri="{FF2B5EF4-FFF2-40B4-BE49-F238E27FC236}">
              <a16:creationId xmlns:a16="http://schemas.microsoft.com/office/drawing/2014/main" id="{00000000-0008-0000-0400-00006E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67" name="Text Box 10">
          <a:extLst>
            <a:ext uri="{FF2B5EF4-FFF2-40B4-BE49-F238E27FC236}">
              <a16:creationId xmlns:a16="http://schemas.microsoft.com/office/drawing/2014/main" id="{00000000-0008-0000-0400-00006F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257175"/>
    <xdr:sp macro="" textlink="">
      <xdr:nvSpPr>
        <xdr:cNvPr id="368" name="Text Box 11">
          <a:extLst>
            <a:ext uri="{FF2B5EF4-FFF2-40B4-BE49-F238E27FC236}">
              <a16:creationId xmlns:a16="http://schemas.microsoft.com/office/drawing/2014/main" id="{00000000-0008-0000-0400-000070010000}"/>
            </a:ext>
          </a:extLst>
        </xdr:cNvPr>
        <xdr:cNvSpPr txBox="1">
          <a:spLocks noChangeArrowheads="1"/>
        </xdr:cNvSpPr>
      </xdr:nvSpPr>
      <xdr:spPr bwMode="auto">
        <a:xfrm>
          <a:off x="1714500" y="2845117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257175"/>
    <xdr:sp macro="" textlink="">
      <xdr:nvSpPr>
        <xdr:cNvPr id="369" name="Text Box 12">
          <a:extLst>
            <a:ext uri="{FF2B5EF4-FFF2-40B4-BE49-F238E27FC236}">
              <a16:creationId xmlns:a16="http://schemas.microsoft.com/office/drawing/2014/main" id="{00000000-0008-0000-0400-000071010000}"/>
            </a:ext>
          </a:extLst>
        </xdr:cNvPr>
        <xdr:cNvSpPr txBox="1">
          <a:spLocks noChangeArrowheads="1"/>
        </xdr:cNvSpPr>
      </xdr:nvSpPr>
      <xdr:spPr bwMode="auto">
        <a:xfrm>
          <a:off x="1714500" y="2845117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70" name="Text Box 13">
          <a:extLst>
            <a:ext uri="{FF2B5EF4-FFF2-40B4-BE49-F238E27FC236}">
              <a16:creationId xmlns:a16="http://schemas.microsoft.com/office/drawing/2014/main" id="{00000000-0008-0000-0400-000072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71" name="Text Box 14">
          <a:extLst>
            <a:ext uri="{FF2B5EF4-FFF2-40B4-BE49-F238E27FC236}">
              <a16:creationId xmlns:a16="http://schemas.microsoft.com/office/drawing/2014/main" id="{00000000-0008-0000-0400-000073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257175"/>
    <xdr:sp macro="" textlink="">
      <xdr:nvSpPr>
        <xdr:cNvPr id="372" name="Text Box 15">
          <a:extLst>
            <a:ext uri="{FF2B5EF4-FFF2-40B4-BE49-F238E27FC236}">
              <a16:creationId xmlns:a16="http://schemas.microsoft.com/office/drawing/2014/main" id="{00000000-0008-0000-0400-000074010000}"/>
            </a:ext>
          </a:extLst>
        </xdr:cNvPr>
        <xdr:cNvSpPr txBox="1">
          <a:spLocks noChangeArrowheads="1"/>
        </xdr:cNvSpPr>
      </xdr:nvSpPr>
      <xdr:spPr bwMode="auto">
        <a:xfrm>
          <a:off x="1714500" y="2845117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257175"/>
    <xdr:sp macro="" textlink="">
      <xdr:nvSpPr>
        <xdr:cNvPr id="373" name="Text Box 16">
          <a:extLst>
            <a:ext uri="{FF2B5EF4-FFF2-40B4-BE49-F238E27FC236}">
              <a16:creationId xmlns:a16="http://schemas.microsoft.com/office/drawing/2014/main" id="{00000000-0008-0000-0400-000075010000}"/>
            </a:ext>
          </a:extLst>
        </xdr:cNvPr>
        <xdr:cNvSpPr txBox="1">
          <a:spLocks noChangeArrowheads="1"/>
        </xdr:cNvSpPr>
      </xdr:nvSpPr>
      <xdr:spPr bwMode="auto">
        <a:xfrm>
          <a:off x="1714500" y="2845117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74" name="Text Box 17">
          <a:extLst>
            <a:ext uri="{FF2B5EF4-FFF2-40B4-BE49-F238E27FC236}">
              <a16:creationId xmlns:a16="http://schemas.microsoft.com/office/drawing/2014/main" id="{00000000-0008-0000-0400-000076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75" name="Text Box 18">
          <a:extLst>
            <a:ext uri="{FF2B5EF4-FFF2-40B4-BE49-F238E27FC236}">
              <a16:creationId xmlns:a16="http://schemas.microsoft.com/office/drawing/2014/main" id="{00000000-0008-0000-0400-000077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257175"/>
    <xdr:sp macro="" textlink="">
      <xdr:nvSpPr>
        <xdr:cNvPr id="376" name="Text Box 19">
          <a:extLst>
            <a:ext uri="{FF2B5EF4-FFF2-40B4-BE49-F238E27FC236}">
              <a16:creationId xmlns:a16="http://schemas.microsoft.com/office/drawing/2014/main" id="{00000000-0008-0000-0400-000078010000}"/>
            </a:ext>
          </a:extLst>
        </xdr:cNvPr>
        <xdr:cNvSpPr txBox="1">
          <a:spLocks noChangeArrowheads="1"/>
        </xdr:cNvSpPr>
      </xdr:nvSpPr>
      <xdr:spPr bwMode="auto">
        <a:xfrm>
          <a:off x="1714500" y="2845117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257175"/>
    <xdr:sp macro="" textlink="">
      <xdr:nvSpPr>
        <xdr:cNvPr id="377" name="Text Box 20">
          <a:extLst>
            <a:ext uri="{FF2B5EF4-FFF2-40B4-BE49-F238E27FC236}">
              <a16:creationId xmlns:a16="http://schemas.microsoft.com/office/drawing/2014/main" id="{00000000-0008-0000-0400-000079010000}"/>
            </a:ext>
          </a:extLst>
        </xdr:cNvPr>
        <xdr:cNvSpPr txBox="1">
          <a:spLocks noChangeArrowheads="1"/>
        </xdr:cNvSpPr>
      </xdr:nvSpPr>
      <xdr:spPr bwMode="auto">
        <a:xfrm>
          <a:off x="1714500" y="2845117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78" name="Text Box 22">
          <a:extLst>
            <a:ext uri="{FF2B5EF4-FFF2-40B4-BE49-F238E27FC236}">
              <a16:creationId xmlns:a16="http://schemas.microsoft.com/office/drawing/2014/main" id="{00000000-0008-0000-0400-00007A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79" name="Text Box 23">
          <a:extLst>
            <a:ext uri="{FF2B5EF4-FFF2-40B4-BE49-F238E27FC236}">
              <a16:creationId xmlns:a16="http://schemas.microsoft.com/office/drawing/2014/main" id="{00000000-0008-0000-0400-00007B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257175"/>
    <xdr:sp macro="" textlink="">
      <xdr:nvSpPr>
        <xdr:cNvPr id="380" name="Text Box 24">
          <a:extLst>
            <a:ext uri="{FF2B5EF4-FFF2-40B4-BE49-F238E27FC236}">
              <a16:creationId xmlns:a16="http://schemas.microsoft.com/office/drawing/2014/main" id="{00000000-0008-0000-0400-00007C010000}"/>
            </a:ext>
          </a:extLst>
        </xdr:cNvPr>
        <xdr:cNvSpPr txBox="1">
          <a:spLocks noChangeArrowheads="1"/>
        </xdr:cNvSpPr>
      </xdr:nvSpPr>
      <xdr:spPr bwMode="auto">
        <a:xfrm>
          <a:off x="1714500" y="2845117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257175"/>
    <xdr:sp macro="" textlink="">
      <xdr:nvSpPr>
        <xdr:cNvPr id="381" name="Text Box 25">
          <a:extLst>
            <a:ext uri="{FF2B5EF4-FFF2-40B4-BE49-F238E27FC236}">
              <a16:creationId xmlns:a16="http://schemas.microsoft.com/office/drawing/2014/main" id="{00000000-0008-0000-0400-00007D010000}"/>
            </a:ext>
          </a:extLst>
        </xdr:cNvPr>
        <xdr:cNvSpPr txBox="1">
          <a:spLocks noChangeArrowheads="1"/>
        </xdr:cNvSpPr>
      </xdr:nvSpPr>
      <xdr:spPr bwMode="auto">
        <a:xfrm>
          <a:off x="1714500" y="2845117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82" name="Text Box 24">
          <a:extLst>
            <a:ext uri="{FF2B5EF4-FFF2-40B4-BE49-F238E27FC236}">
              <a16:creationId xmlns:a16="http://schemas.microsoft.com/office/drawing/2014/main" id="{00000000-0008-0000-0400-00007E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83" name="Text Box 4">
          <a:extLst>
            <a:ext uri="{FF2B5EF4-FFF2-40B4-BE49-F238E27FC236}">
              <a16:creationId xmlns:a16="http://schemas.microsoft.com/office/drawing/2014/main" id="{00000000-0008-0000-0400-00007F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84" name="Text Box 5">
          <a:extLst>
            <a:ext uri="{FF2B5EF4-FFF2-40B4-BE49-F238E27FC236}">
              <a16:creationId xmlns:a16="http://schemas.microsoft.com/office/drawing/2014/main" id="{00000000-0008-0000-0400-000080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85" name="Text Box 24">
          <a:extLst>
            <a:ext uri="{FF2B5EF4-FFF2-40B4-BE49-F238E27FC236}">
              <a16:creationId xmlns:a16="http://schemas.microsoft.com/office/drawing/2014/main" id="{00000000-0008-0000-0400-000081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86" name="Text Box 4">
          <a:extLst>
            <a:ext uri="{FF2B5EF4-FFF2-40B4-BE49-F238E27FC236}">
              <a16:creationId xmlns:a16="http://schemas.microsoft.com/office/drawing/2014/main" id="{00000000-0008-0000-0400-000082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87" name="Text Box 5">
          <a:extLst>
            <a:ext uri="{FF2B5EF4-FFF2-40B4-BE49-F238E27FC236}">
              <a16:creationId xmlns:a16="http://schemas.microsoft.com/office/drawing/2014/main" id="{00000000-0008-0000-0400-000083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88" name="Text Box 38">
          <a:extLst>
            <a:ext uri="{FF2B5EF4-FFF2-40B4-BE49-F238E27FC236}">
              <a16:creationId xmlns:a16="http://schemas.microsoft.com/office/drawing/2014/main" id="{00000000-0008-0000-0400-000084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89" name="Text Box 39">
          <a:extLst>
            <a:ext uri="{FF2B5EF4-FFF2-40B4-BE49-F238E27FC236}">
              <a16:creationId xmlns:a16="http://schemas.microsoft.com/office/drawing/2014/main" id="{00000000-0008-0000-0400-000085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90" name="Text Box 40">
          <a:extLst>
            <a:ext uri="{FF2B5EF4-FFF2-40B4-BE49-F238E27FC236}">
              <a16:creationId xmlns:a16="http://schemas.microsoft.com/office/drawing/2014/main" id="{00000000-0008-0000-0400-000086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91" name="Text Box 41">
          <a:extLst>
            <a:ext uri="{FF2B5EF4-FFF2-40B4-BE49-F238E27FC236}">
              <a16:creationId xmlns:a16="http://schemas.microsoft.com/office/drawing/2014/main" id="{00000000-0008-0000-0400-000087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92" name="Text Box 42">
          <a:extLst>
            <a:ext uri="{FF2B5EF4-FFF2-40B4-BE49-F238E27FC236}">
              <a16:creationId xmlns:a16="http://schemas.microsoft.com/office/drawing/2014/main" id="{00000000-0008-0000-0400-000088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93" name="Text Box 43">
          <a:extLst>
            <a:ext uri="{FF2B5EF4-FFF2-40B4-BE49-F238E27FC236}">
              <a16:creationId xmlns:a16="http://schemas.microsoft.com/office/drawing/2014/main" id="{00000000-0008-0000-0400-000089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94" name="Text Box 44">
          <a:extLst>
            <a:ext uri="{FF2B5EF4-FFF2-40B4-BE49-F238E27FC236}">
              <a16:creationId xmlns:a16="http://schemas.microsoft.com/office/drawing/2014/main" id="{00000000-0008-0000-0400-00008A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95" name="Text Box 45">
          <a:extLst>
            <a:ext uri="{FF2B5EF4-FFF2-40B4-BE49-F238E27FC236}">
              <a16:creationId xmlns:a16="http://schemas.microsoft.com/office/drawing/2014/main" id="{00000000-0008-0000-0400-00008B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96" name="Text Box 46">
          <a:extLst>
            <a:ext uri="{FF2B5EF4-FFF2-40B4-BE49-F238E27FC236}">
              <a16:creationId xmlns:a16="http://schemas.microsoft.com/office/drawing/2014/main" id="{00000000-0008-0000-0400-00008C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97" name="Text Box 47">
          <a:extLst>
            <a:ext uri="{FF2B5EF4-FFF2-40B4-BE49-F238E27FC236}">
              <a16:creationId xmlns:a16="http://schemas.microsoft.com/office/drawing/2014/main" id="{00000000-0008-0000-0400-00008D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98" name="Text Box 48">
          <a:extLst>
            <a:ext uri="{FF2B5EF4-FFF2-40B4-BE49-F238E27FC236}">
              <a16:creationId xmlns:a16="http://schemas.microsoft.com/office/drawing/2014/main" id="{00000000-0008-0000-0400-00008E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399" name="Text Box 49">
          <a:extLst>
            <a:ext uri="{FF2B5EF4-FFF2-40B4-BE49-F238E27FC236}">
              <a16:creationId xmlns:a16="http://schemas.microsoft.com/office/drawing/2014/main" id="{00000000-0008-0000-0400-00008F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00" name="Text Box 50">
          <a:extLst>
            <a:ext uri="{FF2B5EF4-FFF2-40B4-BE49-F238E27FC236}">
              <a16:creationId xmlns:a16="http://schemas.microsoft.com/office/drawing/2014/main" id="{00000000-0008-0000-0400-000090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01" name="Text Box 51">
          <a:extLst>
            <a:ext uri="{FF2B5EF4-FFF2-40B4-BE49-F238E27FC236}">
              <a16:creationId xmlns:a16="http://schemas.microsoft.com/office/drawing/2014/main" id="{00000000-0008-0000-0400-000091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02" name="Text Box 52">
          <a:extLst>
            <a:ext uri="{FF2B5EF4-FFF2-40B4-BE49-F238E27FC236}">
              <a16:creationId xmlns:a16="http://schemas.microsoft.com/office/drawing/2014/main" id="{00000000-0008-0000-0400-000092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03" name="Text Box 53">
          <a:extLst>
            <a:ext uri="{FF2B5EF4-FFF2-40B4-BE49-F238E27FC236}">
              <a16:creationId xmlns:a16="http://schemas.microsoft.com/office/drawing/2014/main" id="{00000000-0008-0000-0400-000093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04" name="Text Box 54">
          <a:extLst>
            <a:ext uri="{FF2B5EF4-FFF2-40B4-BE49-F238E27FC236}">
              <a16:creationId xmlns:a16="http://schemas.microsoft.com/office/drawing/2014/main" id="{00000000-0008-0000-0400-000094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05" name="Text Box 55">
          <a:extLst>
            <a:ext uri="{FF2B5EF4-FFF2-40B4-BE49-F238E27FC236}">
              <a16:creationId xmlns:a16="http://schemas.microsoft.com/office/drawing/2014/main" id="{00000000-0008-0000-0400-000095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06" name="Text Box 57">
          <a:extLst>
            <a:ext uri="{FF2B5EF4-FFF2-40B4-BE49-F238E27FC236}">
              <a16:creationId xmlns:a16="http://schemas.microsoft.com/office/drawing/2014/main" id="{00000000-0008-0000-0400-000096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07" name="Text Box 38">
          <a:extLst>
            <a:ext uri="{FF2B5EF4-FFF2-40B4-BE49-F238E27FC236}">
              <a16:creationId xmlns:a16="http://schemas.microsoft.com/office/drawing/2014/main" id="{00000000-0008-0000-0400-000097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08" name="Text Box 38">
          <a:extLst>
            <a:ext uri="{FF2B5EF4-FFF2-40B4-BE49-F238E27FC236}">
              <a16:creationId xmlns:a16="http://schemas.microsoft.com/office/drawing/2014/main" id="{00000000-0008-0000-0400-000098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09" name="Text Box 40">
          <a:extLst>
            <a:ext uri="{FF2B5EF4-FFF2-40B4-BE49-F238E27FC236}">
              <a16:creationId xmlns:a16="http://schemas.microsoft.com/office/drawing/2014/main" id="{00000000-0008-0000-0400-000099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10" name="Text Box 38">
          <a:extLst>
            <a:ext uri="{FF2B5EF4-FFF2-40B4-BE49-F238E27FC236}">
              <a16:creationId xmlns:a16="http://schemas.microsoft.com/office/drawing/2014/main" id="{00000000-0008-0000-0400-00009A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57175"/>
    <xdr:sp macro="" textlink="">
      <xdr:nvSpPr>
        <xdr:cNvPr id="411" name="Text Box 38">
          <a:extLst>
            <a:ext uri="{FF2B5EF4-FFF2-40B4-BE49-F238E27FC236}">
              <a16:creationId xmlns:a16="http://schemas.microsoft.com/office/drawing/2014/main" id="{00000000-0008-0000-0400-00009B010000}"/>
            </a:ext>
          </a:extLst>
        </xdr:cNvPr>
        <xdr:cNvSpPr txBox="1">
          <a:spLocks noChangeArrowheads="1"/>
        </xdr:cNvSpPr>
      </xdr:nvSpPr>
      <xdr:spPr bwMode="auto">
        <a:xfrm>
          <a:off x="450532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12" name="Text Box 4">
          <a:extLst>
            <a:ext uri="{FF2B5EF4-FFF2-40B4-BE49-F238E27FC236}">
              <a16:creationId xmlns:a16="http://schemas.microsoft.com/office/drawing/2014/main" id="{00000000-0008-0000-0400-00009C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142875</xdr:colOff>
      <xdr:row>206</xdr:row>
      <xdr:rowOff>0</xdr:rowOff>
    </xdr:from>
    <xdr:ext cx="76200" cy="257175"/>
    <xdr:sp macro="" textlink="">
      <xdr:nvSpPr>
        <xdr:cNvPr id="413" name="Text Box 5">
          <a:extLst>
            <a:ext uri="{FF2B5EF4-FFF2-40B4-BE49-F238E27FC236}">
              <a16:creationId xmlns:a16="http://schemas.microsoft.com/office/drawing/2014/main" id="{00000000-0008-0000-0400-00009D010000}"/>
            </a:ext>
          </a:extLst>
        </xdr:cNvPr>
        <xdr:cNvSpPr txBox="1">
          <a:spLocks noChangeArrowheads="1"/>
        </xdr:cNvSpPr>
      </xdr:nvSpPr>
      <xdr:spPr bwMode="auto">
        <a:xfrm>
          <a:off x="4095750"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57175"/>
    <xdr:sp macro="" textlink="">
      <xdr:nvSpPr>
        <xdr:cNvPr id="414" name="Text Box 34">
          <a:extLst>
            <a:ext uri="{FF2B5EF4-FFF2-40B4-BE49-F238E27FC236}">
              <a16:creationId xmlns:a16="http://schemas.microsoft.com/office/drawing/2014/main" id="{00000000-0008-0000-0400-00009E010000}"/>
            </a:ext>
          </a:extLst>
        </xdr:cNvPr>
        <xdr:cNvSpPr txBox="1">
          <a:spLocks noChangeArrowheads="1"/>
        </xdr:cNvSpPr>
      </xdr:nvSpPr>
      <xdr:spPr bwMode="auto">
        <a:xfrm>
          <a:off x="450532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15" name="Text Box 5">
          <a:extLst>
            <a:ext uri="{FF2B5EF4-FFF2-40B4-BE49-F238E27FC236}">
              <a16:creationId xmlns:a16="http://schemas.microsoft.com/office/drawing/2014/main" id="{00000000-0008-0000-0400-00009F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16" name="Text Box 5">
          <a:extLst>
            <a:ext uri="{FF2B5EF4-FFF2-40B4-BE49-F238E27FC236}">
              <a16:creationId xmlns:a16="http://schemas.microsoft.com/office/drawing/2014/main" id="{00000000-0008-0000-0400-0000A0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17" name="Text Box 24">
          <a:extLst>
            <a:ext uri="{FF2B5EF4-FFF2-40B4-BE49-F238E27FC236}">
              <a16:creationId xmlns:a16="http://schemas.microsoft.com/office/drawing/2014/main" id="{00000000-0008-0000-0400-0000A1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18" name="Text Box 5">
          <a:extLst>
            <a:ext uri="{FF2B5EF4-FFF2-40B4-BE49-F238E27FC236}">
              <a16:creationId xmlns:a16="http://schemas.microsoft.com/office/drawing/2014/main" id="{00000000-0008-0000-0400-0000A2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19" name="Text Box 5">
          <a:extLst>
            <a:ext uri="{FF2B5EF4-FFF2-40B4-BE49-F238E27FC236}">
              <a16:creationId xmlns:a16="http://schemas.microsoft.com/office/drawing/2014/main" id="{00000000-0008-0000-0400-0000A3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20" name="Text Box 5">
          <a:extLst>
            <a:ext uri="{FF2B5EF4-FFF2-40B4-BE49-F238E27FC236}">
              <a16:creationId xmlns:a16="http://schemas.microsoft.com/office/drawing/2014/main" id="{00000000-0008-0000-0400-0000A4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21" name="Text Box 5">
          <a:extLst>
            <a:ext uri="{FF2B5EF4-FFF2-40B4-BE49-F238E27FC236}">
              <a16:creationId xmlns:a16="http://schemas.microsoft.com/office/drawing/2014/main" id="{00000000-0008-0000-0400-0000A5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22" name="Text Box 5">
          <a:extLst>
            <a:ext uri="{FF2B5EF4-FFF2-40B4-BE49-F238E27FC236}">
              <a16:creationId xmlns:a16="http://schemas.microsoft.com/office/drawing/2014/main" id="{00000000-0008-0000-0400-0000A6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23" name="Text Box 5">
          <a:extLst>
            <a:ext uri="{FF2B5EF4-FFF2-40B4-BE49-F238E27FC236}">
              <a16:creationId xmlns:a16="http://schemas.microsoft.com/office/drawing/2014/main" id="{00000000-0008-0000-0400-0000A7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24" name="Text Box 5">
          <a:extLst>
            <a:ext uri="{FF2B5EF4-FFF2-40B4-BE49-F238E27FC236}">
              <a16:creationId xmlns:a16="http://schemas.microsoft.com/office/drawing/2014/main" id="{00000000-0008-0000-0400-0000A8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57175"/>
    <xdr:sp macro="" textlink="">
      <xdr:nvSpPr>
        <xdr:cNvPr id="425" name="Text Box 34">
          <a:extLst>
            <a:ext uri="{FF2B5EF4-FFF2-40B4-BE49-F238E27FC236}">
              <a16:creationId xmlns:a16="http://schemas.microsoft.com/office/drawing/2014/main" id="{00000000-0008-0000-0400-0000A9010000}"/>
            </a:ext>
          </a:extLst>
        </xdr:cNvPr>
        <xdr:cNvSpPr txBox="1">
          <a:spLocks noChangeArrowheads="1"/>
        </xdr:cNvSpPr>
      </xdr:nvSpPr>
      <xdr:spPr bwMode="auto">
        <a:xfrm>
          <a:off x="450532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26" name="Text Box 153">
          <a:extLst>
            <a:ext uri="{FF2B5EF4-FFF2-40B4-BE49-F238E27FC236}">
              <a16:creationId xmlns:a16="http://schemas.microsoft.com/office/drawing/2014/main" id="{00000000-0008-0000-0400-0000AA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27" name="Text Box 154">
          <a:extLst>
            <a:ext uri="{FF2B5EF4-FFF2-40B4-BE49-F238E27FC236}">
              <a16:creationId xmlns:a16="http://schemas.microsoft.com/office/drawing/2014/main" id="{00000000-0008-0000-0400-0000AB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28" name="Text Box 24">
          <a:extLst>
            <a:ext uri="{FF2B5EF4-FFF2-40B4-BE49-F238E27FC236}">
              <a16:creationId xmlns:a16="http://schemas.microsoft.com/office/drawing/2014/main" id="{00000000-0008-0000-0400-0000AC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29" name="Text Box 3">
          <a:extLst>
            <a:ext uri="{FF2B5EF4-FFF2-40B4-BE49-F238E27FC236}">
              <a16:creationId xmlns:a16="http://schemas.microsoft.com/office/drawing/2014/main" id="{00000000-0008-0000-0400-0000AD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30" name="Text Box 4">
          <a:extLst>
            <a:ext uri="{FF2B5EF4-FFF2-40B4-BE49-F238E27FC236}">
              <a16:creationId xmlns:a16="http://schemas.microsoft.com/office/drawing/2014/main" id="{00000000-0008-0000-0400-0000AE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31" name="Text Box 5">
          <a:extLst>
            <a:ext uri="{FF2B5EF4-FFF2-40B4-BE49-F238E27FC236}">
              <a16:creationId xmlns:a16="http://schemas.microsoft.com/office/drawing/2014/main" id="{00000000-0008-0000-0400-0000AF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32" name="Text Box 6">
          <a:extLst>
            <a:ext uri="{FF2B5EF4-FFF2-40B4-BE49-F238E27FC236}">
              <a16:creationId xmlns:a16="http://schemas.microsoft.com/office/drawing/2014/main" id="{00000000-0008-0000-0400-0000B0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33" name="Text Box 7">
          <a:extLst>
            <a:ext uri="{FF2B5EF4-FFF2-40B4-BE49-F238E27FC236}">
              <a16:creationId xmlns:a16="http://schemas.microsoft.com/office/drawing/2014/main" id="{00000000-0008-0000-0400-0000B1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34" name="Text Box 8">
          <a:extLst>
            <a:ext uri="{FF2B5EF4-FFF2-40B4-BE49-F238E27FC236}">
              <a16:creationId xmlns:a16="http://schemas.microsoft.com/office/drawing/2014/main" id="{00000000-0008-0000-0400-0000B2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57175"/>
    <xdr:sp macro="" textlink="">
      <xdr:nvSpPr>
        <xdr:cNvPr id="435" name="Text Box 34">
          <a:extLst>
            <a:ext uri="{FF2B5EF4-FFF2-40B4-BE49-F238E27FC236}">
              <a16:creationId xmlns:a16="http://schemas.microsoft.com/office/drawing/2014/main" id="{00000000-0008-0000-0400-0000B3010000}"/>
            </a:ext>
          </a:extLst>
        </xdr:cNvPr>
        <xdr:cNvSpPr txBox="1">
          <a:spLocks noChangeArrowheads="1"/>
        </xdr:cNvSpPr>
      </xdr:nvSpPr>
      <xdr:spPr bwMode="auto">
        <a:xfrm>
          <a:off x="450532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36" name="Text Box 24">
          <a:extLst>
            <a:ext uri="{FF2B5EF4-FFF2-40B4-BE49-F238E27FC236}">
              <a16:creationId xmlns:a16="http://schemas.microsoft.com/office/drawing/2014/main" id="{00000000-0008-0000-0400-0000B4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37" name="Text Box 5">
          <a:extLst>
            <a:ext uri="{FF2B5EF4-FFF2-40B4-BE49-F238E27FC236}">
              <a16:creationId xmlns:a16="http://schemas.microsoft.com/office/drawing/2014/main" id="{00000000-0008-0000-0400-0000B5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38" name="Text Box 5">
          <a:extLst>
            <a:ext uri="{FF2B5EF4-FFF2-40B4-BE49-F238E27FC236}">
              <a16:creationId xmlns:a16="http://schemas.microsoft.com/office/drawing/2014/main" id="{00000000-0008-0000-0400-0000B6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439" name="Text Box 5">
          <a:extLst>
            <a:ext uri="{FF2B5EF4-FFF2-40B4-BE49-F238E27FC236}">
              <a16:creationId xmlns:a16="http://schemas.microsoft.com/office/drawing/2014/main" id="{00000000-0008-0000-0400-0000B701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40" name="Text Box 5">
          <a:extLst>
            <a:ext uri="{FF2B5EF4-FFF2-40B4-BE49-F238E27FC236}">
              <a16:creationId xmlns:a16="http://schemas.microsoft.com/office/drawing/2014/main" id="{00000000-0008-0000-0400-0000B8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41" name="Text Box 5">
          <a:extLst>
            <a:ext uri="{FF2B5EF4-FFF2-40B4-BE49-F238E27FC236}">
              <a16:creationId xmlns:a16="http://schemas.microsoft.com/office/drawing/2014/main" id="{00000000-0008-0000-0400-0000B9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57175"/>
    <xdr:sp macro="" textlink="">
      <xdr:nvSpPr>
        <xdr:cNvPr id="442" name="Text Box 34">
          <a:extLst>
            <a:ext uri="{FF2B5EF4-FFF2-40B4-BE49-F238E27FC236}">
              <a16:creationId xmlns:a16="http://schemas.microsoft.com/office/drawing/2014/main" id="{00000000-0008-0000-0400-0000BA010000}"/>
            </a:ext>
          </a:extLst>
        </xdr:cNvPr>
        <xdr:cNvSpPr txBox="1">
          <a:spLocks noChangeArrowheads="1"/>
        </xdr:cNvSpPr>
      </xdr:nvSpPr>
      <xdr:spPr bwMode="auto">
        <a:xfrm>
          <a:off x="450532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43" name="Text Box 5">
          <a:extLst>
            <a:ext uri="{FF2B5EF4-FFF2-40B4-BE49-F238E27FC236}">
              <a16:creationId xmlns:a16="http://schemas.microsoft.com/office/drawing/2014/main" id="{00000000-0008-0000-0400-0000BB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44" name="Text Box 5">
          <a:extLst>
            <a:ext uri="{FF2B5EF4-FFF2-40B4-BE49-F238E27FC236}">
              <a16:creationId xmlns:a16="http://schemas.microsoft.com/office/drawing/2014/main" id="{00000000-0008-0000-0400-0000BC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45" name="Text Box 24">
          <a:extLst>
            <a:ext uri="{FF2B5EF4-FFF2-40B4-BE49-F238E27FC236}">
              <a16:creationId xmlns:a16="http://schemas.microsoft.com/office/drawing/2014/main" id="{00000000-0008-0000-0400-0000BD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46" name="Text Box 5">
          <a:extLst>
            <a:ext uri="{FF2B5EF4-FFF2-40B4-BE49-F238E27FC236}">
              <a16:creationId xmlns:a16="http://schemas.microsoft.com/office/drawing/2014/main" id="{00000000-0008-0000-0400-0000BE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47" name="Text Box 5">
          <a:extLst>
            <a:ext uri="{FF2B5EF4-FFF2-40B4-BE49-F238E27FC236}">
              <a16:creationId xmlns:a16="http://schemas.microsoft.com/office/drawing/2014/main" id="{00000000-0008-0000-0400-0000BF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48" name="Text Box 5">
          <a:extLst>
            <a:ext uri="{FF2B5EF4-FFF2-40B4-BE49-F238E27FC236}">
              <a16:creationId xmlns:a16="http://schemas.microsoft.com/office/drawing/2014/main" id="{00000000-0008-0000-0400-0000C0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49" name="Text Box 5">
          <a:extLst>
            <a:ext uri="{FF2B5EF4-FFF2-40B4-BE49-F238E27FC236}">
              <a16:creationId xmlns:a16="http://schemas.microsoft.com/office/drawing/2014/main" id="{00000000-0008-0000-0400-0000C1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50" name="Text Box 5">
          <a:extLst>
            <a:ext uri="{FF2B5EF4-FFF2-40B4-BE49-F238E27FC236}">
              <a16:creationId xmlns:a16="http://schemas.microsoft.com/office/drawing/2014/main" id="{00000000-0008-0000-0400-0000C2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51" name="Text Box 5">
          <a:extLst>
            <a:ext uri="{FF2B5EF4-FFF2-40B4-BE49-F238E27FC236}">
              <a16:creationId xmlns:a16="http://schemas.microsoft.com/office/drawing/2014/main" id="{00000000-0008-0000-0400-0000C3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52" name="Text Box 5">
          <a:extLst>
            <a:ext uri="{FF2B5EF4-FFF2-40B4-BE49-F238E27FC236}">
              <a16:creationId xmlns:a16="http://schemas.microsoft.com/office/drawing/2014/main" id="{00000000-0008-0000-0400-0000C4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57175"/>
    <xdr:sp macro="" textlink="">
      <xdr:nvSpPr>
        <xdr:cNvPr id="453" name="Text Box 34">
          <a:extLst>
            <a:ext uri="{FF2B5EF4-FFF2-40B4-BE49-F238E27FC236}">
              <a16:creationId xmlns:a16="http://schemas.microsoft.com/office/drawing/2014/main" id="{00000000-0008-0000-0400-0000C5010000}"/>
            </a:ext>
          </a:extLst>
        </xdr:cNvPr>
        <xdr:cNvSpPr txBox="1">
          <a:spLocks noChangeArrowheads="1"/>
        </xdr:cNvSpPr>
      </xdr:nvSpPr>
      <xdr:spPr bwMode="auto">
        <a:xfrm>
          <a:off x="450532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54" name="Text Box 153">
          <a:extLst>
            <a:ext uri="{FF2B5EF4-FFF2-40B4-BE49-F238E27FC236}">
              <a16:creationId xmlns:a16="http://schemas.microsoft.com/office/drawing/2014/main" id="{00000000-0008-0000-0400-0000C6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55" name="Text Box 154">
          <a:extLst>
            <a:ext uri="{FF2B5EF4-FFF2-40B4-BE49-F238E27FC236}">
              <a16:creationId xmlns:a16="http://schemas.microsoft.com/office/drawing/2014/main" id="{00000000-0008-0000-0400-0000C7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56" name="Text Box 24">
          <a:extLst>
            <a:ext uri="{FF2B5EF4-FFF2-40B4-BE49-F238E27FC236}">
              <a16:creationId xmlns:a16="http://schemas.microsoft.com/office/drawing/2014/main" id="{00000000-0008-0000-0400-0000C8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57" name="Text Box 3">
          <a:extLst>
            <a:ext uri="{FF2B5EF4-FFF2-40B4-BE49-F238E27FC236}">
              <a16:creationId xmlns:a16="http://schemas.microsoft.com/office/drawing/2014/main" id="{00000000-0008-0000-0400-0000C9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58" name="Text Box 4">
          <a:extLst>
            <a:ext uri="{FF2B5EF4-FFF2-40B4-BE49-F238E27FC236}">
              <a16:creationId xmlns:a16="http://schemas.microsoft.com/office/drawing/2014/main" id="{00000000-0008-0000-0400-0000CA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59" name="Text Box 5">
          <a:extLst>
            <a:ext uri="{FF2B5EF4-FFF2-40B4-BE49-F238E27FC236}">
              <a16:creationId xmlns:a16="http://schemas.microsoft.com/office/drawing/2014/main" id="{00000000-0008-0000-0400-0000CB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60" name="Text Box 6">
          <a:extLst>
            <a:ext uri="{FF2B5EF4-FFF2-40B4-BE49-F238E27FC236}">
              <a16:creationId xmlns:a16="http://schemas.microsoft.com/office/drawing/2014/main" id="{00000000-0008-0000-0400-0000CC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61" name="Text Box 7">
          <a:extLst>
            <a:ext uri="{FF2B5EF4-FFF2-40B4-BE49-F238E27FC236}">
              <a16:creationId xmlns:a16="http://schemas.microsoft.com/office/drawing/2014/main" id="{00000000-0008-0000-0400-0000CD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62" name="Text Box 8">
          <a:extLst>
            <a:ext uri="{FF2B5EF4-FFF2-40B4-BE49-F238E27FC236}">
              <a16:creationId xmlns:a16="http://schemas.microsoft.com/office/drawing/2014/main" id="{00000000-0008-0000-0400-0000CE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57175"/>
    <xdr:sp macro="" textlink="">
      <xdr:nvSpPr>
        <xdr:cNvPr id="463" name="Text Box 34">
          <a:extLst>
            <a:ext uri="{FF2B5EF4-FFF2-40B4-BE49-F238E27FC236}">
              <a16:creationId xmlns:a16="http://schemas.microsoft.com/office/drawing/2014/main" id="{00000000-0008-0000-0400-0000CF010000}"/>
            </a:ext>
          </a:extLst>
        </xdr:cNvPr>
        <xdr:cNvSpPr txBox="1">
          <a:spLocks noChangeArrowheads="1"/>
        </xdr:cNvSpPr>
      </xdr:nvSpPr>
      <xdr:spPr bwMode="auto">
        <a:xfrm>
          <a:off x="450532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64" name="Text Box 24">
          <a:extLst>
            <a:ext uri="{FF2B5EF4-FFF2-40B4-BE49-F238E27FC236}">
              <a16:creationId xmlns:a16="http://schemas.microsoft.com/office/drawing/2014/main" id="{00000000-0008-0000-0400-0000D0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65" name="Text Box 5">
          <a:extLst>
            <a:ext uri="{FF2B5EF4-FFF2-40B4-BE49-F238E27FC236}">
              <a16:creationId xmlns:a16="http://schemas.microsoft.com/office/drawing/2014/main" id="{00000000-0008-0000-0400-0000D1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66" name="Text Box 5">
          <a:extLst>
            <a:ext uri="{FF2B5EF4-FFF2-40B4-BE49-F238E27FC236}">
              <a16:creationId xmlns:a16="http://schemas.microsoft.com/office/drawing/2014/main" id="{00000000-0008-0000-0400-0000D2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467" name="Text Box 5">
          <a:extLst>
            <a:ext uri="{FF2B5EF4-FFF2-40B4-BE49-F238E27FC236}">
              <a16:creationId xmlns:a16="http://schemas.microsoft.com/office/drawing/2014/main" id="{00000000-0008-0000-0400-0000D301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68" name="Text Box 5">
          <a:extLst>
            <a:ext uri="{FF2B5EF4-FFF2-40B4-BE49-F238E27FC236}">
              <a16:creationId xmlns:a16="http://schemas.microsoft.com/office/drawing/2014/main" id="{00000000-0008-0000-0400-0000D4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69" name="Text Box 5">
          <a:extLst>
            <a:ext uri="{FF2B5EF4-FFF2-40B4-BE49-F238E27FC236}">
              <a16:creationId xmlns:a16="http://schemas.microsoft.com/office/drawing/2014/main" id="{00000000-0008-0000-0400-0000D5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70" name="Text Box 5">
          <a:extLst>
            <a:ext uri="{FF2B5EF4-FFF2-40B4-BE49-F238E27FC236}">
              <a16:creationId xmlns:a16="http://schemas.microsoft.com/office/drawing/2014/main" id="{00000000-0008-0000-0400-0000D6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471" name="Text Box 5">
          <a:extLst>
            <a:ext uri="{FF2B5EF4-FFF2-40B4-BE49-F238E27FC236}">
              <a16:creationId xmlns:a16="http://schemas.microsoft.com/office/drawing/2014/main" id="{00000000-0008-0000-0400-0000D701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72" name="Text Box 38">
          <a:extLst>
            <a:ext uri="{FF2B5EF4-FFF2-40B4-BE49-F238E27FC236}">
              <a16:creationId xmlns:a16="http://schemas.microsoft.com/office/drawing/2014/main" id="{00000000-0008-0000-0400-0000D8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76225"/>
    <xdr:sp macro="" textlink="">
      <xdr:nvSpPr>
        <xdr:cNvPr id="473" name="Text Box 38">
          <a:extLst>
            <a:ext uri="{FF2B5EF4-FFF2-40B4-BE49-F238E27FC236}">
              <a16:creationId xmlns:a16="http://schemas.microsoft.com/office/drawing/2014/main" id="{00000000-0008-0000-0400-0000D9010000}"/>
            </a:ext>
          </a:extLst>
        </xdr:cNvPr>
        <xdr:cNvSpPr txBox="1">
          <a:spLocks noChangeArrowheads="1"/>
        </xdr:cNvSpPr>
      </xdr:nvSpPr>
      <xdr:spPr bwMode="auto">
        <a:xfrm>
          <a:off x="3952875" y="284511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206</xdr:row>
      <xdr:rowOff>0</xdr:rowOff>
    </xdr:from>
    <xdr:ext cx="76200" cy="1143000"/>
    <xdr:sp macro="" textlink="">
      <xdr:nvSpPr>
        <xdr:cNvPr id="474" name="Text Box 17">
          <a:extLst>
            <a:ext uri="{FF2B5EF4-FFF2-40B4-BE49-F238E27FC236}">
              <a16:creationId xmlns:a16="http://schemas.microsoft.com/office/drawing/2014/main" id="{00000000-0008-0000-0400-0000DA010000}"/>
            </a:ext>
          </a:extLst>
        </xdr:cNvPr>
        <xdr:cNvSpPr txBox="1">
          <a:spLocks noChangeArrowheads="1"/>
        </xdr:cNvSpPr>
      </xdr:nvSpPr>
      <xdr:spPr bwMode="auto">
        <a:xfrm>
          <a:off x="8991600" y="28451175"/>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75" name="Text Box 57">
          <a:extLst>
            <a:ext uri="{FF2B5EF4-FFF2-40B4-BE49-F238E27FC236}">
              <a16:creationId xmlns:a16="http://schemas.microsoft.com/office/drawing/2014/main" id="{00000000-0008-0000-0400-0000DB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76" name="Text Box 57">
          <a:extLst>
            <a:ext uri="{FF2B5EF4-FFF2-40B4-BE49-F238E27FC236}">
              <a16:creationId xmlns:a16="http://schemas.microsoft.com/office/drawing/2014/main" id="{00000000-0008-0000-0400-0000DC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77" name="Text Box 57">
          <a:extLst>
            <a:ext uri="{FF2B5EF4-FFF2-40B4-BE49-F238E27FC236}">
              <a16:creationId xmlns:a16="http://schemas.microsoft.com/office/drawing/2014/main" id="{00000000-0008-0000-0400-0000DD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78" name="Text Box 5">
          <a:extLst>
            <a:ext uri="{FF2B5EF4-FFF2-40B4-BE49-F238E27FC236}">
              <a16:creationId xmlns:a16="http://schemas.microsoft.com/office/drawing/2014/main" id="{00000000-0008-0000-0400-0000DE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479" name="Text Box 5">
          <a:extLst>
            <a:ext uri="{FF2B5EF4-FFF2-40B4-BE49-F238E27FC236}">
              <a16:creationId xmlns:a16="http://schemas.microsoft.com/office/drawing/2014/main" id="{00000000-0008-0000-0400-0000DF01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14325"/>
    <xdr:sp macro="" textlink="">
      <xdr:nvSpPr>
        <xdr:cNvPr id="480" name="Text Box 10">
          <a:extLst>
            <a:ext uri="{FF2B5EF4-FFF2-40B4-BE49-F238E27FC236}">
              <a16:creationId xmlns:a16="http://schemas.microsoft.com/office/drawing/2014/main" id="{00000000-0008-0000-0400-0000E0010000}"/>
            </a:ext>
          </a:extLst>
        </xdr:cNvPr>
        <xdr:cNvSpPr txBox="1">
          <a:spLocks noChangeArrowheads="1"/>
        </xdr:cNvSpPr>
      </xdr:nvSpPr>
      <xdr:spPr bwMode="auto">
        <a:xfrm>
          <a:off x="3952875" y="28451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81" name="Text Box 5">
          <a:extLst>
            <a:ext uri="{FF2B5EF4-FFF2-40B4-BE49-F238E27FC236}">
              <a16:creationId xmlns:a16="http://schemas.microsoft.com/office/drawing/2014/main" id="{00000000-0008-0000-0400-0000E1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482" name="Text Box 5">
          <a:extLst>
            <a:ext uri="{FF2B5EF4-FFF2-40B4-BE49-F238E27FC236}">
              <a16:creationId xmlns:a16="http://schemas.microsoft.com/office/drawing/2014/main" id="{00000000-0008-0000-0400-0000E201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83" name="Text Box 38">
          <a:extLst>
            <a:ext uri="{FF2B5EF4-FFF2-40B4-BE49-F238E27FC236}">
              <a16:creationId xmlns:a16="http://schemas.microsoft.com/office/drawing/2014/main" id="{00000000-0008-0000-0400-0000E3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76225"/>
    <xdr:sp macro="" textlink="">
      <xdr:nvSpPr>
        <xdr:cNvPr id="484" name="Text Box 38">
          <a:extLst>
            <a:ext uri="{FF2B5EF4-FFF2-40B4-BE49-F238E27FC236}">
              <a16:creationId xmlns:a16="http://schemas.microsoft.com/office/drawing/2014/main" id="{00000000-0008-0000-0400-0000E4010000}"/>
            </a:ext>
          </a:extLst>
        </xdr:cNvPr>
        <xdr:cNvSpPr txBox="1">
          <a:spLocks noChangeArrowheads="1"/>
        </xdr:cNvSpPr>
      </xdr:nvSpPr>
      <xdr:spPr bwMode="auto">
        <a:xfrm>
          <a:off x="3952875" y="284511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85" name="Text Box 57">
          <a:extLst>
            <a:ext uri="{FF2B5EF4-FFF2-40B4-BE49-F238E27FC236}">
              <a16:creationId xmlns:a16="http://schemas.microsoft.com/office/drawing/2014/main" id="{00000000-0008-0000-0400-0000E5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486" name="Text Box 57">
          <a:extLst>
            <a:ext uri="{FF2B5EF4-FFF2-40B4-BE49-F238E27FC236}">
              <a16:creationId xmlns:a16="http://schemas.microsoft.com/office/drawing/2014/main" id="{00000000-0008-0000-0400-0000E6010000}"/>
            </a:ext>
          </a:extLst>
        </xdr:cNvPr>
        <xdr:cNvSpPr txBox="1">
          <a:spLocks noChangeArrowheads="1"/>
        </xdr:cNvSpPr>
      </xdr:nvSpPr>
      <xdr:spPr bwMode="auto">
        <a:xfrm>
          <a:off x="3952875" y="2845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38150"/>
    <xdr:sp macro="" textlink="">
      <xdr:nvSpPr>
        <xdr:cNvPr id="487" name="Text Box 57">
          <a:extLst>
            <a:ext uri="{FF2B5EF4-FFF2-40B4-BE49-F238E27FC236}">
              <a16:creationId xmlns:a16="http://schemas.microsoft.com/office/drawing/2014/main" id="{00000000-0008-0000-0400-0000E7010000}"/>
            </a:ext>
          </a:extLst>
        </xdr:cNvPr>
        <xdr:cNvSpPr txBox="1">
          <a:spLocks noChangeArrowheads="1"/>
        </xdr:cNvSpPr>
      </xdr:nvSpPr>
      <xdr:spPr bwMode="auto">
        <a:xfrm>
          <a:off x="3952875" y="284511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200025"/>
    <xdr:sp macro="" textlink="">
      <xdr:nvSpPr>
        <xdr:cNvPr id="488" name="Text Box 12">
          <a:extLst>
            <a:ext uri="{FF2B5EF4-FFF2-40B4-BE49-F238E27FC236}">
              <a16:creationId xmlns:a16="http://schemas.microsoft.com/office/drawing/2014/main" id="{00000000-0008-0000-0400-0000E8010000}"/>
            </a:ext>
          </a:extLst>
        </xdr:cNvPr>
        <xdr:cNvSpPr txBox="1">
          <a:spLocks noChangeArrowheads="1"/>
        </xdr:cNvSpPr>
      </xdr:nvSpPr>
      <xdr:spPr bwMode="auto">
        <a:xfrm>
          <a:off x="1714500"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200025"/>
    <xdr:sp macro="" textlink="">
      <xdr:nvSpPr>
        <xdr:cNvPr id="489" name="Text Box 13">
          <a:extLst>
            <a:ext uri="{FF2B5EF4-FFF2-40B4-BE49-F238E27FC236}">
              <a16:creationId xmlns:a16="http://schemas.microsoft.com/office/drawing/2014/main" id="{00000000-0008-0000-0400-0000E9010000}"/>
            </a:ext>
          </a:extLst>
        </xdr:cNvPr>
        <xdr:cNvSpPr txBox="1">
          <a:spLocks noChangeArrowheads="1"/>
        </xdr:cNvSpPr>
      </xdr:nvSpPr>
      <xdr:spPr bwMode="auto">
        <a:xfrm>
          <a:off x="1714500"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200025"/>
    <xdr:sp macro="" textlink="">
      <xdr:nvSpPr>
        <xdr:cNvPr id="490" name="Text Box 12">
          <a:extLst>
            <a:ext uri="{FF2B5EF4-FFF2-40B4-BE49-F238E27FC236}">
              <a16:creationId xmlns:a16="http://schemas.microsoft.com/office/drawing/2014/main" id="{00000000-0008-0000-0400-0000EA010000}"/>
            </a:ext>
          </a:extLst>
        </xdr:cNvPr>
        <xdr:cNvSpPr txBox="1">
          <a:spLocks noChangeArrowheads="1"/>
        </xdr:cNvSpPr>
      </xdr:nvSpPr>
      <xdr:spPr bwMode="auto">
        <a:xfrm>
          <a:off x="1714500"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200025"/>
    <xdr:sp macro="" textlink="">
      <xdr:nvSpPr>
        <xdr:cNvPr id="491" name="Text Box 13">
          <a:extLst>
            <a:ext uri="{FF2B5EF4-FFF2-40B4-BE49-F238E27FC236}">
              <a16:creationId xmlns:a16="http://schemas.microsoft.com/office/drawing/2014/main" id="{00000000-0008-0000-0400-0000EB010000}"/>
            </a:ext>
          </a:extLst>
        </xdr:cNvPr>
        <xdr:cNvSpPr txBox="1">
          <a:spLocks noChangeArrowheads="1"/>
        </xdr:cNvSpPr>
      </xdr:nvSpPr>
      <xdr:spPr bwMode="auto">
        <a:xfrm>
          <a:off x="1714500"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161925"/>
    <xdr:sp macro="" textlink="">
      <xdr:nvSpPr>
        <xdr:cNvPr id="492" name="Text Box 56">
          <a:extLst>
            <a:ext uri="{FF2B5EF4-FFF2-40B4-BE49-F238E27FC236}">
              <a16:creationId xmlns:a16="http://schemas.microsoft.com/office/drawing/2014/main" id="{00000000-0008-0000-0400-0000EC010000}"/>
            </a:ext>
          </a:extLst>
        </xdr:cNvPr>
        <xdr:cNvSpPr txBox="1">
          <a:spLocks noChangeArrowheads="1"/>
        </xdr:cNvSpPr>
      </xdr:nvSpPr>
      <xdr:spPr bwMode="auto">
        <a:xfrm>
          <a:off x="1714500" y="284511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161925"/>
    <xdr:sp macro="" textlink="">
      <xdr:nvSpPr>
        <xdr:cNvPr id="493" name="Text Box 57">
          <a:extLst>
            <a:ext uri="{FF2B5EF4-FFF2-40B4-BE49-F238E27FC236}">
              <a16:creationId xmlns:a16="http://schemas.microsoft.com/office/drawing/2014/main" id="{00000000-0008-0000-0400-0000ED010000}"/>
            </a:ext>
          </a:extLst>
        </xdr:cNvPr>
        <xdr:cNvSpPr txBox="1">
          <a:spLocks noChangeArrowheads="1"/>
        </xdr:cNvSpPr>
      </xdr:nvSpPr>
      <xdr:spPr bwMode="auto">
        <a:xfrm>
          <a:off x="1714500" y="284511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200025"/>
    <xdr:sp macro="" textlink="">
      <xdr:nvSpPr>
        <xdr:cNvPr id="494" name="Text Box 12">
          <a:extLst>
            <a:ext uri="{FF2B5EF4-FFF2-40B4-BE49-F238E27FC236}">
              <a16:creationId xmlns:a16="http://schemas.microsoft.com/office/drawing/2014/main" id="{00000000-0008-0000-0400-0000EE010000}"/>
            </a:ext>
          </a:extLst>
        </xdr:cNvPr>
        <xdr:cNvSpPr txBox="1">
          <a:spLocks noChangeArrowheads="1"/>
        </xdr:cNvSpPr>
      </xdr:nvSpPr>
      <xdr:spPr bwMode="auto">
        <a:xfrm>
          <a:off x="1714500"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200025"/>
    <xdr:sp macro="" textlink="">
      <xdr:nvSpPr>
        <xdr:cNvPr id="495" name="Text Box 13">
          <a:extLst>
            <a:ext uri="{FF2B5EF4-FFF2-40B4-BE49-F238E27FC236}">
              <a16:creationId xmlns:a16="http://schemas.microsoft.com/office/drawing/2014/main" id="{00000000-0008-0000-0400-0000EF010000}"/>
            </a:ext>
          </a:extLst>
        </xdr:cNvPr>
        <xdr:cNvSpPr txBox="1">
          <a:spLocks noChangeArrowheads="1"/>
        </xdr:cNvSpPr>
      </xdr:nvSpPr>
      <xdr:spPr bwMode="auto">
        <a:xfrm>
          <a:off x="1714500"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200025"/>
    <xdr:sp macro="" textlink="">
      <xdr:nvSpPr>
        <xdr:cNvPr id="496" name="Text Box 12">
          <a:extLst>
            <a:ext uri="{FF2B5EF4-FFF2-40B4-BE49-F238E27FC236}">
              <a16:creationId xmlns:a16="http://schemas.microsoft.com/office/drawing/2014/main" id="{00000000-0008-0000-0400-0000F0010000}"/>
            </a:ext>
          </a:extLst>
        </xdr:cNvPr>
        <xdr:cNvSpPr txBox="1">
          <a:spLocks noChangeArrowheads="1"/>
        </xdr:cNvSpPr>
      </xdr:nvSpPr>
      <xdr:spPr bwMode="auto">
        <a:xfrm>
          <a:off x="1714500"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200025"/>
    <xdr:sp macro="" textlink="">
      <xdr:nvSpPr>
        <xdr:cNvPr id="497" name="Text Box 13">
          <a:extLst>
            <a:ext uri="{FF2B5EF4-FFF2-40B4-BE49-F238E27FC236}">
              <a16:creationId xmlns:a16="http://schemas.microsoft.com/office/drawing/2014/main" id="{00000000-0008-0000-0400-0000F1010000}"/>
            </a:ext>
          </a:extLst>
        </xdr:cNvPr>
        <xdr:cNvSpPr txBox="1">
          <a:spLocks noChangeArrowheads="1"/>
        </xdr:cNvSpPr>
      </xdr:nvSpPr>
      <xdr:spPr bwMode="auto">
        <a:xfrm>
          <a:off x="1714500"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200025"/>
    <xdr:sp macro="" textlink="">
      <xdr:nvSpPr>
        <xdr:cNvPr id="498" name="Text Box 56">
          <a:extLst>
            <a:ext uri="{FF2B5EF4-FFF2-40B4-BE49-F238E27FC236}">
              <a16:creationId xmlns:a16="http://schemas.microsoft.com/office/drawing/2014/main" id="{00000000-0008-0000-0400-0000F2010000}"/>
            </a:ext>
          </a:extLst>
        </xdr:cNvPr>
        <xdr:cNvSpPr txBox="1">
          <a:spLocks noChangeArrowheads="1"/>
        </xdr:cNvSpPr>
      </xdr:nvSpPr>
      <xdr:spPr bwMode="auto">
        <a:xfrm>
          <a:off x="1714500" y="284511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0" cy="200025"/>
    <xdr:sp macro="" textlink="">
      <xdr:nvSpPr>
        <xdr:cNvPr id="499" name="Text Box 57">
          <a:extLst>
            <a:ext uri="{FF2B5EF4-FFF2-40B4-BE49-F238E27FC236}">
              <a16:creationId xmlns:a16="http://schemas.microsoft.com/office/drawing/2014/main" id="{00000000-0008-0000-0400-0000F3010000}"/>
            </a:ext>
          </a:extLst>
        </xdr:cNvPr>
        <xdr:cNvSpPr txBox="1">
          <a:spLocks noChangeArrowheads="1"/>
        </xdr:cNvSpPr>
      </xdr:nvSpPr>
      <xdr:spPr bwMode="auto">
        <a:xfrm>
          <a:off x="1714500" y="284511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0</xdr:colOff>
      <xdr:row>206</xdr:row>
      <xdr:rowOff>0</xdr:rowOff>
    </xdr:from>
    <xdr:to>
      <xdr:col>3</xdr:col>
      <xdr:colOff>76200</xdr:colOff>
      <xdr:row>206</xdr:row>
      <xdr:rowOff>38100</xdr:rowOff>
    </xdr:to>
    <xdr:sp macro="" textlink="">
      <xdr:nvSpPr>
        <xdr:cNvPr id="500" name="Text Box 5">
          <a:extLst>
            <a:ext uri="{FF2B5EF4-FFF2-40B4-BE49-F238E27FC236}">
              <a16:creationId xmlns:a16="http://schemas.microsoft.com/office/drawing/2014/main" id="{00000000-0008-0000-0400-0000F401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206</xdr:row>
      <xdr:rowOff>0</xdr:rowOff>
    </xdr:from>
    <xdr:to>
      <xdr:col>3</xdr:col>
      <xdr:colOff>76200</xdr:colOff>
      <xdr:row>206</xdr:row>
      <xdr:rowOff>38100</xdr:rowOff>
    </xdr:to>
    <xdr:sp macro="" textlink="">
      <xdr:nvSpPr>
        <xdr:cNvPr id="501" name="Text Box 8">
          <a:extLst>
            <a:ext uri="{FF2B5EF4-FFF2-40B4-BE49-F238E27FC236}">
              <a16:creationId xmlns:a16="http://schemas.microsoft.com/office/drawing/2014/main" id="{00000000-0008-0000-0400-0000F501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206</xdr:row>
      <xdr:rowOff>0</xdr:rowOff>
    </xdr:from>
    <xdr:to>
      <xdr:col>3</xdr:col>
      <xdr:colOff>76200</xdr:colOff>
      <xdr:row>206</xdr:row>
      <xdr:rowOff>38100</xdr:rowOff>
    </xdr:to>
    <xdr:sp macro="" textlink="">
      <xdr:nvSpPr>
        <xdr:cNvPr id="502" name="Text Box 9">
          <a:extLst>
            <a:ext uri="{FF2B5EF4-FFF2-40B4-BE49-F238E27FC236}">
              <a16:creationId xmlns:a16="http://schemas.microsoft.com/office/drawing/2014/main" id="{00000000-0008-0000-0400-0000F601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206</xdr:row>
      <xdr:rowOff>0</xdr:rowOff>
    </xdr:from>
    <xdr:to>
      <xdr:col>3</xdr:col>
      <xdr:colOff>76200</xdr:colOff>
      <xdr:row>206</xdr:row>
      <xdr:rowOff>28575</xdr:rowOff>
    </xdr:to>
    <xdr:sp macro="" textlink="">
      <xdr:nvSpPr>
        <xdr:cNvPr id="503" name="Text Box 46">
          <a:extLst>
            <a:ext uri="{FF2B5EF4-FFF2-40B4-BE49-F238E27FC236}">
              <a16:creationId xmlns:a16="http://schemas.microsoft.com/office/drawing/2014/main" id="{00000000-0008-0000-0400-0000F7010000}"/>
            </a:ext>
          </a:extLst>
        </xdr:cNvPr>
        <xdr:cNvSpPr txBox="1">
          <a:spLocks noChangeArrowheads="1"/>
        </xdr:cNvSpPr>
      </xdr:nvSpPr>
      <xdr:spPr bwMode="auto">
        <a:xfrm>
          <a:off x="3952875" y="2845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206</xdr:row>
      <xdr:rowOff>0</xdr:rowOff>
    </xdr:from>
    <xdr:to>
      <xdr:col>3</xdr:col>
      <xdr:colOff>76200</xdr:colOff>
      <xdr:row>206</xdr:row>
      <xdr:rowOff>28575</xdr:rowOff>
    </xdr:to>
    <xdr:sp macro="" textlink="">
      <xdr:nvSpPr>
        <xdr:cNvPr id="504" name="Text Box 43">
          <a:extLst>
            <a:ext uri="{FF2B5EF4-FFF2-40B4-BE49-F238E27FC236}">
              <a16:creationId xmlns:a16="http://schemas.microsoft.com/office/drawing/2014/main" id="{00000000-0008-0000-0400-0000F8010000}"/>
            </a:ext>
          </a:extLst>
        </xdr:cNvPr>
        <xdr:cNvSpPr txBox="1">
          <a:spLocks noChangeArrowheads="1"/>
        </xdr:cNvSpPr>
      </xdr:nvSpPr>
      <xdr:spPr bwMode="auto">
        <a:xfrm>
          <a:off x="3952875" y="2845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206</xdr:row>
      <xdr:rowOff>0</xdr:rowOff>
    </xdr:from>
    <xdr:to>
      <xdr:col>3</xdr:col>
      <xdr:colOff>76200</xdr:colOff>
      <xdr:row>206</xdr:row>
      <xdr:rowOff>57150</xdr:rowOff>
    </xdr:to>
    <xdr:sp macro="" textlink="">
      <xdr:nvSpPr>
        <xdr:cNvPr id="505" name="Text Box 43">
          <a:extLst>
            <a:ext uri="{FF2B5EF4-FFF2-40B4-BE49-F238E27FC236}">
              <a16:creationId xmlns:a16="http://schemas.microsoft.com/office/drawing/2014/main" id="{00000000-0008-0000-0400-0000F9010000}"/>
            </a:ext>
          </a:extLst>
        </xdr:cNvPr>
        <xdr:cNvSpPr txBox="1">
          <a:spLocks noChangeArrowheads="1"/>
        </xdr:cNvSpPr>
      </xdr:nvSpPr>
      <xdr:spPr bwMode="auto">
        <a:xfrm>
          <a:off x="3952875" y="284511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206</xdr:row>
      <xdr:rowOff>0</xdr:rowOff>
    </xdr:from>
    <xdr:ext cx="76200" cy="38100"/>
    <xdr:sp macro="" textlink="">
      <xdr:nvSpPr>
        <xdr:cNvPr id="506" name="Text Box 5">
          <a:extLst>
            <a:ext uri="{FF2B5EF4-FFF2-40B4-BE49-F238E27FC236}">
              <a16:creationId xmlns:a16="http://schemas.microsoft.com/office/drawing/2014/main" id="{00000000-0008-0000-0400-0000FA01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8100"/>
    <xdr:sp macro="" textlink="">
      <xdr:nvSpPr>
        <xdr:cNvPr id="507" name="Text Box 8">
          <a:extLst>
            <a:ext uri="{FF2B5EF4-FFF2-40B4-BE49-F238E27FC236}">
              <a16:creationId xmlns:a16="http://schemas.microsoft.com/office/drawing/2014/main" id="{00000000-0008-0000-0400-0000FB01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8100"/>
    <xdr:sp macro="" textlink="">
      <xdr:nvSpPr>
        <xdr:cNvPr id="508" name="Text Box 9">
          <a:extLst>
            <a:ext uri="{FF2B5EF4-FFF2-40B4-BE49-F238E27FC236}">
              <a16:creationId xmlns:a16="http://schemas.microsoft.com/office/drawing/2014/main" id="{00000000-0008-0000-0400-0000FC01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8100"/>
    <xdr:sp macro="" textlink="">
      <xdr:nvSpPr>
        <xdr:cNvPr id="509" name="Text Box 5">
          <a:extLst>
            <a:ext uri="{FF2B5EF4-FFF2-40B4-BE49-F238E27FC236}">
              <a16:creationId xmlns:a16="http://schemas.microsoft.com/office/drawing/2014/main" id="{00000000-0008-0000-0400-0000FD01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8100"/>
    <xdr:sp macro="" textlink="">
      <xdr:nvSpPr>
        <xdr:cNvPr id="510" name="Text Box 8">
          <a:extLst>
            <a:ext uri="{FF2B5EF4-FFF2-40B4-BE49-F238E27FC236}">
              <a16:creationId xmlns:a16="http://schemas.microsoft.com/office/drawing/2014/main" id="{00000000-0008-0000-0400-0000FE01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8100"/>
    <xdr:sp macro="" textlink="">
      <xdr:nvSpPr>
        <xdr:cNvPr id="511" name="Text Box 9">
          <a:extLst>
            <a:ext uri="{FF2B5EF4-FFF2-40B4-BE49-F238E27FC236}">
              <a16:creationId xmlns:a16="http://schemas.microsoft.com/office/drawing/2014/main" id="{00000000-0008-0000-0400-0000FF01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8100"/>
    <xdr:sp macro="" textlink="">
      <xdr:nvSpPr>
        <xdr:cNvPr id="512" name="Text Box 5">
          <a:extLst>
            <a:ext uri="{FF2B5EF4-FFF2-40B4-BE49-F238E27FC236}">
              <a16:creationId xmlns:a16="http://schemas.microsoft.com/office/drawing/2014/main" id="{00000000-0008-0000-0400-00000002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8100"/>
    <xdr:sp macro="" textlink="">
      <xdr:nvSpPr>
        <xdr:cNvPr id="513" name="Text Box 8">
          <a:extLst>
            <a:ext uri="{FF2B5EF4-FFF2-40B4-BE49-F238E27FC236}">
              <a16:creationId xmlns:a16="http://schemas.microsoft.com/office/drawing/2014/main" id="{00000000-0008-0000-0400-00000102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8100"/>
    <xdr:sp macro="" textlink="">
      <xdr:nvSpPr>
        <xdr:cNvPr id="514" name="Text Box 9">
          <a:extLst>
            <a:ext uri="{FF2B5EF4-FFF2-40B4-BE49-F238E27FC236}">
              <a16:creationId xmlns:a16="http://schemas.microsoft.com/office/drawing/2014/main" id="{00000000-0008-0000-0400-00000202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8100"/>
    <xdr:sp macro="" textlink="">
      <xdr:nvSpPr>
        <xdr:cNvPr id="515" name="Text Box 5">
          <a:extLst>
            <a:ext uri="{FF2B5EF4-FFF2-40B4-BE49-F238E27FC236}">
              <a16:creationId xmlns:a16="http://schemas.microsoft.com/office/drawing/2014/main" id="{00000000-0008-0000-0400-00000302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8100"/>
    <xdr:sp macro="" textlink="">
      <xdr:nvSpPr>
        <xdr:cNvPr id="516" name="Text Box 8">
          <a:extLst>
            <a:ext uri="{FF2B5EF4-FFF2-40B4-BE49-F238E27FC236}">
              <a16:creationId xmlns:a16="http://schemas.microsoft.com/office/drawing/2014/main" id="{00000000-0008-0000-0400-00000402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8100"/>
    <xdr:sp macro="" textlink="">
      <xdr:nvSpPr>
        <xdr:cNvPr id="517" name="Text Box 9">
          <a:extLst>
            <a:ext uri="{FF2B5EF4-FFF2-40B4-BE49-F238E27FC236}">
              <a16:creationId xmlns:a16="http://schemas.microsoft.com/office/drawing/2014/main" id="{00000000-0008-0000-0400-000005020000}"/>
            </a:ext>
          </a:extLst>
        </xdr:cNvPr>
        <xdr:cNvSpPr txBox="1">
          <a:spLocks noChangeArrowheads="1"/>
        </xdr:cNvSpPr>
      </xdr:nvSpPr>
      <xdr:spPr bwMode="auto">
        <a:xfrm>
          <a:off x="3952875" y="284511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518" name="Text Box 3">
          <a:extLst>
            <a:ext uri="{FF2B5EF4-FFF2-40B4-BE49-F238E27FC236}">
              <a16:creationId xmlns:a16="http://schemas.microsoft.com/office/drawing/2014/main" id="{00000000-0008-0000-0400-000006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533400"/>
    <xdr:sp macro="" textlink="">
      <xdr:nvSpPr>
        <xdr:cNvPr id="519" name="Text Box 38">
          <a:extLst>
            <a:ext uri="{FF2B5EF4-FFF2-40B4-BE49-F238E27FC236}">
              <a16:creationId xmlns:a16="http://schemas.microsoft.com/office/drawing/2014/main" id="{00000000-0008-0000-0400-000007020000}"/>
            </a:ext>
          </a:extLst>
        </xdr:cNvPr>
        <xdr:cNvSpPr txBox="1">
          <a:spLocks noChangeArrowheads="1"/>
        </xdr:cNvSpPr>
      </xdr:nvSpPr>
      <xdr:spPr bwMode="auto">
        <a:xfrm>
          <a:off x="450532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20" name="Text Box 16">
          <a:extLst>
            <a:ext uri="{FF2B5EF4-FFF2-40B4-BE49-F238E27FC236}">
              <a16:creationId xmlns:a16="http://schemas.microsoft.com/office/drawing/2014/main" id="{00000000-0008-0000-0400-000008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21" name="Text Box 17">
          <a:extLst>
            <a:ext uri="{FF2B5EF4-FFF2-40B4-BE49-F238E27FC236}">
              <a16:creationId xmlns:a16="http://schemas.microsoft.com/office/drawing/2014/main" id="{00000000-0008-0000-0400-000009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22" name="Text Box 18">
          <a:extLst>
            <a:ext uri="{FF2B5EF4-FFF2-40B4-BE49-F238E27FC236}">
              <a16:creationId xmlns:a16="http://schemas.microsoft.com/office/drawing/2014/main" id="{00000000-0008-0000-0400-00000A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23" name="Text Box 19">
          <a:extLst>
            <a:ext uri="{FF2B5EF4-FFF2-40B4-BE49-F238E27FC236}">
              <a16:creationId xmlns:a16="http://schemas.microsoft.com/office/drawing/2014/main" id="{00000000-0008-0000-0400-00000B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24" name="Text Box 20">
          <a:extLst>
            <a:ext uri="{FF2B5EF4-FFF2-40B4-BE49-F238E27FC236}">
              <a16:creationId xmlns:a16="http://schemas.microsoft.com/office/drawing/2014/main" id="{00000000-0008-0000-0400-00000C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25" name="Text Box 21">
          <a:extLst>
            <a:ext uri="{FF2B5EF4-FFF2-40B4-BE49-F238E27FC236}">
              <a16:creationId xmlns:a16="http://schemas.microsoft.com/office/drawing/2014/main" id="{00000000-0008-0000-0400-00000D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26" name="Text Box 22">
          <a:extLst>
            <a:ext uri="{FF2B5EF4-FFF2-40B4-BE49-F238E27FC236}">
              <a16:creationId xmlns:a16="http://schemas.microsoft.com/office/drawing/2014/main" id="{00000000-0008-0000-0400-00000E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27" name="Text Box 23">
          <a:extLst>
            <a:ext uri="{FF2B5EF4-FFF2-40B4-BE49-F238E27FC236}">
              <a16:creationId xmlns:a16="http://schemas.microsoft.com/office/drawing/2014/main" id="{00000000-0008-0000-0400-00000F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28" name="Text Box 24">
          <a:extLst>
            <a:ext uri="{FF2B5EF4-FFF2-40B4-BE49-F238E27FC236}">
              <a16:creationId xmlns:a16="http://schemas.microsoft.com/office/drawing/2014/main" id="{00000000-0008-0000-0400-000010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29" name="Text Box 26">
          <a:extLst>
            <a:ext uri="{FF2B5EF4-FFF2-40B4-BE49-F238E27FC236}">
              <a16:creationId xmlns:a16="http://schemas.microsoft.com/office/drawing/2014/main" id="{00000000-0008-0000-0400-000011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30" name="Text Box 27">
          <a:extLst>
            <a:ext uri="{FF2B5EF4-FFF2-40B4-BE49-F238E27FC236}">
              <a16:creationId xmlns:a16="http://schemas.microsoft.com/office/drawing/2014/main" id="{00000000-0008-0000-0400-000012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31" name="Text Box 28">
          <a:extLst>
            <a:ext uri="{FF2B5EF4-FFF2-40B4-BE49-F238E27FC236}">
              <a16:creationId xmlns:a16="http://schemas.microsoft.com/office/drawing/2014/main" id="{00000000-0008-0000-0400-000013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32" name="Text Box 29">
          <a:extLst>
            <a:ext uri="{FF2B5EF4-FFF2-40B4-BE49-F238E27FC236}">
              <a16:creationId xmlns:a16="http://schemas.microsoft.com/office/drawing/2014/main" id="{00000000-0008-0000-0400-000014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33" name="Text Box 30">
          <a:extLst>
            <a:ext uri="{FF2B5EF4-FFF2-40B4-BE49-F238E27FC236}">
              <a16:creationId xmlns:a16="http://schemas.microsoft.com/office/drawing/2014/main" id="{00000000-0008-0000-0400-000015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34" name="Text Box 31">
          <a:extLst>
            <a:ext uri="{FF2B5EF4-FFF2-40B4-BE49-F238E27FC236}">
              <a16:creationId xmlns:a16="http://schemas.microsoft.com/office/drawing/2014/main" id="{00000000-0008-0000-0400-000016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35" name="Text Box 32">
          <a:extLst>
            <a:ext uri="{FF2B5EF4-FFF2-40B4-BE49-F238E27FC236}">
              <a16:creationId xmlns:a16="http://schemas.microsoft.com/office/drawing/2014/main" id="{00000000-0008-0000-0400-000017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36" name="Text Box 33">
          <a:extLst>
            <a:ext uri="{FF2B5EF4-FFF2-40B4-BE49-F238E27FC236}">
              <a16:creationId xmlns:a16="http://schemas.microsoft.com/office/drawing/2014/main" id="{00000000-0008-0000-0400-000018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37" name="Text Box 34">
          <a:extLst>
            <a:ext uri="{FF2B5EF4-FFF2-40B4-BE49-F238E27FC236}">
              <a16:creationId xmlns:a16="http://schemas.microsoft.com/office/drawing/2014/main" id="{00000000-0008-0000-0400-000019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38" name="Text Box 35">
          <a:extLst>
            <a:ext uri="{FF2B5EF4-FFF2-40B4-BE49-F238E27FC236}">
              <a16:creationId xmlns:a16="http://schemas.microsoft.com/office/drawing/2014/main" id="{00000000-0008-0000-0400-00001A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39" name="Text Box 36">
          <a:extLst>
            <a:ext uri="{FF2B5EF4-FFF2-40B4-BE49-F238E27FC236}">
              <a16:creationId xmlns:a16="http://schemas.microsoft.com/office/drawing/2014/main" id="{00000000-0008-0000-0400-00001B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40" name="Text Box 37">
          <a:extLst>
            <a:ext uri="{FF2B5EF4-FFF2-40B4-BE49-F238E27FC236}">
              <a16:creationId xmlns:a16="http://schemas.microsoft.com/office/drawing/2014/main" id="{00000000-0008-0000-0400-00001C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41" name="Text Box 38">
          <a:extLst>
            <a:ext uri="{FF2B5EF4-FFF2-40B4-BE49-F238E27FC236}">
              <a16:creationId xmlns:a16="http://schemas.microsoft.com/office/drawing/2014/main" id="{00000000-0008-0000-0400-00001D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42" name="Text Box 39">
          <a:extLst>
            <a:ext uri="{FF2B5EF4-FFF2-40B4-BE49-F238E27FC236}">
              <a16:creationId xmlns:a16="http://schemas.microsoft.com/office/drawing/2014/main" id="{00000000-0008-0000-0400-00001E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43" name="Text Box 40">
          <a:extLst>
            <a:ext uri="{FF2B5EF4-FFF2-40B4-BE49-F238E27FC236}">
              <a16:creationId xmlns:a16="http://schemas.microsoft.com/office/drawing/2014/main" id="{00000000-0008-0000-0400-00001F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44" name="Text Box 41">
          <a:extLst>
            <a:ext uri="{FF2B5EF4-FFF2-40B4-BE49-F238E27FC236}">
              <a16:creationId xmlns:a16="http://schemas.microsoft.com/office/drawing/2014/main" id="{00000000-0008-0000-0400-000020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45" name="Text Box 42">
          <a:extLst>
            <a:ext uri="{FF2B5EF4-FFF2-40B4-BE49-F238E27FC236}">
              <a16:creationId xmlns:a16="http://schemas.microsoft.com/office/drawing/2014/main" id="{00000000-0008-0000-0400-000021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46" name="Text Box 43">
          <a:extLst>
            <a:ext uri="{FF2B5EF4-FFF2-40B4-BE49-F238E27FC236}">
              <a16:creationId xmlns:a16="http://schemas.microsoft.com/office/drawing/2014/main" id="{00000000-0008-0000-0400-000022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47" name="Text Box 44">
          <a:extLst>
            <a:ext uri="{FF2B5EF4-FFF2-40B4-BE49-F238E27FC236}">
              <a16:creationId xmlns:a16="http://schemas.microsoft.com/office/drawing/2014/main" id="{00000000-0008-0000-0400-000023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48" name="Text Box 45">
          <a:extLst>
            <a:ext uri="{FF2B5EF4-FFF2-40B4-BE49-F238E27FC236}">
              <a16:creationId xmlns:a16="http://schemas.microsoft.com/office/drawing/2014/main" id="{00000000-0008-0000-0400-000024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49" name="Text Box 46">
          <a:extLst>
            <a:ext uri="{FF2B5EF4-FFF2-40B4-BE49-F238E27FC236}">
              <a16:creationId xmlns:a16="http://schemas.microsoft.com/office/drawing/2014/main" id="{00000000-0008-0000-0400-000025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50" name="Text Box 47">
          <a:extLst>
            <a:ext uri="{FF2B5EF4-FFF2-40B4-BE49-F238E27FC236}">
              <a16:creationId xmlns:a16="http://schemas.microsoft.com/office/drawing/2014/main" id="{00000000-0008-0000-0400-000026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51" name="Text Box 48">
          <a:extLst>
            <a:ext uri="{FF2B5EF4-FFF2-40B4-BE49-F238E27FC236}">
              <a16:creationId xmlns:a16="http://schemas.microsoft.com/office/drawing/2014/main" id="{00000000-0008-0000-0400-000027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52" name="Text Box 49">
          <a:extLst>
            <a:ext uri="{FF2B5EF4-FFF2-40B4-BE49-F238E27FC236}">
              <a16:creationId xmlns:a16="http://schemas.microsoft.com/office/drawing/2014/main" id="{00000000-0008-0000-0400-000028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53" name="Text Box 50">
          <a:extLst>
            <a:ext uri="{FF2B5EF4-FFF2-40B4-BE49-F238E27FC236}">
              <a16:creationId xmlns:a16="http://schemas.microsoft.com/office/drawing/2014/main" id="{00000000-0008-0000-0400-000029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54" name="Text Box 51">
          <a:extLst>
            <a:ext uri="{FF2B5EF4-FFF2-40B4-BE49-F238E27FC236}">
              <a16:creationId xmlns:a16="http://schemas.microsoft.com/office/drawing/2014/main" id="{00000000-0008-0000-0400-00002A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55" name="Text Box 52">
          <a:extLst>
            <a:ext uri="{FF2B5EF4-FFF2-40B4-BE49-F238E27FC236}">
              <a16:creationId xmlns:a16="http://schemas.microsoft.com/office/drawing/2014/main" id="{00000000-0008-0000-0400-00002B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56" name="Text Box 53">
          <a:extLst>
            <a:ext uri="{FF2B5EF4-FFF2-40B4-BE49-F238E27FC236}">
              <a16:creationId xmlns:a16="http://schemas.microsoft.com/office/drawing/2014/main" id="{00000000-0008-0000-0400-00002C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57" name="Text Box 54">
          <a:extLst>
            <a:ext uri="{FF2B5EF4-FFF2-40B4-BE49-F238E27FC236}">
              <a16:creationId xmlns:a16="http://schemas.microsoft.com/office/drawing/2014/main" id="{00000000-0008-0000-0400-00002D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58" name="Text Box 55">
          <a:extLst>
            <a:ext uri="{FF2B5EF4-FFF2-40B4-BE49-F238E27FC236}">
              <a16:creationId xmlns:a16="http://schemas.microsoft.com/office/drawing/2014/main" id="{00000000-0008-0000-0400-00002E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59" name="Text Box 56">
          <a:extLst>
            <a:ext uri="{FF2B5EF4-FFF2-40B4-BE49-F238E27FC236}">
              <a16:creationId xmlns:a16="http://schemas.microsoft.com/office/drawing/2014/main" id="{00000000-0008-0000-0400-00002F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60" name="Text Box 57">
          <a:extLst>
            <a:ext uri="{FF2B5EF4-FFF2-40B4-BE49-F238E27FC236}">
              <a16:creationId xmlns:a16="http://schemas.microsoft.com/office/drawing/2014/main" id="{00000000-0008-0000-0400-000030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61" name="Text Box 58">
          <a:extLst>
            <a:ext uri="{FF2B5EF4-FFF2-40B4-BE49-F238E27FC236}">
              <a16:creationId xmlns:a16="http://schemas.microsoft.com/office/drawing/2014/main" id="{00000000-0008-0000-0400-000031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62" name="Text Box 59">
          <a:extLst>
            <a:ext uri="{FF2B5EF4-FFF2-40B4-BE49-F238E27FC236}">
              <a16:creationId xmlns:a16="http://schemas.microsoft.com/office/drawing/2014/main" id="{00000000-0008-0000-0400-000032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63" name="Text Box 60">
          <a:extLst>
            <a:ext uri="{FF2B5EF4-FFF2-40B4-BE49-F238E27FC236}">
              <a16:creationId xmlns:a16="http://schemas.microsoft.com/office/drawing/2014/main" id="{00000000-0008-0000-0400-000033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64" name="Text Box 61">
          <a:extLst>
            <a:ext uri="{FF2B5EF4-FFF2-40B4-BE49-F238E27FC236}">
              <a16:creationId xmlns:a16="http://schemas.microsoft.com/office/drawing/2014/main" id="{00000000-0008-0000-0400-000034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65" name="Text Box 62">
          <a:extLst>
            <a:ext uri="{FF2B5EF4-FFF2-40B4-BE49-F238E27FC236}">
              <a16:creationId xmlns:a16="http://schemas.microsoft.com/office/drawing/2014/main" id="{00000000-0008-0000-0400-000035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66" name="Text Box 63">
          <a:extLst>
            <a:ext uri="{FF2B5EF4-FFF2-40B4-BE49-F238E27FC236}">
              <a16:creationId xmlns:a16="http://schemas.microsoft.com/office/drawing/2014/main" id="{00000000-0008-0000-0400-000036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67" name="Text Box 64">
          <a:extLst>
            <a:ext uri="{FF2B5EF4-FFF2-40B4-BE49-F238E27FC236}">
              <a16:creationId xmlns:a16="http://schemas.microsoft.com/office/drawing/2014/main" id="{00000000-0008-0000-0400-000037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68" name="Text Box 65">
          <a:extLst>
            <a:ext uri="{FF2B5EF4-FFF2-40B4-BE49-F238E27FC236}">
              <a16:creationId xmlns:a16="http://schemas.microsoft.com/office/drawing/2014/main" id="{00000000-0008-0000-0400-000038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600075"/>
    <xdr:sp macro="" textlink="">
      <xdr:nvSpPr>
        <xdr:cNvPr id="569" name="Text Box 2">
          <a:extLst>
            <a:ext uri="{FF2B5EF4-FFF2-40B4-BE49-F238E27FC236}">
              <a16:creationId xmlns:a16="http://schemas.microsoft.com/office/drawing/2014/main" id="{00000000-0008-0000-0400-000039020000}"/>
            </a:ext>
          </a:extLst>
        </xdr:cNvPr>
        <xdr:cNvSpPr txBox="1">
          <a:spLocks noChangeArrowheads="1"/>
        </xdr:cNvSpPr>
      </xdr:nvSpPr>
      <xdr:spPr bwMode="auto">
        <a:xfrm>
          <a:off x="3952875" y="284511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70" name="Text Box 16">
          <a:extLst>
            <a:ext uri="{FF2B5EF4-FFF2-40B4-BE49-F238E27FC236}">
              <a16:creationId xmlns:a16="http://schemas.microsoft.com/office/drawing/2014/main" id="{00000000-0008-0000-0400-00003A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71" name="Text Box 17">
          <a:extLst>
            <a:ext uri="{FF2B5EF4-FFF2-40B4-BE49-F238E27FC236}">
              <a16:creationId xmlns:a16="http://schemas.microsoft.com/office/drawing/2014/main" id="{00000000-0008-0000-0400-00003B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72" name="Text Box 18">
          <a:extLst>
            <a:ext uri="{FF2B5EF4-FFF2-40B4-BE49-F238E27FC236}">
              <a16:creationId xmlns:a16="http://schemas.microsoft.com/office/drawing/2014/main" id="{00000000-0008-0000-0400-00003C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73" name="Text Box 19">
          <a:extLst>
            <a:ext uri="{FF2B5EF4-FFF2-40B4-BE49-F238E27FC236}">
              <a16:creationId xmlns:a16="http://schemas.microsoft.com/office/drawing/2014/main" id="{00000000-0008-0000-0400-00003D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74" name="Text Box 20">
          <a:extLst>
            <a:ext uri="{FF2B5EF4-FFF2-40B4-BE49-F238E27FC236}">
              <a16:creationId xmlns:a16="http://schemas.microsoft.com/office/drawing/2014/main" id="{00000000-0008-0000-0400-00003E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75" name="Text Box 21">
          <a:extLst>
            <a:ext uri="{FF2B5EF4-FFF2-40B4-BE49-F238E27FC236}">
              <a16:creationId xmlns:a16="http://schemas.microsoft.com/office/drawing/2014/main" id="{00000000-0008-0000-0400-00003F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76" name="Text Box 22">
          <a:extLst>
            <a:ext uri="{FF2B5EF4-FFF2-40B4-BE49-F238E27FC236}">
              <a16:creationId xmlns:a16="http://schemas.microsoft.com/office/drawing/2014/main" id="{00000000-0008-0000-0400-000040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577" name="Text Box 23">
          <a:extLst>
            <a:ext uri="{FF2B5EF4-FFF2-40B4-BE49-F238E27FC236}">
              <a16:creationId xmlns:a16="http://schemas.microsoft.com/office/drawing/2014/main" id="{00000000-0008-0000-0400-000041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578" name="Text Box 76">
          <a:extLst>
            <a:ext uri="{FF2B5EF4-FFF2-40B4-BE49-F238E27FC236}">
              <a16:creationId xmlns:a16="http://schemas.microsoft.com/office/drawing/2014/main" id="{00000000-0008-0000-0400-00004202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579" name="Text Box 77">
          <a:extLst>
            <a:ext uri="{FF2B5EF4-FFF2-40B4-BE49-F238E27FC236}">
              <a16:creationId xmlns:a16="http://schemas.microsoft.com/office/drawing/2014/main" id="{00000000-0008-0000-0400-00004302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580" name="Text Box 78">
          <a:extLst>
            <a:ext uri="{FF2B5EF4-FFF2-40B4-BE49-F238E27FC236}">
              <a16:creationId xmlns:a16="http://schemas.microsoft.com/office/drawing/2014/main" id="{00000000-0008-0000-0400-00004402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600075"/>
    <xdr:sp macro="" textlink="">
      <xdr:nvSpPr>
        <xdr:cNvPr id="581" name="Text Box 2">
          <a:extLst>
            <a:ext uri="{FF2B5EF4-FFF2-40B4-BE49-F238E27FC236}">
              <a16:creationId xmlns:a16="http://schemas.microsoft.com/office/drawing/2014/main" id="{00000000-0008-0000-0400-000045020000}"/>
            </a:ext>
          </a:extLst>
        </xdr:cNvPr>
        <xdr:cNvSpPr txBox="1">
          <a:spLocks noChangeArrowheads="1"/>
        </xdr:cNvSpPr>
      </xdr:nvSpPr>
      <xdr:spPr bwMode="auto">
        <a:xfrm>
          <a:off x="3952875" y="284511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600075"/>
    <xdr:sp macro="" textlink="">
      <xdr:nvSpPr>
        <xdr:cNvPr id="582" name="Text Box 2">
          <a:extLst>
            <a:ext uri="{FF2B5EF4-FFF2-40B4-BE49-F238E27FC236}">
              <a16:creationId xmlns:a16="http://schemas.microsoft.com/office/drawing/2014/main" id="{00000000-0008-0000-0400-000046020000}"/>
            </a:ext>
          </a:extLst>
        </xdr:cNvPr>
        <xdr:cNvSpPr txBox="1">
          <a:spLocks noChangeArrowheads="1"/>
        </xdr:cNvSpPr>
      </xdr:nvSpPr>
      <xdr:spPr bwMode="auto">
        <a:xfrm>
          <a:off x="3952875" y="284511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583" name="Text Box 46">
          <a:extLst>
            <a:ext uri="{FF2B5EF4-FFF2-40B4-BE49-F238E27FC236}">
              <a16:creationId xmlns:a16="http://schemas.microsoft.com/office/drawing/2014/main" id="{00000000-0008-0000-0400-00004702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584" name="Text Box 43">
          <a:extLst>
            <a:ext uri="{FF2B5EF4-FFF2-40B4-BE49-F238E27FC236}">
              <a16:creationId xmlns:a16="http://schemas.microsoft.com/office/drawing/2014/main" id="{00000000-0008-0000-0400-00004802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209550</xdr:colOff>
      <xdr:row>206</xdr:row>
      <xdr:rowOff>0</xdr:rowOff>
    </xdr:from>
    <xdr:ext cx="76200" cy="238125"/>
    <xdr:sp macro="" textlink="">
      <xdr:nvSpPr>
        <xdr:cNvPr id="585" name="Text Box 38">
          <a:extLst>
            <a:ext uri="{FF2B5EF4-FFF2-40B4-BE49-F238E27FC236}">
              <a16:creationId xmlns:a16="http://schemas.microsoft.com/office/drawing/2014/main" id="{00000000-0008-0000-0400-000049020000}"/>
            </a:ext>
          </a:extLst>
        </xdr:cNvPr>
        <xdr:cNvSpPr txBox="1">
          <a:spLocks noChangeArrowheads="1"/>
        </xdr:cNvSpPr>
      </xdr:nvSpPr>
      <xdr:spPr bwMode="auto">
        <a:xfrm>
          <a:off x="5867400"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38125"/>
    <xdr:sp macro="" textlink="">
      <xdr:nvSpPr>
        <xdr:cNvPr id="586" name="Text Box 38">
          <a:extLst>
            <a:ext uri="{FF2B5EF4-FFF2-40B4-BE49-F238E27FC236}">
              <a16:creationId xmlns:a16="http://schemas.microsoft.com/office/drawing/2014/main" id="{00000000-0008-0000-0400-00004A020000}"/>
            </a:ext>
          </a:extLst>
        </xdr:cNvPr>
        <xdr:cNvSpPr txBox="1">
          <a:spLocks noChangeArrowheads="1"/>
        </xdr:cNvSpPr>
      </xdr:nvSpPr>
      <xdr:spPr bwMode="auto">
        <a:xfrm>
          <a:off x="450532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33375"/>
    <xdr:sp macro="" textlink="">
      <xdr:nvSpPr>
        <xdr:cNvPr id="587" name="Text Box 43">
          <a:extLst>
            <a:ext uri="{FF2B5EF4-FFF2-40B4-BE49-F238E27FC236}">
              <a16:creationId xmlns:a16="http://schemas.microsoft.com/office/drawing/2014/main" id="{00000000-0008-0000-0400-00004B020000}"/>
            </a:ext>
          </a:extLst>
        </xdr:cNvPr>
        <xdr:cNvSpPr txBox="1">
          <a:spLocks noChangeArrowheads="1"/>
        </xdr:cNvSpPr>
      </xdr:nvSpPr>
      <xdr:spPr bwMode="auto">
        <a:xfrm>
          <a:off x="3952875" y="2845117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057275"/>
    <xdr:sp macro="" textlink="">
      <xdr:nvSpPr>
        <xdr:cNvPr id="588" name="Text Box 1">
          <a:extLst>
            <a:ext uri="{FF2B5EF4-FFF2-40B4-BE49-F238E27FC236}">
              <a16:creationId xmlns:a16="http://schemas.microsoft.com/office/drawing/2014/main" id="{00000000-0008-0000-0400-00004C020000}"/>
            </a:ext>
          </a:extLst>
        </xdr:cNvPr>
        <xdr:cNvSpPr txBox="1">
          <a:spLocks noChangeArrowheads="1"/>
        </xdr:cNvSpPr>
      </xdr:nvSpPr>
      <xdr:spPr bwMode="auto">
        <a:xfrm>
          <a:off x="3952875"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057275"/>
    <xdr:sp macro="" textlink="">
      <xdr:nvSpPr>
        <xdr:cNvPr id="589" name="Text Box 3">
          <a:extLst>
            <a:ext uri="{FF2B5EF4-FFF2-40B4-BE49-F238E27FC236}">
              <a16:creationId xmlns:a16="http://schemas.microsoft.com/office/drawing/2014/main" id="{00000000-0008-0000-0400-00004D020000}"/>
            </a:ext>
          </a:extLst>
        </xdr:cNvPr>
        <xdr:cNvSpPr txBox="1">
          <a:spLocks noChangeArrowheads="1"/>
        </xdr:cNvSpPr>
      </xdr:nvSpPr>
      <xdr:spPr bwMode="auto">
        <a:xfrm>
          <a:off x="3952875"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057275"/>
    <xdr:sp macro="" textlink="">
      <xdr:nvSpPr>
        <xdr:cNvPr id="590" name="Text Box 4">
          <a:extLst>
            <a:ext uri="{FF2B5EF4-FFF2-40B4-BE49-F238E27FC236}">
              <a16:creationId xmlns:a16="http://schemas.microsoft.com/office/drawing/2014/main" id="{00000000-0008-0000-0400-00004E020000}"/>
            </a:ext>
          </a:extLst>
        </xdr:cNvPr>
        <xdr:cNvSpPr txBox="1">
          <a:spLocks noChangeArrowheads="1"/>
        </xdr:cNvSpPr>
      </xdr:nvSpPr>
      <xdr:spPr bwMode="auto">
        <a:xfrm>
          <a:off x="3952875"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057275"/>
    <xdr:sp macro="" textlink="">
      <xdr:nvSpPr>
        <xdr:cNvPr id="591" name="Text Box 5">
          <a:extLst>
            <a:ext uri="{FF2B5EF4-FFF2-40B4-BE49-F238E27FC236}">
              <a16:creationId xmlns:a16="http://schemas.microsoft.com/office/drawing/2014/main" id="{00000000-0008-0000-0400-00004F020000}"/>
            </a:ext>
          </a:extLst>
        </xdr:cNvPr>
        <xdr:cNvSpPr txBox="1">
          <a:spLocks noChangeArrowheads="1"/>
        </xdr:cNvSpPr>
      </xdr:nvSpPr>
      <xdr:spPr bwMode="auto">
        <a:xfrm>
          <a:off x="3952875"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057275"/>
    <xdr:sp macro="" textlink="">
      <xdr:nvSpPr>
        <xdr:cNvPr id="592" name="Text Box 6">
          <a:extLst>
            <a:ext uri="{FF2B5EF4-FFF2-40B4-BE49-F238E27FC236}">
              <a16:creationId xmlns:a16="http://schemas.microsoft.com/office/drawing/2014/main" id="{00000000-0008-0000-0400-000050020000}"/>
            </a:ext>
          </a:extLst>
        </xdr:cNvPr>
        <xdr:cNvSpPr txBox="1">
          <a:spLocks noChangeArrowheads="1"/>
        </xdr:cNvSpPr>
      </xdr:nvSpPr>
      <xdr:spPr bwMode="auto">
        <a:xfrm>
          <a:off x="3952875"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057275"/>
    <xdr:sp macro="" textlink="">
      <xdr:nvSpPr>
        <xdr:cNvPr id="593" name="Text Box 7">
          <a:extLst>
            <a:ext uri="{FF2B5EF4-FFF2-40B4-BE49-F238E27FC236}">
              <a16:creationId xmlns:a16="http://schemas.microsoft.com/office/drawing/2014/main" id="{00000000-0008-0000-0400-000051020000}"/>
            </a:ext>
          </a:extLst>
        </xdr:cNvPr>
        <xdr:cNvSpPr txBox="1">
          <a:spLocks noChangeArrowheads="1"/>
        </xdr:cNvSpPr>
      </xdr:nvSpPr>
      <xdr:spPr bwMode="auto">
        <a:xfrm>
          <a:off x="3952875"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1057275"/>
    <xdr:sp macro="" textlink="">
      <xdr:nvSpPr>
        <xdr:cNvPr id="594" name="Text Box 11">
          <a:extLst>
            <a:ext uri="{FF2B5EF4-FFF2-40B4-BE49-F238E27FC236}">
              <a16:creationId xmlns:a16="http://schemas.microsoft.com/office/drawing/2014/main" id="{00000000-0008-0000-0400-000052020000}"/>
            </a:ext>
          </a:extLst>
        </xdr:cNvPr>
        <xdr:cNvSpPr txBox="1">
          <a:spLocks noChangeArrowheads="1"/>
        </xdr:cNvSpPr>
      </xdr:nvSpPr>
      <xdr:spPr bwMode="auto">
        <a:xfrm>
          <a:off x="1714500"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1057275"/>
    <xdr:sp macro="" textlink="">
      <xdr:nvSpPr>
        <xdr:cNvPr id="595" name="Text Box 12">
          <a:extLst>
            <a:ext uri="{FF2B5EF4-FFF2-40B4-BE49-F238E27FC236}">
              <a16:creationId xmlns:a16="http://schemas.microsoft.com/office/drawing/2014/main" id="{00000000-0008-0000-0400-000053020000}"/>
            </a:ext>
          </a:extLst>
        </xdr:cNvPr>
        <xdr:cNvSpPr txBox="1">
          <a:spLocks noChangeArrowheads="1"/>
        </xdr:cNvSpPr>
      </xdr:nvSpPr>
      <xdr:spPr bwMode="auto">
        <a:xfrm>
          <a:off x="1714500"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057275"/>
    <xdr:sp macro="" textlink="">
      <xdr:nvSpPr>
        <xdr:cNvPr id="596" name="Text Box 13">
          <a:extLst>
            <a:ext uri="{FF2B5EF4-FFF2-40B4-BE49-F238E27FC236}">
              <a16:creationId xmlns:a16="http://schemas.microsoft.com/office/drawing/2014/main" id="{00000000-0008-0000-0400-000054020000}"/>
            </a:ext>
          </a:extLst>
        </xdr:cNvPr>
        <xdr:cNvSpPr txBox="1">
          <a:spLocks noChangeArrowheads="1"/>
        </xdr:cNvSpPr>
      </xdr:nvSpPr>
      <xdr:spPr bwMode="auto">
        <a:xfrm>
          <a:off x="3952875"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057275"/>
    <xdr:sp macro="" textlink="">
      <xdr:nvSpPr>
        <xdr:cNvPr id="597" name="Text Box 14">
          <a:extLst>
            <a:ext uri="{FF2B5EF4-FFF2-40B4-BE49-F238E27FC236}">
              <a16:creationId xmlns:a16="http://schemas.microsoft.com/office/drawing/2014/main" id="{00000000-0008-0000-0400-000055020000}"/>
            </a:ext>
          </a:extLst>
        </xdr:cNvPr>
        <xdr:cNvSpPr txBox="1">
          <a:spLocks noChangeArrowheads="1"/>
        </xdr:cNvSpPr>
      </xdr:nvSpPr>
      <xdr:spPr bwMode="auto">
        <a:xfrm>
          <a:off x="3952875"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1057275"/>
    <xdr:sp macro="" textlink="">
      <xdr:nvSpPr>
        <xdr:cNvPr id="598" name="Text Box 15">
          <a:extLst>
            <a:ext uri="{FF2B5EF4-FFF2-40B4-BE49-F238E27FC236}">
              <a16:creationId xmlns:a16="http://schemas.microsoft.com/office/drawing/2014/main" id="{00000000-0008-0000-0400-000056020000}"/>
            </a:ext>
          </a:extLst>
        </xdr:cNvPr>
        <xdr:cNvSpPr txBox="1">
          <a:spLocks noChangeArrowheads="1"/>
        </xdr:cNvSpPr>
      </xdr:nvSpPr>
      <xdr:spPr bwMode="auto">
        <a:xfrm>
          <a:off x="1714500"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1057275"/>
    <xdr:sp macro="" textlink="">
      <xdr:nvSpPr>
        <xdr:cNvPr id="599" name="Text Box 16">
          <a:extLst>
            <a:ext uri="{FF2B5EF4-FFF2-40B4-BE49-F238E27FC236}">
              <a16:creationId xmlns:a16="http://schemas.microsoft.com/office/drawing/2014/main" id="{00000000-0008-0000-0400-000057020000}"/>
            </a:ext>
          </a:extLst>
        </xdr:cNvPr>
        <xdr:cNvSpPr txBox="1">
          <a:spLocks noChangeArrowheads="1"/>
        </xdr:cNvSpPr>
      </xdr:nvSpPr>
      <xdr:spPr bwMode="auto">
        <a:xfrm>
          <a:off x="1714500"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057275"/>
    <xdr:sp macro="" textlink="">
      <xdr:nvSpPr>
        <xdr:cNvPr id="600" name="Text Box 22">
          <a:extLst>
            <a:ext uri="{FF2B5EF4-FFF2-40B4-BE49-F238E27FC236}">
              <a16:creationId xmlns:a16="http://schemas.microsoft.com/office/drawing/2014/main" id="{00000000-0008-0000-0400-000058020000}"/>
            </a:ext>
          </a:extLst>
        </xdr:cNvPr>
        <xdr:cNvSpPr txBox="1">
          <a:spLocks noChangeArrowheads="1"/>
        </xdr:cNvSpPr>
      </xdr:nvSpPr>
      <xdr:spPr bwMode="auto">
        <a:xfrm>
          <a:off x="3952875"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206</xdr:row>
      <xdr:rowOff>0</xdr:rowOff>
    </xdr:from>
    <xdr:ext cx="76200" cy="1057275"/>
    <xdr:sp macro="" textlink="">
      <xdr:nvSpPr>
        <xdr:cNvPr id="601" name="Text Box 23">
          <a:extLst>
            <a:ext uri="{FF2B5EF4-FFF2-40B4-BE49-F238E27FC236}">
              <a16:creationId xmlns:a16="http://schemas.microsoft.com/office/drawing/2014/main" id="{00000000-0008-0000-0400-000059020000}"/>
            </a:ext>
          </a:extLst>
        </xdr:cNvPr>
        <xdr:cNvSpPr txBox="1">
          <a:spLocks noChangeArrowheads="1"/>
        </xdr:cNvSpPr>
      </xdr:nvSpPr>
      <xdr:spPr bwMode="auto">
        <a:xfrm>
          <a:off x="3990975"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1057275"/>
    <xdr:sp macro="" textlink="">
      <xdr:nvSpPr>
        <xdr:cNvPr id="602" name="Text Box 24">
          <a:extLst>
            <a:ext uri="{FF2B5EF4-FFF2-40B4-BE49-F238E27FC236}">
              <a16:creationId xmlns:a16="http://schemas.microsoft.com/office/drawing/2014/main" id="{00000000-0008-0000-0400-00005A020000}"/>
            </a:ext>
          </a:extLst>
        </xdr:cNvPr>
        <xdr:cNvSpPr txBox="1">
          <a:spLocks noChangeArrowheads="1"/>
        </xdr:cNvSpPr>
      </xdr:nvSpPr>
      <xdr:spPr bwMode="auto">
        <a:xfrm>
          <a:off x="1714500"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1057275"/>
    <xdr:sp macro="" textlink="">
      <xdr:nvSpPr>
        <xdr:cNvPr id="603" name="Text Box 25">
          <a:extLst>
            <a:ext uri="{FF2B5EF4-FFF2-40B4-BE49-F238E27FC236}">
              <a16:creationId xmlns:a16="http://schemas.microsoft.com/office/drawing/2014/main" id="{00000000-0008-0000-0400-00005B020000}"/>
            </a:ext>
          </a:extLst>
        </xdr:cNvPr>
        <xdr:cNvSpPr txBox="1">
          <a:spLocks noChangeArrowheads="1"/>
        </xdr:cNvSpPr>
      </xdr:nvSpPr>
      <xdr:spPr bwMode="auto">
        <a:xfrm>
          <a:off x="1714500"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04" name="Text Box 5">
          <a:extLst>
            <a:ext uri="{FF2B5EF4-FFF2-40B4-BE49-F238E27FC236}">
              <a16:creationId xmlns:a16="http://schemas.microsoft.com/office/drawing/2014/main" id="{00000000-0008-0000-0400-00005C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05" name="Text Box 5">
          <a:extLst>
            <a:ext uri="{FF2B5EF4-FFF2-40B4-BE49-F238E27FC236}">
              <a16:creationId xmlns:a16="http://schemas.microsoft.com/office/drawing/2014/main" id="{00000000-0008-0000-0400-00005D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606" name="Text Box 5">
          <a:extLst>
            <a:ext uri="{FF2B5EF4-FFF2-40B4-BE49-F238E27FC236}">
              <a16:creationId xmlns:a16="http://schemas.microsoft.com/office/drawing/2014/main" id="{00000000-0008-0000-0400-00005E02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07" name="Text Box 38">
          <a:extLst>
            <a:ext uri="{FF2B5EF4-FFF2-40B4-BE49-F238E27FC236}">
              <a16:creationId xmlns:a16="http://schemas.microsoft.com/office/drawing/2014/main" id="{00000000-0008-0000-0400-00005F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08" name="Text Box 38">
          <a:extLst>
            <a:ext uri="{FF2B5EF4-FFF2-40B4-BE49-F238E27FC236}">
              <a16:creationId xmlns:a16="http://schemas.microsoft.com/office/drawing/2014/main" id="{00000000-0008-0000-0400-000060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304800</xdr:colOff>
      <xdr:row>206</xdr:row>
      <xdr:rowOff>0</xdr:rowOff>
    </xdr:from>
    <xdr:ext cx="76200" cy="581025"/>
    <xdr:sp macro="" textlink="">
      <xdr:nvSpPr>
        <xdr:cNvPr id="609" name="Text Box 38">
          <a:extLst>
            <a:ext uri="{FF2B5EF4-FFF2-40B4-BE49-F238E27FC236}">
              <a16:creationId xmlns:a16="http://schemas.microsoft.com/office/drawing/2014/main" id="{00000000-0008-0000-0400-000061020000}"/>
            </a:ext>
          </a:extLst>
        </xdr:cNvPr>
        <xdr:cNvSpPr txBox="1">
          <a:spLocks noChangeArrowheads="1"/>
        </xdr:cNvSpPr>
      </xdr:nvSpPr>
      <xdr:spPr bwMode="auto">
        <a:xfrm>
          <a:off x="7686675" y="284511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10" name="Text Box 38">
          <a:extLst>
            <a:ext uri="{FF2B5EF4-FFF2-40B4-BE49-F238E27FC236}">
              <a16:creationId xmlns:a16="http://schemas.microsoft.com/office/drawing/2014/main" id="{00000000-0008-0000-0400-000062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11" name="Text Box 38">
          <a:extLst>
            <a:ext uri="{FF2B5EF4-FFF2-40B4-BE49-F238E27FC236}">
              <a16:creationId xmlns:a16="http://schemas.microsoft.com/office/drawing/2014/main" id="{00000000-0008-0000-0400-000063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12" name="Text Box 38">
          <a:extLst>
            <a:ext uri="{FF2B5EF4-FFF2-40B4-BE49-F238E27FC236}">
              <a16:creationId xmlns:a16="http://schemas.microsoft.com/office/drawing/2014/main" id="{00000000-0008-0000-0400-000064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13" name="Text Box 38">
          <a:extLst>
            <a:ext uri="{FF2B5EF4-FFF2-40B4-BE49-F238E27FC236}">
              <a16:creationId xmlns:a16="http://schemas.microsoft.com/office/drawing/2014/main" id="{00000000-0008-0000-0400-000065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14" name="Text Box 38">
          <a:extLst>
            <a:ext uri="{FF2B5EF4-FFF2-40B4-BE49-F238E27FC236}">
              <a16:creationId xmlns:a16="http://schemas.microsoft.com/office/drawing/2014/main" id="{00000000-0008-0000-0400-000066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15" name="Text Box 38">
          <a:extLst>
            <a:ext uri="{FF2B5EF4-FFF2-40B4-BE49-F238E27FC236}">
              <a16:creationId xmlns:a16="http://schemas.microsoft.com/office/drawing/2014/main" id="{00000000-0008-0000-0400-000067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16" name="Text Box 38">
          <a:extLst>
            <a:ext uri="{FF2B5EF4-FFF2-40B4-BE49-F238E27FC236}">
              <a16:creationId xmlns:a16="http://schemas.microsoft.com/office/drawing/2014/main" id="{00000000-0008-0000-0400-000068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17" name="Text Box 38">
          <a:extLst>
            <a:ext uri="{FF2B5EF4-FFF2-40B4-BE49-F238E27FC236}">
              <a16:creationId xmlns:a16="http://schemas.microsoft.com/office/drawing/2014/main" id="{00000000-0008-0000-0400-000069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18" name="Text Box 38">
          <a:extLst>
            <a:ext uri="{FF2B5EF4-FFF2-40B4-BE49-F238E27FC236}">
              <a16:creationId xmlns:a16="http://schemas.microsoft.com/office/drawing/2014/main" id="{00000000-0008-0000-0400-00006A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19" name="Text Box 38">
          <a:extLst>
            <a:ext uri="{FF2B5EF4-FFF2-40B4-BE49-F238E27FC236}">
              <a16:creationId xmlns:a16="http://schemas.microsoft.com/office/drawing/2014/main" id="{00000000-0008-0000-0400-00006B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533400"/>
    <xdr:sp macro="" textlink="">
      <xdr:nvSpPr>
        <xdr:cNvPr id="620" name="Text Box 38">
          <a:extLst>
            <a:ext uri="{FF2B5EF4-FFF2-40B4-BE49-F238E27FC236}">
              <a16:creationId xmlns:a16="http://schemas.microsoft.com/office/drawing/2014/main" id="{00000000-0008-0000-0400-00006C020000}"/>
            </a:ext>
          </a:extLst>
        </xdr:cNvPr>
        <xdr:cNvSpPr txBox="1">
          <a:spLocks noChangeArrowheads="1"/>
        </xdr:cNvSpPr>
      </xdr:nvSpPr>
      <xdr:spPr bwMode="auto">
        <a:xfrm>
          <a:off x="450532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206</xdr:row>
      <xdr:rowOff>0</xdr:rowOff>
    </xdr:from>
    <xdr:ext cx="76200" cy="638175"/>
    <xdr:sp macro="" textlink="">
      <xdr:nvSpPr>
        <xdr:cNvPr id="621" name="Text Box 39">
          <a:extLst>
            <a:ext uri="{FF2B5EF4-FFF2-40B4-BE49-F238E27FC236}">
              <a16:creationId xmlns:a16="http://schemas.microsoft.com/office/drawing/2014/main" id="{00000000-0008-0000-0400-00006D020000}"/>
            </a:ext>
          </a:extLst>
        </xdr:cNvPr>
        <xdr:cNvSpPr txBox="1">
          <a:spLocks noChangeArrowheads="1"/>
        </xdr:cNvSpPr>
      </xdr:nvSpPr>
      <xdr:spPr bwMode="auto">
        <a:xfrm>
          <a:off x="6334125" y="28451175"/>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533400"/>
    <xdr:sp macro="" textlink="">
      <xdr:nvSpPr>
        <xdr:cNvPr id="622" name="Text Box 39">
          <a:extLst>
            <a:ext uri="{FF2B5EF4-FFF2-40B4-BE49-F238E27FC236}">
              <a16:creationId xmlns:a16="http://schemas.microsoft.com/office/drawing/2014/main" id="{00000000-0008-0000-0400-00006E020000}"/>
            </a:ext>
          </a:extLst>
        </xdr:cNvPr>
        <xdr:cNvSpPr txBox="1">
          <a:spLocks noChangeArrowheads="1"/>
        </xdr:cNvSpPr>
      </xdr:nvSpPr>
      <xdr:spPr bwMode="auto">
        <a:xfrm>
          <a:off x="41433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533400"/>
    <xdr:sp macro="" textlink="">
      <xdr:nvSpPr>
        <xdr:cNvPr id="623" name="Text Box 39">
          <a:extLst>
            <a:ext uri="{FF2B5EF4-FFF2-40B4-BE49-F238E27FC236}">
              <a16:creationId xmlns:a16="http://schemas.microsoft.com/office/drawing/2014/main" id="{00000000-0008-0000-0400-00006F020000}"/>
            </a:ext>
          </a:extLst>
        </xdr:cNvPr>
        <xdr:cNvSpPr txBox="1">
          <a:spLocks noChangeArrowheads="1"/>
        </xdr:cNvSpPr>
      </xdr:nvSpPr>
      <xdr:spPr bwMode="auto">
        <a:xfrm>
          <a:off x="41433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24" name="Text Box 38">
          <a:extLst>
            <a:ext uri="{FF2B5EF4-FFF2-40B4-BE49-F238E27FC236}">
              <a16:creationId xmlns:a16="http://schemas.microsoft.com/office/drawing/2014/main" id="{00000000-0008-0000-0400-000070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25" name="Text Box 38">
          <a:extLst>
            <a:ext uri="{FF2B5EF4-FFF2-40B4-BE49-F238E27FC236}">
              <a16:creationId xmlns:a16="http://schemas.microsoft.com/office/drawing/2014/main" id="{00000000-0008-0000-0400-000071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26" name="Text Box 38">
          <a:extLst>
            <a:ext uri="{FF2B5EF4-FFF2-40B4-BE49-F238E27FC236}">
              <a16:creationId xmlns:a16="http://schemas.microsoft.com/office/drawing/2014/main" id="{00000000-0008-0000-0400-000072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27" name="Text Box 38">
          <a:extLst>
            <a:ext uri="{FF2B5EF4-FFF2-40B4-BE49-F238E27FC236}">
              <a16:creationId xmlns:a16="http://schemas.microsoft.com/office/drawing/2014/main" id="{00000000-0008-0000-0400-000073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28" name="Text Box 38">
          <a:extLst>
            <a:ext uri="{FF2B5EF4-FFF2-40B4-BE49-F238E27FC236}">
              <a16:creationId xmlns:a16="http://schemas.microsoft.com/office/drawing/2014/main" id="{00000000-0008-0000-0400-000074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390525</xdr:colOff>
      <xdr:row>206</xdr:row>
      <xdr:rowOff>0</xdr:rowOff>
    </xdr:from>
    <xdr:ext cx="142875" cy="533400"/>
    <xdr:sp macro="" textlink="">
      <xdr:nvSpPr>
        <xdr:cNvPr id="629" name="Text Box 38">
          <a:extLst>
            <a:ext uri="{FF2B5EF4-FFF2-40B4-BE49-F238E27FC236}">
              <a16:creationId xmlns:a16="http://schemas.microsoft.com/office/drawing/2014/main" id="{00000000-0008-0000-0400-000075020000}"/>
            </a:ext>
          </a:extLst>
        </xdr:cNvPr>
        <xdr:cNvSpPr txBox="1">
          <a:spLocks noChangeArrowheads="1"/>
        </xdr:cNvSpPr>
      </xdr:nvSpPr>
      <xdr:spPr bwMode="auto">
        <a:xfrm>
          <a:off x="4343400" y="28451175"/>
          <a:ext cx="142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30" name="Text Box 38">
          <a:extLst>
            <a:ext uri="{FF2B5EF4-FFF2-40B4-BE49-F238E27FC236}">
              <a16:creationId xmlns:a16="http://schemas.microsoft.com/office/drawing/2014/main" id="{00000000-0008-0000-0400-000076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31" name="Text Box 38">
          <a:extLst>
            <a:ext uri="{FF2B5EF4-FFF2-40B4-BE49-F238E27FC236}">
              <a16:creationId xmlns:a16="http://schemas.microsoft.com/office/drawing/2014/main" id="{00000000-0008-0000-0400-000077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32" name="Text Box 5">
          <a:extLst>
            <a:ext uri="{FF2B5EF4-FFF2-40B4-BE49-F238E27FC236}">
              <a16:creationId xmlns:a16="http://schemas.microsoft.com/office/drawing/2014/main" id="{00000000-0008-0000-0400-000078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33" name="Text Box 38">
          <a:extLst>
            <a:ext uri="{FF2B5EF4-FFF2-40B4-BE49-F238E27FC236}">
              <a16:creationId xmlns:a16="http://schemas.microsoft.com/office/drawing/2014/main" id="{00000000-0008-0000-0400-000079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634" name="Text Box 38">
          <a:extLst>
            <a:ext uri="{FF2B5EF4-FFF2-40B4-BE49-F238E27FC236}">
              <a16:creationId xmlns:a16="http://schemas.microsoft.com/office/drawing/2014/main" id="{00000000-0008-0000-0400-00007A02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635" name="Text Box 5">
          <a:extLst>
            <a:ext uri="{FF2B5EF4-FFF2-40B4-BE49-F238E27FC236}">
              <a16:creationId xmlns:a16="http://schemas.microsoft.com/office/drawing/2014/main" id="{00000000-0008-0000-0400-00007B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636" name="Text Box 5">
          <a:extLst>
            <a:ext uri="{FF2B5EF4-FFF2-40B4-BE49-F238E27FC236}">
              <a16:creationId xmlns:a16="http://schemas.microsoft.com/office/drawing/2014/main" id="{00000000-0008-0000-0400-00007C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637" name="Text Box 5">
          <a:extLst>
            <a:ext uri="{FF2B5EF4-FFF2-40B4-BE49-F238E27FC236}">
              <a16:creationId xmlns:a16="http://schemas.microsoft.com/office/drawing/2014/main" id="{00000000-0008-0000-0400-00007D02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638" name="Text Box 38">
          <a:extLst>
            <a:ext uri="{FF2B5EF4-FFF2-40B4-BE49-F238E27FC236}">
              <a16:creationId xmlns:a16="http://schemas.microsoft.com/office/drawing/2014/main" id="{00000000-0008-0000-0400-00007E02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639" name="Text Box 38">
          <a:extLst>
            <a:ext uri="{FF2B5EF4-FFF2-40B4-BE49-F238E27FC236}">
              <a16:creationId xmlns:a16="http://schemas.microsoft.com/office/drawing/2014/main" id="{00000000-0008-0000-0400-00007F02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640" name="Text Box 38">
          <a:extLst>
            <a:ext uri="{FF2B5EF4-FFF2-40B4-BE49-F238E27FC236}">
              <a16:creationId xmlns:a16="http://schemas.microsoft.com/office/drawing/2014/main" id="{00000000-0008-0000-0400-00008002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641" name="Text Box 38">
          <a:extLst>
            <a:ext uri="{FF2B5EF4-FFF2-40B4-BE49-F238E27FC236}">
              <a16:creationId xmlns:a16="http://schemas.microsoft.com/office/drawing/2014/main" id="{00000000-0008-0000-0400-00008102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642" name="Text Box 38">
          <a:extLst>
            <a:ext uri="{FF2B5EF4-FFF2-40B4-BE49-F238E27FC236}">
              <a16:creationId xmlns:a16="http://schemas.microsoft.com/office/drawing/2014/main" id="{00000000-0008-0000-0400-00008202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643" name="Text Box 38">
          <a:extLst>
            <a:ext uri="{FF2B5EF4-FFF2-40B4-BE49-F238E27FC236}">
              <a16:creationId xmlns:a16="http://schemas.microsoft.com/office/drawing/2014/main" id="{00000000-0008-0000-0400-00008302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644" name="Text Box 38">
          <a:extLst>
            <a:ext uri="{FF2B5EF4-FFF2-40B4-BE49-F238E27FC236}">
              <a16:creationId xmlns:a16="http://schemas.microsoft.com/office/drawing/2014/main" id="{00000000-0008-0000-0400-00008402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645" name="Text Box 38">
          <a:extLst>
            <a:ext uri="{FF2B5EF4-FFF2-40B4-BE49-F238E27FC236}">
              <a16:creationId xmlns:a16="http://schemas.microsoft.com/office/drawing/2014/main" id="{00000000-0008-0000-0400-00008502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646" name="Text Box 38">
          <a:extLst>
            <a:ext uri="{FF2B5EF4-FFF2-40B4-BE49-F238E27FC236}">
              <a16:creationId xmlns:a16="http://schemas.microsoft.com/office/drawing/2014/main" id="{00000000-0008-0000-0400-00008602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647" name="Text Box 38">
          <a:extLst>
            <a:ext uri="{FF2B5EF4-FFF2-40B4-BE49-F238E27FC236}">
              <a16:creationId xmlns:a16="http://schemas.microsoft.com/office/drawing/2014/main" id="{00000000-0008-0000-0400-00008702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648" name="Text Box 38">
          <a:extLst>
            <a:ext uri="{FF2B5EF4-FFF2-40B4-BE49-F238E27FC236}">
              <a16:creationId xmlns:a16="http://schemas.microsoft.com/office/drawing/2014/main" id="{00000000-0008-0000-0400-00008802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649" name="Text Box 38">
          <a:extLst>
            <a:ext uri="{FF2B5EF4-FFF2-40B4-BE49-F238E27FC236}">
              <a16:creationId xmlns:a16="http://schemas.microsoft.com/office/drawing/2014/main" id="{00000000-0008-0000-0400-00008902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650" name="Text Box 38">
          <a:extLst>
            <a:ext uri="{FF2B5EF4-FFF2-40B4-BE49-F238E27FC236}">
              <a16:creationId xmlns:a16="http://schemas.microsoft.com/office/drawing/2014/main" id="{00000000-0008-0000-0400-00008A02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09550"/>
    <xdr:sp macro="" textlink="">
      <xdr:nvSpPr>
        <xdr:cNvPr id="651" name="Text Box 38">
          <a:extLst>
            <a:ext uri="{FF2B5EF4-FFF2-40B4-BE49-F238E27FC236}">
              <a16:creationId xmlns:a16="http://schemas.microsoft.com/office/drawing/2014/main" id="{00000000-0008-0000-0400-00008B020000}"/>
            </a:ext>
          </a:extLst>
        </xdr:cNvPr>
        <xdr:cNvSpPr txBox="1">
          <a:spLocks noChangeArrowheads="1"/>
        </xdr:cNvSpPr>
      </xdr:nvSpPr>
      <xdr:spPr bwMode="auto">
        <a:xfrm>
          <a:off x="450532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652" name="Text Box 39">
          <a:extLst>
            <a:ext uri="{FF2B5EF4-FFF2-40B4-BE49-F238E27FC236}">
              <a16:creationId xmlns:a16="http://schemas.microsoft.com/office/drawing/2014/main" id="{00000000-0008-0000-0400-00008C02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653" name="Text Box 39">
          <a:extLst>
            <a:ext uri="{FF2B5EF4-FFF2-40B4-BE49-F238E27FC236}">
              <a16:creationId xmlns:a16="http://schemas.microsoft.com/office/drawing/2014/main" id="{00000000-0008-0000-0400-00008D02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654" name="Text Box 39">
          <a:extLst>
            <a:ext uri="{FF2B5EF4-FFF2-40B4-BE49-F238E27FC236}">
              <a16:creationId xmlns:a16="http://schemas.microsoft.com/office/drawing/2014/main" id="{00000000-0008-0000-0400-00008E02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655" name="Text Box 38">
          <a:extLst>
            <a:ext uri="{FF2B5EF4-FFF2-40B4-BE49-F238E27FC236}">
              <a16:creationId xmlns:a16="http://schemas.microsoft.com/office/drawing/2014/main" id="{00000000-0008-0000-0400-00008F02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656" name="Text Box 38">
          <a:extLst>
            <a:ext uri="{FF2B5EF4-FFF2-40B4-BE49-F238E27FC236}">
              <a16:creationId xmlns:a16="http://schemas.microsoft.com/office/drawing/2014/main" id="{00000000-0008-0000-0400-00009002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657" name="Text Box 38">
          <a:extLst>
            <a:ext uri="{FF2B5EF4-FFF2-40B4-BE49-F238E27FC236}">
              <a16:creationId xmlns:a16="http://schemas.microsoft.com/office/drawing/2014/main" id="{00000000-0008-0000-0400-00009102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658" name="Text Box 38">
          <a:extLst>
            <a:ext uri="{FF2B5EF4-FFF2-40B4-BE49-F238E27FC236}">
              <a16:creationId xmlns:a16="http://schemas.microsoft.com/office/drawing/2014/main" id="{00000000-0008-0000-0400-00009202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659" name="Text Box 38">
          <a:extLst>
            <a:ext uri="{FF2B5EF4-FFF2-40B4-BE49-F238E27FC236}">
              <a16:creationId xmlns:a16="http://schemas.microsoft.com/office/drawing/2014/main" id="{00000000-0008-0000-0400-00009302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660" name="Text Box 38">
          <a:extLst>
            <a:ext uri="{FF2B5EF4-FFF2-40B4-BE49-F238E27FC236}">
              <a16:creationId xmlns:a16="http://schemas.microsoft.com/office/drawing/2014/main" id="{00000000-0008-0000-0400-00009402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661" name="Text Box 38">
          <a:extLst>
            <a:ext uri="{FF2B5EF4-FFF2-40B4-BE49-F238E27FC236}">
              <a16:creationId xmlns:a16="http://schemas.microsoft.com/office/drawing/2014/main" id="{00000000-0008-0000-0400-00009502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662" name="Text Box 38">
          <a:extLst>
            <a:ext uri="{FF2B5EF4-FFF2-40B4-BE49-F238E27FC236}">
              <a16:creationId xmlns:a16="http://schemas.microsoft.com/office/drawing/2014/main" id="{00000000-0008-0000-0400-00009602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33375"/>
    <xdr:sp macro="" textlink="">
      <xdr:nvSpPr>
        <xdr:cNvPr id="663" name="Text Box 5">
          <a:extLst>
            <a:ext uri="{FF2B5EF4-FFF2-40B4-BE49-F238E27FC236}">
              <a16:creationId xmlns:a16="http://schemas.microsoft.com/office/drawing/2014/main" id="{00000000-0008-0000-0400-000097020000}"/>
            </a:ext>
          </a:extLst>
        </xdr:cNvPr>
        <xdr:cNvSpPr txBox="1">
          <a:spLocks noChangeArrowheads="1"/>
        </xdr:cNvSpPr>
      </xdr:nvSpPr>
      <xdr:spPr bwMode="auto">
        <a:xfrm>
          <a:off x="3952875" y="2845117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664" name="Text Box 38">
          <a:extLst>
            <a:ext uri="{FF2B5EF4-FFF2-40B4-BE49-F238E27FC236}">
              <a16:creationId xmlns:a16="http://schemas.microsoft.com/office/drawing/2014/main" id="{00000000-0008-0000-0400-000098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665" name="Text Box 38">
          <a:extLst>
            <a:ext uri="{FF2B5EF4-FFF2-40B4-BE49-F238E27FC236}">
              <a16:creationId xmlns:a16="http://schemas.microsoft.com/office/drawing/2014/main" id="{00000000-0008-0000-0400-00009902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666" name="Text Box 5">
          <a:extLst>
            <a:ext uri="{FF2B5EF4-FFF2-40B4-BE49-F238E27FC236}">
              <a16:creationId xmlns:a16="http://schemas.microsoft.com/office/drawing/2014/main" id="{00000000-0008-0000-0400-00009A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67" name="Text Box 5">
          <a:extLst>
            <a:ext uri="{FF2B5EF4-FFF2-40B4-BE49-F238E27FC236}">
              <a16:creationId xmlns:a16="http://schemas.microsoft.com/office/drawing/2014/main" id="{00000000-0008-0000-0400-00009B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68" name="Text Box 5">
          <a:extLst>
            <a:ext uri="{FF2B5EF4-FFF2-40B4-BE49-F238E27FC236}">
              <a16:creationId xmlns:a16="http://schemas.microsoft.com/office/drawing/2014/main" id="{00000000-0008-0000-0400-00009C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69" name="Text Box 5">
          <a:extLst>
            <a:ext uri="{FF2B5EF4-FFF2-40B4-BE49-F238E27FC236}">
              <a16:creationId xmlns:a16="http://schemas.microsoft.com/office/drawing/2014/main" id="{00000000-0008-0000-0400-00009D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70" name="Text Box 5">
          <a:extLst>
            <a:ext uri="{FF2B5EF4-FFF2-40B4-BE49-F238E27FC236}">
              <a16:creationId xmlns:a16="http://schemas.microsoft.com/office/drawing/2014/main" id="{00000000-0008-0000-0400-00009E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71" name="Text Box 5">
          <a:extLst>
            <a:ext uri="{FF2B5EF4-FFF2-40B4-BE49-F238E27FC236}">
              <a16:creationId xmlns:a16="http://schemas.microsoft.com/office/drawing/2014/main" id="{00000000-0008-0000-0400-00009F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133350"/>
    <xdr:sp macro="" textlink="">
      <xdr:nvSpPr>
        <xdr:cNvPr id="672" name="Text Box 5">
          <a:extLst>
            <a:ext uri="{FF2B5EF4-FFF2-40B4-BE49-F238E27FC236}">
              <a16:creationId xmlns:a16="http://schemas.microsoft.com/office/drawing/2014/main" id="{00000000-0008-0000-0400-0000A0020000}"/>
            </a:ext>
          </a:extLst>
        </xdr:cNvPr>
        <xdr:cNvSpPr txBox="1">
          <a:spLocks noChangeArrowheads="1"/>
        </xdr:cNvSpPr>
      </xdr:nvSpPr>
      <xdr:spPr bwMode="auto">
        <a:xfrm>
          <a:off x="3952875" y="28451175"/>
          <a:ext cx="76200" cy="133350"/>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73" name="Text Box 5">
          <a:extLst>
            <a:ext uri="{FF2B5EF4-FFF2-40B4-BE49-F238E27FC236}">
              <a16:creationId xmlns:a16="http://schemas.microsoft.com/office/drawing/2014/main" id="{00000000-0008-0000-0400-0000A1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74" name="Text Box 5">
          <a:extLst>
            <a:ext uri="{FF2B5EF4-FFF2-40B4-BE49-F238E27FC236}">
              <a16:creationId xmlns:a16="http://schemas.microsoft.com/office/drawing/2014/main" id="{00000000-0008-0000-0400-0000A2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4</xdr:col>
      <xdr:colOff>0</xdr:colOff>
      <xdr:row>206</xdr:row>
      <xdr:rowOff>0</xdr:rowOff>
    </xdr:from>
    <xdr:ext cx="76200" cy="200025"/>
    <xdr:sp macro="" textlink="">
      <xdr:nvSpPr>
        <xdr:cNvPr id="675" name="Text Box 34">
          <a:extLst>
            <a:ext uri="{FF2B5EF4-FFF2-40B4-BE49-F238E27FC236}">
              <a16:creationId xmlns:a16="http://schemas.microsoft.com/office/drawing/2014/main" id="{00000000-0008-0000-0400-0000A3020000}"/>
            </a:ext>
          </a:extLst>
        </xdr:cNvPr>
        <xdr:cNvSpPr txBox="1">
          <a:spLocks noChangeArrowheads="1"/>
        </xdr:cNvSpPr>
      </xdr:nvSpPr>
      <xdr:spPr bwMode="auto">
        <a:xfrm>
          <a:off x="450532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409575"/>
    <xdr:sp macro="" textlink="">
      <xdr:nvSpPr>
        <xdr:cNvPr id="676" name="Text Box 5">
          <a:extLst>
            <a:ext uri="{FF2B5EF4-FFF2-40B4-BE49-F238E27FC236}">
              <a16:creationId xmlns:a16="http://schemas.microsoft.com/office/drawing/2014/main" id="{00000000-0008-0000-0400-0000A4020000}"/>
            </a:ext>
          </a:extLst>
        </xdr:cNvPr>
        <xdr:cNvSpPr txBox="1">
          <a:spLocks noChangeArrowheads="1"/>
        </xdr:cNvSpPr>
      </xdr:nvSpPr>
      <xdr:spPr bwMode="auto">
        <a:xfrm>
          <a:off x="3952875" y="28451175"/>
          <a:ext cx="76200" cy="40957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77" name="Text Box 24">
          <a:extLst>
            <a:ext uri="{FF2B5EF4-FFF2-40B4-BE49-F238E27FC236}">
              <a16:creationId xmlns:a16="http://schemas.microsoft.com/office/drawing/2014/main" id="{00000000-0008-0000-0400-0000A5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78" name="Text Box 5">
          <a:extLst>
            <a:ext uri="{FF2B5EF4-FFF2-40B4-BE49-F238E27FC236}">
              <a16:creationId xmlns:a16="http://schemas.microsoft.com/office/drawing/2014/main" id="{00000000-0008-0000-0400-0000A6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79" name="Text Box 5">
          <a:extLst>
            <a:ext uri="{FF2B5EF4-FFF2-40B4-BE49-F238E27FC236}">
              <a16:creationId xmlns:a16="http://schemas.microsoft.com/office/drawing/2014/main" id="{00000000-0008-0000-0400-0000A7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80" name="Text Box 5">
          <a:extLst>
            <a:ext uri="{FF2B5EF4-FFF2-40B4-BE49-F238E27FC236}">
              <a16:creationId xmlns:a16="http://schemas.microsoft.com/office/drawing/2014/main" id="{00000000-0008-0000-0400-0000A8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81" name="Text Box 5">
          <a:extLst>
            <a:ext uri="{FF2B5EF4-FFF2-40B4-BE49-F238E27FC236}">
              <a16:creationId xmlns:a16="http://schemas.microsoft.com/office/drawing/2014/main" id="{00000000-0008-0000-0400-0000A9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400050"/>
    <xdr:sp macro="" textlink="">
      <xdr:nvSpPr>
        <xdr:cNvPr id="682" name="Text Box 5">
          <a:extLst>
            <a:ext uri="{FF2B5EF4-FFF2-40B4-BE49-F238E27FC236}">
              <a16:creationId xmlns:a16="http://schemas.microsoft.com/office/drawing/2014/main" id="{00000000-0008-0000-0400-0000AA020000}"/>
            </a:ext>
          </a:extLst>
        </xdr:cNvPr>
        <xdr:cNvSpPr txBox="1">
          <a:spLocks noChangeArrowheads="1"/>
        </xdr:cNvSpPr>
      </xdr:nvSpPr>
      <xdr:spPr bwMode="auto">
        <a:xfrm>
          <a:off x="3952875" y="28451175"/>
          <a:ext cx="76200" cy="400050"/>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83" name="Text Box 5">
          <a:extLst>
            <a:ext uri="{FF2B5EF4-FFF2-40B4-BE49-F238E27FC236}">
              <a16:creationId xmlns:a16="http://schemas.microsoft.com/office/drawing/2014/main" id="{00000000-0008-0000-0400-0000AB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84" name="Text Box 5">
          <a:extLst>
            <a:ext uri="{FF2B5EF4-FFF2-40B4-BE49-F238E27FC236}">
              <a16:creationId xmlns:a16="http://schemas.microsoft.com/office/drawing/2014/main" id="{00000000-0008-0000-0400-0000AC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4</xdr:col>
      <xdr:colOff>0</xdr:colOff>
      <xdr:row>206</xdr:row>
      <xdr:rowOff>0</xdr:rowOff>
    </xdr:from>
    <xdr:ext cx="76200" cy="200025"/>
    <xdr:sp macro="" textlink="">
      <xdr:nvSpPr>
        <xdr:cNvPr id="685" name="Text Box 34">
          <a:extLst>
            <a:ext uri="{FF2B5EF4-FFF2-40B4-BE49-F238E27FC236}">
              <a16:creationId xmlns:a16="http://schemas.microsoft.com/office/drawing/2014/main" id="{00000000-0008-0000-0400-0000AD020000}"/>
            </a:ext>
          </a:extLst>
        </xdr:cNvPr>
        <xdr:cNvSpPr txBox="1">
          <a:spLocks noChangeArrowheads="1"/>
        </xdr:cNvSpPr>
      </xdr:nvSpPr>
      <xdr:spPr bwMode="auto">
        <a:xfrm>
          <a:off x="450532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86" name="Text Box 153">
          <a:extLst>
            <a:ext uri="{FF2B5EF4-FFF2-40B4-BE49-F238E27FC236}">
              <a16:creationId xmlns:a16="http://schemas.microsoft.com/office/drawing/2014/main" id="{00000000-0008-0000-0400-0000AE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87" name="Text Box 154">
          <a:extLst>
            <a:ext uri="{FF2B5EF4-FFF2-40B4-BE49-F238E27FC236}">
              <a16:creationId xmlns:a16="http://schemas.microsoft.com/office/drawing/2014/main" id="{00000000-0008-0000-0400-0000AF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88" name="Text Box 24">
          <a:extLst>
            <a:ext uri="{FF2B5EF4-FFF2-40B4-BE49-F238E27FC236}">
              <a16:creationId xmlns:a16="http://schemas.microsoft.com/office/drawing/2014/main" id="{00000000-0008-0000-0400-0000B0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89" name="Text Box 3">
          <a:extLst>
            <a:ext uri="{FF2B5EF4-FFF2-40B4-BE49-F238E27FC236}">
              <a16:creationId xmlns:a16="http://schemas.microsoft.com/office/drawing/2014/main" id="{00000000-0008-0000-0400-0000B1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90" name="Text Box 4">
          <a:extLst>
            <a:ext uri="{FF2B5EF4-FFF2-40B4-BE49-F238E27FC236}">
              <a16:creationId xmlns:a16="http://schemas.microsoft.com/office/drawing/2014/main" id="{00000000-0008-0000-0400-0000B2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91" name="Text Box 5">
          <a:extLst>
            <a:ext uri="{FF2B5EF4-FFF2-40B4-BE49-F238E27FC236}">
              <a16:creationId xmlns:a16="http://schemas.microsoft.com/office/drawing/2014/main" id="{00000000-0008-0000-0400-0000B3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92" name="Text Box 6">
          <a:extLst>
            <a:ext uri="{FF2B5EF4-FFF2-40B4-BE49-F238E27FC236}">
              <a16:creationId xmlns:a16="http://schemas.microsoft.com/office/drawing/2014/main" id="{00000000-0008-0000-0400-0000B4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93" name="Text Box 7">
          <a:extLst>
            <a:ext uri="{FF2B5EF4-FFF2-40B4-BE49-F238E27FC236}">
              <a16:creationId xmlns:a16="http://schemas.microsoft.com/office/drawing/2014/main" id="{00000000-0008-0000-0400-0000B5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94" name="Text Box 8">
          <a:extLst>
            <a:ext uri="{FF2B5EF4-FFF2-40B4-BE49-F238E27FC236}">
              <a16:creationId xmlns:a16="http://schemas.microsoft.com/office/drawing/2014/main" id="{00000000-0008-0000-0400-0000B6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4</xdr:col>
      <xdr:colOff>0</xdr:colOff>
      <xdr:row>206</xdr:row>
      <xdr:rowOff>0</xdr:rowOff>
    </xdr:from>
    <xdr:ext cx="76200" cy="200025"/>
    <xdr:sp macro="" textlink="">
      <xdr:nvSpPr>
        <xdr:cNvPr id="695" name="Text Box 34">
          <a:extLst>
            <a:ext uri="{FF2B5EF4-FFF2-40B4-BE49-F238E27FC236}">
              <a16:creationId xmlns:a16="http://schemas.microsoft.com/office/drawing/2014/main" id="{00000000-0008-0000-0400-0000B7020000}"/>
            </a:ext>
          </a:extLst>
        </xdr:cNvPr>
        <xdr:cNvSpPr txBox="1">
          <a:spLocks noChangeArrowheads="1"/>
        </xdr:cNvSpPr>
      </xdr:nvSpPr>
      <xdr:spPr bwMode="auto">
        <a:xfrm>
          <a:off x="450532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409575"/>
    <xdr:sp macro="" textlink="">
      <xdr:nvSpPr>
        <xdr:cNvPr id="696" name="Text Box 5">
          <a:extLst>
            <a:ext uri="{FF2B5EF4-FFF2-40B4-BE49-F238E27FC236}">
              <a16:creationId xmlns:a16="http://schemas.microsoft.com/office/drawing/2014/main" id="{00000000-0008-0000-0400-0000B8020000}"/>
            </a:ext>
          </a:extLst>
        </xdr:cNvPr>
        <xdr:cNvSpPr txBox="1">
          <a:spLocks noChangeArrowheads="1"/>
        </xdr:cNvSpPr>
      </xdr:nvSpPr>
      <xdr:spPr bwMode="auto">
        <a:xfrm>
          <a:off x="3952875" y="28451175"/>
          <a:ext cx="76200" cy="40957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97" name="Text Box 24">
          <a:extLst>
            <a:ext uri="{FF2B5EF4-FFF2-40B4-BE49-F238E27FC236}">
              <a16:creationId xmlns:a16="http://schemas.microsoft.com/office/drawing/2014/main" id="{00000000-0008-0000-0400-0000B9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98" name="Text Box 5">
          <a:extLst>
            <a:ext uri="{FF2B5EF4-FFF2-40B4-BE49-F238E27FC236}">
              <a16:creationId xmlns:a16="http://schemas.microsoft.com/office/drawing/2014/main" id="{00000000-0008-0000-0400-0000BA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699" name="Text Box 5">
          <a:extLst>
            <a:ext uri="{FF2B5EF4-FFF2-40B4-BE49-F238E27FC236}">
              <a16:creationId xmlns:a16="http://schemas.microsoft.com/office/drawing/2014/main" id="{00000000-0008-0000-0400-0000BB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00" name="Text Box 5">
          <a:extLst>
            <a:ext uri="{FF2B5EF4-FFF2-40B4-BE49-F238E27FC236}">
              <a16:creationId xmlns:a16="http://schemas.microsoft.com/office/drawing/2014/main" id="{00000000-0008-0000-0400-0000BC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4</xdr:col>
      <xdr:colOff>0</xdr:colOff>
      <xdr:row>206</xdr:row>
      <xdr:rowOff>0</xdr:rowOff>
    </xdr:from>
    <xdr:ext cx="76200" cy="200025"/>
    <xdr:sp macro="" textlink="">
      <xdr:nvSpPr>
        <xdr:cNvPr id="701" name="Text Box 34">
          <a:extLst>
            <a:ext uri="{FF2B5EF4-FFF2-40B4-BE49-F238E27FC236}">
              <a16:creationId xmlns:a16="http://schemas.microsoft.com/office/drawing/2014/main" id="{00000000-0008-0000-0400-0000BD020000}"/>
            </a:ext>
          </a:extLst>
        </xdr:cNvPr>
        <xdr:cNvSpPr txBox="1">
          <a:spLocks noChangeArrowheads="1"/>
        </xdr:cNvSpPr>
      </xdr:nvSpPr>
      <xdr:spPr bwMode="auto">
        <a:xfrm>
          <a:off x="450532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02" name="Text Box 5">
          <a:extLst>
            <a:ext uri="{FF2B5EF4-FFF2-40B4-BE49-F238E27FC236}">
              <a16:creationId xmlns:a16="http://schemas.microsoft.com/office/drawing/2014/main" id="{00000000-0008-0000-0400-0000BE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03" name="Text Box 5">
          <a:extLst>
            <a:ext uri="{FF2B5EF4-FFF2-40B4-BE49-F238E27FC236}">
              <a16:creationId xmlns:a16="http://schemas.microsoft.com/office/drawing/2014/main" id="{00000000-0008-0000-0400-0000BF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409575"/>
    <xdr:sp macro="" textlink="">
      <xdr:nvSpPr>
        <xdr:cNvPr id="704" name="Text Box 5">
          <a:extLst>
            <a:ext uri="{FF2B5EF4-FFF2-40B4-BE49-F238E27FC236}">
              <a16:creationId xmlns:a16="http://schemas.microsoft.com/office/drawing/2014/main" id="{00000000-0008-0000-0400-0000C0020000}"/>
            </a:ext>
          </a:extLst>
        </xdr:cNvPr>
        <xdr:cNvSpPr txBox="1">
          <a:spLocks noChangeArrowheads="1"/>
        </xdr:cNvSpPr>
      </xdr:nvSpPr>
      <xdr:spPr bwMode="auto">
        <a:xfrm>
          <a:off x="3952875" y="28451175"/>
          <a:ext cx="76200" cy="40957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05" name="Text Box 24">
          <a:extLst>
            <a:ext uri="{FF2B5EF4-FFF2-40B4-BE49-F238E27FC236}">
              <a16:creationId xmlns:a16="http://schemas.microsoft.com/office/drawing/2014/main" id="{00000000-0008-0000-0400-0000C1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06" name="Text Box 5">
          <a:extLst>
            <a:ext uri="{FF2B5EF4-FFF2-40B4-BE49-F238E27FC236}">
              <a16:creationId xmlns:a16="http://schemas.microsoft.com/office/drawing/2014/main" id="{00000000-0008-0000-0400-0000C2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07" name="Text Box 5">
          <a:extLst>
            <a:ext uri="{FF2B5EF4-FFF2-40B4-BE49-F238E27FC236}">
              <a16:creationId xmlns:a16="http://schemas.microsoft.com/office/drawing/2014/main" id="{00000000-0008-0000-0400-0000C3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08" name="Text Box 5">
          <a:extLst>
            <a:ext uri="{FF2B5EF4-FFF2-40B4-BE49-F238E27FC236}">
              <a16:creationId xmlns:a16="http://schemas.microsoft.com/office/drawing/2014/main" id="{00000000-0008-0000-0400-0000C4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09" name="Text Box 5">
          <a:extLst>
            <a:ext uri="{FF2B5EF4-FFF2-40B4-BE49-F238E27FC236}">
              <a16:creationId xmlns:a16="http://schemas.microsoft.com/office/drawing/2014/main" id="{00000000-0008-0000-0400-0000C5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10" name="Text Box 5">
          <a:extLst>
            <a:ext uri="{FF2B5EF4-FFF2-40B4-BE49-F238E27FC236}">
              <a16:creationId xmlns:a16="http://schemas.microsoft.com/office/drawing/2014/main" id="{00000000-0008-0000-0400-0000C6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400050"/>
    <xdr:sp macro="" textlink="">
      <xdr:nvSpPr>
        <xdr:cNvPr id="711" name="Text Box 5">
          <a:extLst>
            <a:ext uri="{FF2B5EF4-FFF2-40B4-BE49-F238E27FC236}">
              <a16:creationId xmlns:a16="http://schemas.microsoft.com/office/drawing/2014/main" id="{00000000-0008-0000-0400-0000C7020000}"/>
            </a:ext>
          </a:extLst>
        </xdr:cNvPr>
        <xdr:cNvSpPr txBox="1">
          <a:spLocks noChangeArrowheads="1"/>
        </xdr:cNvSpPr>
      </xdr:nvSpPr>
      <xdr:spPr bwMode="auto">
        <a:xfrm>
          <a:off x="3952875" y="28451175"/>
          <a:ext cx="76200" cy="400050"/>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12" name="Text Box 5">
          <a:extLst>
            <a:ext uri="{FF2B5EF4-FFF2-40B4-BE49-F238E27FC236}">
              <a16:creationId xmlns:a16="http://schemas.microsoft.com/office/drawing/2014/main" id="{00000000-0008-0000-0400-0000C8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13" name="Text Box 5">
          <a:extLst>
            <a:ext uri="{FF2B5EF4-FFF2-40B4-BE49-F238E27FC236}">
              <a16:creationId xmlns:a16="http://schemas.microsoft.com/office/drawing/2014/main" id="{00000000-0008-0000-0400-0000C9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4</xdr:col>
      <xdr:colOff>0</xdr:colOff>
      <xdr:row>206</xdr:row>
      <xdr:rowOff>0</xdr:rowOff>
    </xdr:from>
    <xdr:ext cx="76200" cy="200025"/>
    <xdr:sp macro="" textlink="">
      <xdr:nvSpPr>
        <xdr:cNvPr id="714" name="Text Box 34">
          <a:extLst>
            <a:ext uri="{FF2B5EF4-FFF2-40B4-BE49-F238E27FC236}">
              <a16:creationId xmlns:a16="http://schemas.microsoft.com/office/drawing/2014/main" id="{00000000-0008-0000-0400-0000CA020000}"/>
            </a:ext>
          </a:extLst>
        </xdr:cNvPr>
        <xdr:cNvSpPr txBox="1">
          <a:spLocks noChangeArrowheads="1"/>
        </xdr:cNvSpPr>
      </xdr:nvSpPr>
      <xdr:spPr bwMode="auto">
        <a:xfrm>
          <a:off x="450532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15" name="Text Box 153">
          <a:extLst>
            <a:ext uri="{FF2B5EF4-FFF2-40B4-BE49-F238E27FC236}">
              <a16:creationId xmlns:a16="http://schemas.microsoft.com/office/drawing/2014/main" id="{00000000-0008-0000-0400-0000CB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16" name="Text Box 154">
          <a:extLst>
            <a:ext uri="{FF2B5EF4-FFF2-40B4-BE49-F238E27FC236}">
              <a16:creationId xmlns:a16="http://schemas.microsoft.com/office/drawing/2014/main" id="{00000000-0008-0000-0400-0000CC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17" name="Text Box 24">
          <a:extLst>
            <a:ext uri="{FF2B5EF4-FFF2-40B4-BE49-F238E27FC236}">
              <a16:creationId xmlns:a16="http://schemas.microsoft.com/office/drawing/2014/main" id="{00000000-0008-0000-0400-0000CD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18" name="Text Box 3">
          <a:extLst>
            <a:ext uri="{FF2B5EF4-FFF2-40B4-BE49-F238E27FC236}">
              <a16:creationId xmlns:a16="http://schemas.microsoft.com/office/drawing/2014/main" id="{00000000-0008-0000-0400-0000CE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19" name="Text Box 4">
          <a:extLst>
            <a:ext uri="{FF2B5EF4-FFF2-40B4-BE49-F238E27FC236}">
              <a16:creationId xmlns:a16="http://schemas.microsoft.com/office/drawing/2014/main" id="{00000000-0008-0000-0400-0000CF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20" name="Text Box 5">
          <a:extLst>
            <a:ext uri="{FF2B5EF4-FFF2-40B4-BE49-F238E27FC236}">
              <a16:creationId xmlns:a16="http://schemas.microsoft.com/office/drawing/2014/main" id="{00000000-0008-0000-0400-0000D0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21" name="Text Box 6">
          <a:extLst>
            <a:ext uri="{FF2B5EF4-FFF2-40B4-BE49-F238E27FC236}">
              <a16:creationId xmlns:a16="http://schemas.microsoft.com/office/drawing/2014/main" id="{00000000-0008-0000-0400-0000D1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22" name="Text Box 7">
          <a:extLst>
            <a:ext uri="{FF2B5EF4-FFF2-40B4-BE49-F238E27FC236}">
              <a16:creationId xmlns:a16="http://schemas.microsoft.com/office/drawing/2014/main" id="{00000000-0008-0000-0400-0000D2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23" name="Text Box 8">
          <a:extLst>
            <a:ext uri="{FF2B5EF4-FFF2-40B4-BE49-F238E27FC236}">
              <a16:creationId xmlns:a16="http://schemas.microsoft.com/office/drawing/2014/main" id="{00000000-0008-0000-0400-0000D3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4</xdr:col>
      <xdr:colOff>0</xdr:colOff>
      <xdr:row>206</xdr:row>
      <xdr:rowOff>0</xdr:rowOff>
    </xdr:from>
    <xdr:ext cx="76200" cy="200025"/>
    <xdr:sp macro="" textlink="">
      <xdr:nvSpPr>
        <xdr:cNvPr id="724" name="Text Box 34">
          <a:extLst>
            <a:ext uri="{FF2B5EF4-FFF2-40B4-BE49-F238E27FC236}">
              <a16:creationId xmlns:a16="http://schemas.microsoft.com/office/drawing/2014/main" id="{00000000-0008-0000-0400-0000D4020000}"/>
            </a:ext>
          </a:extLst>
        </xdr:cNvPr>
        <xdr:cNvSpPr txBox="1">
          <a:spLocks noChangeArrowheads="1"/>
        </xdr:cNvSpPr>
      </xdr:nvSpPr>
      <xdr:spPr bwMode="auto">
        <a:xfrm>
          <a:off x="450532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409575"/>
    <xdr:sp macro="" textlink="">
      <xdr:nvSpPr>
        <xdr:cNvPr id="725" name="Text Box 5">
          <a:extLst>
            <a:ext uri="{FF2B5EF4-FFF2-40B4-BE49-F238E27FC236}">
              <a16:creationId xmlns:a16="http://schemas.microsoft.com/office/drawing/2014/main" id="{00000000-0008-0000-0400-0000D5020000}"/>
            </a:ext>
          </a:extLst>
        </xdr:cNvPr>
        <xdr:cNvSpPr txBox="1">
          <a:spLocks noChangeArrowheads="1"/>
        </xdr:cNvSpPr>
      </xdr:nvSpPr>
      <xdr:spPr bwMode="auto">
        <a:xfrm>
          <a:off x="3952875" y="28451175"/>
          <a:ext cx="76200" cy="40957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26" name="Text Box 24">
          <a:extLst>
            <a:ext uri="{FF2B5EF4-FFF2-40B4-BE49-F238E27FC236}">
              <a16:creationId xmlns:a16="http://schemas.microsoft.com/office/drawing/2014/main" id="{00000000-0008-0000-0400-0000D6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27" name="Text Box 5">
          <a:extLst>
            <a:ext uri="{FF2B5EF4-FFF2-40B4-BE49-F238E27FC236}">
              <a16:creationId xmlns:a16="http://schemas.microsoft.com/office/drawing/2014/main" id="{00000000-0008-0000-0400-0000D7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28" name="Text Box 5">
          <a:extLst>
            <a:ext uri="{FF2B5EF4-FFF2-40B4-BE49-F238E27FC236}">
              <a16:creationId xmlns:a16="http://schemas.microsoft.com/office/drawing/2014/main" id="{00000000-0008-0000-0400-0000D8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133350"/>
    <xdr:sp macro="" textlink="">
      <xdr:nvSpPr>
        <xdr:cNvPr id="729" name="Text Box 5">
          <a:extLst>
            <a:ext uri="{FF2B5EF4-FFF2-40B4-BE49-F238E27FC236}">
              <a16:creationId xmlns:a16="http://schemas.microsoft.com/office/drawing/2014/main" id="{00000000-0008-0000-0400-0000D9020000}"/>
            </a:ext>
          </a:extLst>
        </xdr:cNvPr>
        <xdr:cNvSpPr txBox="1">
          <a:spLocks noChangeArrowheads="1"/>
        </xdr:cNvSpPr>
      </xdr:nvSpPr>
      <xdr:spPr bwMode="auto">
        <a:xfrm>
          <a:off x="3952875" y="28451175"/>
          <a:ext cx="76200" cy="133350"/>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30" name="Text Box 5">
          <a:extLst>
            <a:ext uri="{FF2B5EF4-FFF2-40B4-BE49-F238E27FC236}">
              <a16:creationId xmlns:a16="http://schemas.microsoft.com/office/drawing/2014/main" id="{00000000-0008-0000-0400-0000DA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31" name="Text Box 5">
          <a:extLst>
            <a:ext uri="{FF2B5EF4-FFF2-40B4-BE49-F238E27FC236}">
              <a16:creationId xmlns:a16="http://schemas.microsoft.com/office/drawing/2014/main" id="{00000000-0008-0000-0400-0000DB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4</xdr:col>
      <xdr:colOff>0</xdr:colOff>
      <xdr:row>206</xdr:row>
      <xdr:rowOff>0</xdr:rowOff>
    </xdr:from>
    <xdr:ext cx="76200" cy="200025"/>
    <xdr:sp macro="" textlink="">
      <xdr:nvSpPr>
        <xdr:cNvPr id="732" name="Text Box 34">
          <a:extLst>
            <a:ext uri="{FF2B5EF4-FFF2-40B4-BE49-F238E27FC236}">
              <a16:creationId xmlns:a16="http://schemas.microsoft.com/office/drawing/2014/main" id="{00000000-0008-0000-0400-0000DC020000}"/>
            </a:ext>
          </a:extLst>
        </xdr:cNvPr>
        <xdr:cNvSpPr txBox="1">
          <a:spLocks noChangeArrowheads="1"/>
        </xdr:cNvSpPr>
      </xdr:nvSpPr>
      <xdr:spPr bwMode="auto">
        <a:xfrm>
          <a:off x="450532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33" name="Text Box 5">
          <a:extLst>
            <a:ext uri="{FF2B5EF4-FFF2-40B4-BE49-F238E27FC236}">
              <a16:creationId xmlns:a16="http://schemas.microsoft.com/office/drawing/2014/main" id="{00000000-0008-0000-0400-0000DD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34" name="Text Box 5">
          <a:extLst>
            <a:ext uri="{FF2B5EF4-FFF2-40B4-BE49-F238E27FC236}">
              <a16:creationId xmlns:a16="http://schemas.microsoft.com/office/drawing/2014/main" id="{00000000-0008-0000-0400-0000DE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409575"/>
    <xdr:sp macro="" textlink="">
      <xdr:nvSpPr>
        <xdr:cNvPr id="735" name="Text Box 5">
          <a:extLst>
            <a:ext uri="{FF2B5EF4-FFF2-40B4-BE49-F238E27FC236}">
              <a16:creationId xmlns:a16="http://schemas.microsoft.com/office/drawing/2014/main" id="{00000000-0008-0000-0400-0000DF020000}"/>
            </a:ext>
          </a:extLst>
        </xdr:cNvPr>
        <xdr:cNvSpPr txBox="1">
          <a:spLocks noChangeArrowheads="1"/>
        </xdr:cNvSpPr>
      </xdr:nvSpPr>
      <xdr:spPr bwMode="auto">
        <a:xfrm>
          <a:off x="3952875" y="28451175"/>
          <a:ext cx="76200" cy="40957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36" name="Text Box 24">
          <a:extLst>
            <a:ext uri="{FF2B5EF4-FFF2-40B4-BE49-F238E27FC236}">
              <a16:creationId xmlns:a16="http://schemas.microsoft.com/office/drawing/2014/main" id="{00000000-0008-0000-0400-0000E0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37" name="Text Box 5">
          <a:extLst>
            <a:ext uri="{FF2B5EF4-FFF2-40B4-BE49-F238E27FC236}">
              <a16:creationId xmlns:a16="http://schemas.microsoft.com/office/drawing/2014/main" id="{00000000-0008-0000-0400-0000E1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38" name="Text Box 5">
          <a:extLst>
            <a:ext uri="{FF2B5EF4-FFF2-40B4-BE49-F238E27FC236}">
              <a16:creationId xmlns:a16="http://schemas.microsoft.com/office/drawing/2014/main" id="{00000000-0008-0000-0400-0000E2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39" name="Text Box 5">
          <a:extLst>
            <a:ext uri="{FF2B5EF4-FFF2-40B4-BE49-F238E27FC236}">
              <a16:creationId xmlns:a16="http://schemas.microsoft.com/office/drawing/2014/main" id="{00000000-0008-0000-0400-0000E3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40" name="Text Box 5">
          <a:extLst>
            <a:ext uri="{FF2B5EF4-FFF2-40B4-BE49-F238E27FC236}">
              <a16:creationId xmlns:a16="http://schemas.microsoft.com/office/drawing/2014/main" id="{00000000-0008-0000-0400-0000E4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41" name="Text Box 5">
          <a:extLst>
            <a:ext uri="{FF2B5EF4-FFF2-40B4-BE49-F238E27FC236}">
              <a16:creationId xmlns:a16="http://schemas.microsoft.com/office/drawing/2014/main" id="{00000000-0008-0000-0400-0000E5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400050"/>
    <xdr:sp macro="" textlink="">
      <xdr:nvSpPr>
        <xdr:cNvPr id="742" name="Text Box 5">
          <a:extLst>
            <a:ext uri="{FF2B5EF4-FFF2-40B4-BE49-F238E27FC236}">
              <a16:creationId xmlns:a16="http://schemas.microsoft.com/office/drawing/2014/main" id="{00000000-0008-0000-0400-0000E6020000}"/>
            </a:ext>
          </a:extLst>
        </xdr:cNvPr>
        <xdr:cNvSpPr txBox="1">
          <a:spLocks noChangeArrowheads="1"/>
        </xdr:cNvSpPr>
      </xdr:nvSpPr>
      <xdr:spPr bwMode="auto">
        <a:xfrm>
          <a:off x="3952875" y="28451175"/>
          <a:ext cx="76200" cy="400050"/>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43" name="Text Box 5">
          <a:extLst>
            <a:ext uri="{FF2B5EF4-FFF2-40B4-BE49-F238E27FC236}">
              <a16:creationId xmlns:a16="http://schemas.microsoft.com/office/drawing/2014/main" id="{00000000-0008-0000-0400-0000E7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44" name="Text Box 5">
          <a:extLst>
            <a:ext uri="{FF2B5EF4-FFF2-40B4-BE49-F238E27FC236}">
              <a16:creationId xmlns:a16="http://schemas.microsoft.com/office/drawing/2014/main" id="{00000000-0008-0000-0400-0000E8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4</xdr:col>
      <xdr:colOff>0</xdr:colOff>
      <xdr:row>206</xdr:row>
      <xdr:rowOff>0</xdr:rowOff>
    </xdr:from>
    <xdr:ext cx="76200" cy="200025"/>
    <xdr:sp macro="" textlink="">
      <xdr:nvSpPr>
        <xdr:cNvPr id="745" name="Text Box 34">
          <a:extLst>
            <a:ext uri="{FF2B5EF4-FFF2-40B4-BE49-F238E27FC236}">
              <a16:creationId xmlns:a16="http://schemas.microsoft.com/office/drawing/2014/main" id="{00000000-0008-0000-0400-0000E9020000}"/>
            </a:ext>
          </a:extLst>
        </xdr:cNvPr>
        <xdr:cNvSpPr txBox="1">
          <a:spLocks noChangeArrowheads="1"/>
        </xdr:cNvSpPr>
      </xdr:nvSpPr>
      <xdr:spPr bwMode="auto">
        <a:xfrm>
          <a:off x="450532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46" name="Text Box 153">
          <a:extLst>
            <a:ext uri="{FF2B5EF4-FFF2-40B4-BE49-F238E27FC236}">
              <a16:creationId xmlns:a16="http://schemas.microsoft.com/office/drawing/2014/main" id="{00000000-0008-0000-0400-0000EA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47" name="Text Box 154">
          <a:extLst>
            <a:ext uri="{FF2B5EF4-FFF2-40B4-BE49-F238E27FC236}">
              <a16:creationId xmlns:a16="http://schemas.microsoft.com/office/drawing/2014/main" id="{00000000-0008-0000-0400-0000EB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48" name="Text Box 24">
          <a:extLst>
            <a:ext uri="{FF2B5EF4-FFF2-40B4-BE49-F238E27FC236}">
              <a16:creationId xmlns:a16="http://schemas.microsoft.com/office/drawing/2014/main" id="{00000000-0008-0000-0400-0000EC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49" name="Text Box 3">
          <a:extLst>
            <a:ext uri="{FF2B5EF4-FFF2-40B4-BE49-F238E27FC236}">
              <a16:creationId xmlns:a16="http://schemas.microsoft.com/office/drawing/2014/main" id="{00000000-0008-0000-0400-0000ED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50" name="Text Box 4">
          <a:extLst>
            <a:ext uri="{FF2B5EF4-FFF2-40B4-BE49-F238E27FC236}">
              <a16:creationId xmlns:a16="http://schemas.microsoft.com/office/drawing/2014/main" id="{00000000-0008-0000-0400-0000EE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51" name="Text Box 5">
          <a:extLst>
            <a:ext uri="{FF2B5EF4-FFF2-40B4-BE49-F238E27FC236}">
              <a16:creationId xmlns:a16="http://schemas.microsoft.com/office/drawing/2014/main" id="{00000000-0008-0000-0400-0000EF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52" name="Text Box 6">
          <a:extLst>
            <a:ext uri="{FF2B5EF4-FFF2-40B4-BE49-F238E27FC236}">
              <a16:creationId xmlns:a16="http://schemas.microsoft.com/office/drawing/2014/main" id="{00000000-0008-0000-0400-0000F0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53" name="Text Box 7">
          <a:extLst>
            <a:ext uri="{FF2B5EF4-FFF2-40B4-BE49-F238E27FC236}">
              <a16:creationId xmlns:a16="http://schemas.microsoft.com/office/drawing/2014/main" id="{00000000-0008-0000-0400-0000F1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54" name="Text Box 8">
          <a:extLst>
            <a:ext uri="{FF2B5EF4-FFF2-40B4-BE49-F238E27FC236}">
              <a16:creationId xmlns:a16="http://schemas.microsoft.com/office/drawing/2014/main" id="{00000000-0008-0000-0400-0000F2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4</xdr:col>
      <xdr:colOff>0</xdr:colOff>
      <xdr:row>206</xdr:row>
      <xdr:rowOff>0</xdr:rowOff>
    </xdr:from>
    <xdr:ext cx="76200" cy="200025"/>
    <xdr:sp macro="" textlink="">
      <xdr:nvSpPr>
        <xdr:cNvPr id="755" name="Text Box 34">
          <a:extLst>
            <a:ext uri="{FF2B5EF4-FFF2-40B4-BE49-F238E27FC236}">
              <a16:creationId xmlns:a16="http://schemas.microsoft.com/office/drawing/2014/main" id="{00000000-0008-0000-0400-0000F3020000}"/>
            </a:ext>
          </a:extLst>
        </xdr:cNvPr>
        <xdr:cNvSpPr txBox="1">
          <a:spLocks noChangeArrowheads="1"/>
        </xdr:cNvSpPr>
      </xdr:nvSpPr>
      <xdr:spPr bwMode="auto">
        <a:xfrm>
          <a:off x="450532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409575"/>
    <xdr:sp macro="" textlink="">
      <xdr:nvSpPr>
        <xdr:cNvPr id="756" name="Text Box 5">
          <a:extLst>
            <a:ext uri="{FF2B5EF4-FFF2-40B4-BE49-F238E27FC236}">
              <a16:creationId xmlns:a16="http://schemas.microsoft.com/office/drawing/2014/main" id="{00000000-0008-0000-0400-0000F4020000}"/>
            </a:ext>
          </a:extLst>
        </xdr:cNvPr>
        <xdr:cNvSpPr txBox="1">
          <a:spLocks noChangeArrowheads="1"/>
        </xdr:cNvSpPr>
      </xdr:nvSpPr>
      <xdr:spPr bwMode="auto">
        <a:xfrm>
          <a:off x="3952875" y="28451175"/>
          <a:ext cx="76200" cy="40957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57" name="Text Box 24">
          <a:extLst>
            <a:ext uri="{FF2B5EF4-FFF2-40B4-BE49-F238E27FC236}">
              <a16:creationId xmlns:a16="http://schemas.microsoft.com/office/drawing/2014/main" id="{00000000-0008-0000-0400-0000F5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58" name="Text Box 5">
          <a:extLst>
            <a:ext uri="{FF2B5EF4-FFF2-40B4-BE49-F238E27FC236}">
              <a16:creationId xmlns:a16="http://schemas.microsoft.com/office/drawing/2014/main" id="{00000000-0008-0000-0400-0000F6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59" name="Text Box 5">
          <a:extLst>
            <a:ext uri="{FF2B5EF4-FFF2-40B4-BE49-F238E27FC236}">
              <a16:creationId xmlns:a16="http://schemas.microsoft.com/office/drawing/2014/main" id="{00000000-0008-0000-0400-0000F7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133350"/>
    <xdr:sp macro="" textlink="">
      <xdr:nvSpPr>
        <xdr:cNvPr id="760" name="Text Box 5">
          <a:extLst>
            <a:ext uri="{FF2B5EF4-FFF2-40B4-BE49-F238E27FC236}">
              <a16:creationId xmlns:a16="http://schemas.microsoft.com/office/drawing/2014/main" id="{00000000-0008-0000-0400-0000F8020000}"/>
            </a:ext>
          </a:extLst>
        </xdr:cNvPr>
        <xdr:cNvSpPr txBox="1">
          <a:spLocks noChangeArrowheads="1"/>
        </xdr:cNvSpPr>
      </xdr:nvSpPr>
      <xdr:spPr bwMode="auto">
        <a:xfrm>
          <a:off x="3952875" y="28451175"/>
          <a:ext cx="76200" cy="133350"/>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61" name="Text Box 5">
          <a:extLst>
            <a:ext uri="{FF2B5EF4-FFF2-40B4-BE49-F238E27FC236}">
              <a16:creationId xmlns:a16="http://schemas.microsoft.com/office/drawing/2014/main" id="{00000000-0008-0000-0400-0000F9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62" name="Text Box 5">
          <a:extLst>
            <a:ext uri="{FF2B5EF4-FFF2-40B4-BE49-F238E27FC236}">
              <a16:creationId xmlns:a16="http://schemas.microsoft.com/office/drawing/2014/main" id="{00000000-0008-0000-0400-0000FA02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11</xdr:col>
      <xdr:colOff>19050</xdr:colOff>
      <xdr:row>206</xdr:row>
      <xdr:rowOff>0</xdr:rowOff>
    </xdr:from>
    <xdr:ext cx="76200" cy="400050"/>
    <xdr:sp macro="" textlink="">
      <xdr:nvSpPr>
        <xdr:cNvPr id="763" name="Text Box 17">
          <a:extLst>
            <a:ext uri="{FF2B5EF4-FFF2-40B4-BE49-F238E27FC236}">
              <a16:creationId xmlns:a16="http://schemas.microsoft.com/office/drawing/2014/main" id="{00000000-0008-0000-0400-0000FB020000}"/>
            </a:ext>
          </a:extLst>
        </xdr:cNvPr>
        <xdr:cNvSpPr txBox="1">
          <a:spLocks noChangeArrowheads="1"/>
        </xdr:cNvSpPr>
      </xdr:nvSpPr>
      <xdr:spPr bwMode="auto">
        <a:xfrm>
          <a:off x="842962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00050"/>
    <xdr:sp macro="" textlink="">
      <xdr:nvSpPr>
        <xdr:cNvPr id="764" name="Text Box 55">
          <a:extLst>
            <a:ext uri="{FF2B5EF4-FFF2-40B4-BE49-F238E27FC236}">
              <a16:creationId xmlns:a16="http://schemas.microsoft.com/office/drawing/2014/main" id="{00000000-0008-0000-0400-0000FC020000}"/>
            </a:ext>
          </a:extLst>
        </xdr:cNvPr>
        <xdr:cNvSpPr txBox="1">
          <a:spLocks noChangeArrowheads="1"/>
        </xdr:cNvSpPr>
      </xdr:nvSpPr>
      <xdr:spPr bwMode="auto">
        <a:xfrm>
          <a:off x="395287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00050"/>
    <xdr:sp macro="" textlink="">
      <xdr:nvSpPr>
        <xdr:cNvPr id="765" name="Text Box 56">
          <a:extLst>
            <a:ext uri="{FF2B5EF4-FFF2-40B4-BE49-F238E27FC236}">
              <a16:creationId xmlns:a16="http://schemas.microsoft.com/office/drawing/2014/main" id="{00000000-0008-0000-0400-0000FD020000}"/>
            </a:ext>
          </a:extLst>
        </xdr:cNvPr>
        <xdr:cNvSpPr txBox="1">
          <a:spLocks noChangeArrowheads="1"/>
        </xdr:cNvSpPr>
      </xdr:nvSpPr>
      <xdr:spPr bwMode="auto">
        <a:xfrm>
          <a:off x="395287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766" name="Text Box 57">
          <a:extLst>
            <a:ext uri="{FF2B5EF4-FFF2-40B4-BE49-F238E27FC236}">
              <a16:creationId xmlns:a16="http://schemas.microsoft.com/office/drawing/2014/main" id="{00000000-0008-0000-0400-0000FE02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00050"/>
    <xdr:sp macro="" textlink="">
      <xdr:nvSpPr>
        <xdr:cNvPr id="767" name="Text Box 17">
          <a:extLst>
            <a:ext uri="{FF2B5EF4-FFF2-40B4-BE49-F238E27FC236}">
              <a16:creationId xmlns:a16="http://schemas.microsoft.com/office/drawing/2014/main" id="{00000000-0008-0000-0400-0000FF020000}"/>
            </a:ext>
          </a:extLst>
        </xdr:cNvPr>
        <xdr:cNvSpPr txBox="1">
          <a:spLocks noChangeArrowheads="1"/>
        </xdr:cNvSpPr>
      </xdr:nvSpPr>
      <xdr:spPr bwMode="auto">
        <a:xfrm>
          <a:off x="395287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00050"/>
    <xdr:sp macro="" textlink="">
      <xdr:nvSpPr>
        <xdr:cNvPr id="768" name="Text Box 55">
          <a:extLst>
            <a:ext uri="{FF2B5EF4-FFF2-40B4-BE49-F238E27FC236}">
              <a16:creationId xmlns:a16="http://schemas.microsoft.com/office/drawing/2014/main" id="{00000000-0008-0000-0400-000000030000}"/>
            </a:ext>
          </a:extLst>
        </xdr:cNvPr>
        <xdr:cNvSpPr txBox="1">
          <a:spLocks noChangeArrowheads="1"/>
        </xdr:cNvSpPr>
      </xdr:nvSpPr>
      <xdr:spPr bwMode="auto">
        <a:xfrm>
          <a:off x="395287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00050"/>
    <xdr:sp macro="" textlink="">
      <xdr:nvSpPr>
        <xdr:cNvPr id="769" name="Text Box 56">
          <a:extLst>
            <a:ext uri="{FF2B5EF4-FFF2-40B4-BE49-F238E27FC236}">
              <a16:creationId xmlns:a16="http://schemas.microsoft.com/office/drawing/2014/main" id="{00000000-0008-0000-0400-000001030000}"/>
            </a:ext>
          </a:extLst>
        </xdr:cNvPr>
        <xdr:cNvSpPr txBox="1">
          <a:spLocks noChangeArrowheads="1"/>
        </xdr:cNvSpPr>
      </xdr:nvSpPr>
      <xdr:spPr bwMode="auto">
        <a:xfrm>
          <a:off x="395287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770" name="Text Box 57">
          <a:extLst>
            <a:ext uri="{FF2B5EF4-FFF2-40B4-BE49-F238E27FC236}">
              <a16:creationId xmlns:a16="http://schemas.microsoft.com/office/drawing/2014/main" id="{00000000-0008-0000-0400-000002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468629</xdr:colOff>
      <xdr:row>206</xdr:row>
      <xdr:rowOff>0</xdr:rowOff>
    </xdr:from>
    <xdr:ext cx="45719" cy="419100"/>
    <xdr:sp macro="" textlink="">
      <xdr:nvSpPr>
        <xdr:cNvPr id="771" name="Text Box 10">
          <a:extLst>
            <a:ext uri="{FF2B5EF4-FFF2-40B4-BE49-F238E27FC236}">
              <a16:creationId xmlns:a16="http://schemas.microsoft.com/office/drawing/2014/main" id="{00000000-0008-0000-0400-000003030000}"/>
            </a:ext>
          </a:extLst>
        </xdr:cNvPr>
        <xdr:cNvSpPr txBox="1">
          <a:spLocks noChangeArrowheads="1"/>
        </xdr:cNvSpPr>
      </xdr:nvSpPr>
      <xdr:spPr bwMode="auto">
        <a:xfrm>
          <a:off x="5545454" y="28451175"/>
          <a:ext cx="45719"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468629</xdr:colOff>
      <xdr:row>206</xdr:row>
      <xdr:rowOff>0</xdr:rowOff>
    </xdr:from>
    <xdr:ext cx="45719" cy="419100"/>
    <xdr:sp macro="" textlink="">
      <xdr:nvSpPr>
        <xdr:cNvPr id="772" name="Text Box 10">
          <a:extLst>
            <a:ext uri="{FF2B5EF4-FFF2-40B4-BE49-F238E27FC236}">
              <a16:creationId xmlns:a16="http://schemas.microsoft.com/office/drawing/2014/main" id="{00000000-0008-0000-0400-000004030000}"/>
            </a:ext>
          </a:extLst>
        </xdr:cNvPr>
        <xdr:cNvSpPr txBox="1">
          <a:spLocks noChangeArrowheads="1"/>
        </xdr:cNvSpPr>
      </xdr:nvSpPr>
      <xdr:spPr bwMode="auto">
        <a:xfrm>
          <a:off x="5545454" y="28451175"/>
          <a:ext cx="45719"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773" name="Text Box 5">
          <a:extLst>
            <a:ext uri="{FF2B5EF4-FFF2-40B4-BE49-F238E27FC236}">
              <a16:creationId xmlns:a16="http://schemas.microsoft.com/office/drawing/2014/main" id="{00000000-0008-0000-0400-000005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133350"/>
    <xdr:sp macro="" textlink="">
      <xdr:nvSpPr>
        <xdr:cNvPr id="774" name="Text Box 5">
          <a:extLst>
            <a:ext uri="{FF2B5EF4-FFF2-40B4-BE49-F238E27FC236}">
              <a16:creationId xmlns:a16="http://schemas.microsoft.com/office/drawing/2014/main" id="{00000000-0008-0000-0400-000006030000}"/>
            </a:ext>
          </a:extLst>
        </xdr:cNvPr>
        <xdr:cNvSpPr txBox="1">
          <a:spLocks noChangeArrowheads="1"/>
        </xdr:cNvSpPr>
      </xdr:nvSpPr>
      <xdr:spPr bwMode="auto">
        <a:xfrm>
          <a:off x="3952875" y="28451175"/>
          <a:ext cx="76200" cy="133350"/>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75" name="Text Box 57">
          <a:extLst>
            <a:ext uri="{FF2B5EF4-FFF2-40B4-BE49-F238E27FC236}">
              <a16:creationId xmlns:a16="http://schemas.microsoft.com/office/drawing/2014/main" id="{00000000-0008-0000-0400-000007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776" name="Text Box 5">
          <a:extLst>
            <a:ext uri="{FF2B5EF4-FFF2-40B4-BE49-F238E27FC236}">
              <a16:creationId xmlns:a16="http://schemas.microsoft.com/office/drawing/2014/main" id="{00000000-0008-0000-0400-000008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133350"/>
    <xdr:sp macro="" textlink="">
      <xdr:nvSpPr>
        <xdr:cNvPr id="777" name="Text Box 5">
          <a:extLst>
            <a:ext uri="{FF2B5EF4-FFF2-40B4-BE49-F238E27FC236}">
              <a16:creationId xmlns:a16="http://schemas.microsoft.com/office/drawing/2014/main" id="{00000000-0008-0000-0400-000009030000}"/>
            </a:ext>
          </a:extLst>
        </xdr:cNvPr>
        <xdr:cNvSpPr txBox="1">
          <a:spLocks noChangeArrowheads="1"/>
        </xdr:cNvSpPr>
      </xdr:nvSpPr>
      <xdr:spPr bwMode="auto">
        <a:xfrm>
          <a:off x="3952875" y="28451175"/>
          <a:ext cx="76200" cy="133350"/>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78" name="Text Box 5">
          <a:extLst>
            <a:ext uri="{FF2B5EF4-FFF2-40B4-BE49-F238E27FC236}">
              <a16:creationId xmlns:a16="http://schemas.microsoft.com/office/drawing/2014/main" id="{00000000-0008-0000-0400-00000A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79" name="Text Box 5">
          <a:extLst>
            <a:ext uri="{FF2B5EF4-FFF2-40B4-BE49-F238E27FC236}">
              <a16:creationId xmlns:a16="http://schemas.microsoft.com/office/drawing/2014/main" id="{00000000-0008-0000-0400-00000B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80" name="Text Box 5">
          <a:extLst>
            <a:ext uri="{FF2B5EF4-FFF2-40B4-BE49-F238E27FC236}">
              <a16:creationId xmlns:a16="http://schemas.microsoft.com/office/drawing/2014/main" id="{00000000-0008-0000-0400-00000C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781" name="Text Box 57">
          <a:extLst>
            <a:ext uri="{FF2B5EF4-FFF2-40B4-BE49-F238E27FC236}">
              <a16:creationId xmlns:a16="http://schemas.microsoft.com/office/drawing/2014/main" id="{00000000-0008-0000-0400-00000D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782" name="Text Box 57">
          <a:extLst>
            <a:ext uri="{FF2B5EF4-FFF2-40B4-BE49-F238E27FC236}">
              <a16:creationId xmlns:a16="http://schemas.microsoft.com/office/drawing/2014/main" id="{00000000-0008-0000-0400-00000E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00050"/>
    <xdr:sp macro="" textlink="">
      <xdr:nvSpPr>
        <xdr:cNvPr id="783" name="Text Box 17">
          <a:extLst>
            <a:ext uri="{FF2B5EF4-FFF2-40B4-BE49-F238E27FC236}">
              <a16:creationId xmlns:a16="http://schemas.microsoft.com/office/drawing/2014/main" id="{00000000-0008-0000-0400-00000F030000}"/>
            </a:ext>
          </a:extLst>
        </xdr:cNvPr>
        <xdr:cNvSpPr txBox="1">
          <a:spLocks noChangeArrowheads="1"/>
        </xdr:cNvSpPr>
      </xdr:nvSpPr>
      <xdr:spPr bwMode="auto">
        <a:xfrm>
          <a:off x="395287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00050"/>
    <xdr:sp macro="" textlink="">
      <xdr:nvSpPr>
        <xdr:cNvPr id="784" name="Text Box 55">
          <a:extLst>
            <a:ext uri="{FF2B5EF4-FFF2-40B4-BE49-F238E27FC236}">
              <a16:creationId xmlns:a16="http://schemas.microsoft.com/office/drawing/2014/main" id="{00000000-0008-0000-0400-000010030000}"/>
            </a:ext>
          </a:extLst>
        </xdr:cNvPr>
        <xdr:cNvSpPr txBox="1">
          <a:spLocks noChangeArrowheads="1"/>
        </xdr:cNvSpPr>
      </xdr:nvSpPr>
      <xdr:spPr bwMode="auto">
        <a:xfrm>
          <a:off x="395287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00050"/>
    <xdr:sp macro="" textlink="">
      <xdr:nvSpPr>
        <xdr:cNvPr id="785" name="Text Box 56">
          <a:extLst>
            <a:ext uri="{FF2B5EF4-FFF2-40B4-BE49-F238E27FC236}">
              <a16:creationId xmlns:a16="http://schemas.microsoft.com/office/drawing/2014/main" id="{00000000-0008-0000-0400-000011030000}"/>
            </a:ext>
          </a:extLst>
        </xdr:cNvPr>
        <xdr:cNvSpPr txBox="1">
          <a:spLocks noChangeArrowheads="1"/>
        </xdr:cNvSpPr>
      </xdr:nvSpPr>
      <xdr:spPr bwMode="auto">
        <a:xfrm>
          <a:off x="395287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786" name="Text Box 57">
          <a:extLst>
            <a:ext uri="{FF2B5EF4-FFF2-40B4-BE49-F238E27FC236}">
              <a16:creationId xmlns:a16="http://schemas.microsoft.com/office/drawing/2014/main" id="{00000000-0008-0000-0400-000012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00050"/>
    <xdr:sp macro="" textlink="">
      <xdr:nvSpPr>
        <xdr:cNvPr id="787" name="Text Box 17">
          <a:extLst>
            <a:ext uri="{FF2B5EF4-FFF2-40B4-BE49-F238E27FC236}">
              <a16:creationId xmlns:a16="http://schemas.microsoft.com/office/drawing/2014/main" id="{00000000-0008-0000-0400-000013030000}"/>
            </a:ext>
          </a:extLst>
        </xdr:cNvPr>
        <xdr:cNvSpPr txBox="1">
          <a:spLocks noChangeArrowheads="1"/>
        </xdr:cNvSpPr>
      </xdr:nvSpPr>
      <xdr:spPr bwMode="auto">
        <a:xfrm>
          <a:off x="395287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00050"/>
    <xdr:sp macro="" textlink="">
      <xdr:nvSpPr>
        <xdr:cNvPr id="788" name="Text Box 55">
          <a:extLst>
            <a:ext uri="{FF2B5EF4-FFF2-40B4-BE49-F238E27FC236}">
              <a16:creationId xmlns:a16="http://schemas.microsoft.com/office/drawing/2014/main" id="{00000000-0008-0000-0400-000014030000}"/>
            </a:ext>
          </a:extLst>
        </xdr:cNvPr>
        <xdr:cNvSpPr txBox="1">
          <a:spLocks noChangeArrowheads="1"/>
        </xdr:cNvSpPr>
      </xdr:nvSpPr>
      <xdr:spPr bwMode="auto">
        <a:xfrm>
          <a:off x="395287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00050"/>
    <xdr:sp macro="" textlink="">
      <xdr:nvSpPr>
        <xdr:cNvPr id="789" name="Text Box 56">
          <a:extLst>
            <a:ext uri="{FF2B5EF4-FFF2-40B4-BE49-F238E27FC236}">
              <a16:creationId xmlns:a16="http://schemas.microsoft.com/office/drawing/2014/main" id="{00000000-0008-0000-0400-000015030000}"/>
            </a:ext>
          </a:extLst>
        </xdr:cNvPr>
        <xdr:cNvSpPr txBox="1">
          <a:spLocks noChangeArrowheads="1"/>
        </xdr:cNvSpPr>
      </xdr:nvSpPr>
      <xdr:spPr bwMode="auto">
        <a:xfrm>
          <a:off x="395287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790" name="Text Box 57">
          <a:extLst>
            <a:ext uri="{FF2B5EF4-FFF2-40B4-BE49-F238E27FC236}">
              <a16:creationId xmlns:a16="http://schemas.microsoft.com/office/drawing/2014/main" id="{00000000-0008-0000-0400-000016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791" name="Text Box 5">
          <a:extLst>
            <a:ext uri="{FF2B5EF4-FFF2-40B4-BE49-F238E27FC236}">
              <a16:creationId xmlns:a16="http://schemas.microsoft.com/office/drawing/2014/main" id="{00000000-0008-0000-0400-000017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133350"/>
    <xdr:sp macro="" textlink="">
      <xdr:nvSpPr>
        <xdr:cNvPr id="792" name="Text Box 5">
          <a:extLst>
            <a:ext uri="{FF2B5EF4-FFF2-40B4-BE49-F238E27FC236}">
              <a16:creationId xmlns:a16="http://schemas.microsoft.com/office/drawing/2014/main" id="{00000000-0008-0000-0400-000018030000}"/>
            </a:ext>
          </a:extLst>
        </xdr:cNvPr>
        <xdr:cNvSpPr txBox="1">
          <a:spLocks noChangeArrowheads="1"/>
        </xdr:cNvSpPr>
      </xdr:nvSpPr>
      <xdr:spPr bwMode="auto">
        <a:xfrm>
          <a:off x="3952875" y="28451175"/>
          <a:ext cx="76200" cy="133350"/>
        </a:xfrm>
        <a:prstGeom prst="rect">
          <a:avLst/>
        </a:prstGeom>
        <a:noFill/>
        <a:ln w="9525">
          <a:noFill/>
          <a:miter lim="800000"/>
          <a:headEnd/>
          <a:tailEnd/>
        </a:ln>
      </xdr:spPr>
    </xdr:sp>
    <xdr:clientData/>
  </xdr:oneCellAnchor>
  <xdr:oneCellAnchor>
    <xdr:from>
      <xdr:col>3</xdr:col>
      <xdr:colOff>0</xdr:colOff>
      <xdr:row>206</xdr:row>
      <xdr:rowOff>0</xdr:rowOff>
    </xdr:from>
    <xdr:ext cx="76200" cy="257175"/>
    <xdr:sp macro="" textlink="">
      <xdr:nvSpPr>
        <xdr:cNvPr id="793" name="Text Box 10">
          <a:extLst>
            <a:ext uri="{FF2B5EF4-FFF2-40B4-BE49-F238E27FC236}">
              <a16:creationId xmlns:a16="http://schemas.microsoft.com/office/drawing/2014/main" id="{00000000-0008-0000-0400-000019030000}"/>
            </a:ext>
          </a:extLst>
        </xdr:cNvPr>
        <xdr:cNvSpPr txBox="1">
          <a:spLocks noChangeArrowheads="1"/>
        </xdr:cNvSpPr>
      </xdr:nvSpPr>
      <xdr:spPr bwMode="auto">
        <a:xfrm>
          <a:off x="3952875" y="28451175"/>
          <a:ext cx="76200" cy="257175"/>
        </a:xfrm>
        <a:prstGeom prst="rect">
          <a:avLst/>
        </a:prstGeom>
        <a:noFill/>
        <a:ln w="9525">
          <a:noFill/>
          <a:miter lim="800000"/>
          <a:headEnd/>
          <a:tailEnd/>
        </a:ln>
      </xdr:spPr>
    </xdr:sp>
    <xdr:clientData/>
  </xdr:oneCellAnchor>
  <xdr:oneCellAnchor>
    <xdr:from>
      <xdr:col>3</xdr:col>
      <xdr:colOff>0</xdr:colOff>
      <xdr:row>206</xdr:row>
      <xdr:rowOff>0</xdr:rowOff>
    </xdr:from>
    <xdr:ext cx="76200" cy="257175"/>
    <xdr:sp macro="" textlink="">
      <xdr:nvSpPr>
        <xdr:cNvPr id="794" name="Text Box 10">
          <a:extLst>
            <a:ext uri="{FF2B5EF4-FFF2-40B4-BE49-F238E27FC236}">
              <a16:creationId xmlns:a16="http://schemas.microsoft.com/office/drawing/2014/main" id="{00000000-0008-0000-0400-00001A030000}"/>
            </a:ext>
          </a:extLst>
        </xdr:cNvPr>
        <xdr:cNvSpPr txBox="1">
          <a:spLocks noChangeArrowheads="1"/>
        </xdr:cNvSpPr>
      </xdr:nvSpPr>
      <xdr:spPr bwMode="auto">
        <a:xfrm>
          <a:off x="3952875" y="28451175"/>
          <a:ext cx="76200" cy="257175"/>
        </a:xfrm>
        <a:prstGeom prst="rect">
          <a:avLst/>
        </a:prstGeom>
        <a:noFill/>
        <a:ln w="9525">
          <a:noFill/>
          <a:miter lim="800000"/>
          <a:headEnd/>
          <a:tailEnd/>
        </a:ln>
      </xdr:spPr>
    </xdr:sp>
    <xdr:clientData/>
  </xdr:oneCellAnchor>
  <xdr:oneCellAnchor>
    <xdr:from>
      <xdr:col>3</xdr:col>
      <xdr:colOff>0</xdr:colOff>
      <xdr:row>206</xdr:row>
      <xdr:rowOff>0</xdr:rowOff>
    </xdr:from>
    <xdr:ext cx="76200" cy="257175"/>
    <xdr:sp macro="" textlink="">
      <xdr:nvSpPr>
        <xdr:cNvPr id="795" name="Text Box 10">
          <a:extLst>
            <a:ext uri="{FF2B5EF4-FFF2-40B4-BE49-F238E27FC236}">
              <a16:creationId xmlns:a16="http://schemas.microsoft.com/office/drawing/2014/main" id="{00000000-0008-0000-0400-00001B030000}"/>
            </a:ext>
          </a:extLst>
        </xdr:cNvPr>
        <xdr:cNvSpPr txBox="1">
          <a:spLocks noChangeArrowheads="1"/>
        </xdr:cNvSpPr>
      </xdr:nvSpPr>
      <xdr:spPr bwMode="auto">
        <a:xfrm>
          <a:off x="3952875" y="28451175"/>
          <a:ext cx="76200" cy="25717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796" name="Text Box 57">
          <a:extLst>
            <a:ext uri="{FF2B5EF4-FFF2-40B4-BE49-F238E27FC236}">
              <a16:creationId xmlns:a16="http://schemas.microsoft.com/office/drawing/2014/main" id="{00000000-0008-0000-0400-00001C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797" name="Text Box 57">
          <a:extLst>
            <a:ext uri="{FF2B5EF4-FFF2-40B4-BE49-F238E27FC236}">
              <a16:creationId xmlns:a16="http://schemas.microsoft.com/office/drawing/2014/main" id="{00000000-0008-0000-0400-00001D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798" name="Text Box 57">
          <a:extLst>
            <a:ext uri="{FF2B5EF4-FFF2-40B4-BE49-F238E27FC236}">
              <a16:creationId xmlns:a16="http://schemas.microsoft.com/office/drawing/2014/main" id="{00000000-0008-0000-0400-00001E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799" name="Text Box 10">
          <a:extLst>
            <a:ext uri="{FF2B5EF4-FFF2-40B4-BE49-F238E27FC236}">
              <a16:creationId xmlns:a16="http://schemas.microsoft.com/office/drawing/2014/main" id="{00000000-0008-0000-0400-00001F030000}"/>
            </a:ext>
          </a:extLst>
        </xdr:cNvPr>
        <xdr:cNvSpPr txBox="1">
          <a:spLocks noChangeArrowheads="1"/>
        </xdr:cNvSpPr>
      </xdr:nvSpPr>
      <xdr:spPr bwMode="auto">
        <a:xfrm>
          <a:off x="3952875" y="28451175"/>
          <a:ext cx="76200" cy="257175"/>
        </a:xfrm>
        <a:prstGeom prst="rect">
          <a:avLst/>
        </a:prstGeom>
        <a:noFill/>
        <a:ln w="9525">
          <a:noFill/>
          <a:miter lim="800000"/>
          <a:headEnd/>
          <a:tailEnd/>
        </a:ln>
      </xdr:spPr>
    </xdr:sp>
    <xdr:clientData/>
  </xdr:oneCellAnchor>
  <xdr:oneCellAnchor>
    <xdr:from>
      <xdr:col>3</xdr:col>
      <xdr:colOff>0</xdr:colOff>
      <xdr:row>206</xdr:row>
      <xdr:rowOff>0</xdr:rowOff>
    </xdr:from>
    <xdr:ext cx="76200" cy="333375"/>
    <xdr:sp macro="" textlink="">
      <xdr:nvSpPr>
        <xdr:cNvPr id="800" name="Text Box 10">
          <a:extLst>
            <a:ext uri="{FF2B5EF4-FFF2-40B4-BE49-F238E27FC236}">
              <a16:creationId xmlns:a16="http://schemas.microsoft.com/office/drawing/2014/main" id="{00000000-0008-0000-0400-000020030000}"/>
            </a:ext>
          </a:extLst>
        </xdr:cNvPr>
        <xdr:cNvSpPr txBox="1">
          <a:spLocks noChangeArrowheads="1"/>
        </xdr:cNvSpPr>
      </xdr:nvSpPr>
      <xdr:spPr bwMode="auto">
        <a:xfrm>
          <a:off x="3952875" y="28451175"/>
          <a:ext cx="76200" cy="33337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801" name="Text Box 5">
          <a:extLst>
            <a:ext uri="{FF2B5EF4-FFF2-40B4-BE49-F238E27FC236}">
              <a16:creationId xmlns:a16="http://schemas.microsoft.com/office/drawing/2014/main" id="{00000000-0008-0000-0400-000021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802" name="Text Box 5">
          <a:extLst>
            <a:ext uri="{FF2B5EF4-FFF2-40B4-BE49-F238E27FC236}">
              <a16:creationId xmlns:a16="http://schemas.microsoft.com/office/drawing/2014/main" id="{00000000-0008-0000-0400-000022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803" name="Text Box 57">
          <a:extLst>
            <a:ext uri="{FF2B5EF4-FFF2-40B4-BE49-F238E27FC236}">
              <a16:creationId xmlns:a16="http://schemas.microsoft.com/office/drawing/2014/main" id="{00000000-0008-0000-0400-000023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804" name="Text Box 57">
          <a:extLst>
            <a:ext uri="{FF2B5EF4-FFF2-40B4-BE49-F238E27FC236}">
              <a16:creationId xmlns:a16="http://schemas.microsoft.com/office/drawing/2014/main" id="{00000000-0008-0000-0400-000024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805" name="Text Box 5">
          <a:extLst>
            <a:ext uri="{FF2B5EF4-FFF2-40B4-BE49-F238E27FC236}">
              <a16:creationId xmlns:a16="http://schemas.microsoft.com/office/drawing/2014/main" id="{00000000-0008-0000-0400-000025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806" name="Text Box 5">
          <a:extLst>
            <a:ext uri="{FF2B5EF4-FFF2-40B4-BE49-F238E27FC236}">
              <a16:creationId xmlns:a16="http://schemas.microsoft.com/office/drawing/2014/main" id="{00000000-0008-0000-0400-000026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807" name="Text Box 5">
          <a:extLst>
            <a:ext uri="{FF2B5EF4-FFF2-40B4-BE49-F238E27FC236}">
              <a16:creationId xmlns:a16="http://schemas.microsoft.com/office/drawing/2014/main" id="{00000000-0008-0000-0400-00002703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08" name="Text Box 38">
          <a:extLst>
            <a:ext uri="{FF2B5EF4-FFF2-40B4-BE49-F238E27FC236}">
              <a16:creationId xmlns:a16="http://schemas.microsoft.com/office/drawing/2014/main" id="{00000000-0008-0000-0400-000028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09" name="Text Box 38">
          <a:extLst>
            <a:ext uri="{FF2B5EF4-FFF2-40B4-BE49-F238E27FC236}">
              <a16:creationId xmlns:a16="http://schemas.microsoft.com/office/drawing/2014/main" id="{00000000-0008-0000-0400-000029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810" name="Text Box 38">
          <a:extLst>
            <a:ext uri="{FF2B5EF4-FFF2-40B4-BE49-F238E27FC236}">
              <a16:creationId xmlns:a16="http://schemas.microsoft.com/office/drawing/2014/main" id="{00000000-0008-0000-0400-00002A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11" name="Text Box 38">
          <a:extLst>
            <a:ext uri="{FF2B5EF4-FFF2-40B4-BE49-F238E27FC236}">
              <a16:creationId xmlns:a16="http://schemas.microsoft.com/office/drawing/2014/main" id="{00000000-0008-0000-0400-00002B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12" name="Text Box 38">
          <a:extLst>
            <a:ext uri="{FF2B5EF4-FFF2-40B4-BE49-F238E27FC236}">
              <a16:creationId xmlns:a16="http://schemas.microsoft.com/office/drawing/2014/main" id="{00000000-0008-0000-0400-00002C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813" name="Text Box 38">
          <a:extLst>
            <a:ext uri="{FF2B5EF4-FFF2-40B4-BE49-F238E27FC236}">
              <a16:creationId xmlns:a16="http://schemas.microsoft.com/office/drawing/2014/main" id="{00000000-0008-0000-0400-00002D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14" name="Text Box 38">
          <a:extLst>
            <a:ext uri="{FF2B5EF4-FFF2-40B4-BE49-F238E27FC236}">
              <a16:creationId xmlns:a16="http://schemas.microsoft.com/office/drawing/2014/main" id="{00000000-0008-0000-0400-00002E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815" name="Text Box 38">
          <a:extLst>
            <a:ext uri="{FF2B5EF4-FFF2-40B4-BE49-F238E27FC236}">
              <a16:creationId xmlns:a16="http://schemas.microsoft.com/office/drawing/2014/main" id="{00000000-0008-0000-0400-00002F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16" name="Text Box 38">
          <a:extLst>
            <a:ext uri="{FF2B5EF4-FFF2-40B4-BE49-F238E27FC236}">
              <a16:creationId xmlns:a16="http://schemas.microsoft.com/office/drawing/2014/main" id="{00000000-0008-0000-0400-000030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17" name="Text Box 38">
          <a:extLst>
            <a:ext uri="{FF2B5EF4-FFF2-40B4-BE49-F238E27FC236}">
              <a16:creationId xmlns:a16="http://schemas.microsoft.com/office/drawing/2014/main" id="{00000000-0008-0000-0400-000031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818" name="Text Box 38">
          <a:extLst>
            <a:ext uri="{FF2B5EF4-FFF2-40B4-BE49-F238E27FC236}">
              <a16:creationId xmlns:a16="http://schemas.microsoft.com/office/drawing/2014/main" id="{00000000-0008-0000-0400-000032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19" name="Text Box 38">
          <a:extLst>
            <a:ext uri="{FF2B5EF4-FFF2-40B4-BE49-F238E27FC236}">
              <a16:creationId xmlns:a16="http://schemas.microsoft.com/office/drawing/2014/main" id="{00000000-0008-0000-0400-000033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20" name="Text Box 38">
          <a:extLst>
            <a:ext uri="{FF2B5EF4-FFF2-40B4-BE49-F238E27FC236}">
              <a16:creationId xmlns:a16="http://schemas.microsoft.com/office/drawing/2014/main" id="{00000000-0008-0000-0400-000034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09550"/>
    <xdr:sp macro="" textlink="">
      <xdr:nvSpPr>
        <xdr:cNvPr id="821" name="Text Box 38">
          <a:extLst>
            <a:ext uri="{FF2B5EF4-FFF2-40B4-BE49-F238E27FC236}">
              <a16:creationId xmlns:a16="http://schemas.microsoft.com/office/drawing/2014/main" id="{00000000-0008-0000-0400-000035030000}"/>
            </a:ext>
          </a:extLst>
        </xdr:cNvPr>
        <xdr:cNvSpPr txBox="1">
          <a:spLocks noChangeArrowheads="1"/>
        </xdr:cNvSpPr>
      </xdr:nvSpPr>
      <xdr:spPr bwMode="auto">
        <a:xfrm>
          <a:off x="450532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822" name="Text Box 39">
          <a:extLst>
            <a:ext uri="{FF2B5EF4-FFF2-40B4-BE49-F238E27FC236}">
              <a16:creationId xmlns:a16="http://schemas.microsoft.com/office/drawing/2014/main" id="{00000000-0008-0000-0400-00003603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823" name="Text Box 39">
          <a:extLst>
            <a:ext uri="{FF2B5EF4-FFF2-40B4-BE49-F238E27FC236}">
              <a16:creationId xmlns:a16="http://schemas.microsoft.com/office/drawing/2014/main" id="{00000000-0008-0000-0400-00003703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824" name="Text Box 39">
          <a:extLst>
            <a:ext uri="{FF2B5EF4-FFF2-40B4-BE49-F238E27FC236}">
              <a16:creationId xmlns:a16="http://schemas.microsoft.com/office/drawing/2014/main" id="{00000000-0008-0000-0400-00003803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25" name="Text Box 38">
          <a:extLst>
            <a:ext uri="{FF2B5EF4-FFF2-40B4-BE49-F238E27FC236}">
              <a16:creationId xmlns:a16="http://schemas.microsoft.com/office/drawing/2014/main" id="{00000000-0008-0000-0400-000039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826" name="Text Box 38">
          <a:extLst>
            <a:ext uri="{FF2B5EF4-FFF2-40B4-BE49-F238E27FC236}">
              <a16:creationId xmlns:a16="http://schemas.microsoft.com/office/drawing/2014/main" id="{00000000-0008-0000-0400-00003A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27" name="Text Box 38">
          <a:extLst>
            <a:ext uri="{FF2B5EF4-FFF2-40B4-BE49-F238E27FC236}">
              <a16:creationId xmlns:a16="http://schemas.microsoft.com/office/drawing/2014/main" id="{00000000-0008-0000-0400-00003B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28" name="Text Box 38">
          <a:extLst>
            <a:ext uri="{FF2B5EF4-FFF2-40B4-BE49-F238E27FC236}">
              <a16:creationId xmlns:a16="http://schemas.microsoft.com/office/drawing/2014/main" id="{00000000-0008-0000-0400-00003C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29" name="Text Box 38">
          <a:extLst>
            <a:ext uri="{FF2B5EF4-FFF2-40B4-BE49-F238E27FC236}">
              <a16:creationId xmlns:a16="http://schemas.microsoft.com/office/drawing/2014/main" id="{00000000-0008-0000-0400-00003D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830" name="Text Box 38">
          <a:extLst>
            <a:ext uri="{FF2B5EF4-FFF2-40B4-BE49-F238E27FC236}">
              <a16:creationId xmlns:a16="http://schemas.microsoft.com/office/drawing/2014/main" id="{00000000-0008-0000-0400-00003E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31" name="Text Box 38">
          <a:extLst>
            <a:ext uri="{FF2B5EF4-FFF2-40B4-BE49-F238E27FC236}">
              <a16:creationId xmlns:a16="http://schemas.microsoft.com/office/drawing/2014/main" id="{00000000-0008-0000-0400-00003F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832" name="Text Box 38">
          <a:extLst>
            <a:ext uri="{FF2B5EF4-FFF2-40B4-BE49-F238E27FC236}">
              <a16:creationId xmlns:a16="http://schemas.microsoft.com/office/drawing/2014/main" id="{00000000-0008-0000-0400-000040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33375"/>
    <xdr:sp macro="" textlink="">
      <xdr:nvSpPr>
        <xdr:cNvPr id="833" name="Text Box 5">
          <a:extLst>
            <a:ext uri="{FF2B5EF4-FFF2-40B4-BE49-F238E27FC236}">
              <a16:creationId xmlns:a16="http://schemas.microsoft.com/office/drawing/2014/main" id="{00000000-0008-0000-0400-000041030000}"/>
            </a:ext>
          </a:extLst>
        </xdr:cNvPr>
        <xdr:cNvSpPr txBox="1">
          <a:spLocks noChangeArrowheads="1"/>
        </xdr:cNvSpPr>
      </xdr:nvSpPr>
      <xdr:spPr bwMode="auto">
        <a:xfrm>
          <a:off x="3952875" y="2845117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834" name="Text Box 38">
          <a:extLst>
            <a:ext uri="{FF2B5EF4-FFF2-40B4-BE49-F238E27FC236}">
              <a16:creationId xmlns:a16="http://schemas.microsoft.com/office/drawing/2014/main" id="{00000000-0008-0000-0400-000042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835" name="Text Box 38">
          <a:extLst>
            <a:ext uri="{FF2B5EF4-FFF2-40B4-BE49-F238E27FC236}">
              <a16:creationId xmlns:a16="http://schemas.microsoft.com/office/drawing/2014/main" id="{00000000-0008-0000-0400-00004303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836" name="Text Box 5">
          <a:extLst>
            <a:ext uri="{FF2B5EF4-FFF2-40B4-BE49-F238E27FC236}">
              <a16:creationId xmlns:a16="http://schemas.microsoft.com/office/drawing/2014/main" id="{00000000-0008-0000-0400-000044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837" name="Text Box 5">
          <a:extLst>
            <a:ext uri="{FF2B5EF4-FFF2-40B4-BE49-F238E27FC236}">
              <a16:creationId xmlns:a16="http://schemas.microsoft.com/office/drawing/2014/main" id="{00000000-0008-0000-0400-000045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838" name="Text Box 5">
          <a:extLst>
            <a:ext uri="{FF2B5EF4-FFF2-40B4-BE49-F238E27FC236}">
              <a16:creationId xmlns:a16="http://schemas.microsoft.com/office/drawing/2014/main" id="{00000000-0008-0000-0400-00004603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39" name="Text Box 38">
          <a:extLst>
            <a:ext uri="{FF2B5EF4-FFF2-40B4-BE49-F238E27FC236}">
              <a16:creationId xmlns:a16="http://schemas.microsoft.com/office/drawing/2014/main" id="{00000000-0008-0000-0400-000047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40" name="Text Box 38">
          <a:extLst>
            <a:ext uri="{FF2B5EF4-FFF2-40B4-BE49-F238E27FC236}">
              <a16:creationId xmlns:a16="http://schemas.microsoft.com/office/drawing/2014/main" id="{00000000-0008-0000-0400-000048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841" name="Text Box 38">
          <a:extLst>
            <a:ext uri="{FF2B5EF4-FFF2-40B4-BE49-F238E27FC236}">
              <a16:creationId xmlns:a16="http://schemas.microsoft.com/office/drawing/2014/main" id="{00000000-0008-0000-0400-000049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42" name="Text Box 38">
          <a:extLst>
            <a:ext uri="{FF2B5EF4-FFF2-40B4-BE49-F238E27FC236}">
              <a16:creationId xmlns:a16="http://schemas.microsoft.com/office/drawing/2014/main" id="{00000000-0008-0000-0400-00004A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43" name="Text Box 38">
          <a:extLst>
            <a:ext uri="{FF2B5EF4-FFF2-40B4-BE49-F238E27FC236}">
              <a16:creationId xmlns:a16="http://schemas.microsoft.com/office/drawing/2014/main" id="{00000000-0008-0000-0400-00004B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844" name="Text Box 38">
          <a:extLst>
            <a:ext uri="{FF2B5EF4-FFF2-40B4-BE49-F238E27FC236}">
              <a16:creationId xmlns:a16="http://schemas.microsoft.com/office/drawing/2014/main" id="{00000000-0008-0000-0400-00004C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45" name="Text Box 38">
          <a:extLst>
            <a:ext uri="{FF2B5EF4-FFF2-40B4-BE49-F238E27FC236}">
              <a16:creationId xmlns:a16="http://schemas.microsoft.com/office/drawing/2014/main" id="{00000000-0008-0000-0400-00004D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846" name="Text Box 38">
          <a:extLst>
            <a:ext uri="{FF2B5EF4-FFF2-40B4-BE49-F238E27FC236}">
              <a16:creationId xmlns:a16="http://schemas.microsoft.com/office/drawing/2014/main" id="{00000000-0008-0000-0400-00004E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47" name="Text Box 38">
          <a:extLst>
            <a:ext uri="{FF2B5EF4-FFF2-40B4-BE49-F238E27FC236}">
              <a16:creationId xmlns:a16="http://schemas.microsoft.com/office/drawing/2014/main" id="{00000000-0008-0000-0400-00004F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48" name="Text Box 38">
          <a:extLst>
            <a:ext uri="{FF2B5EF4-FFF2-40B4-BE49-F238E27FC236}">
              <a16:creationId xmlns:a16="http://schemas.microsoft.com/office/drawing/2014/main" id="{00000000-0008-0000-0400-000050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849" name="Text Box 38">
          <a:extLst>
            <a:ext uri="{FF2B5EF4-FFF2-40B4-BE49-F238E27FC236}">
              <a16:creationId xmlns:a16="http://schemas.microsoft.com/office/drawing/2014/main" id="{00000000-0008-0000-0400-000051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50" name="Text Box 38">
          <a:extLst>
            <a:ext uri="{FF2B5EF4-FFF2-40B4-BE49-F238E27FC236}">
              <a16:creationId xmlns:a16="http://schemas.microsoft.com/office/drawing/2014/main" id="{00000000-0008-0000-0400-000052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51" name="Text Box 38">
          <a:extLst>
            <a:ext uri="{FF2B5EF4-FFF2-40B4-BE49-F238E27FC236}">
              <a16:creationId xmlns:a16="http://schemas.microsoft.com/office/drawing/2014/main" id="{00000000-0008-0000-0400-000053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09550"/>
    <xdr:sp macro="" textlink="">
      <xdr:nvSpPr>
        <xdr:cNvPr id="852" name="Text Box 38">
          <a:extLst>
            <a:ext uri="{FF2B5EF4-FFF2-40B4-BE49-F238E27FC236}">
              <a16:creationId xmlns:a16="http://schemas.microsoft.com/office/drawing/2014/main" id="{00000000-0008-0000-0400-000054030000}"/>
            </a:ext>
          </a:extLst>
        </xdr:cNvPr>
        <xdr:cNvSpPr txBox="1">
          <a:spLocks noChangeArrowheads="1"/>
        </xdr:cNvSpPr>
      </xdr:nvSpPr>
      <xdr:spPr bwMode="auto">
        <a:xfrm>
          <a:off x="450532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853" name="Text Box 39">
          <a:extLst>
            <a:ext uri="{FF2B5EF4-FFF2-40B4-BE49-F238E27FC236}">
              <a16:creationId xmlns:a16="http://schemas.microsoft.com/office/drawing/2014/main" id="{00000000-0008-0000-0400-00005503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854" name="Text Box 39">
          <a:extLst>
            <a:ext uri="{FF2B5EF4-FFF2-40B4-BE49-F238E27FC236}">
              <a16:creationId xmlns:a16="http://schemas.microsoft.com/office/drawing/2014/main" id="{00000000-0008-0000-0400-00005603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855" name="Text Box 39">
          <a:extLst>
            <a:ext uri="{FF2B5EF4-FFF2-40B4-BE49-F238E27FC236}">
              <a16:creationId xmlns:a16="http://schemas.microsoft.com/office/drawing/2014/main" id="{00000000-0008-0000-0400-00005703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56" name="Text Box 38">
          <a:extLst>
            <a:ext uri="{FF2B5EF4-FFF2-40B4-BE49-F238E27FC236}">
              <a16:creationId xmlns:a16="http://schemas.microsoft.com/office/drawing/2014/main" id="{00000000-0008-0000-0400-000058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857" name="Text Box 38">
          <a:extLst>
            <a:ext uri="{FF2B5EF4-FFF2-40B4-BE49-F238E27FC236}">
              <a16:creationId xmlns:a16="http://schemas.microsoft.com/office/drawing/2014/main" id="{00000000-0008-0000-0400-000059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58" name="Text Box 38">
          <a:extLst>
            <a:ext uri="{FF2B5EF4-FFF2-40B4-BE49-F238E27FC236}">
              <a16:creationId xmlns:a16="http://schemas.microsoft.com/office/drawing/2014/main" id="{00000000-0008-0000-0400-00005A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59" name="Text Box 38">
          <a:extLst>
            <a:ext uri="{FF2B5EF4-FFF2-40B4-BE49-F238E27FC236}">
              <a16:creationId xmlns:a16="http://schemas.microsoft.com/office/drawing/2014/main" id="{00000000-0008-0000-0400-00005B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60" name="Text Box 38">
          <a:extLst>
            <a:ext uri="{FF2B5EF4-FFF2-40B4-BE49-F238E27FC236}">
              <a16:creationId xmlns:a16="http://schemas.microsoft.com/office/drawing/2014/main" id="{00000000-0008-0000-0400-00005C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861" name="Text Box 38">
          <a:extLst>
            <a:ext uri="{FF2B5EF4-FFF2-40B4-BE49-F238E27FC236}">
              <a16:creationId xmlns:a16="http://schemas.microsoft.com/office/drawing/2014/main" id="{00000000-0008-0000-0400-00005D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62" name="Text Box 38">
          <a:extLst>
            <a:ext uri="{FF2B5EF4-FFF2-40B4-BE49-F238E27FC236}">
              <a16:creationId xmlns:a16="http://schemas.microsoft.com/office/drawing/2014/main" id="{00000000-0008-0000-0400-00005E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863" name="Text Box 38">
          <a:extLst>
            <a:ext uri="{FF2B5EF4-FFF2-40B4-BE49-F238E27FC236}">
              <a16:creationId xmlns:a16="http://schemas.microsoft.com/office/drawing/2014/main" id="{00000000-0008-0000-0400-00005F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33375"/>
    <xdr:sp macro="" textlink="">
      <xdr:nvSpPr>
        <xdr:cNvPr id="864" name="Text Box 5">
          <a:extLst>
            <a:ext uri="{FF2B5EF4-FFF2-40B4-BE49-F238E27FC236}">
              <a16:creationId xmlns:a16="http://schemas.microsoft.com/office/drawing/2014/main" id="{00000000-0008-0000-0400-000060030000}"/>
            </a:ext>
          </a:extLst>
        </xdr:cNvPr>
        <xdr:cNvSpPr txBox="1">
          <a:spLocks noChangeArrowheads="1"/>
        </xdr:cNvSpPr>
      </xdr:nvSpPr>
      <xdr:spPr bwMode="auto">
        <a:xfrm>
          <a:off x="3952875" y="2845117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865" name="Text Box 38">
          <a:extLst>
            <a:ext uri="{FF2B5EF4-FFF2-40B4-BE49-F238E27FC236}">
              <a16:creationId xmlns:a16="http://schemas.microsoft.com/office/drawing/2014/main" id="{00000000-0008-0000-0400-000061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866" name="Text Box 38">
          <a:extLst>
            <a:ext uri="{FF2B5EF4-FFF2-40B4-BE49-F238E27FC236}">
              <a16:creationId xmlns:a16="http://schemas.microsoft.com/office/drawing/2014/main" id="{00000000-0008-0000-0400-00006203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867" name="Text Box 5">
          <a:extLst>
            <a:ext uri="{FF2B5EF4-FFF2-40B4-BE49-F238E27FC236}">
              <a16:creationId xmlns:a16="http://schemas.microsoft.com/office/drawing/2014/main" id="{00000000-0008-0000-0400-000063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868" name="Text Box 5">
          <a:extLst>
            <a:ext uri="{FF2B5EF4-FFF2-40B4-BE49-F238E27FC236}">
              <a16:creationId xmlns:a16="http://schemas.microsoft.com/office/drawing/2014/main" id="{00000000-0008-0000-0400-000064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869" name="Text Box 5">
          <a:extLst>
            <a:ext uri="{FF2B5EF4-FFF2-40B4-BE49-F238E27FC236}">
              <a16:creationId xmlns:a16="http://schemas.microsoft.com/office/drawing/2014/main" id="{00000000-0008-0000-0400-00006503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70" name="Text Box 38">
          <a:extLst>
            <a:ext uri="{FF2B5EF4-FFF2-40B4-BE49-F238E27FC236}">
              <a16:creationId xmlns:a16="http://schemas.microsoft.com/office/drawing/2014/main" id="{00000000-0008-0000-0400-000066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71" name="Text Box 38">
          <a:extLst>
            <a:ext uri="{FF2B5EF4-FFF2-40B4-BE49-F238E27FC236}">
              <a16:creationId xmlns:a16="http://schemas.microsoft.com/office/drawing/2014/main" id="{00000000-0008-0000-0400-000067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872" name="Text Box 38">
          <a:extLst>
            <a:ext uri="{FF2B5EF4-FFF2-40B4-BE49-F238E27FC236}">
              <a16:creationId xmlns:a16="http://schemas.microsoft.com/office/drawing/2014/main" id="{00000000-0008-0000-0400-000068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73" name="Text Box 38">
          <a:extLst>
            <a:ext uri="{FF2B5EF4-FFF2-40B4-BE49-F238E27FC236}">
              <a16:creationId xmlns:a16="http://schemas.microsoft.com/office/drawing/2014/main" id="{00000000-0008-0000-0400-000069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74" name="Text Box 38">
          <a:extLst>
            <a:ext uri="{FF2B5EF4-FFF2-40B4-BE49-F238E27FC236}">
              <a16:creationId xmlns:a16="http://schemas.microsoft.com/office/drawing/2014/main" id="{00000000-0008-0000-0400-00006A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875" name="Text Box 38">
          <a:extLst>
            <a:ext uri="{FF2B5EF4-FFF2-40B4-BE49-F238E27FC236}">
              <a16:creationId xmlns:a16="http://schemas.microsoft.com/office/drawing/2014/main" id="{00000000-0008-0000-0400-00006B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76" name="Text Box 38">
          <a:extLst>
            <a:ext uri="{FF2B5EF4-FFF2-40B4-BE49-F238E27FC236}">
              <a16:creationId xmlns:a16="http://schemas.microsoft.com/office/drawing/2014/main" id="{00000000-0008-0000-0400-00006C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877" name="Text Box 38">
          <a:extLst>
            <a:ext uri="{FF2B5EF4-FFF2-40B4-BE49-F238E27FC236}">
              <a16:creationId xmlns:a16="http://schemas.microsoft.com/office/drawing/2014/main" id="{00000000-0008-0000-0400-00006D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78" name="Text Box 38">
          <a:extLst>
            <a:ext uri="{FF2B5EF4-FFF2-40B4-BE49-F238E27FC236}">
              <a16:creationId xmlns:a16="http://schemas.microsoft.com/office/drawing/2014/main" id="{00000000-0008-0000-0400-00006E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79" name="Text Box 38">
          <a:extLst>
            <a:ext uri="{FF2B5EF4-FFF2-40B4-BE49-F238E27FC236}">
              <a16:creationId xmlns:a16="http://schemas.microsoft.com/office/drawing/2014/main" id="{00000000-0008-0000-0400-00006F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880" name="Text Box 38">
          <a:extLst>
            <a:ext uri="{FF2B5EF4-FFF2-40B4-BE49-F238E27FC236}">
              <a16:creationId xmlns:a16="http://schemas.microsoft.com/office/drawing/2014/main" id="{00000000-0008-0000-0400-000070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81" name="Text Box 38">
          <a:extLst>
            <a:ext uri="{FF2B5EF4-FFF2-40B4-BE49-F238E27FC236}">
              <a16:creationId xmlns:a16="http://schemas.microsoft.com/office/drawing/2014/main" id="{00000000-0008-0000-0400-000071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82" name="Text Box 38">
          <a:extLst>
            <a:ext uri="{FF2B5EF4-FFF2-40B4-BE49-F238E27FC236}">
              <a16:creationId xmlns:a16="http://schemas.microsoft.com/office/drawing/2014/main" id="{00000000-0008-0000-0400-000072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09550"/>
    <xdr:sp macro="" textlink="">
      <xdr:nvSpPr>
        <xdr:cNvPr id="883" name="Text Box 38">
          <a:extLst>
            <a:ext uri="{FF2B5EF4-FFF2-40B4-BE49-F238E27FC236}">
              <a16:creationId xmlns:a16="http://schemas.microsoft.com/office/drawing/2014/main" id="{00000000-0008-0000-0400-000073030000}"/>
            </a:ext>
          </a:extLst>
        </xdr:cNvPr>
        <xdr:cNvSpPr txBox="1">
          <a:spLocks noChangeArrowheads="1"/>
        </xdr:cNvSpPr>
      </xdr:nvSpPr>
      <xdr:spPr bwMode="auto">
        <a:xfrm>
          <a:off x="450532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884" name="Text Box 39">
          <a:extLst>
            <a:ext uri="{FF2B5EF4-FFF2-40B4-BE49-F238E27FC236}">
              <a16:creationId xmlns:a16="http://schemas.microsoft.com/office/drawing/2014/main" id="{00000000-0008-0000-0400-00007403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885" name="Text Box 39">
          <a:extLst>
            <a:ext uri="{FF2B5EF4-FFF2-40B4-BE49-F238E27FC236}">
              <a16:creationId xmlns:a16="http://schemas.microsoft.com/office/drawing/2014/main" id="{00000000-0008-0000-0400-00007503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886" name="Text Box 39">
          <a:extLst>
            <a:ext uri="{FF2B5EF4-FFF2-40B4-BE49-F238E27FC236}">
              <a16:creationId xmlns:a16="http://schemas.microsoft.com/office/drawing/2014/main" id="{00000000-0008-0000-0400-00007603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87" name="Text Box 38">
          <a:extLst>
            <a:ext uri="{FF2B5EF4-FFF2-40B4-BE49-F238E27FC236}">
              <a16:creationId xmlns:a16="http://schemas.microsoft.com/office/drawing/2014/main" id="{00000000-0008-0000-0400-000077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888" name="Text Box 38">
          <a:extLst>
            <a:ext uri="{FF2B5EF4-FFF2-40B4-BE49-F238E27FC236}">
              <a16:creationId xmlns:a16="http://schemas.microsoft.com/office/drawing/2014/main" id="{00000000-0008-0000-0400-000078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89" name="Text Box 38">
          <a:extLst>
            <a:ext uri="{FF2B5EF4-FFF2-40B4-BE49-F238E27FC236}">
              <a16:creationId xmlns:a16="http://schemas.microsoft.com/office/drawing/2014/main" id="{00000000-0008-0000-0400-000079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90" name="Text Box 38">
          <a:extLst>
            <a:ext uri="{FF2B5EF4-FFF2-40B4-BE49-F238E27FC236}">
              <a16:creationId xmlns:a16="http://schemas.microsoft.com/office/drawing/2014/main" id="{00000000-0008-0000-0400-00007A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91" name="Text Box 38">
          <a:extLst>
            <a:ext uri="{FF2B5EF4-FFF2-40B4-BE49-F238E27FC236}">
              <a16:creationId xmlns:a16="http://schemas.microsoft.com/office/drawing/2014/main" id="{00000000-0008-0000-0400-00007B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892" name="Text Box 38">
          <a:extLst>
            <a:ext uri="{FF2B5EF4-FFF2-40B4-BE49-F238E27FC236}">
              <a16:creationId xmlns:a16="http://schemas.microsoft.com/office/drawing/2014/main" id="{00000000-0008-0000-0400-00007C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893" name="Text Box 38">
          <a:extLst>
            <a:ext uri="{FF2B5EF4-FFF2-40B4-BE49-F238E27FC236}">
              <a16:creationId xmlns:a16="http://schemas.microsoft.com/office/drawing/2014/main" id="{00000000-0008-0000-0400-00007D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894" name="Text Box 38">
          <a:extLst>
            <a:ext uri="{FF2B5EF4-FFF2-40B4-BE49-F238E27FC236}">
              <a16:creationId xmlns:a16="http://schemas.microsoft.com/office/drawing/2014/main" id="{00000000-0008-0000-0400-00007E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33375"/>
    <xdr:sp macro="" textlink="">
      <xdr:nvSpPr>
        <xdr:cNvPr id="895" name="Text Box 5">
          <a:extLst>
            <a:ext uri="{FF2B5EF4-FFF2-40B4-BE49-F238E27FC236}">
              <a16:creationId xmlns:a16="http://schemas.microsoft.com/office/drawing/2014/main" id="{00000000-0008-0000-0400-00007F030000}"/>
            </a:ext>
          </a:extLst>
        </xdr:cNvPr>
        <xdr:cNvSpPr txBox="1">
          <a:spLocks noChangeArrowheads="1"/>
        </xdr:cNvSpPr>
      </xdr:nvSpPr>
      <xdr:spPr bwMode="auto">
        <a:xfrm>
          <a:off x="3952875" y="2845117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896" name="Text Box 38">
          <a:extLst>
            <a:ext uri="{FF2B5EF4-FFF2-40B4-BE49-F238E27FC236}">
              <a16:creationId xmlns:a16="http://schemas.microsoft.com/office/drawing/2014/main" id="{00000000-0008-0000-0400-000080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897" name="Text Box 38">
          <a:extLst>
            <a:ext uri="{FF2B5EF4-FFF2-40B4-BE49-F238E27FC236}">
              <a16:creationId xmlns:a16="http://schemas.microsoft.com/office/drawing/2014/main" id="{00000000-0008-0000-0400-00008103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898" name="Text Box 5">
          <a:extLst>
            <a:ext uri="{FF2B5EF4-FFF2-40B4-BE49-F238E27FC236}">
              <a16:creationId xmlns:a16="http://schemas.microsoft.com/office/drawing/2014/main" id="{00000000-0008-0000-0400-000082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899" name="Text Box 5">
          <a:extLst>
            <a:ext uri="{FF2B5EF4-FFF2-40B4-BE49-F238E27FC236}">
              <a16:creationId xmlns:a16="http://schemas.microsoft.com/office/drawing/2014/main" id="{00000000-0008-0000-0400-000083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900" name="Text Box 5">
          <a:extLst>
            <a:ext uri="{FF2B5EF4-FFF2-40B4-BE49-F238E27FC236}">
              <a16:creationId xmlns:a16="http://schemas.microsoft.com/office/drawing/2014/main" id="{00000000-0008-0000-0400-00008403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01" name="Text Box 38">
          <a:extLst>
            <a:ext uri="{FF2B5EF4-FFF2-40B4-BE49-F238E27FC236}">
              <a16:creationId xmlns:a16="http://schemas.microsoft.com/office/drawing/2014/main" id="{00000000-0008-0000-0400-000085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02" name="Text Box 38">
          <a:extLst>
            <a:ext uri="{FF2B5EF4-FFF2-40B4-BE49-F238E27FC236}">
              <a16:creationId xmlns:a16="http://schemas.microsoft.com/office/drawing/2014/main" id="{00000000-0008-0000-0400-000086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903" name="Text Box 38">
          <a:extLst>
            <a:ext uri="{FF2B5EF4-FFF2-40B4-BE49-F238E27FC236}">
              <a16:creationId xmlns:a16="http://schemas.microsoft.com/office/drawing/2014/main" id="{00000000-0008-0000-0400-000087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04" name="Text Box 38">
          <a:extLst>
            <a:ext uri="{FF2B5EF4-FFF2-40B4-BE49-F238E27FC236}">
              <a16:creationId xmlns:a16="http://schemas.microsoft.com/office/drawing/2014/main" id="{00000000-0008-0000-0400-000088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05" name="Text Box 38">
          <a:extLst>
            <a:ext uri="{FF2B5EF4-FFF2-40B4-BE49-F238E27FC236}">
              <a16:creationId xmlns:a16="http://schemas.microsoft.com/office/drawing/2014/main" id="{00000000-0008-0000-0400-000089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906" name="Text Box 38">
          <a:extLst>
            <a:ext uri="{FF2B5EF4-FFF2-40B4-BE49-F238E27FC236}">
              <a16:creationId xmlns:a16="http://schemas.microsoft.com/office/drawing/2014/main" id="{00000000-0008-0000-0400-00008A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07" name="Text Box 38">
          <a:extLst>
            <a:ext uri="{FF2B5EF4-FFF2-40B4-BE49-F238E27FC236}">
              <a16:creationId xmlns:a16="http://schemas.microsoft.com/office/drawing/2014/main" id="{00000000-0008-0000-0400-00008B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908" name="Text Box 38">
          <a:extLst>
            <a:ext uri="{FF2B5EF4-FFF2-40B4-BE49-F238E27FC236}">
              <a16:creationId xmlns:a16="http://schemas.microsoft.com/office/drawing/2014/main" id="{00000000-0008-0000-0400-00008C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09" name="Text Box 38">
          <a:extLst>
            <a:ext uri="{FF2B5EF4-FFF2-40B4-BE49-F238E27FC236}">
              <a16:creationId xmlns:a16="http://schemas.microsoft.com/office/drawing/2014/main" id="{00000000-0008-0000-0400-00008D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10" name="Text Box 38">
          <a:extLst>
            <a:ext uri="{FF2B5EF4-FFF2-40B4-BE49-F238E27FC236}">
              <a16:creationId xmlns:a16="http://schemas.microsoft.com/office/drawing/2014/main" id="{00000000-0008-0000-0400-00008E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911" name="Text Box 38">
          <a:extLst>
            <a:ext uri="{FF2B5EF4-FFF2-40B4-BE49-F238E27FC236}">
              <a16:creationId xmlns:a16="http://schemas.microsoft.com/office/drawing/2014/main" id="{00000000-0008-0000-0400-00008F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12" name="Text Box 38">
          <a:extLst>
            <a:ext uri="{FF2B5EF4-FFF2-40B4-BE49-F238E27FC236}">
              <a16:creationId xmlns:a16="http://schemas.microsoft.com/office/drawing/2014/main" id="{00000000-0008-0000-0400-000090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13" name="Text Box 38">
          <a:extLst>
            <a:ext uri="{FF2B5EF4-FFF2-40B4-BE49-F238E27FC236}">
              <a16:creationId xmlns:a16="http://schemas.microsoft.com/office/drawing/2014/main" id="{00000000-0008-0000-0400-000091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09550"/>
    <xdr:sp macro="" textlink="">
      <xdr:nvSpPr>
        <xdr:cNvPr id="914" name="Text Box 38">
          <a:extLst>
            <a:ext uri="{FF2B5EF4-FFF2-40B4-BE49-F238E27FC236}">
              <a16:creationId xmlns:a16="http://schemas.microsoft.com/office/drawing/2014/main" id="{00000000-0008-0000-0400-000092030000}"/>
            </a:ext>
          </a:extLst>
        </xdr:cNvPr>
        <xdr:cNvSpPr txBox="1">
          <a:spLocks noChangeArrowheads="1"/>
        </xdr:cNvSpPr>
      </xdr:nvSpPr>
      <xdr:spPr bwMode="auto">
        <a:xfrm>
          <a:off x="450532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915" name="Text Box 39">
          <a:extLst>
            <a:ext uri="{FF2B5EF4-FFF2-40B4-BE49-F238E27FC236}">
              <a16:creationId xmlns:a16="http://schemas.microsoft.com/office/drawing/2014/main" id="{00000000-0008-0000-0400-00009303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916" name="Text Box 39">
          <a:extLst>
            <a:ext uri="{FF2B5EF4-FFF2-40B4-BE49-F238E27FC236}">
              <a16:creationId xmlns:a16="http://schemas.microsoft.com/office/drawing/2014/main" id="{00000000-0008-0000-0400-00009403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917" name="Text Box 39">
          <a:extLst>
            <a:ext uri="{FF2B5EF4-FFF2-40B4-BE49-F238E27FC236}">
              <a16:creationId xmlns:a16="http://schemas.microsoft.com/office/drawing/2014/main" id="{00000000-0008-0000-0400-00009503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18" name="Text Box 38">
          <a:extLst>
            <a:ext uri="{FF2B5EF4-FFF2-40B4-BE49-F238E27FC236}">
              <a16:creationId xmlns:a16="http://schemas.microsoft.com/office/drawing/2014/main" id="{00000000-0008-0000-0400-000096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919" name="Text Box 38">
          <a:extLst>
            <a:ext uri="{FF2B5EF4-FFF2-40B4-BE49-F238E27FC236}">
              <a16:creationId xmlns:a16="http://schemas.microsoft.com/office/drawing/2014/main" id="{00000000-0008-0000-0400-000097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20" name="Text Box 38">
          <a:extLst>
            <a:ext uri="{FF2B5EF4-FFF2-40B4-BE49-F238E27FC236}">
              <a16:creationId xmlns:a16="http://schemas.microsoft.com/office/drawing/2014/main" id="{00000000-0008-0000-0400-000098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21" name="Text Box 38">
          <a:extLst>
            <a:ext uri="{FF2B5EF4-FFF2-40B4-BE49-F238E27FC236}">
              <a16:creationId xmlns:a16="http://schemas.microsoft.com/office/drawing/2014/main" id="{00000000-0008-0000-0400-000099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22" name="Text Box 38">
          <a:extLst>
            <a:ext uri="{FF2B5EF4-FFF2-40B4-BE49-F238E27FC236}">
              <a16:creationId xmlns:a16="http://schemas.microsoft.com/office/drawing/2014/main" id="{00000000-0008-0000-0400-00009A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923" name="Text Box 38">
          <a:extLst>
            <a:ext uri="{FF2B5EF4-FFF2-40B4-BE49-F238E27FC236}">
              <a16:creationId xmlns:a16="http://schemas.microsoft.com/office/drawing/2014/main" id="{00000000-0008-0000-0400-00009B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24" name="Text Box 38">
          <a:extLst>
            <a:ext uri="{FF2B5EF4-FFF2-40B4-BE49-F238E27FC236}">
              <a16:creationId xmlns:a16="http://schemas.microsoft.com/office/drawing/2014/main" id="{00000000-0008-0000-0400-00009C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925" name="Text Box 38">
          <a:extLst>
            <a:ext uri="{FF2B5EF4-FFF2-40B4-BE49-F238E27FC236}">
              <a16:creationId xmlns:a16="http://schemas.microsoft.com/office/drawing/2014/main" id="{00000000-0008-0000-0400-00009D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33375"/>
    <xdr:sp macro="" textlink="">
      <xdr:nvSpPr>
        <xdr:cNvPr id="926" name="Text Box 5">
          <a:extLst>
            <a:ext uri="{FF2B5EF4-FFF2-40B4-BE49-F238E27FC236}">
              <a16:creationId xmlns:a16="http://schemas.microsoft.com/office/drawing/2014/main" id="{00000000-0008-0000-0400-00009E030000}"/>
            </a:ext>
          </a:extLst>
        </xdr:cNvPr>
        <xdr:cNvSpPr txBox="1">
          <a:spLocks noChangeArrowheads="1"/>
        </xdr:cNvSpPr>
      </xdr:nvSpPr>
      <xdr:spPr bwMode="auto">
        <a:xfrm>
          <a:off x="3952875" y="2845117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927" name="Text Box 38">
          <a:extLst>
            <a:ext uri="{FF2B5EF4-FFF2-40B4-BE49-F238E27FC236}">
              <a16:creationId xmlns:a16="http://schemas.microsoft.com/office/drawing/2014/main" id="{00000000-0008-0000-0400-00009F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928" name="Text Box 38">
          <a:extLst>
            <a:ext uri="{FF2B5EF4-FFF2-40B4-BE49-F238E27FC236}">
              <a16:creationId xmlns:a16="http://schemas.microsoft.com/office/drawing/2014/main" id="{00000000-0008-0000-0400-0000A003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929" name="Text Box 5">
          <a:extLst>
            <a:ext uri="{FF2B5EF4-FFF2-40B4-BE49-F238E27FC236}">
              <a16:creationId xmlns:a16="http://schemas.microsoft.com/office/drawing/2014/main" id="{00000000-0008-0000-0400-0000A1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930" name="Text Box 5">
          <a:extLst>
            <a:ext uri="{FF2B5EF4-FFF2-40B4-BE49-F238E27FC236}">
              <a16:creationId xmlns:a16="http://schemas.microsoft.com/office/drawing/2014/main" id="{00000000-0008-0000-0400-0000A2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931" name="Text Box 5">
          <a:extLst>
            <a:ext uri="{FF2B5EF4-FFF2-40B4-BE49-F238E27FC236}">
              <a16:creationId xmlns:a16="http://schemas.microsoft.com/office/drawing/2014/main" id="{00000000-0008-0000-0400-0000A303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32" name="Text Box 38">
          <a:extLst>
            <a:ext uri="{FF2B5EF4-FFF2-40B4-BE49-F238E27FC236}">
              <a16:creationId xmlns:a16="http://schemas.microsoft.com/office/drawing/2014/main" id="{00000000-0008-0000-0400-0000A4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33" name="Text Box 38">
          <a:extLst>
            <a:ext uri="{FF2B5EF4-FFF2-40B4-BE49-F238E27FC236}">
              <a16:creationId xmlns:a16="http://schemas.microsoft.com/office/drawing/2014/main" id="{00000000-0008-0000-0400-0000A5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934" name="Text Box 38">
          <a:extLst>
            <a:ext uri="{FF2B5EF4-FFF2-40B4-BE49-F238E27FC236}">
              <a16:creationId xmlns:a16="http://schemas.microsoft.com/office/drawing/2014/main" id="{00000000-0008-0000-0400-0000A6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35" name="Text Box 38">
          <a:extLst>
            <a:ext uri="{FF2B5EF4-FFF2-40B4-BE49-F238E27FC236}">
              <a16:creationId xmlns:a16="http://schemas.microsoft.com/office/drawing/2014/main" id="{00000000-0008-0000-0400-0000A7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36" name="Text Box 38">
          <a:extLst>
            <a:ext uri="{FF2B5EF4-FFF2-40B4-BE49-F238E27FC236}">
              <a16:creationId xmlns:a16="http://schemas.microsoft.com/office/drawing/2014/main" id="{00000000-0008-0000-0400-0000A8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937" name="Text Box 38">
          <a:extLst>
            <a:ext uri="{FF2B5EF4-FFF2-40B4-BE49-F238E27FC236}">
              <a16:creationId xmlns:a16="http://schemas.microsoft.com/office/drawing/2014/main" id="{00000000-0008-0000-0400-0000A9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38" name="Text Box 38">
          <a:extLst>
            <a:ext uri="{FF2B5EF4-FFF2-40B4-BE49-F238E27FC236}">
              <a16:creationId xmlns:a16="http://schemas.microsoft.com/office/drawing/2014/main" id="{00000000-0008-0000-0400-0000AA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939" name="Text Box 38">
          <a:extLst>
            <a:ext uri="{FF2B5EF4-FFF2-40B4-BE49-F238E27FC236}">
              <a16:creationId xmlns:a16="http://schemas.microsoft.com/office/drawing/2014/main" id="{00000000-0008-0000-0400-0000AB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40" name="Text Box 38">
          <a:extLst>
            <a:ext uri="{FF2B5EF4-FFF2-40B4-BE49-F238E27FC236}">
              <a16:creationId xmlns:a16="http://schemas.microsoft.com/office/drawing/2014/main" id="{00000000-0008-0000-0400-0000AC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41" name="Text Box 38">
          <a:extLst>
            <a:ext uri="{FF2B5EF4-FFF2-40B4-BE49-F238E27FC236}">
              <a16:creationId xmlns:a16="http://schemas.microsoft.com/office/drawing/2014/main" id="{00000000-0008-0000-0400-0000AD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942" name="Text Box 38">
          <a:extLst>
            <a:ext uri="{FF2B5EF4-FFF2-40B4-BE49-F238E27FC236}">
              <a16:creationId xmlns:a16="http://schemas.microsoft.com/office/drawing/2014/main" id="{00000000-0008-0000-0400-0000AE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43" name="Text Box 38">
          <a:extLst>
            <a:ext uri="{FF2B5EF4-FFF2-40B4-BE49-F238E27FC236}">
              <a16:creationId xmlns:a16="http://schemas.microsoft.com/office/drawing/2014/main" id="{00000000-0008-0000-0400-0000AF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44" name="Text Box 38">
          <a:extLst>
            <a:ext uri="{FF2B5EF4-FFF2-40B4-BE49-F238E27FC236}">
              <a16:creationId xmlns:a16="http://schemas.microsoft.com/office/drawing/2014/main" id="{00000000-0008-0000-0400-0000B0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09550"/>
    <xdr:sp macro="" textlink="">
      <xdr:nvSpPr>
        <xdr:cNvPr id="945" name="Text Box 38">
          <a:extLst>
            <a:ext uri="{FF2B5EF4-FFF2-40B4-BE49-F238E27FC236}">
              <a16:creationId xmlns:a16="http://schemas.microsoft.com/office/drawing/2014/main" id="{00000000-0008-0000-0400-0000B1030000}"/>
            </a:ext>
          </a:extLst>
        </xdr:cNvPr>
        <xdr:cNvSpPr txBox="1">
          <a:spLocks noChangeArrowheads="1"/>
        </xdr:cNvSpPr>
      </xdr:nvSpPr>
      <xdr:spPr bwMode="auto">
        <a:xfrm>
          <a:off x="450532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946" name="Text Box 39">
          <a:extLst>
            <a:ext uri="{FF2B5EF4-FFF2-40B4-BE49-F238E27FC236}">
              <a16:creationId xmlns:a16="http://schemas.microsoft.com/office/drawing/2014/main" id="{00000000-0008-0000-0400-0000B203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947" name="Text Box 39">
          <a:extLst>
            <a:ext uri="{FF2B5EF4-FFF2-40B4-BE49-F238E27FC236}">
              <a16:creationId xmlns:a16="http://schemas.microsoft.com/office/drawing/2014/main" id="{00000000-0008-0000-0400-0000B303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948" name="Text Box 39">
          <a:extLst>
            <a:ext uri="{FF2B5EF4-FFF2-40B4-BE49-F238E27FC236}">
              <a16:creationId xmlns:a16="http://schemas.microsoft.com/office/drawing/2014/main" id="{00000000-0008-0000-0400-0000B403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49" name="Text Box 38">
          <a:extLst>
            <a:ext uri="{FF2B5EF4-FFF2-40B4-BE49-F238E27FC236}">
              <a16:creationId xmlns:a16="http://schemas.microsoft.com/office/drawing/2014/main" id="{00000000-0008-0000-0400-0000B5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950" name="Text Box 38">
          <a:extLst>
            <a:ext uri="{FF2B5EF4-FFF2-40B4-BE49-F238E27FC236}">
              <a16:creationId xmlns:a16="http://schemas.microsoft.com/office/drawing/2014/main" id="{00000000-0008-0000-0400-0000B6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51" name="Text Box 38">
          <a:extLst>
            <a:ext uri="{FF2B5EF4-FFF2-40B4-BE49-F238E27FC236}">
              <a16:creationId xmlns:a16="http://schemas.microsoft.com/office/drawing/2014/main" id="{00000000-0008-0000-0400-0000B7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52" name="Text Box 38">
          <a:extLst>
            <a:ext uri="{FF2B5EF4-FFF2-40B4-BE49-F238E27FC236}">
              <a16:creationId xmlns:a16="http://schemas.microsoft.com/office/drawing/2014/main" id="{00000000-0008-0000-0400-0000B8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53" name="Text Box 38">
          <a:extLst>
            <a:ext uri="{FF2B5EF4-FFF2-40B4-BE49-F238E27FC236}">
              <a16:creationId xmlns:a16="http://schemas.microsoft.com/office/drawing/2014/main" id="{00000000-0008-0000-0400-0000B9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954" name="Text Box 38">
          <a:extLst>
            <a:ext uri="{FF2B5EF4-FFF2-40B4-BE49-F238E27FC236}">
              <a16:creationId xmlns:a16="http://schemas.microsoft.com/office/drawing/2014/main" id="{00000000-0008-0000-0400-0000BA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55" name="Text Box 38">
          <a:extLst>
            <a:ext uri="{FF2B5EF4-FFF2-40B4-BE49-F238E27FC236}">
              <a16:creationId xmlns:a16="http://schemas.microsoft.com/office/drawing/2014/main" id="{00000000-0008-0000-0400-0000BB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956" name="Text Box 38">
          <a:extLst>
            <a:ext uri="{FF2B5EF4-FFF2-40B4-BE49-F238E27FC236}">
              <a16:creationId xmlns:a16="http://schemas.microsoft.com/office/drawing/2014/main" id="{00000000-0008-0000-0400-0000BC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33375"/>
    <xdr:sp macro="" textlink="">
      <xdr:nvSpPr>
        <xdr:cNvPr id="957" name="Text Box 5">
          <a:extLst>
            <a:ext uri="{FF2B5EF4-FFF2-40B4-BE49-F238E27FC236}">
              <a16:creationId xmlns:a16="http://schemas.microsoft.com/office/drawing/2014/main" id="{00000000-0008-0000-0400-0000BD030000}"/>
            </a:ext>
          </a:extLst>
        </xdr:cNvPr>
        <xdr:cNvSpPr txBox="1">
          <a:spLocks noChangeArrowheads="1"/>
        </xdr:cNvSpPr>
      </xdr:nvSpPr>
      <xdr:spPr bwMode="auto">
        <a:xfrm>
          <a:off x="3952875" y="2845117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958" name="Text Box 38">
          <a:extLst>
            <a:ext uri="{FF2B5EF4-FFF2-40B4-BE49-F238E27FC236}">
              <a16:creationId xmlns:a16="http://schemas.microsoft.com/office/drawing/2014/main" id="{00000000-0008-0000-0400-0000BE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959" name="Text Box 38">
          <a:extLst>
            <a:ext uri="{FF2B5EF4-FFF2-40B4-BE49-F238E27FC236}">
              <a16:creationId xmlns:a16="http://schemas.microsoft.com/office/drawing/2014/main" id="{00000000-0008-0000-0400-0000BF03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960" name="Text Box 5">
          <a:extLst>
            <a:ext uri="{FF2B5EF4-FFF2-40B4-BE49-F238E27FC236}">
              <a16:creationId xmlns:a16="http://schemas.microsoft.com/office/drawing/2014/main" id="{00000000-0008-0000-0400-0000C0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961" name="Text Box 5">
          <a:extLst>
            <a:ext uri="{FF2B5EF4-FFF2-40B4-BE49-F238E27FC236}">
              <a16:creationId xmlns:a16="http://schemas.microsoft.com/office/drawing/2014/main" id="{00000000-0008-0000-0400-0000C1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962" name="Text Box 5">
          <a:extLst>
            <a:ext uri="{FF2B5EF4-FFF2-40B4-BE49-F238E27FC236}">
              <a16:creationId xmlns:a16="http://schemas.microsoft.com/office/drawing/2014/main" id="{00000000-0008-0000-0400-0000C203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63" name="Text Box 38">
          <a:extLst>
            <a:ext uri="{FF2B5EF4-FFF2-40B4-BE49-F238E27FC236}">
              <a16:creationId xmlns:a16="http://schemas.microsoft.com/office/drawing/2014/main" id="{00000000-0008-0000-0400-0000C3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64" name="Text Box 38">
          <a:extLst>
            <a:ext uri="{FF2B5EF4-FFF2-40B4-BE49-F238E27FC236}">
              <a16:creationId xmlns:a16="http://schemas.microsoft.com/office/drawing/2014/main" id="{00000000-0008-0000-0400-0000C4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965" name="Text Box 38">
          <a:extLst>
            <a:ext uri="{FF2B5EF4-FFF2-40B4-BE49-F238E27FC236}">
              <a16:creationId xmlns:a16="http://schemas.microsoft.com/office/drawing/2014/main" id="{00000000-0008-0000-0400-0000C5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66" name="Text Box 38">
          <a:extLst>
            <a:ext uri="{FF2B5EF4-FFF2-40B4-BE49-F238E27FC236}">
              <a16:creationId xmlns:a16="http://schemas.microsoft.com/office/drawing/2014/main" id="{00000000-0008-0000-0400-0000C6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67" name="Text Box 38">
          <a:extLst>
            <a:ext uri="{FF2B5EF4-FFF2-40B4-BE49-F238E27FC236}">
              <a16:creationId xmlns:a16="http://schemas.microsoft.com/office/drawing/2014/main" id="{00000000-0008-0000-0400-0000C7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968" name="Text Box 38">
          <a:extLst>
            <a:ext uri="{FF2B5EF4-FFF2-40B4-BE49-F238E27FC236}">
              <a16:creationId xmlns:a16="http://schemas.microsoft.com/office/drawing/2014/main" id="{00000000-0008-0000-0400-0000C8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69" name="Text Box 38">
          <a:extLst>
            <a:ext uri="{FF2B5EF4-FFF2-40B4-BE49-F238E27FC236}">
              <a16:creationId xmlns:a16="http://schemas.microsoft.com/office/drawing/2014/main" id="{00000000-0008-0000-0400-0000C9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970" name="Text Box 38">
          <a:extLst>
            <a:ext uri="{FF2B5EF4-FFF2-40B4-BE49-F238E27FC236}">
              <a16:creationId xmlns:a16="http://schemas.microsoft.com/office/drawing/2014/main" id="{00000000-0008-0000-0400-0000CA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71" name="Text Box 38">
          <a:extLst>
            <a:ext uri="{FF2B5EF4-FFF2-40B4-BE49-F238E27FC236}">
              <a16:creationId xmlns:a16="http://schemas.microsoft.com/office/drawing/2014/main" id="{00000000-0008-0000-0400-0000CB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72" name="Text Box 38">
          <a:extLst>
            <a:ext uri="{FF2B5EF4-FFF2-40B4-BE49-F238E27FC236}">
              <a16:creationId xmlns:a16="http://schemas.microsoft.com/office/drawing/2014/main" id="{00000000-0008-0000-0400-0000CC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973" name="Text Box 38">
          <a:extLst>
            <a:ext uri="{FF2B5EF4-FFF2-40B4-BE49-F238E27FC236}">
              <a16:creationId xmlns:a16="http://schemas.microsoft.com/office/drawing/2014/main" id="{00000000-0008-0000-0400-0000CD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74" name="Text Box 38">
          <a:extLst>
            <a:ext uri="{FF2B5EF4-FFF2-40B4-BE49-F238E27FC236}">
              <a16:creationId xmlns:a16="http://schemas.microsoft.com/office/drawing/2014/main" id="{00000000-0008-0000-0400-0000CE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75" name="Text Box 38">
          <a:extLst>
            <a:ext uri="{FF2B5EF4-FFF2-40B4-BE49-F238E27FC236}">
              <a16:creationId xmlns:a16="http://schemas.microsoft.com/office/drawing/2014/main" id="{00000000-0008-0000-0400-0000CF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09550"/>
    <xdr:sp macro="" textlink="">
      <xdr:nvSpPr>
        <xdr:cNvPr id="976" name="Text Box 38">
          <a:extLst>
            <a:ext uri="{FF2B5EF4-FFF2-40B4-BE49-F238E27FC236}">
              <a16:creationId xmlns:a16="http://schemas.microsoft.com/office/drawing/2014/main" id="{00000000-0008-0000-0400-0000D0030000}"/>
            </a:ext>
          </a:extLst>
        </xdr:cNvPr>
        <xdr:cNvSpPr txBox="1">
          <a:spLocks noChangeArrowheads="1"/>
        </xdr:cNvSpPr>
      </xdr:nvSpPr>
      <xdr:spPr bwMode="auto">
        <a:xfrm>
          <a:off x="450532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977" name="Text Box 39">
          <a:extLst>
            <a:ext uri="{FF2B5EF4-FFF2-40B4-BE49-F238E27FC236}">
              <a16:creationId xmlns:a16="http://schemas.microsoft.com/office/drawing/2014/main" id="{00000000-0008-0000-0400-0000D103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978" name="Text Box 39">
          <a:extLst>
            <a:ext uri="{FF2B5EF4-FFF2-40B4-BE49-F238E27FC236}">
              <a16:creationId xmlns:a16="http://schemas.microsoft.com/office/drawing/2014/main" id="{00000000-0008-0000-0400-0000D203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979" name="Text Box 39">
          <a:extLst>
            <a:ext uri="{FF2B5EF4-FFF2-40B4-BE49-F238E27FC236}">
              <a16:creationId xmlns:a16="http://schemas.microsoft.com/office/drawing/2014/main" id="{00000000-0008-0000-0400-0000D303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80" name="Text Box 38">
          <a:extLst>
            <a:ext uri="{FF2B5EF4-FFF2-40B4-BE49-F238E27FC236}">
              <a16:creationId xmlns:a16="http://schemas.microsoft.com/office/drawing/2014/main" id="{00000000-0008-0000-0400-0000D4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981" name="Text Box 38">
          <a:extLst>
            <a:ext uri="{FF2B5EF4-FFF2-40B4-BE49-F238E27FC236}">
              <a16:creationId xmlns:a16="http://schemas.microsoft.com/office/drawing/2014/main" id="{00000000-0008-0000-0400-0000D5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82" name="Text Box 38">
          <a:extLst>
            <a:ext uri="{FF2B5EF4-FFF2-40B4-BE49-F238E27FC236}">
              <a16:creationId xmlns:a16="http://schemas.microsoft.com/office/drawing/2014/main" id="{00000000-0008-0000-0400-0000D6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83" name="Text Box 38">
          <a:extLst>
            <a:ext uri="{FF2B5EF4-FFF2-40B4-BE49-F238E27FC236}">
              <a16:creationId xmlns:a16="http://schemas.microsoft.com/office/drawing/2014/main" id="{00000000-0008-0000-0400-0000D7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84" name="Text Box 38">
          <a:extLst>
            <a:ext uri="{FF2B5EF4-FFF2-40B4-BE49-F238E27FC236}">
              <a16:creationId xmlns:a16="http://schemas.microsoft.com/office/drawing/2014/main" id="{00000000-0008-0000-0400-0000D8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985" name="Text Box 38">
          <a:extLst>
            <a:ext uri="{FF2B5EF4-FFF2-40B4-BE49-F238E27FC236}">
              <a16:creationId xmlns:a16="http://schemas.microsoft.com/office/drawing/2014/main" id="{00000000-0008-0000-0400-0000D9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986" name="Text Box 38">
          <a:extLst>
            <a:ext uri="{FF2B5EF4-FFF2-40B4-BE49-F238E27FC236}">
              <a16:creationId xmlns:a16="http://schemas.microsoft.com/office/drawing/2014/main" id="{00000000-0008-0000-0400-0000DA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987" name="Text Box 38">
          <a:extLst>
            <a:ext uri="{FF2B5EF4-FFF2-40B4-BE49-F238E27FC236}">
              <a16:creationId xmlns:a16="http://schemas.microsoft.com/office/drawing/2014/main" id="{00000000-0008-0000-0400-0000DB03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33375"/>
    <xdr:sp macro="" textlink="">
      <xdr:nvSpPr>
        <xdr:cNvPr id="988" name="Text Box 5">
          <a:extLst>
            <a:ext uri="{FF2B5EF4-FFF2-40B4-BE49-F238E27FC236}">
              <a16:creationId xmlns:a16="http://schemas.microsoft.com/office/drawing/2014/main" id="{00000000-0008-0000-0400-0000DC030000}"/>
            </a:ext>
          </a:extLst>
        </xdr:cNvPr>
        <xdr:cNvSpPr txBox="1">
          <a:spLocks noChangeArrowheads="1"/>
        </xdr:cNvSpPr>
      </xdr:nvSpPr>
      <xdr:spPr bwMode="auto">
        <a:xfrm>
          <a:off x="3952875" y="2845117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989" name="Text Box 38">
          <a:extLst>
            <a:ext uri="{FF2B5EF4-FFF2-40B4-BE49-F238E27FC236}">
              <a16:creationId xmlns:a16="http://schemas.microsoft.com/office/drawing/2014/main" id="{00000000-0008-0000-0400-0000DD03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990" name="Text Box 38">
          <a:extLst>
            <a:ext uri="{FF2B5EF4-FFF2-40B4-BE49-F238E27FC236}">
              <a16:creationId xmlns:a16="http://schemas.microsoft.com/office/drawing/2014/main" id="{00000000-0008-0000-0400-0000DE03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991" name="Text Box 2">
          <a:extLst>
            <a:ext uri="{FF2B5EF4-FFF2-40B4-BE49-F238E27FC236}">
              <a16:creationId xmlns:a16="http://schemas.microsoft.com/office/drawing/2014/main" id="{00000000-0008-0000-0400-0000DF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992" name="Text Box 6">
          <a:extLst>
            <a:ext uri="{FF2B5EF4-FFF2-40B4-BE49-F238E27FC236}">
              <a16:creationId xmlns:a16="http://schemas.microsoft.com/office/drawing/2014/main" id="{00000000-0008-0000-0400-0000E0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993" name="Text Box 7">
          <a:extLst>
            <a:ext uri="{FF2B5EF4-FFF2-40B4-BE49-F238E27FC236}">
              <a16:creationId xmlns:a16="http://schemas.microsoft.com/office/drawing/2014/main" id="{00000000-0008-0000-0400-0000E1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994" name="Text Box 8">
          <a:extLst>
            <a:ext uri="{FF2B5EF4-FFF2-40B4-BE49-F238E27FC236}">
              <a16:creationId xmlns:a16="http://schemas.microsoft.com/office/drawing/2014/main" id="{00000000-0008-0000-0400-0000E2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995" name="Text Box 9">
          <a:extLst>
            <a:ext uri="{FF2B5EF4-FFF2-40B4-BE49-F238E27FC236}">
              <a16:creationId xmlns:a16="http://schemas.microsoft.com/office/drawing/2014/main" id="{00000000-0008-0000-0400-0000E3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996" name="Text Box 10">
          <a:extLst>
            <a:ext uri="{FF2B5EF4-FFF2-40B4-BE49-F238E27FC236}">
              <a16:creationId xmlns:a16="http://schemas.microsoft.com/office/drawing/2014/main" id="{00000000-0008-0000-0400-0000E4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2</xdr:col>
      <xdr:colOff>790575</xdr:colOff>
      <xdr:row>206</xdr:row>
      <xdr:rowOff>0</xdr:rowOff>
    </xdr:from>
    <xdr:ext cx="76200" cy="200025"/>
    <xdr:sp macro="" textlink="">
      <xdr:nvSpPr>
        <xdr:cNvPr id="997" name="Text Box 11">
          <a:extLst>
            <a:ext uri="{FF2B5EF4-FFF2-40B4-BE49-F238E27FC236}">
              <a16:creationId xmlns:a16="http://schemas.microsoft.com/office/drawing/2014/main" id="{00000000-0008-0000-0400-0000E5030000}"/>
            </a:ext>
          </a:extLst>
        </xdr:cNvPr>
        <xdr:cNvSpPr txBox="1">
          <a:spLocks noChangeArrowheads="1"/>
        </xdr:cNvSpPr>
      </xdr:nvSpPr>
      <xdr:spPr bwMode="auto">
        <a:xfrm>
          <a:off x="1714500" y="28451175"/>
          <a:ext cx="76200" cy="200025"/>
        </a:xfrm>
        <a:prstGeom prst="rect">
          <a:avLst/>
        </a:prstGeom>
        <a:noFill/>
        <a:ln w="9525">
          <a:noFill/>
          <a:miter lim="800000"/>
          <a:headEnd/>
          <a:tailEnd/>
        </a:ln>
      </xdr:spPr>
    </xdr:sp>
    <xdr:clientData/>
  </xdr:oneCellAnchor>
  <xdr:oneCellAnchor>
    <xdr:from>
      <xdr:col>2</xdr:col>
      <xdr:colOff>790575</xdr:colOff>
      <xdr:row>206</xdr:row>
      <xdr:rowOff>0</xdr:rowOff>
    </xdr:from>
    <xdr:ext cx="76200" cy="200025"/>
    <xdr:sp macro="" textlink="">
      <xdr:nvSpPr>
        <xdr:cNvPr id="998" name="Text Box 12">
          <a:extLst>
            <a:ext uri="{FF2B5EF4-FFF2-40B4-BE49-F238E27FC236}">
              <a16:creationId xmlns:a16="http://schemas.microsoft.com/office/drawing/2014/main" id="{00000000-0008-0000-0400-0000E6030000}"/>
            </a:ext>
          </a:extLst>
        </xdr:cNvPr>
        <xdr:cNvSpPr txBox="1">
          <a:spLocks noChangeArrowheads="1"/>
        </xdr:cNvSpPr>
      </xdr:nvSpPr>
      <xdr:spPr bwMode="auto">
        <a:xfrm>
          <a:off x="1714500"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999" name="Text Box 13">
          <a:extLst>
            <a:ext uri="{FF2B5EF4-FFF2-40B4-BE49-F238E27FC236}">
              <a16:creationId xmlns:a16="http://schemas.microsoft.com/office/drawing/2014/main" id="{00000000-0008-0000-0400-0000E7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00" name="Text Box 14">
          <a:extLst>
            <a:ext uri="{FF2B5EF4-FFF2-40B4-BE49-F238E27FC236}">
              <a16:creationId xmlns:a16="http://schemas.microsoft.com/office/drawing/2014/main" id="{00000000-0008-0000-0400-0000E8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2</xdr:col>
      <xdr:colOff>790575</xdr:colOff>
      <xdr:row>206</xdr:row>
      <xdr:rowOff>0</xdr:rowOff>
    </xdr:from>
    <xdr:ext cx="76200" cy="200025"/>
    <xdr:sp macro="" textlink="">
      <xdr:nvSpPr>
        <xdr:cNvPr id="1001" name="Text Box 15">
          <a:extLst>
            <a:ext uri="{FF2B5EF4-FFF2-40B4-BE49-F238E27FC236}">
              <a16:creationId xmlns:a16="http://schemas.microsoft.com/office/drawing/2014/main" id="{00000000-0008-0000-0400-0000E9030000}"/>
            </a:ext>
          </a:extLst>
        </xdr:cNvPr>
        <xdr:cNvSpPr txBox="1">
          <a:spLocks noChangeArrowheads="1"/>
        </xdr:cNvSpPr>
      </xdr:nvSpPr>
      <xdr:spPr bwMode="auto">
        <a:xfrm>
          <a:off x="1714500" y="28451175"/>
          <a:ext cx="76200" cy="200025"/>
        </a:xfrm>
        <a:prstGeom prst="rect">
          <a:avLst/>
        </a:prstGeom>
        <a:noFill/>
        <a:ln w="9525">
          <a:noFill/>
          <a:miter lim="800000"/>
          <a:headEnd/>
          <a:tailEnd/>
        </a:ln>
      </xdr:spPr>
    </xdr:sp>
    <xdr:clientData/>
  </xdr:oneCellAnchor>
  <xdr:oneCellAnchor>
    <xdr:from>
      <xdr:col>2</xdr:col>
      <xdr:colOff>790575</xdr:colOff>
      <xdr:row>206</xdr:row>
      <xdr:rowOff>0</xdr:rowOff>
    </xdr:from>
    <xdr:ext cx="76200" cy="200025"/>
    <xdr:sp macro="" textlink="">
      <xdr:nvSpPr>
        <xdr:cNvPr id="1002" name="Text Box 16">
          <a:extLst>
            <a:ext uri="{FF2B5EF4-FFF2-40B4-BE49-F238E27FC236}">
              <a16:creationId xmlns:a16="http://schemas.microsoft.com/office/drawing/2014/main" id="{00000000-0008-0000-0400-0000EA030000}"/>
            </a:ext>
          </a:extLst>
        </xdr:cNvPr>
        <xdr:cNvSpPr txBox="1">
          <a:spLocks noChangeArrowheads="1"/>
        </xdr:cNvSpPr>
      </xdr:nvSpPr>
      <xdr:spPr bwMode="auto">
        <a:xfrm>
          <a:off x="1714500"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03" name="Text Box 17">
          <a:extLst>
            <a:ext uri="{FF2B5EF4-FFF2-40B4-BE49-F238E27FC236}">
              <a16:creationId xmlns:a16="http://schemas.microsoft.com/office/drawing/2014/main" id="{00000000-0008-0000-0400-0000EB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04" name="Text Box 18">
          <a:extLst>
            <a:ext uri="{FF2B5EF4-FFF2-40B4-BE49-F238E27FC236}">
              <a16:creationId xmlns:a16="http://schemas.microsoft.com/office/drawing/2014/main" id="{00000000-0008-0000-0400-0000EC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2</xdr:col>
      <xdr:colOff>790575</xdr:colOff>
      <xdr:row>206</xdr:row>
      <xdr:rowOff>0</xdr:rowOff>
    </xdr:from>
    <xdr:ext cx="76200" cy="200025"/>
    <xdr:sp macro="" textlink="">
      <xdr:nvSpPr>
        <xdr:cNvPr id="1005" name="Text Box 19">
          <a:extLst>
            <a:ext uri="{FF2B5EF4-FFF2-40B4-BE49-F238E27FC236}">
              <a16:creationId xmlns:a16="http://schemas.microsoft.com/office/drawing/2014/main" id="{00000000-0008-0000-0400-0000ED030000}"/>
            </a:ext>
          </a:extLst>
        </xdr:cNvPr>
        <xdr:cNvSpPr txBox="1">
          <a:spLocks noChangeArrowheads="1"/>
        </xdr:cNvSpPr>
      </xdr:nvSpPr>
      <xdr:spPr bwMode="auto">
        <a:xfrm>
          <a:off x="1714500" y="28451175"/>
          <a:ext cx="76200" cy="200025"/>
        </a:xfrm>
        <a:prstGeom prst="rect">
          <a:avLst/>
        </a:prstGeom>
        <a:noFill/>
        <a:ln w="9525">
          <a:noFill/>
          <a:miter lim="800000"/>
          <a:headEnd/>
          <a:tailEnd/>
        </a:ln>
      </xdr:spPr>
    </xdr:sp>
    <xdr:clientData/>
  </xdr:oneCellAnchor>
  <xdr:oneCellAnchor>
    <xdr:from>
      <xdr:col>2</xdr:col>
      <xdr:colOff>790575</xdr:colOff>
      <xdr:row>206</xdr:row>
      <xdr:rowOff>0</xdr:rowOff>
    </xdr:from>
    <xdr:ext cx="76200" cy="200025"/>
    <xdr:sp macro="" textlink="">
      <xdr:nvSpPr>
        <xdr:cNvPr id="1006" name="Text Box 20">
          <a:extLst>
            <a:ext uri="{FF2B5EF4-FFF2-40B4-BE49-F238E27FC236}">
              <a16:creationId xmlns:a16="http://schemas.microsoft.com/office/drawing/2014/main" id="{00000000-0008-0000-0400-0000EE030000}"/>
            </a:ext>
          </a:extLst>
        </xdr:cNvPr>
        <xdr:cNvSpPr txBox="1">
          <a:spLocks noChangeArrowheads="1"/>
        </xdr:cNvSpPr>
      </xdr:nvSpPr>
      <xdr:spPr bwMode="auto">
        <a:xfrm>
          <a:off x="1714500"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07" name="Text Box 22">
          <a:extLst>
            <a:ext uri="{FF2B5EF4-FFF2-40B4-BE49-F238E27FC236}">
              <a16:creationId xmlns:a16="http://schemas.microsoft.com/office/drawing/2014/main" id="{00000000-0008-0000-0400-0000EF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08" name="Text Box 23">
          <a:extLst>
            <a:ext uri="{FF2B5EF4-FFF2-40B4-BE49-F238E27FC236}">
              <a16:creationId xmlns:a16="http://schemas.microsoft.com/office/drawing/2014/main" id="{00000000-0008-0000-0400-0000F0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2</xdr:col>
      <xdr:colOff>790575</xdr:colOff>
      <xdr:row>206</xdr:row>
      <xdr:rowOff>0</xdr:rowOff>
    </xdr:from>
    <xdr:ext cx="76200" cy="200025"/>
    <xdr:sp macro="" textlink="">
      <xdr:nvSpPr>
        <xdr:cNvPr id="1009" name="Text Box 24">
          <a:extLst>
            <a:ext uri="{FF2B5EF4-FFF2-40B4-BE49-F238E27FC236}">
              <a16:creationId xmlns:a16="http://schemas.microsoft.com/office/drawing/2014/main" id="{00000000-0008-0000-0400-0000F1030000}"/>
            </a:ext>
          </a:extLst>
        </xdr:cNvPr>
        <xdr:cNvSpPr txBox="1">
          <a:spLocks noChangeArrowheads="1"/>
        </xdr:cNvSpPr>
      </xdr:nvSpPr>
      <xdr:spPr bwMode="auto">
        <a:xfrm>
          <a:off x="1714500" y="28451175"/>
          <a:ext cx="76200" cy="200025"/>
        </a:xfrm>
        <a:prstGeom prst="rect">
          <a:avLst/>
        </a:prstGeom>
        <a:noFill/>
        <a:ln w="9525">
          <a:noFill/>
          <a:miter lim="800000"/>
          <a:headEnd/>
          <a:tailEnd/>
        </a:ln>
      </xdr:spPr>
    </xdr:sp>
    <xdr:clientData/>
  </xdr:oneCellAnchor>
  <xdr:oneCellAnchor>
    <xdr:from>
      <xdr:col>2</xdr:col>
      <xdr:colOff>790575</xdr:colOff>
      <xdr:row>206</xdr:row>
      <xdr:rowOff>0</xdr:rowOff>
    </xdr:from>
    <xdr:ext cx="76200" cy="200025"/>
    <xdr:sp macro="" textlink="">
      <xdr:nvSpPr>
        <xdr:cNvPr id="1010" name="Text Box 25">
          <a:extLst>
            <a:ext uri="{FF2B5EF4-FFF2-40B4-BE49-F238E27FC236}">
              <a16:creationId xmlns:a16="http://schemas.microsoft.com/office/drawing/2014/main" id="{00000000-0008-0000-0400-0000F2030000}"/>
            </a:ext>
          </a:extLst>
        </xdr:cNvPr>
        <xdr:cNvSpPr txBox="1">
          <a:spLocks noChangeArrowheads="1"/>
        </xdr:cNvSpPr>
      </xdr:nvSpPr>
      <xdr:spPr bwMode="auto">
        <a:xfrm>
          <a:off x="1714500"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11" name="Text Box 3">
          <a:extLst>
            <a:ext uri="{FF2B5EF4-FFF2-40B4-BE49-F238E27FC236}">
              <a16:creationId xmlns:a16="http://schemas.microsoft.com/office/drawing/2014/main" id="{00000000-0008-0000-0400-0000F3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12" name="Text Box 4">
          <a:extLst>
            <a:ext uri="{FF2B5EF4-FFF2-40B4-BE49-F238E27FC236}">
              <a16:creationId xmlns:a16="http://schemas.microsoft.com/office/drawing/2014/main" id="{00000000-0008-0000-0400-0000F4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13" name="Text Box 5">
          <a:extLst>
            <a:ext uri="{FF2B5EF4-FFF2-40B4-BE49-F238E27FC236}">
              <a16:creationId xmlns:a16="http://schemas.microsoft.com/office/drawing/2014/main" id="{00000000-0008-0000-0400-0000F5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14" name="Text Box 6">
          <a:extLst>
            <a:ext uri="{FF2B5EF4-FFF2-40B4-BE49-F238E27FC236}">
              <a16:creationId xmlns:a16="http://schemas.microsoft.com/office/drawing/2014/main" id="{00000000-0008-0000-0400-0000F6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15" name="Text Box 7">
          <a:extLst>
            <a:ext uri="{FF2B5EF4-FFF2-40B4-BE49-F238E27FC236}">
              <a16:creationId xmlns:a16="http://schemas.microsoft.com/office/drawing/2014/main" id="{00000000-0008-0000-0400-0000F7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16" name="Text Box 8">
          <a:extLst>
            <a:ext uri="{FF2B5EF4-FFF2-40B4-BE49-F238E27FC236}">
              <a16:creationId xmlns:a16="http://schemas.microsoft.com/office/drawing/2014/main" id="{00000000-0008-0000-0400-0000F8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17" name="Text Box 17">
          <a:extLst>
            <a:ext uri="{FF2B5EF4-FFF2-40B4-BE49-F238E27FC236}">
              <a16:creationId xmlns:a16="http://schemas.microsoft.com/office/drawing/2014/main" id="{00000000-0008-0000-0400-0000F9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18" name="Text Box 54">
          <a:extLst>
            <a:ext uri="{FF2B5EF4-FFF2-40B4-BE49-F238E27FC236}">
              <a16:creationId xmlns:a16="http://schemas.microsoft.com/office/drawing/2014/main" id="{00000000-0008-0000-0400-0000FA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19" name="Text Box 55">
          <a:extLst>
            <a:ext uri="{FF2B5EF4-FFF2-40B4-BE49-F238E27FC236}">
              <a16:creationId xmlns:a16="http://schemas.microsoft.com/office/drawing/2014/main" id="{00000000-0008-0000-0400-0000FB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20" name="Text Box 56">
          <a:extLst>
            <a:ext uri="{FF2B5EF4-FFF2-40B4-BE49-F238E27FC236}">
              <a16:creationId xmlns:a16="http://schemas.microsoft.com/office/drawing/2014/main" id="{00000000-0008-0000-0400-0000FC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21" name="Text Box 57">
          <a:extLst>
            <a:ext uri="{FF2B5EF4-FFF2-40B4-BE49-F238E27FC236}">
              <a16:creationId xmlns:a16="http://schemas.microsoft.com/office/drawing/2014/main" id="{00000000-0008-0000-0400-0000FD03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9550"/>
    <xdr:sp macro="" textlink="">
      <xdr:nvSpPr>
        <xdr:cNvPr id="1022" name="Text Box 5">
          <a:extLst>
            <a:ext uri="{FF2B5EF4-FFF2-40B4-BE49-F238E27FC236}">
              <a16:creationId xmlns:a16="http://schemas.microsoft.com/office/drawing/2014/main" id="{00000000-0008-0000-0400-0000FE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023" name="Text Box 5">
          <a:extLst>
            <a:ext uri="{FF2B5EF4-FFF2-40B4-BE49-F238E27FC236}">
              <a16:creationId xmlns:a16="http://schemas.microsoft.com/office/drawing/2014/main" id="{00000000-0008-0000-0400-0000FF03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1024" name="Text Box 5">
          <a:extLst>
            <a:ext uri="{FF2B5EF4-FFF2-40B4-BE49-F238E27FC236}">
              <a16:creationId xmlns:a16="http://schemas.microsoft.com/office/drawing/2014/main" id="{00000000-0008-0000-0400-00000004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1025" name="Text Box 38">
          <a:extLst>
            <a:ext uri="{FF2B5EF4-FFF2-40B4-BE49-F238E27FC236}">
              <a16:creationId xmlns:a16="http://schemas.microsoft.com/office/drawing/2014/main" id="{00000000-0008-0000-0400-00000104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1026" name="Text Box 38">
          <a:extLst>
            <a:ext uri="{FF2B5EF4-FFF2-40B4-BE49-F238E27FC236}">
              <a16:creationId xmlns:a16="http://schemas.microsoft.com/office/drawing/2014/main" id="{00000000-0008-0000-0400-00000204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304800</xdr:colOff>
      <xdr:row>206</xdr:row>
      <xdr:rowOff>0</xdr:rowOff>
    </xdr:from>
    <xdr:ext cx="76200" cy="533400"/>
    <xdr:sp macro="" textlink="">
      <xdr:nvSpPr>
        <xdr:cNvPr id="1027" name="Text Box 38">
          <a:extLst>
            <a:ext uri="{FF2B5EF4-FFF2-40B4-BE49-F238E27FC236}">
              <a16:creationId xmlns:a16="http://schemas.microsoft.com/office/drawing/2014/main" id="{00000000-0008-0000-0400-000003040000}"/>
            </a:ext>
          </a:extLst>
        </xdr:cNvPr>
        <xdr:cNvSpPr txBox="1">
          <a:spLocks noChangeArrowheads="1"/>
        </xdr:cNvSpPr>
      </xdr:nvSpPr>
      <xdr:spPr bwMode="auto">
        <a:xfrm>
          <a:off x="76866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1028" name="Text Box 38">
          <a:extLst>
            <a:ext uri="{FF2B5EF4-FFF2-40B4-BE49-F238E27FC236}">
              <a16:creationId xmlns:a16="http://schemas.microsoft.com/office/drawing/2014/main" id="{00000000-0008-0000-0400-00000404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1029" name="Text Box 38">
          <a:extLst>
            <a:ext uri="{FF2B5EF4-FFF2-40B4-BE49-F238E27FC236}">
              <a16:creationId xmlns:a16="http://schemas.microsoft.com/office/drawing/2014/main" id="{00000000-0008-0000-0400-00000504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1030" name="Text Box 38">
          <a:extLst>
            <a:ext uri="{FF2B5EF4-FFF2-40B4-BE49-F238E27FC236}">
              <a16:creationId xmlns:a16="http://schemas.microsoft.com/office/drawing/2014/main" id="{00000000-0008-0000-0400-00000604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1031" name="Text Box 38">
          <a:extLst>
            <a:ext uri="{FF2B5EF4-FFF2-40B4-BE49-F238E27FC236}">
              <a16:creationId xmlns:a16="http://schemas.microsoft.com/office/drawing/2014/main" id="{00000000-0008-0000-0400-00000704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1032" name="Text Box 38">
          <a:extLst>
            <a:ext uri="{FF2B5EF4-FFF2-40B4-BE49-F238E27FC236}">
              <a16:creationId xmlns:a16="http://schemas.microsoft.com/office/drawing/2014/main" id="{00000000-0008-0000-0400-00000804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1033" name="Text Box 38">
          <a:extLst>
            <a:ext uri="{FF2B5EF4-FFF2-40B4-BE49-F238E27FC236}">
              <a16:creationId xmlns:a16="http://schemas.microsoft.com/office/drawing/2014/main" id="{00000000-0008-0000-0400-00000904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1034" name="Text Box 38">
          <a:extLst>
            <a:ext uri="{FF2B5EF4-FFF2-40B4-BE49-F238E27FC236}">
              <a16:creationId xmlns:a16="http://schemas.microsoft.com/office/drawing/2014/main" id="{00000000-0008-0000-0400-00000A04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1035" name="Text Box 38">
          <a:extLst>
            <a:ext uri="{FF2B5EF4-FFF2-40B4-BE49-F238E27FC236}">
              <a16:creationId xmlns:a16="http://schemas.microsoft.com/office/drawing/2014/main" id="{00000000-0008-0000-0400-00000B04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1036" name="Text Box 38">
          <a:extLst>
            <a:ext uri="{FF2B5EF4-FFF2-40B4-BE49-F238E27FC236}">
              <a16:creationId xmlns:a16="http://schemas.microsoft.com/office/drawing/2014/main" id="{00000000-0008-0000-0400-00000C04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1037" name="Text Box 38">
          <a:extLst>
            <a:ext uri="{FF2B5EF4-FFF2-40B4-BE49-F238E27FC236}">
              <a16:creationId xmlns:a16="http://schemas.microsoft.com/office/drawing/2014/main" id="{00000000-0008-0000-0400-00000D04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533400"/>
    <xdr:sp macro="" textlink="">
      <xdr:nvSpPr>
        <xdr:cNvPr id="1038" name="Text Box 38">
          <a:extLst>
            <a:ext uri="{FF2B5EF4-FFF2-40B4-BE49-F238E27FC236}">
              <a16:creationId xmlns:a16="http://schemas.microsoft.com/office/drawing/2014/main" id="{00000000-0008-0000-0400-00000E040000}"/>
            </a:ext>
          </a:extLst>
        </xdr:cNvPr>
        <xdr:cNvSpPr txBox="1">
          <a:spLocks noChangeArrowheads="1"/>
        </xdr:cNvSpPr>
      </xdr:nvSpPr>
      <xdr:spPr bwMode="auto">
        <a:xfrm>
          <a:off x="450532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206</xdr:row>
      <xdr:rowOff>0</xdr:rowOff>
    </xdr:from>
    <xdr:ext cx="76200" cy="533400"/>
    <xdr:sp macro="" textlink="">
      <xdr:nvSpPr>
        <xdr:cNvPr id="1039" name="Text Box 39">
          <a:extLst>
            <a:ext uri="{FF2B5EF4-FFF2-40B4-BE49-F238E27FC236}">
              <a16:creationId xmlns:a16="http://schemas.microsoft.com/office/drawing/2014/main" id="{00000000-0008-0000-0400-00000F040000}"/>
            </a:ext>
          </a:extLst>
        </xdr:cNvPr>
        <xdr:cNvSpPr txBox="1">
          <a:spLocks noChangeArrowheads="1"/>
        </xdr:cNvSpPr>
      </xdr:nvSpPr>
      <xdr:spPr bwMode="auto">
        <a:xfrm>
          <a:off x="633412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533400"/>
    <xdr:sp macro="" textlink="">
      <xdr:nvSpPr>
        <xdr:cNvPr id="1040" name="Text Box 39">
          <a:extLst>
            <a:ext uri="{FF2B5EF4-FFF2-40B4-BE49-F238E27FC236}">
              <a16:creationId xmlns:a16="http://schemas.microsoft.com/office/drawing/2014/main" id="{00000000-0008-0000-0400-000010040000}"/>
            </a:ext>
          </a:extLst>
        </xdr:cNvPr>
        <xdr:cNvSpPr txBox="1">
          <a:spLocks noChangeArrowheads="1"/>
        </xdr:cNvSpPr>
      </xdr:nvSpPr>
      <xdr:spPr bwMode="auto">
        <a:xfrm>
          <a:off x="41433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533400"/>
    <xdr:sp macro="" textlink="">
      <xdr:nvSpPr>
        <xdr:cNvPr id="1041" name="Text Box 39">
          <a:extLst>
            <a:ext uri="{FF2B5EF4-FFF2-40B4-BE49-F238E27FC236}">
              <a16:creationId xmlns:a16="http://schemas.microsoft.com/office/drawing/2014/main" id="{00000000-0008-0000-0400-000011040000}"/>
            </a:ext>
          </a:extLst>
        </xdr:cNvPr>
        <xdr:cNvSpPr txBox="1">
          <a:spLocks noChangeArrowheads="1"/>
        </xdr:cNvSpPr>
      </xdr:nvSpPr>
      <xdr:spPr bwMode="auto">
        <a:xfrm>
          <a:off x="41433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1042" name="Text Box 38">
          <a:extLst>
            <a:ext uri="{FF2B5EF4-FFF2-40B4-BE49-F238E27FC236}">
              <a16:creationId xmlns:a16="http://schemas.microsoft.com/office/drawing/2014/main" id="{00000000-0008-0000-0400-00001204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1043" name="Text Box 38">
          <a:extLst>
            <a:ext uri="{FF2B5EF4-FFF2-40B4-BE49-F238E27FC236}">
              <a16:creationId xmlns:a16="http://schemas.microsoft.com/office/drawing/2014/main" id="{00000000-0008-0000-0400-00001304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1044" name="Text Box 38">
          <a:extLst>
            <a:ext uri="{FF2B5EF4-FFF2-40B4-BE49-F238E27FC236}">
              <a16:creationId xmlns:a16="http://schemas.microsoft.com/office/drawing/2014/main" id="{00000000-0008-0000-0400-00001404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1045" name="Text Box 38">
          <a:extLst>
            <a:ext uri="{FF2B5EF4-FFF2-40B4-BE49-F238E27FC236}">
              <a16:creationId xmlns:a16="http://schemas.microsoft.com/office/drawing/2014/main" id="{00000000-0008-0000-0400-00001504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33400"/>
    <xdr:sp macro="" textlink="">
      <xdr:nvSpPr>
        <xdr:cNvPr id="1046" name="Text Box 38">
          <a:extLst>
            <a:ext uri="{FF2B5EF4-FFF2-40B4-BE49-F238E27FC236}">
              <a16:creationId xmlns:a16="http://schemas.microsoft.com/office/drawing/2014/main" id="{00000000-0008-0000-0400-000016040000}"/>
            </a:ext>
          </a:extLst>
        </xdr:cNvPr>
        <xdr:cNvSpPr txBox="1">
          <a:spLocks noChangeArrowheads="1"/>
        </xdr:cNvSpPr>
      </xdr:nvSpPr>
      <xdr:spPr bwMode="auto">
        <a:xfrm>
          <a:off x="3952875" y="2845117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390525</xdr:colOff>
      <xdr:row>206</xdr:row>
      <xdr:rowOff>0</xdr:rowOff>
    </xdr:from>
    <xdr:ext cx="142875" cy="533400"/>
    <xdr:sp macro="" textlink="">
      <xdr:nvSpPr>
        <xdr:cNvPr id="1047" name="Text Box 38">
          <a:extLst>
            <a:ext uri="{FF2B5EF4-FFF2-40B4-BE49-F238E27FC236}">
              <a16:creationId xmlns:a16="http://schemas.microsoft.com/office/drawing/2014/main" id="{00000000-0008-0000-0400-000017040000}"/>
            </a:ext>
          </a:extLst>
        </xdr:cNvPr>
        <xdr:cNvSpPr txBox="1">
          <a:spLocks noChangeArrowheads="1"/>
        </xdr:cNvSpPr>
      </xdr:nvSpPr>
      <xdr:spPr bwMode="auto">
        <a:xfrm>
          <a:off x="4343400" y="28451175"/>
          <a:ext cx="142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1048" name="Text Box 38">
          <a:extLst>
            <a:ext uri="{FF2B5EF4-FFF2-40B4-BE49-F238E27FC236}">
              <a16:creationId xmlns:a16="http://schemas.microsoft.com/office/drawing/2014/main" id="{00000000-0008-0000-0400-00001804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38125"/>
    <xdr:sp macro="" textlink="">
      <xdr:nvSpPr>
        <xdr:cNvPr id="1049" name="Text Box 38">
          <a:extLst>
            <a:ext uri="{FF2B5EF4-FFF2-40B4-BE49-F238E27FC236}">
              <a16:creationId xmlns:a16="http://schemas.microsoft.com/office/drawing/2014/main" id="{00000000-0008-0000-0400-000019040000}"/>
            </a:ext>
          </a:extLst>
        </xdr:cNvPr>
        <xdr:cNvSpPr txBox="1">
          <a:spLocks noChangeArrowheads="1"/>
        </xdr:cNvSpPr>
      </xdr:nvSpPr>
      <xdr:spPr bwMode="auto">
        <a:xfrm>
          <a:off x="39528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42900"/>
    <xdr:sp macro="" textlink="">
      <xdr:nvSpPr>
        <xdr:cNvPr id="1050" name="Text Box 5">
          <a:extLst>
            <a:ext uri="{FF2B5EF4-FFF2-40B4-BE49-F238E27FC236}">
              <a16:creationId xmlns:a16="http://schemas.microsoft.com/office/drawing/2014/main" id="{00000000-0008-0000-0400-00001A040000}"/>
            </a:ext>
          </a:extLst>
        </xdr:cNvPr>
        <xdr:cNvSpPr txBox="1">
          <a:spLocks noChangeArrowheads="1"/>
        </xdr:cNvSpPr>
      </xdr:nvSpPr>
      <xdr:spPr bwMode="auto">
        <a:xfrm>
          <a:off x="3952875" y="28451175"/>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051" name="Text Box 38">
          <a:extLst>
            <a:ext uri="{FF2B5EF4-FFF2-40B4-BE49-F238E27FC236}">
              <a16:creationId xmlns:a16="http://schemas.microsoft.com/office/drawing/2014/main" id="{00000000-0008-0000-0400-00001B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052" name="Text Box 38">
          <a:extLst>
            <a:ext uri="{FF2B5EF4-FFF2-40B4-BE49-F238E27FC236}">
              <a16:creationId xmlns:a16="http://schemas.microsoft.com/office/drawing/2014/main" id="{00000000-0008-0000-0400-00001C04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053" name="Text Box 5">
          <a:extLst>
            <a:ext uri="{FF2B5EF4-FFF2-40B4-BE49-F238E27FC236}">
              <a16:creationId xmlns:a16="http://schemas.microsoft.com/office/drawing/2014/main" id="{00000000-0008-0000-0400-00001D04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054" name="Text Box 5">
          <a:extLst>
            <a:ext uri="{FF2B5EF4-FFF2-40B4-BE49-F238E27FC236}">
              <a16:creationId xmlns:a16="http://schemas.microsoft.com/office/drawing/2014/main" id="{00000000-0008-0000-0400-00001E04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1055" name="Text Box 5">
          <a:extLst>
            <a:ext uri="{FF2B5EF4-FFF2-40B4-BE49-F238E27FC236}">
              <a16:creationId xmlns:a16="http://schemas.microsoft.com/office/drawing/2014/main" id="{00000000-0008-0000-0400-00001F04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056" name="Text Box 38">
          <a:extLst>
            <a:ext uri="{FF2B5EF4-FFF2-40B4-BE49-F238E27FC236}">
              <a16:creationId xmlns:a16="http://schemas.microsoft.com/office/drawing/2014/main" id="{00000000-0008-0000-0400-000020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057" name="Text Box 38">
          <a:extLst>
            <a:ext uri="{FF2B5EF4-FFF2-40B4-BE49-F238E27FC236}">
              <a16:creationId xmlns:a16="http://schemas.microsoft.com/office/drawing/2014/main" id="{00000000-0008-0000-0400-000021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058" name="Text Box 38">
          <a:extLst>
            <a:ext uri="{FF2B5EF4-FFF2-40B4-BE49-F238E27FC236}">
              <a16:creationId xmlns:a16="http://schemas.microsoft.com/office/drawing/2014/main" id="{00000000-0008-0000-0400-00002204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059" name="Text Box 38">
          <a:extLst>
            <a:ext uri="{FF2B5EF4-FFF2-40B4-BE49-F238E27FC236}">
              <a16:creationId xmlns:a16="http://schemas.microsoft.com/office/drawing/2014/main" id="{00000000-0008-0000-0400-000023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060" name="Text Box 38">
          <a:extLst>
            <a:ext uri="{FF2B5EF4-FFF2-40B4-BE49-F238E27FC236}">
              <a16:creationId xmlns:a16="http://schemas.microsoft.com/office/drawing/2014/main" id="{00000000-0008-0000-0400-000024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061" name="Text Box 38">
          <a:extLst>
            <a:ext uri="{FF2B5EF4-FFF2-40B4-BE49-F238E27FC236}">
              <a16:creationId xmlns:a16="http://schemas.microsoft.com/office/drawing/2014/main" id="{00000000-0008-0000-0400-00002504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062" name="Text Box 38">
          <a:extLst>
            <a:ext uri="{FF2B5EF4-FFF2-40B4-BE49-F238E27FC236}">
              <a16:creationId xmlns:a16="http://schemas.microsoft.com/office/drawing/2014/main" id="{00000000-0008-0000-0400-000026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063" name="Text Box 38">
          <a:extLst>
            <a:ext uri="{FF2B5EF4-FFF2-40B4-BE49-F238E27FC236}">
              <a16:creationId xmlns:a16="http://schemas.microsoft.com/office/drawing/2014/main" id="{00000000-0008-0000-0400-00002704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064" name="Text Box 38">
          <a:extLst>
            <a:ext uri="{FF2B5EF4-FFF2-40B4-BE49-F238E27FC236}">
              <a16:creationId xmlns:a16="http://schemas.microsoft.com/office/drawing/2014/main" id="{00000000-0008-0000-0400-000028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065" name="Text Box 38">
          <a:extLst>
            <a:ext uri="{FF2B5EF4-FFF2-40B4-BE49-F238E27FC236}">
              <a16:creationId xmlns:a16="http://schemas.microsoft.com/office/drawing/2014/main" id="{00000000-0008-0000-0400-000029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066" name="Text Box 38">
          <a:extLst>
            <a:ext uri="{FF2B5EF4-FFF2-40B4-BE49-F238E27FC236}">
              <a16:creationId xmlns:a16="http://schemas.microsoft.com/office/drawing/2014/main" id="{00000000-0008-0000-0400-00002A04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067" name="Text Box 38">
          <a:extLst>
            <a:ext uri="{FF2B5EF4-FFF2-40B4-BE49-F238E27FC236}">
              <a16:creationId xmlns:a16="http://schemas.microsoft.com/office/drawing/2014/main" id="{00000000-0008-0000-0400-00002B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068" name="Text Box 38">
          <a:extLst>
            <a:ext uri="{FF2B5EF4-FFF2-40B4-BE49-F238E27FC236}">
              <a16:creationId xmlns:a16="http://schemas.microsoft.com/office/drawing/2014/main" id="{00000000-0008-0000-0400-00002C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09550"/>
    <xdr:sp macro="" textlink="">
      <xdr:nvSpPr>
        <xdr:cNvPr id="1069" name="Text Box 38">
          <a:extLst>
            <a:ext uri="{FF2B5EF4-FFF2-40B4-BE49-F238E27FC236}">
              <a16:creationId xmlns:a16="http://schemas.microsoft.com/office/drawing/2014/main" id="{00000000-0008-0000-0400-00002D040000}"/>
            </a:ext>
          </a:extLst>
        </xdr:cNvPr>
        <xdr:cNvSpPr txBox="1">
          <a:spLocks noChangeArrowheads="1"/>
        </xdr:cNvSpPr>
      </xdr:nvSpPr>
      <xdr:spPr bwMode="auto">
        <a:xfrm>
          <a:off x="450532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070" name="Text Box 39">
          <a:extLst>
            <a:ext uri="{FF2B5EF4-FFF2-40B4-BE49-F238E27FC236}">
              <a16:creationId xmlns:a16="http://schemas.microsoft.com/office/drawing/2014/main" id="{00000000-0008-0000-0400-00002E04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071" name="Text Box 39">
          <a:extLst>
            <a:ext uri="{FF2B5EF4-FFF2-40B4-BE49-F238E27FC236}">
              <a16:creationId xmlns:a16="http://schemas.microsoft.com/office/drawing/2014/main" id="{00000000-0008-0000-0400-00002F04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072" name="Text Box 39">
          <a:extLst>
            <a:ext uri="{FF2B5EF4-FFF2-40B4-BE49-F238E27FC236}">
              <a16:creationId xmlns:a16="http://schemas.microsoft.com/office/drawing/2014/main" id="{00000000-0008-0000-0400-00003004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073" name="Text Box 38">
          <a:extLst>
            <a:ext uri="{FF2B5EF4-FFF2-40B4-BE49-F238E27FC236}">
              <a16:creationId xmlns:a16="http://schemas.microsoft.com/office/drawing/2014/main" id="{00000000-0008-0000-0400-000031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074" name="Text Box 38">
          <a:extLst>
            <a:ext uri="{FF2B5EF4-FFF2-40B4-BE49-F238E27FC236}">
              <a16:creationId xmlns:a16="http://schemas.microsoft.com/office/drawing/2014/main" id="{00000000-0008-0000-0400-00003204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075" name="Text Box 38">
          <a:extLst>
            <a:ext uri="{FF2B5EF4-FFF2-40B4-BE49-F238E27FC236}">
              <a16:creationId xmlns:a16="http://schemas.microsoft.com/office/drawing/2014/main" id="{00000000-0008-0000-0400-000033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076" name="Text Box 38">
          <a:extLst>
            <a:ext uri="{FF2B5EF4-FFF2-40B4-BE49-F238E27FC236}">
              <a16:creationId xmlns:a16="http://schemas.microsoft.com/office/drawing/2014/main" id="{00000000-0008-0000-0400-000034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077" name="Text Box 38">
          <a:extLst>
            <a:ext uri="{FF2B5EF4-FFF2-40B4-BE49-F238E27FC236}">
              <a16:creationId xmlns:a16="http://schemas.microsoft.com/office/drawing/2014/main" id="{00000000-0008-0000-0400-000035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078" name="Text Box 38">
          <a:extLst>
            <a:ext uri="{FF2B5EF4-FFF2-40B4-BE49-F238E27FC236}">
              <a16:creationId xmlns:a16="http://schemas.microsoft.com/office/drawing/2014/main" id="{00000000-0008-0000-0400-00003604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079" name="Text Box 38">
          <a:extLst>
            <a:ext uri="{FF2B5EF4-FFF2-40B4-BE49-F238E27FC236}">
              <a16:creationId xmlns:a16="http://schemas.microsoft.com/office/drawing/2014/main" id="{00000000-0008-0000-0400-000037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080" name="Text Box 38">
          <a:extLst>
            <a:ext uri="{FF2B5EF4-FFF2-40B4-BE49-F238E27FC236}">
              <a16:creationId xmlns:a16="http://schemas.microsoft.com/office/drawing/2014/main" id="{00000000-0008-0000-0400-00003804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33375"/>
    <xdr:sp macro="" textlink="">
      <xdr:nvSpPr>
        <xdr:cNvPr id="1081" name="Text Box 5">
          <a:extLst>
            <a:ext uri="{FF2B5EF4-FFF2-40B4-BE49-F238E27FC236}">
              <a16:creationId xmlns:a16="http://schemas.microsoft.com/office/drawing/2014/main" id="{00000000-0008-0000-0400-000039040000}"/>
            </a:ext>
          </a:extLst>
        </xdr:cNvPr>
        <xdr:cNvSpPr txBox="1">
          <a:spLocks noChangeArrowheads="1"/>
        </xdr:cNvSpPr>
      </xdr:nvSpPr>
      <xdr:spPr bwMode="auto">
        <a:xfrm>
          <a:off x="3952875" y="2845117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082" name="Text Box 38">
          <a:extLst>
            <a:ext uri="{FF2B5EF4-FFF2-40B4-BE49-F238E27FC236}">
              <a16:creationId xmlns:a16="http://schemas.microsoft.com/office/drawing/2014/main" id="{00000000-0008-0000-0400-00003A04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1083" name="Text Box 38">
          <a:extLst>
            <a:ext uri="{FF2B5EF4-FFF2-40B4-BE49-F238E27FC236}">
              <a16:creationId xmlns:a16="http://schemas.microsoft.com/office/drawing/2014/main" id="{00000000-0008-0000-0400-00003B04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084" name="Text Box 5">
          <a:extLst>
            <a:ext uri="{FF2B5EF4-FFF2-40B4-BE49-F238E27FC236}">
              <a16:creationId xmlns:a16="http://schemas.microsoft.com/office/drawing/2014/main" id="{00000000-0008-0000-0400-00003C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85" name="Text Box 5">
          <a:extLst>
            <a:ext uri="{FF2B5EF4-FFF2-40B4-BE49-F238E27FC236}">
              <a16:creationId xmlns:a16="http://schemas.microsoft.com/office/drawing/2014/main" id="{00000000-0008-0000-0400-00003D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86" name="Text Box 5">
          <a:extLst>
            <a:ext uri="{FF2B5EF4-FFF2-40B4-BE49-F238E27FC236}">
              <a16:creationId xmlns:a16="http://schemas.microsoft.com/office/drawing/2014/main" id="{00000000-0008-0000-0400-00003E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87" name="Text Box 5">
          <a:extLst>
            <a:ext uri="{FF2B5EF4-FFF2-40B4-BE49-F238E27FC236}">
              <a16:creationId xmlns:a16="http://schemas.microsoft.com/office/drawing/2014/main" id="{00000000-0008-0000-0400-00003F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88" name="Text Box 5">
          <a:extLst>
            <a:ext uri="{FF2B5EF4-FFF2-40B4-BE49-F238E27FC236}">
              <a16:creationId xmlns:a16="http://schemas.microsoft.com/office/drawing/2014/main" id="{00000000-0008-0000-0400-000040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89" name="Text Box 5">
          <a:extLst>
            <a:ext uri="{FF2B5EF4-FFF2-40B4-BE49-F238E27FC236}">
              <a16:creationId xmlns:a16="http://schemas.microsoft.com/office/drawing/2014/main" id="{00000000-0008-0000-0400-000041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133350"/>
    <xdr:sp macro="" textlink="">
      <xdr:nvSpPr>
        <xdr:cNvPr id="1090" name="Text Box 5">
          <a:extLst>
            <a:ext uri="{FF2B5EF4-FFF2-40B4-BE49-F238E27FC236}">
              <a16:creationId xmlns:a16="http://schemas.microsoft.com/office/drawing/2014/main" id="{00000000-0008-0000-0400-000042040000}"/>
            </a:ext>
          </a:extLst>
        </xdr:cNvPr>
        <xdr:cNvSpPr txBox="1">
          <a:spLocks noChangeArrowheads="1"/>
        </xdr:cNvSpPr>
      </xdr:nvSpPr>
      <xdr:spPr bwMode="auto">
        <a:xfrm>
          <a:off x="3952875" y="28451175"/>
          <a:ext cx="76200" cy="133350"/>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91" name="Text Box 5">
          <a:extLst>
            <a:ext uri="{FF2B5EF4-FFF2-40B4-BE49-F238E27FC236}">
              <a16:creationId xmlns:a16="http://schemas.microsoft.com/office/drawing/2014/main" id="{00000000-0008-0000-0400-000043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92" name="Text Box 5">
          <a:extLst>
            <a:ext uri="{FF2B5EF4-FFF2-40B4-BE49-F238E27FC236}">
              <a16:creationId xmlns:a16="http://schemas.microsoft.com/office/drawing/2014/main" id="{00000000-0008-0000-0400-000044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4</xdr:col>
      <xdr:colOff>0</xdr:colOff>
      <xdr:row>206</xdr:row>
      <xdr:rowOff>0</xdr:rowOff>
    </xdr:from>
    <xdr:ext cx="76200" cy="200025"/>
    <xdr:sp macro="" textlink="">
      <xdr:nvSpPr>
        <xdr:cNvPr id="1093" name="Text Box 34">
          <a:extLst>
            <a:ext uri="{FF2B5EF4-FFF2-40B4-BE49-F238E27FC236}">
              <a16:creationId xmlns:a16="http://schemas.microsoft.com/office/drawing/2014/main" id="{00000000-0008-0000-0400-000045040000}"/>
            </a:ext>
          </a:extLst>
        </xdr:cNvPr>
        <xdr:cNvSpPr txBox="1">
          <a:spLocks noChangeArrowheads="1"/>
        </xdr:cNvSpPr>
      </xdr:nvSpPr>
      <xdr:spPr bwMode="auto">
        <a:xfrm>
          <a:off x="450532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409575"/>
    <xdr:sp macro="" textlink="">
      <xdr:nvSpPr>
        <xdr:cNvPr id="1094" name="Text Box 5">
          <a:extLst>
            <a:ext uri="{FF2B5EF4-FFF2-40B4-BE49-F238E27FC236}">
              <a16:creationId xmlns:a16="http://schemas.microsoft.com/office/drawing/2014/main" id="{00000000-0008-0000-0400-000046040000}"/>
            </a:ext>
          </a:extLst>
        </xdr:cNvPr>
        <xdr:cNvSpPr txBox="1">
          <a:spLocks noChangeArrowheads="1"/>
        </xdr:cNvSpPr>
      </xdr:nvSpPr>
      <xdr:spPr bwMode="auto">
        <a:xfrm>
          <a:off x="3952875" y="28451175"/>
          <a:ext cx="76200" cy="40957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95" name="Text Box 24">
          <a:extLst>
            <a:ext uri="{FF2B5EF4-FFF2-40B4-BE49-F238E27FC236}">
              <a16:creationId xmlns:a16="http://schemas.microsoft.com/office/drawing/2014/main" id="{00000000-0008-0000-0400-000047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96" name="Text Box 5">
          <a:extLst>
            <a:ext uri="{FF2B5EF4-FFF2-40B4-BE49-F238E27FC236}">
              <a16:creationId xmlns:a16="http://schemas.microsoft.com/office/drawing/2014/main" id="{00000000-0008-0000-0400-000048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97" name="Text Box 5">
          <a:extLst>
            <a:ext uri="{FF2B5EF4-FFF2-40B4-BE49-F238E27FC236}">
              <a16:creationId xmlns:a16="http://schemas.microsoft.com/office/drawing/2014/main" id="{00000000-0008-0000-0400-000049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98" name="Text Box 5">
          <a:extLst>
            <a:ext uri="{FF2B5EF4-FFF2-40B4-BE49-F238E27FC236}">
              <a16:creationId xmlns:a16="http://schemas.microsoft.com/office/drawing/2014/main" id="{00000000-0008-0000-0400-00004A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099" name="Text Box 5">
          <a:extLst>
            <a:ext uri="{FF2B5EF4-FFF2-40B4-BE49-F238E27FC236}">
              <a16:creationId xmlns:a16="http://schemas.microsoft.com/office/drawing/2014/main" id="{00000000-0008-0000-0400-00004B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400050"/>
    <xdr:sp macro="" textlink="">
      <xdr:nvSpPr>
        <xdr:cNvPr id="1100" name="Text Box 5">
          <a:extLst>
            <a:ext uri="{FF2B5EF4-FFF2-40B4-BE49-F238E27FC236}">
              <a16:creationId xmlns:a16="http://schemas.microsoft.com/office/drawing/2014/main" id="{00000000-0008-0000-0400-00004C040000}"/>
            </a:ext>
          </a:extLst>
        </xdr:cNvPr>
        <xdr:cNvSpPr txBox="1">
          <a:spLocks noChangeArrowheads="1"/>
        </xdr:cNvSpPr>
      </xdr:nvSpPr>
      <xdr:spPr bwMode="auto">
        <a:xfrm>
          <a:off x="3952875" y="28451175"/>
          <a:ext cx="76200" cy="400050"/>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01" name="Text Box 5">
          <a:extLst>
            <a:ext uri="{FF2B5EF4-FFF2-40B4-BE49-F238E27FC236}">
              <a16:creationId xmlns:a16="http://schemas.microsoft.com/office/drawing/2014/main" id="{00000000-0008-0000-0400-00004D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02" name="Text Box 5">
          <a:extLst>
            <a:ext uri="{FF2B5EF4-FFF2-40B4-BE49-F238E27FC236}">
              <a16:creationId xmlns:a16="http://schemas.microsoft.com/office/drawing/2014/main" id="{00000000-0008-0000-0400-00004E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4</xdr:col>
      <xdr:colOff>0</xdr:colOff>
      <xdr:row>206</xdr:row>
      <xdr:rowOff>0</xdr:rowOff>
    </xdr:from>
    <xdr:ext cx="76200" cy="200025"/>
    <xdr:sp macro="" textlink="">
      <xdr:nvSpPr>
        <xdr:cNvPr id="1103" name="Text Box 34">
          <a:extLst>
            <a:ext uri="{FF2B5EF4-FFF2-40B4-BE49-F238E27FC236}">
              <a16:creationId xmlns:a16="http://schemas.microsoft.com/office/drawing/2014/main" id="{00000000-0008-0000-0400-00004F040000}"/>
            </a:ext>
          </a:extLst>
        </xdr:cNvPr>
        <xdr:cNvSpPr txBox="1">
          <a:spLocks noChangeArrowheads="1"/>
        </xdr:cNvSpPr>
      </xdr:nvSpPr>
      <xdr:spPr bwMode="auto">
        <a:xfrm>
          <a:off x="450532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04" name="Text Box 153">
          <a:extLst>
            <a:ext uri="{FF2B5EF4-FFF2-40B4-BE49-F238E27FC236}">
              <a16:creationId xmlns:a16="http://schemas.microsoft.com/office/drawing/2014/main" id="{00000000-0008-0000-0400-000050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05" name="Text Box 154">
          <a:extLst>
            <a:ext uri="{FF2B5EF4-FFF2-40B4-BE49-F238E27FC236}">
              <a16:creationId xmlns:a16="http://schemas.microsoft.com/office/drawing/2014/main" id="{00000000-0008-0000-0400-000051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06" name="Text Box 24">
          <a:extLst>
            <a:ext uri="{FF2B5EF4-FFF2-40B4-BE49-F238E27FC236}">
              <a16:creationId xmlns:a16="http://schemas.microsoft.com/office/drawing/2014/main" id="{00000000-0008-0000-0400-000052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07" name="Text Box 3">
          <a:extLst>
            <a:ext uri="{FF2B5EF4-FFF2-40B4-BE49-F238E27FC236}">
              <a16:creationId xmlns:a16="http://schemas.microsoft.com/office/drawing/2014/main" id="{00000000-0008-0000-0400-000053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08" name="Text Box 4">
          <a:extLst>
            <a:ext uri="{FF2B5EF4-FFF2-40B4-BE49-F238E27FC236}">
              <a16:creationId xmlns:a16="http://schemas.microsoft.com/office/drawing/2014/main" id="{00000000-0008-0000-0400-000054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09" name="Text Box 5">
          <a:extLst>
            <a:ext uri="{FF2B5EF4-FFF2-40B4-BE49-F238E27FC236}">
              <a16:creationId xmlns:a16="http://schemas.microsoft.com/office/drawing/2014/main" id="{00000000-0008-0000-0400-000055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10" name="Text Box 6">
          <a:extLst>
            <a:ext uri="{FF2B5EF4-FFF2-40B4-BE49-F238E27FC236}">
              <a16:creationId xmlns:a16="http://schemas.microsoft.com/office/drawing/2014/main" id="{00000000-0008-0000-0400-000056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11" name="Text Box 7">
          <a:extLst>
            <a:ext uri="{FF2B5EF4-FFF2-40B4-BE49-F238E27FC236}">
              <a16:creationId xmlns:a16="http://schemas.microsoft.com/office/drawing/2014/main" id="{00000000-0008-0000-0400-000057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12" name="Text Box 8">
          <a:extLst>
            <a:ext uri="{FF2B5EF4-FFF2-40B4-BE49-F238E27FC236}">
              <a16:creationId xmlns:a16="http://schemas.microsoft.com/office/drawing/2014/main" id="{00000000-0008-0000-0400-000058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4</xdr:col>
      <xdr:colOff>0</xdr:colOff>
      <xdr:row>206</xdr:row>
      <xdr:rowOff>0</xdr:rowOff>
    </xdr:from>
    <xdr:ext cx="76200" cy="200025"/>
    <xdr:sp macro="" textlink="">
      <xdr:nvSpPr>
        <xdr:cNvPr id="1113" name="Text Box 34">
          <a:extLst>
            <a:ext uri="{FF2B5EF4-FFF2-40B4-BE49-F238E27FC236}">
              <a16:creationId xmlns:a16="http://schemas.microsoft.com/office/drawing/2014/main" id="{00000000-0008-0000-0400-000059040000}"/>
            </a:ext>
          </a:extLst>
        </xdr:cNvPr>
        <xdr:cNvSpPr txBox="1">
          <a:spLocks noChangeArrowheads="1"/>
        </xdr:cNvSpPr>
      </xdr:nvSpPr>
      <xdr:spPr bwMode="auto">
        <a:xfrm>
          <a:off x="450532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409575"/>
    <xdr:sp macro="" textlink="">
      <xdr:nvSpPr>
        <xdr:cNvPr id="1114" name="Text Box 5">
          <a:extLst>
            <a:ext uri="{FF2B5EF4-FFF2-40B4-BE49-F238E27FC236}">
              <a16:creationId xmlns:a16="http://schemas.microsoft.com/office/drawing/2014/main" id="{00000000-0008-0000-0400-00005A040000}"/>
            </a:ext>
          </a:extLst>
        </xdr:cNvPr>
        <xdr:cNvSpPr txBox="1">
          <a:spLocks noChangeArrowheads="1"/>
        </xdr:cNvSpPr>
      </xdr:nvSpPr>
      <xdr:spPr bwMode="auto">
        <a:xfrm>
          <a:off x="3952875" y="28451175"/>
          <a:ext cx="76200" cy="40957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15" name="Text Box 24">
          <a:extLst>
            <a:ext uri="{FF2B5EF4-FFF2-40B4-BE49-F238E27FC236}">
              <a16:creationId xmlns:a16="http://schemas.microsoft.com/office/drawing/2014/main" id="{00000000-0008-0000-0400-00005B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16" name="Text Box 5">
          <a:extLst>
            <a:ext uri="{FF2B5EF4-FFF2-40B4-BE49-F238E27FC236}">
              <a16:creationId xmlns:a16="http://schemas.microsoft.com/office/drawing/2014/main" id="{00000000-0008-0000-0400-00005C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17" name="Text Box 5">
          <a:extLst>
            <a:ext uri="{FF2B5EF4-FFF2-40B4-BE49-F238E27FC236}">
              <a16:creationId xmlns:a16="http://schemas.microsoft.com/office/drawing/2014/main" id="{00000000-0008-0000-0400-00005D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18" name="Text Box 5">
          <a:extLst>
            <a:ext uri="{FF2B5EF4-FFF2-40B4-BE49-F238E27FC236}">
              <a16:creationId xmlns:a16="http://schemas.microsoft.com/office/drawing/2014/main" id="{00000000-0008-0000-0400-00005E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4</xdr:col>
      <xdr:colOff>0</xdr:colOff>
      <xdr:row>206</xdr:row>
      <xdr:rowOff>0</xdr:rowOff>
    </xdr:from>
    <xdr:ext cx="76200" cy="200025"/>
    <xdr:sp macro="" textlink="">
      <xdr:nvSpPr>
        <xdr:cNvPr id="1119" name="Text Box 34">
          <a:extLst>
            <a:ext uri="{FF2B5EF4-FFF2-40B4-BE49-F238E27FC236}">
              <a16:creationId xmlns:a16="http://schemas.microsoft.com/office/drawing/2014/main" id="{00000000-0008-0000-0400-00005F040000}"/>
            </a:ext>
          </a:extLst>
        </xdr:cNvPr>
        <xdr:cNvSpPr txBox="1">
          <a:spLocks noChangeArrowheads="1"/>
        </xdr:cNvSpPr>
      </xdr:nvSpPr>
      <xdr:spPr bwMode="auto">
        <a:xfrm>
          <a:off x="450532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20" name="Text Box 5">
          <a:extLst>
            <a:ext uri="{FF2B5EF4-FFF2-40B4-BE49-F238E27FC236}">
              <a16:creationId xmlns:a16="http://schemas.microsoft.com/office/drawing/2014/main" id="{00000000-0008-0000-0400-000060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21" name="Text Box 5">
          <a:extLst>
            <a:ext uri="{FF2B5EF4-FFF2-40B4-BE49-F238E27FC236}">
              <a16:creationId xmlns:a16="http://schemas.microsoft.com/office/drawing/2014/main" id="{00000000-0008-0000-0400-000061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409575"/>
    <xdr:sp macro="" textlink="">
      <xdr:nvSpPr>
        <xdr:cNvPr id="1122" name="Text Box 5">
          <a:extLst>
            <a:ext uri="{FF2B5EF4-FFF2-40B4-BE49-F238E27FC236}">
              <a16:creationId xmlns:a16="http://schemas.microsoft.com/office/drawing/2014/main" id="{00000000-0008-0000-0400-000062040000}"/>
            </a:ext>
          </a:extLst>
        </xdr:cNvPr>
        <xdr:cNvSpPr txBox="1">
          <a:spLocks noChangeArrowheads="1"/>
        </xdr:cNvSpPr>
      </xdr:nvSpPr>
      <xdr:spPr bwMode="auto">
        <a:xfrm>
          <a:off x="3952875" y="28451175"/>
          <a:ext cx="76200" cy="40957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23" name="Text Box 24">
          <a:extLst>
            <a:ext uri="{FF2B5EF4-FFF2-40B4-BE49-F238E27FC236}">
              <a16:creationId xmlns:a16="http://schemas.microsoft.com/office/drawing/2014/main" id="{00000000-0008-0000-0400-000063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24" name="Text Box 5">
          <a:extLst>
            <a:ext uri="{FF2B5EF4-FFF2-40B4-BE49-F238E27FC236}">
              <a16:creationId xmlns:a16="http://schemas.microsoft.com/office/drawing/2014/main" id="{00000000-0008-0000-0400-000064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25" name="Text Box 5">
          <a:extLst>
            <a:ext uri="{FF2B5EF4-FFF2-40B4-BE49-F238E27FC236}">
              <a16:creationId xmlns:a16="http://schemas.microsoft.com/office/drawing/2014/main" id="{00000000-0008-0000-0400-000065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26" name="Text Box 5">
          <a:extLst>
            <a:ext uri="{FF2B5EF4-FFF2-40B4-BE49-F238E27FC236}">
              <a16:creationId xmlns:a16="http://schemas.microsoft.com/office/drawing/2014/main" id="{00000000-0008-0000-0400-000066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27" name="Text Box 5">
          <a:extLst>
            <a:ext uri="{FF2B5EF4-FFF2-40B4-BE49-F238E27FC236}">
              <a16:creationId xmlns:a16="http://schemas.microsoft.com/office/drawing/2014/main" id="{00000000-0008-0000-0400-000067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28" name="Text Box 5">
          <a:extLst>
            <a:ext uri="{FF2B5EF4-FFF2-40B4-BE49-F238E27FC236}">
              <a16:creationId xmlns:a16="http://schemas.microsoft.com/office/drawing/2014/main" id="{00000000-0008-0000-0400-000068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400050"/>
    <xdr:sp macro="" textlink="">
      <xdr:nvSpPr>
        <xdr:cNvPr id="1129" name="Text Box 5">
          <a:extLst>
            <a:ext uri="{FF2B5EF4-FFF2-40B4-BE49-F238E27FC236}">
              <a16:creationId xmlns:a16="http://schemas.microsoft.com/office/drawing/2014/main" id="{00000000-0008-0000-0400-000069040000}"/>
            </a:ext>
          </a:extLst>
        </xdr:cNvPr>
        <xdr:cNvSpPr txBox="1">
          <a:spLocks noChangeArrowheads="1"/>
        </xdr:cNvSpPr>
      </xdr:nvSpPr>
      <xdr:spPr bwMode="auto">
        <a:xfrm>
          <a:off x="3952875" y="28451175"/>
          <a:ext cx="76200" cy="400050"/>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30" name="Text Box 5">
          <a:extLst>
            <a:ext uri="{FF2B5EF4-FFF2-40B4-BE49-F238E27FC236}">
              <a16:creationId xmlns:a16="http://schemas.microsoft.com/office/drawing/2014/main" id="{00000000-0008-0000-0400-00006A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31" name="Text Box 5">
          <a:extLst>
            <a:ext uri="{FF2B5EF4-FFF2-40B4-BE49-F238E27FC236}">
              <a16:creationId xmlns:a16="http://schemas.microsoft.com/office/drawing/2014/main" id="{00000000-0008-0000-0400-00006B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4</xdr:col>
      <xdr:colOff>0</xdr:colOff>
      <xdr:row>206</xdr:row>
      <xdr:rowOff>0</xdr:rowOff>
    </xdr:from>
    <xdr:ext cx="76200" cy="200025"/>
    <xdr:sp macro="" textlink="">
      <xdr:nvSpPr>
        <xdr:cNvPr id="1132" name="Text Box 34">
          <a:extLst>
            <a:ext uri="{FF2B5EF4-FFF2-40B4-BE49-F238E27FC236}">
              <a16:creationId xmlns:a16="http://schemas.microsoft.com/office/drawing/2014/main" id="{00000000-0008-0000-0400-00006C040000}"/>
            </a:ext>
          </a:extLst>
        </xdr:cNvPr>
        <xdr:cNvSpPr txBox="1">
          <a:spLocks noChangeArrowheads="1"/>
        </xdr:cNvSpPr>
      </xdr:nvSpPr>
      <xdr:spPr bwMode="auto">
        <a:xfrm>
          <a:off x="450532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33" name="Text Box 153">
          <a:extLst>
            <a:ext uri="{FF2B5EF4-FFF2-40B4-BE49-F238E27FC236}">
              <a16:creationId xmlns:a16="http://schemas.microsoft.com/office/drawing/2014/main" id="{00000000-0008-0000-0400-00006D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34" name="Text Box 154">
          <a:extLst>
            <a:ext uri="{FF2B5EF4-FFF2-40B4-BE49-F238E27FC236}">
              <a16:creationId xmlns:a16="http://schemas.microsoft.com/office/drawing/2014/main" id="{00000000-0008-0000-0400-00006E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35" name="Text Box 24">
          <a:extLst>
            <a:ext uri="{FF2B5EF4-FFF2-40B4-BE49-F238E27FC236}">
              <a16:creationId xmlns:a16="http://schemas.microsoft.com/office/drawing/2014/main" id="{00000000-0008-0000-0400-00006F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36" name="Text Box 3">
          <a:extLst>
            <a:ext uri="{FF2B5EF4-FFF2-40B4-BE49-F238E27FC236}">
              <a16:creationId xmlns:a16="http://schemas.microsoft.com/office/drawing/2014/main" id="{00000000-0008-0000-0400-000070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37" name="Text Box 4">
          <a:extLst>
            <a:ext uri="{FF2B5EF4-FFF2-40B4-BE49-F238E27FC236}">
              <a16:creationId xmlns:a16="http://schemas.microsoft.com/office/drawing/2014/main" id="{00000000-0008-0000-0400-000071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38" name="Text Box 5">
          <a:extLst>
            <a:ext uri="{FF2B5EF4-FFF2-40B4-BE49-F238E27FC236}">
              <a16:creationId xmlns:a16="http://schemas.microsoft.com/office/drawing/2014/main" id="{00000000-0008-0000-0400-000072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39" name="Text Box 6">
          <a:extLst>
            <a:ext uri="{FF2B5EF4-FFF2-40B4-BE49-F238E27FC236}">
              <a16:creationId xmlns:a16="http://schemas.microsoft.com/office/drawing/2014/main" id="{00000000-0008-0000-0400-000073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40" name="Text Box 7">
          <a:extLst>
            <a:ext uri="{FF2B5EF4-FFF2-40B4-BE49-F238E27FC236}">
              <a16:creationId xmlns:a16="http://schemas.microsoft.com/office/drawing/2014/main" id="{00000000-0008-0000-0400-000074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41" name="Text Box 8">
          <a:extLst>
            <a:ext uri="{FF2B5EF4-FFF2-40B4-BE49-F238E27FC236}">
              <a16:creationId xmlns:a16="http://schemas.microsoft.com/office/drawing/2014/main" id="{00000000-0008-0000-0400-000075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4</xdr:col>
      <xdr:colOff>0</xdr:colOff>
      <xdr:row>206</xdr:row>
      <xdr:rowOff>0</xdr:rowOff>
    </xdr:from>
    <xdr:ext cx="76200" cy="200025"/>
    <xdr:sp macro="" textlink="">
      <xdr:nvSpPr>
        <xdr:cNvPr id="1142" name="Text Box 34">
          <a:extLst>
            <a:ext uri="{FF2B5EF4-FFF2-40B4-BE49-F238E27FC236}">
              <a16:creationId xmlns:a16="http://schemas.microsoft.com/office/drawing/2014/main" id="{00000000-0008-0000-0400-000076040000}"/>
            </a:ext>
          </a:extLst>
        </xdr:cNvPr>
        <xdr:cNvSpPr txBox="1">
          <a:spLocks noChangeArrowheads="1"/>
        </xdr:cNvSpPr>
      </xdr:nvSpPr>
      <xdr:spPr bwMode="auto">
        <a:xfrm>
          <a:off x="450532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409575"/>
    <xdr:sp macro="" textlink="">
      <xdr:nvSpPr>
        <xdr:cNvPr id="1143" name="Text Box 5">
          <a:extLst>
            <a:ext uri="{FF2B5EF4-FFF2-40B4-BE49-F238E27FC236}">
              <a16:creationId xmlns:a16="http://schemas.microsoft.com/office/drawing/2014/main" id="{00000000-0008-0000-0400-000077040000}"/>
            </a:ext>
          </a:extLst>
        </xdr:cNvPr>
        <xdr:cNvSpPr txBox="1">
          <a:spLocks noChangeArrowheads="1"/>
        </xdr:cNvSpPr>
      </xdr:nvSpPr>
      <xdr:spPr bwMode="auto">
        <a:xfrm>
          <a:off x="3952875" y="28451175"/>
          <a:ext cx="76200" cy="40957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44" name="Text Box 24">
          <a:extLst>
            <a:ext uri="{FF2B5EF4-FFF2-40B4-BE49-F238E27FC236}">
              <a16:creationId xmlns:a16="http://schemas.microsoft.com/office/drawing/2014/main" id="{00000000-0008-0000-0400-000078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45" name="Text Box 5">
          <a:extLst>
            <a:ext uri="{FF2B5EF4-FFF2-40B4-BE49-F238E27FC236}">
              <a16:creationId xmlns:a16="http://schemas.microsoft.com/office/drawing/2014/main" id="{00000000-0008-0000-0400-000079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46" name="Text Box 5">
          <a:extLst>
            <a:ext uri="{FF2B5EF4-FFF2-40B4-BE49-F238E27FC236}">
              <a16:creationId xmlns:a16="http://schemas.microsoft.com/office/drawing/2014/main" id="{00000000-0008-0000-0400-00007A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133350"/>
    <xdr:sp macro="" textlink="">
      <xdr:nvSpPr>
        <xdr:cNvPr id="1147" name="Text Box 5">
          <a:extLst>
            <a:ext uri="{FF2B5EF4-FFF2-40B4-BE49-F238E27FC236}">
              <a16:creationId xmlns:a16="http://schemas.microsoft.com/office/drawing/2014/main" id="{00000000-0008-0000-0400-00007B040000}"/>
            </a:ext>
          </a:extLst>
        </xdr:cNvPr>
        <xdr:cNvSpPr txBox="1">
          <a:spLocks noChangeArrowheads="1"/>
        </xdr:cNvSpPr>
      </xdr:nvSpPr>
      <xdr:spPr bwMode="auto">
        <a:xfrm>
          <a:off x="3952875" y="28451175"/>
          <a:ext cx="76200" cy="133350"/>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48" name="Text Box 5">
          <a:extLst>
            <a:ext uri="{FF2B5EF4-FFF2-40B4-BE49-F238E27FC236}">
              <a16:creationId xmlns:a16="http://schemas.microsoft.com/office/drawing/2014/main" id="{00000000-0008-0000-0400-00007C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49" name="Text Box 5">
          <a:extLst>
            <a:ext uri="{FF2B5EF4-FFF2-40B4-BE49-F238E27FC236}">
              <a16:creationId xmlns:a16="http://schemas.microsoft.com/office/drawing/2014/main" id="{00000000-0008-0000-0400-00007D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4</xdr:col>
      <xdr:colOff>0</xdr:colOff>
      <xdr:row>206</xdr:row>
      <xdr:rowOff>0</xdr:rowOff>
    </xdr:from>
    <xdr:ext cx="76200" cy="200025"/>
    <xdr:sp macro="" textlink="">
      <xdr:nvSpPr>
        <xdr:cNvPr id="1150" name="Text Box 34">
          <a:extLst>
            <a:ext uri="{FF2B5EF4-FFF2-40B4-BE49-F238E27FC236}">
              <a16:creationId xmlns:a16="http://schemas.microsoft.com/office/drawing/2014/main" id="{00000000-0008-0000-0400-00007E040000}"/>
            </a:ext>
          </a:extLst>
        </xdr:cNvPr>
        <xdr:cNvSpPr txBox="1">
          <a:spLocks noChangeArrowheads="1"/>
        </xdr:cNvSpPr>
      </xdr:nvSpPr>
      <xdr:spPr bwMode="auto">
        <a:xfrm>
          <a:off x="450532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51" name="Text Box 5">
          <a:extLst>
            <a:ext uri="{FF2B5EF4-FFF2-40B4-BE49-F238E27FC236}">
              <a16:creationId xmlns:a16="http://schemas.microsoft.com/office/drawing/2014/main" id="{00000000-0008-0000-0400-00007F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52" name="Text Box 5">
          <a:extLst>
            <a:ext uri="{FF2B5EF4-FFF2-40B4-BE49-F238E27FC236}">
              <a16:creationId xmlns:a16="http://schemas.microsoft.com/office/drawing/2014/main" id="{00000000-0008-0000-0400-000080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409575"/>
    <xdr:sp macro="" textlink="">
      <xdr:nvSpPr>
        <xdr:cNvPr id="1153" name="Text Box 5">
          <a:extLst>
            <a:ext uri="{FF2B5EF4-FFF2-40B4-BE49-F238E27FC236}">
              <a16:creationId xmlns:a16="http://schemas.microsoft.com/office/drawing/2014/main" id="{00000000-0008-0000-0400-000081040000}"/>
            </a:ext>
          </a:extLst>
        </xdr:cNvPr>
        <xdr:cNvSpPr txBox="1">
          <a:spLocks noChangeArrowheads="1"/>
        </xdr:cNvSpPr>
      </xdr:nvSpPr>
      <xdr:spPr bwMode="auto">
        <a:xfrm>
          <a:off x="3952875" y="28451175"/>
          <a:ext cx="76200" cy="40957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54" name="Text Box 24">
          <a:extLst>
            <a:ext uri="{FF2B5EF4-FFF2-40B4-BE49-F238E27FC236}">
              <a16:creationId xmlns:a16="http://schemas.microsoft.com/office/drawing/2014/main" id="{00000000-0008-0000-0400-000082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55" name="Text Box 5">
          <a:extLst>
            <a:ext uri="{FF2B5EF4-FFF2-40B4-BE49-F238E27FC236}">
              <a16:creationId xmlns:a16="http://schemas.microsoft.com/office/drawing/2014/main" id="{00000000-0008-0000-0400-000083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56" name="Text Box 5">
          <a:extLst>
            <a:ext uri="{FF2B5EF4-FFF2-40B4-BE49-F238E27FC236}">
              <a16:creationId xmlns:a16="http://schemas.microsoft.com/office/drawing/2014/main" id="{00000000-0008-0000-0400-000084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57" name="Text Box 5">
          <a:extLst>
            <a:ext uri="{FF2B5EF4-FFF2-40B4-BE49-F238E27FC236}">
              <a16:creationId xmlns:a16="http://schemas.microsoft.com/office/drawing/2014/main" id="{00000000-0008-0000-0400-000085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58" name="Text Box 5">
          <a:extLst>
            <a:ext uri="{FF2B5EF4-FFF2-40B4-BE49-F238E27FC236}">
              <a16:creationId xmlns:a16="http://schemas.microsoft.com/office/drawing/2014/main" id="{00000000-0008-0000-0400-000086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59" name="Text Box 5">
          <a:extLst>
            <a:ext uri="{FF2B5EF4-FFF2-40B4-BE49-F238E27FC236}">
              <a16:creationId xmlns:a16="http://schemas.microsoft.com/office/drawing/2014/main" id="{00000000-0008-0000-0400-000087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400050"/>
    <xdr:sp macro="" textlink="">
      <xdr:nvSpPr>
        <xdr:cNvPr id="1160" name="Text Box 5">
          <a:extLst>
            <a:ext uri="{FF2B5EF4-FFF2-40B4-BE49-F238E27FC236}">
              <a16:creationId xmlns:a16="http://schemas.microsoft.com/office/drawing/2014/main" id="{00000000-0008-0000-0400-000088040000}"/>
            </a:ext>
          </a:extLst>
        </xdr:cNvPr>
        <xdr:cNvSpPr txBox="1">
          <a:spLocks noChangeArrowheads="1"/>
        </xdr:cNvSpPr>
      </xdr:nvSpPr>
      <xdr:spPr bwMode="auto">
        <a:xfrm>
          <a:off x="3952875" y="28451175"/>
          <a:ext cx="76200" cy="400050"/>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61" name="Text Box 5">
          <a:extLst>
            <a:ext uri="{FF2B5EF4-FFF2-40B4-BE49-F238E27FC236}">
              <a16:creationId xmlns:a16="http://schemas.microsoft.com/office/drawing/2014/main" id="{00000000-0008-0000-0400-000089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62" name="Text Box 5">
          <a:extLst>
            <a:ext uri="{FF2B5EF4-FFF2-40B4-BE49-F238E27FC236}">
              <a16:creationId xmlns:a16="http://schemas.microsoft.com/office/drawing/2014/main" id="{00000000-0008-0000-0400-00008A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4</xdr:col>
      <xdr:colOff>0</xdr:colOff>
      <xdr:row>206</xdr:row>
      <xdr:rowOff>0</xdr:rowOff>
    </xdr:from>
    <xdr:ext cx="76200" cy="200025"/>
    <xdr:sp macro="" textlink="">
      <xdr:nvSpPr>
        <xdr:cNvPr id="1163" name="Text Box 34">
          <a:extLst>
            <a:ext uri="{FF2B5EF4-FFF2-40B4-BE49-F238E27FC236}">
              <a16:creationId xmlns:a16="http://schemas.microsoft.com/office/drawing/2014/main" id="{00000000-0008-0000-0400-00008B040000}"/>
            </a:ext>
          </a:extLst>
        </xdr:cNvPr>
        <xdr:cNvSpPr txBox="1">
          <a:spLocks noChangeArrowheads="1"/>
        </xdr:cNvSpPr>
      </xdr:nvSpPr>
      <xdr:spPr bwMode="auto">
        <a:xfrm>
          <a:off x="450532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64" name="Text Box 153">
          <a:extLst>
            <a:ext uri="{FF2B5EF4-FFF2-40B4-BE49-F238E27FC236}">
              <a16:creationId xmlns:a16="http://schemas.microsoft.com/office/drawing/2014/main" id="{00000000-0008-0000-0400-00008C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65" name="Text Box 154">
          <a:extLst>
            <a:ext uri="{FF2B5EF4-FFF2-40B4-BE49-F238E27FC236}">
              <a16:creationId xmlns:a16="http://schemas.microsoft.com/office/drawing/2014/main" id="{00000000-0008-0000-0400-00008D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66" name="Text Box 24">
          <a:extLst>
            <a:ext uri="{FF2B5EF4-FFF2-40B4-BE49-F238E27FC236}">
              <a16:creationId xmlns:a16="http://schemas.microsoft.com/office/drawing/2014/main" id="{00000000-0008-0000-0400-00008E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67" name="Text Box 3">
          <a:extLst>
            <a:ext uri="{FF2B5EF4-FFF2-40B4-BE49-F238E27FC236}">
              <a16:creationId xmlns:a16="http://schemas.microsoft.com/office/drawing/2014/main" id="{00000000-0008-0000-0400-00008F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68" name="Text Box 4">
          <a:extLst>
            <a:ext uri="{FF2B5EF4-FFF2-40B4-BE49-F238E27FC236}">
              <a16:creationId xmlns:a16="http://schemas.microsoft.com/office/drawing/2014/main" id="{00000000-0008-0000-0400-000090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69" name="Text Box 5">
          <a:extLst>
            <a:ext uri="{FF2B5EF4-FFF2-40B4-BE49-F238E27FC236}">
              <a16:creationId xmlns:a16="http://schemas.microsoft.com/office/drawing/2014/main" id="{00000000-0008-0000-0400-000091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70" name="Text Box 6">
          <a:extLst>
            <a:ext uri="{FF2B5EF4-FFF2-40B4-BE49-F238E27FC236}">
              <a16:creationId xmlns:a16="http://schemas.microsoft.com/office/drawing/2014/main" id="{00000000-0008-0000-0400-000092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71" name="Text Box 7">
          <a:extLst>
            <a:ext uri="{FF2B5EF4-FFF2-40B4-BE49-F238E27FC236}">
              <a16:creationId xmlns:a16="http://schemas.microsoft.com/office/drawing/2014/main" id="{00000000-0008-0000-0400-000093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72" name="Text Box 8">
          <a:extLst>
            <a:ext uri="{FF2B5EF4-FFF2-40B4-BE49-F238E27FC236}">
              <a16:creationId xmlns:a16="http://schemas.microsoft.com/office/drawing/2014/main" id="{00000000-0008-0000-0400-000094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4</xdr:col>
      <xdr:colOff>0</xdr:colOff>
      <xdr:row>206</xdr:row>
      <xdr:rowOff>0</xdr:rowOff>
    </xdr:from>
    <xdr:ext cx="76200" cy="200025"/>
    <xdr:sp macro="" textlink="">
      <xdr:nvSpPr>
        <xdr:cNvPr id="1173" name="Text Box 34">
          <a:extLst>
            <a:ext uri="{FF2B5EF4-FFF2-40B4-BE49-F238E27FC236}">
              <a16:creationId xmlns:a16="http://schemas.microsoft.com/office/drawing/2014/main" id="{00000000-0008-0000-0400-000095040000}"/>
            </a:ext>
          </a:extLst>
        </xdr:cNvPr>
        <xdr:cNvSpPr txBox="1">
          <a:spLocks noChangeArrowheads="1"/>
        </xdr:cNvSpPr>
      </xdr:nvSpPr>
      <xdr:spPr bwMode="auto">
        <a:xfrm>
          <a:off x="450532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409575"/>
    <xdr:sp macro="" textlink="">
      <xdr:nvSpPr>
        <xdr:cNvPr id="1174" name="Text Box 5">
          <a:extLst>
            <a:ext uri="{FF2B5EF4-FFF2-40B4-BE49-F238E27FC236}">
              <a16:creationId xmlns:a16="http://schemas.microsoft.com/office/drawing/2014/main" id="{00000000-0008-0000-0400-000096040000}"/>
            </a:ext>
          </a:extLst>
        </xdr:cNvPr>
        <xdr:cNvSpPr txBox="1">
          <a:spLocks noChangeArrowheads="1"/>
        </xdr:cNvSpPr>
      </xdr:nvSpPr>
      <xdr:spPr bwMode="auto">
        <a:xfrm>
          <a:off x="3952875" y="28451175"/>
          <a:ext cx="76200" cy="40957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75" name="Text Box 24">
          <a:extLst>
            <a:ext uri="{FF2B5EF4-FFF2-40B4-BE49-F238E27FC236}">
              <a16:creationId xmlns:a16="http://schemas.microsoft.com/office/drawing/2014/main" id="{00000000-0008-0000-0400-000097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76" name="Text Box 5">
          <a:extLst>
            <a:ext uri="{FF2B5EF4-FFF2-40B4-BE49-F238E27FC236}">
              <a16:creationId xmlns:a16="http://schemas.microsoft.com/office/drawing/2014/main" id="{00000000-0008-0000-0400-000098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77" name="Text Box 5">
          <a:extLst>
            <a:ext uri="{FF2B5EF4-FFF2-40B4-BE49-F238E27FC236}">
              <a16:creationId xmlns:a16="http://schemas.microsoft.com/office/drawing/2014/main" id="{00000000-0008-0000-0400-000099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133350"/>
    <xdr:sp macro="" textlink="">
      <xdr:nvSpPr>
        <xdr:cNvPr id="1178" name="Text Box 5">
          <a:extLst>
            <a:ext uri="{FF2B5EF4-FFF2-40B4-BE49-F238E27FC236}">
              <a16:creationId xmlns:a16="http://schemas.microsoft.com/office/drawing/2014/main" id="{00000000-0008-0000-0400-00009A040000}"/>
            </a:ext>
          </a:extLst>
        </xdr:cNvPr>
        <xdr:cNvSpPr txBox="1">
          <a:spLocks noChangeArrowheads="1"/>
        </xdr:cNvSpPr>
      </xdr:nvSpPr>
      <xdr:spPr bwMode="auto">
        <a:xfrm>
          <a:off x="3952875" y="28451175"/>
          <a:ext cx="76200" cy="133350"/>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79" name="Text Box 5">
          <a:extLst>
            <a:ext uri="{FF2B5EF4-FFF2-40B4-BE49-F238E27FC236}">
              <a16:creationId xmlns:a16="http://schemas.microsoft.com/office/drawing/2014/main" id="{00000000-0008-0000-0400-00009B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80" name="Text Box 5">
          <a:extLst>
            <a:ext uri="{FF2B5EF4-FFF2-40B4-BE49-F238E27FC236}">
              <a16:creationId xmlns:a16="http://schemas.microsoft.com/office/drawing/2014/main" id="{00000000-0008-0000-0400-00009C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11</xdr:col>
      <xdr:colOff>19050</xdr:colOff>
      <xdr:row>206</xdr:row>
      <xdr:rowOff>0</xdr:rowOff>
    </xdr:from>
    <xdr:ext cx="76200" cy="400050"/>
    <xdr:sp macro="" textlink="">
      <xdr:nvSpPr>
        <xdr:cNvPr id="1181" name="Text Box 17">
          <a:extLst>
            <a:ext uri="{FF2B5EF4-FFF2-40B4-BE49-F238E27FC236}">
              <a16:creationId xmlns:a16="http://schemas.microsoft.com/office/drawing/2014/main" id="{00000000-0008-0000-0400-00009D040000}"/>
            </a:ext>
          </a:extLst>
        </xdr:cNvPr>
        <xdr:cNvSpPr txBox="1">
          <a:spLocks noChangeArrowheads="1"/>
        </xdr:cNvSpPr>
      </xdr:nvSpPr>
      <xdr:spPr bwMode="auto">
        <a:xfrm>
          <a:off x="842962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00050"/>
    <xdr:sp macro="" textlink="">
      <xdr:nvSpPr>
        <xdr:cNvPr id="1182" name="Text Box 55">
          <a:extLst>
            <a:ext uri="{FF2B5EF4-FFF2-40B4-BE49-F238E27FC236}">
              <a16:creationId xmlns:a16="http://schemas.microsoft.com/office/drawing/2014/main" id="{00000000-0008-0000-0400-00009E040000}"/>
            </a:ext>
          </a:extLst>
        </xdr:cNvPr>
        <xdr:cNvSpPr txBox="1">
          <a:spLocks noChangeArrowheads="1"/>
        </xdr:cNvSpPr>
      </xdr:nvSpPr>
      <xdr:spPr bwMode="auto">
        <a:xfrm>
          <a:off x="395287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00050"/>
    <xdr:sp macro="" textlink="">
      <xdr:nvSpPr>
        <xdr:cNvPr id="1183" name="Text Box 56">
          <a:extLst>
            <a:ext uri="{FF2B5EF4-FFF2-40B4-BE49-F238E27FC236}">
              <a16:creationId xmlns:a16="http://schemas.microsoft.com/office/drawing/2014/main" id="{00000000-0008-0000-0400-00009F040000}"/>
            </a:ext>
          </a:extLst>
        </xdr:cNvPr>
        <xdr:cNvSpPr txBox="1">
          <a:spLocks noChangeArrowheads="1"/>
        </xdr:cNvSpPr>
      </xdr:nvSpPr>
      <xdr:spPr bwMode="auto">
        <a:xfrm>
          <a:off x="395287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184" name="Text Box 57">
          <a:extLst>
            <a:ext uri="{FF2B5EF4-FFF2-40B4-BE49-F238E27FC236}">
              <a16:creationId xmlns:a16="http://schemas.microsoft.com/office/drawing/2014/main" id="{00000000-0008-0000-0400-0000A004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00050"/>
    <xdr:sp macro="" textlink="">
      <xdr:nvSpPr>
        <xdr:cNvPr id="1185" name="Text Box 17">
          <a:extLst>
            <a:ext uri="{FF2B5EF4-FFF2-40B4-BE49-F238E27FC236}">
              <a16:creationId xmlns:a16="http://schemas.microsoft.com/office/drawing/2014/main" id="{00000000-0008-0000-0400-0000A1040000}"/>
            </a:ext>
          </a:extLst>
        </xdr:cNvPr>
        <xdr:cNvSpPr txBox="1">
          <a:spLocks noChangeArrowheads="1"/>
        </xdr:cNvSpPr>
      </xdr:nvSpPr>
      <xdr:spPr bwMode="auto">
        <a:xfrm>
          <a:off x="395287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00050"/>
    <xdr:sp macro="" textlink="">
      <xdr:nvSpPr>
        <xdr:cNvPr id="1186" name="Text Box 55">
          <a:extLst>
            <a:ext uri="{FF2B5EF4-FFF2-40B4-BE49-F238E27FC236}">
              <a16:creationId xmlns:a16="http://schemas.microsoft.com/office/drawing/2014/main" id="{00000000-0008-0000-0400-0000A2040000}"/>
            </a:ext>
          </a:extLst>
        </xdr:cNvPr>
        <xdr:cNvSpPr txBox="1">
          <a:spLocks noChangeArrowheads="1"/>
        </xdr:cNvSpPr>
      </xdr:nvSpPr>
      <xdr:spPr bwMode="auto">
        <a:xfrm>
          <a:off x="395287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00050"/>
    <xdr:sp macro="" textlink="">
      <xdr:nvSpPr>
        <xdr:cNvPr id="1187" name="Text Box 56">
          <a:extLst>
            <a:ext uri="{FF2B5EF4-FFF2-40B4-BE49-F238E27FC236}">
              <a16:creationId xmlns:a16="http://schemas.microsoft.com/office/drawing/2014/main" id="{00000000-0008-0000-0400-0000A3040000}"/>
            </a:ext>
          </a:extLst>
        </xdr:cNvPr>
        <xdr:cNvSpPr txBox="1">
          <a:spLocks noChangeArrowheads="1"/>
        </xdr:cNvSpPr>
      </xdr:nvSpPr>
      <xdr:spPr bwMode="auto">
        <a:xfrm>
          <a:off x="395287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188" name="Text Box 57">
          <a:extLst>
            <a:ext uri="{FF2B5EF4-FFF2-40B4-BE49-F238E27FC236}">
              <a16:creationId xmlns:a16="http://schemas.microsoft.com/office/drawing/2014/main" id="{00000000-0008-0000-0400-0000A404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468629</xdr:colOff>
      <xdr:row>206</xdr:row>
      <xdr:rowOff>0</xdr:rowOff>
    </xdr:from>
    <xdr:ext cx="45719" cy="419100"/>
    <xdr:sp macro="" textlink="">
      <xdr:nvSpPr>
        <xdr:cNvPr id="1189" name="Text Box 10">
          <a:extLst>
            <a:ext uri="{FF2B5EF4-FFF2-40B4-BE49-F238E27FC236}">
              <a16:creationId xmlns:a16="http://schemas.microsoft.com/office/drawing/2014/main" id="{00000000-0008-0000-0400-0000A5040000}"/>
            </a:ext>
          </a:extLst>
        </xdr:cNvPr>
        <xdr:cNvSpPr txBox="1">
          <a:spLocks noChangeArrowheads="1"/>
        </xdr:cNvSpPr>
      </xdr:nvSpPr>
      <xdr:spPr bwMode="auto">
        <a:xfrm>
          <a:off x="5545454" y="28451175"/>
          <a:ext cx="45719"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468629</xdr:colOff>
      <xdr:row>206</xdr:row>
      <xdr:rowOff>0</xdr:rowOff>
    </xdr:from>
    <xdr:ext cx="45719" cy="419100"/>
    <xdr:sp macro="" textlink="">
      <xdr:nvSpPr>
        <xdr:cNvPr id="1190" name="Text Box 10">
          <a:extLst>
            <a:ext uri="{FF2B5EF4-FFF2-40B4-BE49-F238E27FC236}">
              <a16:creationId xmlns:a16="http://schemas.microsoft.com/office/drawing/2014/main" id="{00000000-0008-0000-0400-0000A6040000}"/>
            </a:ext>
          </a:extLst>
        </xdr:cNvPr>
        <xdr:cNvSpPr txBox="1">
          <a:spLocks noChangeArrowheads="1"/>
        </xdr:cNvSpPr>
      </xdr:nvSpPr>
      <xdr:spPr bwMode="auto">
        <a:xfrm>
          <a:off x="5545454" y="28451175"/>
          <a:ext cx="45719"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191" name="Text Box 5">
          <a:extLst>
            <a:ext uri="{FF2B5EF4-FFF2-40B4-BE49-F238E27FC236}">
              <a16:creationId xmlns:a16="http://schemas.microsoft.com/office/drawing/2014/main" id="{00000000-0008-0000-0400-0000A7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133350"/>
    <xdr:sp macro="" textlink="">
      <xdr:nvSpPr>
        <xdr:cNvPr id="1192" name="Text Box 5">
          <a:extLst>
            <a:ext uri="{FF2B5EF4-FFF2-40B4-BE49-F238E27FC236}">
              <a16:creationId xmlns:a16="http://schemas.microsoft.com/office/drawing/2014/main" id="{00000000-0008-0000-0400-0000A8040000}"/>
            </a:ext>
          </a:extLst>
        </xdr:cNvPr>
        <xdr:cNvSpPr txBox="1">
          <a:spLocks noChangeArrowheads="1"/>
        </xdr:cNvSpPr>
      </xdr:nvSpPr>
      <xdr:spPr bwMode="auto">
        <a:xfrm>
          <a:off x="3952875" y="28451175"/>
          <a:ext cx="76200" cy="133350"/>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93" name="Text Box 57">
          <a:extLst>
            <a:ext uri="{FF2B5EF4-FFF2-40B4-BE49-F238E27FC236}">
              <a16:creationId xmlns:a16="http://schemas.microsoft.com/office/drawing/2014/main" id="{00000000-0008-0000-0400-0000A904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194" name="Text Box 5">
          <a:extLst>
            <a:ext uri="{FF2B5EF4-FFF2-40B4-BE49-F238E27FC236}">
              <a16:creationId xmlns:a16="http://schemas.microsoft.com/office/drawing/2014/main" id="{00000000-0008-0000-0400-0000AA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133350"/>
    <xdr:sp macro="" textlink="">
      <xdr:nvSpPr>
        <xdr:cNvPr id="1195" name="Text Box 5">
          <a:extLst>
            <a:ext uri="{FF2B5EF4-FFF2-40B4-BE49-F238E27FC236}">
              <a16:creationId xmlns:a16="http://schemas.microsoft.com/office/drawing/2014/main" id="{00000000-0008-0000-0400-0000AB040000}"/>
            </a:ext>
          </a:extLst>
        </xdr:cNvPr>
        <xdr:cNvSpPr txBox="1">
          <a:spLocks noChangeArrowheads="1"/>
        </xdr:cNvSpPr>
      </xdr:nvSpPr>
      <xdr:spPr bwMode="auto">
        <a:xfrm>
          <a:off x="3952875" y="28451175"/>
          <a:ext cx="76200" cy="133350"/>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96" name="Text Box 5">
          <a:extLst>
            <a:ext uri="{FF2B5EF4-FFF2-40B4-BE49-F238E27FC236}">
              <a16:creationId xmlns:a16="http://schemas.microsoft.com/office/drawing/2014/main" id="{00000000-0008-0000-0400-0000AC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97" name="Text Box 5">
          <a:extLst>
            <a:ext uri="{FF2B5EF4-FFF2-40B4-BE49-F238E27FC236}">
              <a16:creationId xmlns:a16="http://schemas.microsoft.com/office/drawing/2014/main" id="{00000000-0008-0000-0400-0000AD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198" name="Text Box 5">
          <a:extLst>
            <a:ext uri="{FF2B5EF4-FFF2-40B4-BE49-F238E27FC236}">
              <a16:creationId xmlns:a16="http://schemas.microsoft.com/office/drawing/2014/main" id="{00000000-0008-0000-0400-0000AE04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199" name="Text Box 57">
          <a:extLst>
            <a:ext uri="{FF2B5EF4-FFF2-40B4-BE49-F238E27FC236}">
              <a16:creationId xmlns:a16="http://schemas.microsoft.com/office/drawing/2014/main" id="{00000000-0008-0000-0400-0000AF04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200" name="Text Box 57">
          <a:extLst>
            <a:ext uri="{FF2B5EF4-FFF2-40B4-BE49-F238E27FC236}">
              <a16:creationId xmlns:a16="http://schemas.microsoft.com/office/drawing/2014/main" id="{00000000-0008-0000-0400-0000B004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00050"/>
    <xdr:sp macro="" textlink="">
      <xdr:nvSpPr>
        <xdr:cNvPr id="1201" name="Text Box 17">
          <a:extLst>
            <a:ext uri="{FF2B5EF4-FFF2-40B4-BE49-F238E27FC236}">
              <a16:creationId xmlns:a16="http://schemas.microsoft.com/office/drawing/2014/main" id="{00000000-0008-0000-0400-0000B1040000}"/>
            </a:ext>
          </a:extLst>
        </xdr:cNvPr>
        <xdr:cNvSpPr txBox="1">
          <a:spLocks noChangeArrowheads="1"/>
        </xdr:cNvSpPr>
      </xdr:nvSpPr>
      <xdr:spPr bwMode="auto">
        <a:xfrm>
          <a:off x="395287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00050"/>
    <xdr:sp macro="" textlink="">
      <xdr:nvSpPr>
        <xdr:cNvPr id="1202" name="Text Box 55">
          <a:extLst>
            <a:ext uri="{FF2B5EF4-FFF2-40B4-BE49-F238E27FC236}">
              <a16:creationId xmlns:a16="http://schemas.microsoft.com/office/drawing/2014/main" id="{00000000-0008-0000-0400-0000B2040000}"/>
            </a:ext>
          </a:extLst>
        </xdr:cNvPr>
        <xdr:cNvSpPr txBox="1">
          <a:spLocks noChangeArrowheads="1"/>
        </xdr:cNvSpPr>
      </xdr:nvSpPr>
      <xdr:spPr bwMode="auto">
        <a:xfrm>
          <a:off x="395287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00050"/>
    <xdr:sp macro="" textlink="">
      <xdr:nvSpPr>
        <xdr:cNvPr id="1203" name="Text Box 56">
          <a:extLst>
            <a:ext uri="{FF2B5EF4-FFF2-40B4-BE49-F238E27FC236}">
              <a16:creationId xmlns:a16="http://schemas.microsoft.com/office/drawing/2014/main" id="{00000000-0008-0000-0400-0000B3040000}"/>
            </a:ext>
          </a:extLst>
        </xdr:cNvPr>
        <xdr:cNvSpPr txBox="1">
          <a:spLocks noChangeArrowheads="1"/>
        </xdr:cNvSpPr>
      </xdr:nvSpPr>
      <xdr:spPr bwMode="auto">
        <a:xfrm>
          <a:off x="395287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204" name="Text Box 57">
          <a:extLst>
            <a:ext uri="{FF2B5EF4-FFF2-40B4-BE49-F238E27FC236}">
              <a16:creationId xmlns:a16="http://schemas.microsoft.com/office/drawing/2014/main" id="{00000000-0008-0000-0400-0000B404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00050"/>
    <xdr:sp macro="" textlink="">
      <xdr:nvSpPr>
        <xdr:cNvPr id="1205" name="Text Box 17">
          <a:extLst>
            <a:ext uri="{FF2B5EF4-FFF2-40B4-BE49-F238E27FC236}">
              <a16:creationId xmlns:a16="http://schemas.microsoft.com/office/drawing/2014/main" id="{00000000-0008-0000-0400-0000B5040000}"/>
            </a:ext>
          </a:extLst>
        </xdr:cNvPr>
        <xdr:cNvSpPr txBox="1">
          <a:spLocks noChangeArrowheads="1"/>
        </xdr:cNvSpPr>
      </xdr:nvSpPr>
      <xdr:spPr bwMode="auto">
        <a:xfrm>
          <a:off x="395287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00050"/>
    <xdr:sp macro="" textlink="">
      <xdr:nvSpPr>
        <xdr:cNvPr id="1206" name="Text Box 55">
          <a:extLst>
            <a:ext uri="{FF2B5EF4-FFF2-40B4-BE49-F238E27FC236}">
              <a16:creationId xmlns:a16="http://schemas.microsoft.com/office/drawing/2014/main" id="{00000000-0008-0000-0400-0000B6040000}"/>
            </a:ext>
          </a:extLst>
        </xdr:cNvPr>
        <xdr:cNvSpPr txBox="1">
          <a:spLocks noChangeArrowheads="1"/>
        </xdr:cNvSpPr>
      </xdr:nvSpPr>
      <xdr:spPr bwMode="auto">
        <a:xfrm>
          <a:off x="395287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00050"/>
    <xdr:sp macro="" textlink="">
      <xdr:nvSpPr>
        <xdr:cNvPr id="1207" name="Text Box 56">
          <a:extLst>
            <a:ext uri="{FF2B5EF4-FFF2-40B4-BE49-F238E27FC236}">
              <a16:creationId xmlns:a16="http://schemas.microsoft.com/office/drawing/2014/main" id="{00000000-0008-0000-0400-0000B7040000}"/>
            </a:ext>
          </a:extLst>
        </xdr:cNvPr>
        <xdr:cNvSpPr txBox="1">
          <a:spLocks noChangeArrowheads="1"/>
        </xdr:cNvSpPr>
      </xdr:nvSpPr>
      <xdr:spPr bwMode="auto">
        <a:xfrm>
          <a:off x="3952875" y="2845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208" name="Text Box 57">
          <a:extLst>
            <a:ext uri="{FF2B5EF4-FFF2-40B4-BE49-F238E27FC236}">
              <a16:creationId xmlns:a16="http://schemas.microsoft.com/office/drawing/2014/main" id="{00000000-0008-0000-0400-0000B804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209" name="Text Box 5">
          <a:extLst>
            <a:ext uri="{FF2B5EF4-FFF2-40B4-BE49-F238E27FC236}">
              <a16:creationId xmlns:a16="http://schemas.microsoft.com/office/drawing/2014/main" id="{00000000-0008-0000-0400-0000B9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133350"/>
    <xdr:sp macro="" textlink="">
      <xdr:nvSpPr>
        <xdr:cNvPr id="1210" name="Text Box 5">
          <a:extLst>
            <a:ext uri="{FF2B5EF4-FFF2-40B4-BE49-F238E27FC236}">
              <a16:creationId xmlns:a16="http://schemas.microsoft.com/office/drawing/2014/main" id="{00000000-0008-0000-0400-0000BA040000}"/>
            </a:ext>
          </a:extLst>
        </xdr:cNvPr>
        <xdr:cNvSpPr txBox="1">
          <a:spLocks noChangeArrowheads="1"/>
        </xdr:cNvSpPr>
      </xdr:nvSpPr>
      <xdr:spPr bwMode="auto">
        <a:xfrm>
          <a:off x="3952875" y="28451175"/>
          <a:ext cx="76200" cy="133350"/>
        </a:xfrm>
        <a:prstGeom prst="rect">
          <a:avLst/>
        </a:prstGeom>
        <a:noFill/>
        <a:ln w="9525">
          <a:noFill/>
          <a:miter lim="800000"/>
          <a:headEnd/>
          <a:tailEnd/>
        </a:ln>
      </xdr:spPr>
    </xdr:sp>
    <xdr:clientData/>
  </xdr:oneCellAnchor>
  <xdr:oneCellAnchor>
    <xdr:from>
      <xdr:col>3</xdr:col>
      <xdr:colOff>0</xdr:colOff>
      <xdr:row>206</xdr:row>
      <xdr:rowOff>0</xdr:rowOff>
    </xdr:from>
    <xdr:ext cx="76200" cy="257175"/>
    <xdr:sp macro="" textlink="">
      <xdr:nvSpPr>
        <xdr:cNvPr id="1211" name="Text Box 10">
          <a:extLst>
            <a:ext uri="{FF2B5EF4-FFF2-40B4-BE49-F238E27FC236}">
              <a16:creationId xmlns:a16="http://schemas.microsoft.com/office/drawing/2014/main" id="{00000000-0008-0000-0400-0000BB040000}"/>
            </a:ext>
          </a:extLst>
        </xdr:cNvPr>
        <xdr:cNvSpPr txBox="1">
          <a:spLocks noChangeArrowheads="1"/>
        </xdr:cNvSpPr>
      </xdr:nvSpPr>
      <xdr:spPr bwMode="auto">
        <a:xfrm>
          <a:off x="3952875" y="28451175"/>
          <a:ext cx="76200" cy="257175"/>
        </a:xfrm>
        <a:prstGeom prst="rect">
          <a:avLst/>
        </a:prstGeom>
        <a:noFill/>
        <a:ln w="9525">
          <a:noFill/>
          <a:miter lim="800000"/>
          <a:headEnd/>
          <a:tailEnd/>
        </a:ln>
      </xdr:spPr>
    </xdr:sp>
    <xdr:clientData/>
  </xdr:oneCellAnchor>
  <xdr:oneCellAnchor>
    <xdr:from>
      <xdr:col>3</xdr:col>
      <xdr:colOff>0</xdr:colOff>
      <xdr:row>206</xdr:row>
      <xdr:rowOff>0</xdr:rowOff>
    </xdr:from>
    <xdr:ext cx="76200" cy="257175"/>
    <xdr:sp macro="" textlink="">
      <xdr:nvSpPr>
        <xdr:cNvPr id="1212" name="Text Box 10">
          <a:extLst>
            <a:ext uri="{FF2B5EF4-FFF2-40B4-BE49-F238E27FC236}">
              <a16:creationId xmlns:a16="http://schemas.microsoft.com/office/drawing/2014/main" id="{00000000-0008-0000-0400-0000BC040000}"/>
            </a:ext>
          </a:extLst>
        </xdr:cNvPr>
        <xdr:cNvSpPr txBox="1">
          <a:spLocks noChangeArrowheads="1"/>
        </xdr:cNvSpPr>
      </xdr:nvSpPr>
      <xdr:spPr bwMode="auto">
        <a:xfrm>
          <a:off x="3952875" y="28451175"/>
          <a:ext cx="76200" cy="257175"/>
        </a:xfrm>
        <a:prstGeom prst="rect">
          <a:avLst/>
        </a:prstGeom>
        <a:noFill/>
        <a:ln w="9525">
          <a:noFill/>
          <a:miter lim="800000"/>
          <a:headEnd/>
          <a:tailEnd/>
        </a:ln>
      </xdr:spPr>
    </xdr:sp>
    <xdr:clientData/>
  </xdr:oneCellAnchor>
  <xdr:oneCellAnchor>
    <xdr:from>
      <xdr:col>3</xdr:col>
      <xdr:colOff>0</xdr:colOff>
      <xdr:row>206</xdr:row>
      <xdr:rowOff>0</xdr:rowOff>
    </xdr:from>
    <xdr:ext cx="76200" cy="257175"/>
    <xdr:sp macro="" textlink="">
      <xdr:nvSpPr>
        <xdr:cNvPr id="1213" name="Text Box 10">
          <a:extLst>
            <a:ext uri="{FF2B5EF4-FFF2-40B4-BE49-F238E27FC236}">
              <a16:creationId xmlns:a16="http://schemas.microsoft.com/office/drawing/2014/main" id="{00000000-0008-0000-0400-0000BD040000}"/>
            </a:ext>
          </a:extLst>
        </xdr:cNvPr>
        <xdr:cNvSpPr txBox="1">
          <a:spLocks noChangeArrowheads="1"/>
        </xdr:cNvSpPr>
      </xdr:nvSpPr>
      <xdr:spPr bwMode="auto">
        <a:xfrm>
          <a:off x="3952875" y="28451175"/>
          <a:ext cx="76200" cy="25717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214" name="Text Box 57">
          <a:extLst>
            <a:ext uri="{FF2B5EF4-FFF2-40B4-BE49-F238E27FC236}">
              <a16:creationId xmlns:a16="http://schemas.microsoft.com/office/drawing/2014/main" id="{00000000-0008-0000-0400-0000BE04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215" name="Text Box 57">
          <a:extLst>
            <a:ext uri="{FF2B5EF4-FFF2-40B4-BE49-F238E27FC236}">
              <a16:creationId xmlns:a16="http://schemas.microsoft.com/office/drawing/2014/main" id="{00000000-0008-0000-0400-0000BF04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216" name="Text Box 57">
          <a:extLst>
            <a:ext uri="{FF2B5EF4-FFF2-40B4-BE49-F238E27FC236}">
              <a16:creationId xmlns:a16="http://schemas.microsoft.com/office/drawing/2014/main" id="{00000000-0008-0000-0400-0000C004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57175"/>
    <xdr:sp macro="" textlink="">
      <xdr:nvSpPr>
        <xdr:cNvPr id="1217" name="Text Box 10">
          <a:extLst>
            <a:ext uri="{FF2B5EF4-FFF2-40B4-BE49-F238E27FC236}">
              <a16:creationId xmlns:a16="http://schemas.microsoft.com/office/drawing/2014/main" id="{00000000-0008-0000-0400-0000C1040000}"/>
            </a:ext>
          </a:extLst>
        </xdr:cNvPr>
        <xdr:cNvSpPr txBox="1">
          <a:spLocks noChangeArrowheads="1"/>
        </xdr:cNvSpPr>
      </xdr:nvSpPr>
      <xdr:spPr bwMode="auto">
        <a:xfrm>
          <a:off x="3952875" y="28451175"/>
          <a:ext cx="76200" cy="257175"/>
        </a:xfrm>
        <a:prstGeom prst="rect">
          <a:avLst/>
        </a:prstGeom>
        <a:noFill/>
        <a:ln w="9525">
          <a:noFill/>
          <a:miter lim="800000"/>
          <a:headEnd/>
          <a:tailEnd/>
        </a:ln>
      </xdr:spPr>
    </xdr:sp>
    <xdr:clientData/>
  </xdr:oneCellAnchor>
  <xdr:oneCellAnchor>
    <xdr:from>
      <xdr:col>3</xdr:col>
      <xdr:colOff>0</xdr:colOff>
      <xdr:row>206</xdr:row>
      <xdr:rowOff>0</xdr:rowOff>
    </xdr:from>
    <xdr:ext cx="76200" cy="333375"/>
    <xdr:sp macro="" textlink="">
      <xdr:nvSpPr>
        <xdr:cNvPr id="1218" name="Text Box 10">
          <a:extLst>
            <a:ext uri="{FF2B5EF4-FFF2-40B4-BE49-F238E27FC236}">
              <a16:creationId xmlns:a16="http://schemas.microsoft.com/office/drawing/2014/main" id="{00000000-0008-0000-0400-0000C2040000}"/>
            </a:ext>
          </a:extLst>
        </xdr:cNvPr>
        <xdr:cNvSpPr txBox="1">
          <a:spLocks noChangeArrowheads="1"/>
        </xdr:cNvSpPr>
      </xdr:nvSpPr>
      <xdr:spPr bwMode="auto">
        <a:xfrm>
          <a:off x="3952875" y="28451175"/>
          <a:ext cx="76200" cy="33337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219" name="Text Box 5">
          <a:extLst>
            <a:ext uri="{FF2B5EF4-FFF2-40B4-BE49-F238E27FC236}">
              <a16:creationId xmlns:a16="http://schemas.microsoft.com/office/drawing/2014/main" id="{00000000-0008-0000-0400-0000C3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220" name="Text Box 5">
          <a:extLst>
            <a:ext uri="{FF2B5EF4-FFF2-40B4-BE49-F238E27FC236}">
              <a16:creationId xmlns:a16="http://schemas.microsoft.com/office/drawing/2014/main" id="{00000000-0008-0000-0400-0000C4040000}"/>
            </a:ext>
          </a:extLst>
        </xdr:cNvPr>
        <xdr:cNvSpPr txBox="1">
          <a:spLocks noChangeArrowheads="1"/>
        </xdr:cNvSpPr>
      </xdr:nvSpPr>
      <xdr:spPr bwMode="auto">
        <a:xfrm>
          <a:off x="3952875" y="28451175"/>
          <a:ext cx="76200" cy="200025"/>
        </a:xfrm>
        <a:prstGeom prst="rect">
          <a:avLst/>
        </a:prstGeom>
        <a:noFill/>
        <a:ln w="9525">
          <a:noFill/>
          <a:miter lim="800000"/>
          <a:headEnd/>
          <a:tailEnd/>
        </a:ln>
      </xdr:spPr>
    </xdr:sp>
    <xdr:clientData/>
  </xdr:oneCellAnchor>
  <xdr:oneCellAnchor>
    <xdr:from>
      <xdr:col>3</xdr:col>
      <xdr:colOff>0</xdr:colOff>
      <xdr:row>206</xdr:row>
      <xdr:rowOff>0</xdr:rowOff>
    </xdr:from>
    <xdr:ext cx="76200" cy="200025"/>
    <xdr:sp macro="" textlink="">
      <xdr:nvSpPr>
        <xdr:cNvPr id="1221" name="Text Box 57">
          <a:extLst>
            <a:ext uri="{FF2B5EF4-FFF2-40B4-BE49-F238E27FC236}">
              <a16:creationId xmlns:a16="http://schemas.microsoft.com/office/drawing/2014/main" id="{00000000-0008-0000-0400-0000C504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222" name="Text Box 57">
          <a:extLst>
            <a:ext uri="{FF2B5EF4-FFF2-40B4-BE49-F238E27FC236}">
              <a16:creationId xmlns:a16="http://schemas.microsoft.com/office/drawing/2014/main" id="{00000000-0008-0000-0400-0000C604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223" name="Text Box 5">
          <a:extLst>
            <a:ext uri="{FF2B5EF4-FFF2-40B4-BE49-F238E27FC236}">
              <a16:creationId xmlns:a16="http://schemas.microsoft.com/office/drawing/2014/main" id="{00000000-0008-0000-0400-0000C704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224" name="Text Box 5">
          <a:extLst>
            <a:ext uri="{FF2B5EF4-FFF2-40B4-BE49-F238E27FC236}">
              <a16:creationId xmlns:a16="http://schemas.microsoft.com/office/drawing/2014/main" id="{00000000-0008-0000-0400-0000C804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1225" name="Text Box 5">
          <a:extLst>
            <a:ext uri="{FF2B5EF4-FFF2-40B4-BE49-F238E27FC236}">
              <a16:creationId xmlns:a16="http://schemas.microsoft.com/office/drawing/2014/main" id="{00000000-0008-0000-0400-0000C904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26" name="Text Box 38">
          <a:extLst>
            <a:ext uri="{FF2B5EF4-FFF2-40B4-BE49-F238E27FC236}">
              <a16:creationId xmlns:a16="http://schemas.microsoft.com/office/drawing/2014/main" id="{00000000-0008-0000-0400-0000CA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27" name="Text Box 38">
          <a:extLst>
            <a:ext uri="{FF2B5EF4-FFF2-40B4-BE49-F238E27FC236}">
              <a16:creationId xmlns:a16="http://schemas.microsoft.com/office/drawing/2014/main" id="{00000000-0008-0000-0400-0000CB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228" name="Text Box 38">
          <a:extLst>
            <a:ext uri="{FF2B5EF4-FFF2-40B4-BE49-F238E27FC236}">
              <a16:creationId xmlns:a16="http://schemas.microsoft.com/office/drawing/2014/main" id="{00000000-0008-0000-0400-0000CC04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29" name="Text Box 38">
          <a:extLst>
            <a:ext uri="{FF2B5EF4-FFF2-40B4-BE49-F238E27FC236}">
              <a16:creationId xmlns:a16="http://schemas.microsoft.com/office/drawing/2014/main" id="{00000000-0008-0000-0400-0000CD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30" name="Text Box 38">
          <a:extLst>
            <a:ext uri="{FF2B5EF4-FFF2-40B4-BE49-F238E27FC236}">
              <a16:creationId xmlns:a16="http://schemas.microsoft.com/office/drawing/2014/main" id="{00000000-0008-0000-0400-0000CE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231" name="Text Box 38">
          <a:extLst>
            <a:ext uri="{FF2B5EF4-FFF2-40B4-BE49-F238E27FC236}">
              <a16:creationId xmlns:a16="http://schemas.microsoft.com/office/drawing/2014/main" id="{00000000-0008-0000-0400-0000CF04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32" name="Text Box 38">
          <a:extLst>
            <a:ext uri="{FF2B5EF4-FFF2-40B4-BE49-F238E27FC236}">
              <a16:creationId xmlns:a16="http://schemas.microsoft.com/office/drawing/2014/main" id="{00000000-0008-0000-0400-0000D0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233" name="Text Box 38">
          <a:extLst>
            <a:ext uri="{FF2B5EF4-FFF2-40B4-BE49-F238E27FC236}">
              <a16:creationId xmlns:a16="http://schemas.microsoft.com/office/drawing/2014/main" id="{00000000-0008-0000-0400-0000D104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34" name="Text Box 38">
          <a:extLst>
            <a:ext uri="{FF2B5EF4-FFF2-40B4-BE49-F238E27FC236}">
              <a16:creationId xmlns:a16="http://schemas.microsoft.com/office/drawing/2014/main" id="{00000000-0008-0000-0400-0000D2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35" name="Text Box 38">
          <a:extLst>
            <a:ext uri="{FF2B5EF4-FFF2-40B4-BE49-F238E27FC236}">
              <a16:creationId xmlns:a16="http://schemas.microsoft.com/office/drawing/2014/main" id="{00000000-0008-0000-0400-0000D3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236" name="Text Box 38">
          <a:extLst>
            <a:ext uri="{FF2B5EF4-FFF2-40B4-BE49-F238E27FC236}">
              <a16:creationId xmlns:a16="http://schemas.microsoft.com/office/drawing/2014/main" id="{00000000-0008-0000-0400-0000D404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37" name="Text Box 38">
          <a:extLst>
            <a:ext uri="{FF2B5EF4-FFF2-40B4-BE49-F238E27FC236}">
              <a16:creationId xmlns:a16="http://schemas.microsoft.com/office/drawing/2014/main" id="{00000000-0008-0000-0400-0000D5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38" name="Text Box 38">
          <a:extLst>
            <a:ext uri="{FF2B5EF4-FFF2-40B4-BE49-F238E27FC236}">
              <a16:creationId xmlns:a16="http://schemas.microsoft.com/office/drawing/2014/main" id="{00000000-0008-0000-0400-0000D6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09550"/>
    <xdr:sp macro="" textlink="">
      <xdr:nvSpPr>
        <xdr:cNvPr id="1239" name="Text Box 38">
          <a:extLst>
            <a:ext uri="{FF2B5EF4-FFF2-40B4-BE49-F238E27FC236}">
              <a16:creationId xmlns:a16="http://schemas.microsoft.com/office/drawing/2014/main" id="{00000000-0008-0000-0400-0000D7040000}"/>
            </a:ext>
          </a:extLst>
        </xdr:cNvPr>
        <xdr:cNvSpPr txBox="1">
          <a:spLocks noChangeArrowheads="1"/>
        </xdr:cNvSpPr>
      </xdr:nvSpPr>
      <xdr:spPr bwMode="auto">
        <a:xfrm>
          <a:off x="450532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240" name="Text Box 39">
          <a:extLst>
            <a:ext uri="{FF2B5EF4-FFF2-40B4-BE49-F238E27FC236}">
              <a16:creationId xmlns:a16="http://schemas.microsoft.com/office/drawing/2014/main" id="{00000000-0008-0000-0400-0000D804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241" name="Text Box 39">
          <a:extLst>
            <a:ext uri="{FF2B5EF4-FFF2-40B4-BE49-F238E27FC236}">
              <a16:creationId xmlns:a16="http://schemas.microsoft.com/office/drawing/2014/main" id="{00000000-0008-0000-0400-0000D904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242" name="Text Box 39">
          <a:extLst>
            <a:ext uri="{FF2B5EF4-FFF2-40B4-BE49-F238E27FC236}">
              <a16:creationId xmlns:a16="http://schemas.microsoft.com/office/drawing/2014/main" id="{00000000-0008-0000-0400-0000DA04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43" name="Text Box 38">
          <a:extLst>
            <a:ext uri="{FF2B5EF4-FFF2-40B4-BE49-F238E27FC236}">
              <a16:creationId xmlns:a16="http://schemas.microsoft.com/office/drawing/2014/main" id="{00000000-0008-0000-0400-0000DB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244" name="Text Box 38">
          <a:extLst>
            <a:ext uri="{FF2B5EF4-FFF2-40B4-BE49-F238E27FC236}">
              <a16:creationId xmlns:a16="http://schemas.microsoft.com/office/drawing/2014/main" id="{00000000-0008-0000-0400-0000DC04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45" name="Text Box 38">
          <a:extLst>
            <a:ext uri="{FF2B5EF4-FFF2-40B4-BE49-F238E27FC236}">
              <a16:creationId xmlns:a16="http://schemas.microsoft.com/office/drawing/2014/main" id="{00000000-0008-0000-0400-0000DD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46" name="Text Box 38">
          <a:extLst>
            <a:ext uri="{FF2B5EF4-FFF2-40B4-BE49-F238E27FC236}">
              <a16:creationId xmlns:a16="http://schemas.microsoft.com/office/drawing/2014/main" id="{00000000-0008-0000-0400-0000DE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47" name="Text Box 38">
          <a:extLst>
            <a:ext uri="{FF2B5EF4-FFF2-40B4-BE49-F238E27FC236}">
              <a16:creationId xmlns:a16="http://schemas.microsoft.com/office/drawing/2014/main" id="{00000000-0008-0000-0400-0000DF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248" name="Text Box 38">
          <a:extLst>
            <a:ext uri="{FF2B5EF4-FFF2-40B4-BE49-F238E27FC236}">
              <a16:creationId xmlns:a16="http://schemas.microsoft.com/office/drawing/2014/main" id="{00000000-0008-0000-0400-0000E004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49" name="Text Box 38">
          <a:extLst>
            <a:ext uri="{FF2B5EF4-FFF2-40B4-BE49-F238E27FC236}">
              <a16:creationId xmlns:a16="http://schemas.microsoft.com/office/drawing/2014/main" id="{00000000-0008-0000-0400-0000E1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250" name="Text Box 38">
          <a:extLst>
            <a:ext uri="{FF2B5EF4-FFF2-40B4-BE49-F238E27FC236}">
              <a16:creationId xmlns:a16="http://schemas.microsoft.com/office/drawing/2014/main" id="{00000000-0008-0000-0400-0000E204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33375"/>
    <xdr:sp macro="" textlink="">
      <xdr:nvSpPr>
        <xdr:cNvPr id="1251" name="Text Box 5">
          <a:extLst>
            <a:ext uri="{FF2B5EF4-FFF2-40B4-BE49-F238E27FC236}">
              <a16:creationId xmlns:a16="http://schemas.microsoft.com/office/drawing/2014/main" id="{00000000-0008-0000-0400-0000E3040000}"/>
            </a:ext>
          </a:extLst>
        </xdr:cNvPr>
        <xdr:cNvSpPr txBox="1">
          <a:spLocks noChangeArrowheads="1"/>
        </xdr:cNvSpPr>
      </xdr:nvSpPr>
      <xdr:spPr bwMode="auto">
        <a:xfrm>
          <a:off x="3952875" y="2845117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252" name="Text Box 38">
          <a:extLst>
            <a:ext uri="{FF2B5EF4-FFF2-40B4-BE49-F238E27FC236}">
              <a16:creationId xmlns:a16="http://schemas.microsoft.com/office/drawing/2014/main" id="{00000000-0008-0000-0400-0000E404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1253" name="Text Box 38">
          <a:extLst>
            <a:ext uri="{FF2B5EF4-FFF2-40B4-BE49-F238E27FC236}">
              <a16:creationId xmlns:a16="http://schemas.microsoft.com/office/drawing/2014/main" id="{00000000-0008-0000-0400-0000E504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254" name="Text Box 5">
          <a:extLst>
            <a:ext uri="{FF2B5EF4-FFF2-40B4-BE49-F238E27FC236}">
              <a16:creationId xmlns:a16="http://schemas.microsoft.com/office/drawing/2014/main" id="{00000000-0008-0000-0400-0000E604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255" name="Text Box 5">
          <a:extLst>
            <a:ext uri="{FF2B5EF4-FFF2-40B4-BE49-F238E27FC236}">
              <a16:creationId xmlns:a16="http://schemas.microsoft.com/office/drawing/2014/main" id="{00000000-0008-0000-0400-0000E704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1256" name="Text Box 5">
          <a:extLst>
            <a:ext uri="{FF2B5EF4-FFF2-40B4-BE49-F238E27FC236}">
              <a16:creationId xmlns:a16="http://schemas.microsoft.com/office/drawing/2014/main" id="{00000000-0008-0000-0400-0000E804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57" name="Text Box 38">
          <a:extLst>
            <a:ext uri="{FF2B5EF4-FFF2-40B4-BE49-F238E27FC236}">
              <a16:creationId xmlns:a16="http://schemas.microsoft.com/office/drawing/2014/main" id="{00000000-0008-0000-0400-0000E9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58" name="Text Box 38">
          <a:extLst>
            <a:ext uri="{FF2B5EF4-FFF2-40B4-BE49-F238E27FC236}">
              <a16:creationId xmlns:a16="http://schemas.microsoft.com/office/drawing/2014/main" id="{00000000-0008-0000-0400-0000EA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259" name="Text Box 38">
          <a:extLst>
            <a:ext uri="{FF2B5EF4-FFF2-40B4-BE49-F238E27FC236}">
              <a16:creationId xmlns:a16="http://schemas.microsoft.com/office/drawing/2014/main" id="{00000000-0008-0000-0400-0000EB04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60" name="Text Box 38">
          <a:extLst>
            <a:ext uri="{FF2B5EF4-FFF2-40B4-BE49-F238E27FC236}">
              <a16:creationId xmlns:a16="http://schemas.microsoft.com/office/drawing/2014/main" id="{00000000-0008-0000-0400-0000EC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61" name="Text Box 38">
          <a:extLst>
            <a:ext uri="{FF2B5EF4-FFF2-40B4-BE49-F238E27FC236}">
              <a16:creationId xmlns:a16="http://schemas.microsoft.com/office/drawing/2014/main" id="{00000000-0008-0000-0400-0000ED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262" name="Text Box 38">
          <a:extLst>
            <a:ext uri="{FF2B5EF4-FFF2-40B4-BE49-F238E27FC236}">
              <a16:creationId xmlns:a16="http://schemas.microsoft.com/office/drawing/2014/main" id="{00000000-0008-0000-0400-0000EE04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63" name="Text Box 38">
          <a:extLst>
            <a:ext uri="{FF2B5EF4-FFF2-40B4-BE49-F238E27FC236}">
              <a16:creationId xmlns:a16="http://schemas.microsoft.com/office/drawing/2014/main" id="{00000000-0008-0000-0400-0000EF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264" name="Text Box 38">
          <a:extLst>
            <a:ext uri="{FF2B5EF4-FFF2-40B4-BE49-F238E27FC236}">
              <a16:creationId xmlns:a16="http://schemas.microsoft.com/office/drawing/2014/main" id="{00000000-0008-0000-0400-0000F004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65" name="Text Box 38">
          <a:extLst>
            <a:ext uri="{FF2B5EF4-FFF2-40B4-BE49-F238E27FC236}">
              <a16:creationId xmlns:a16="http://schemas.microsoft.com/office/drawing/2014/main" id="{00000000-0008-0000-0400-0000F1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66" name="Text Box 38">
          <a:extLst>
            <a:ext uri="{FF2B5EF4-FFF2-40B4-BE49-F238E27FC236}">
              <a16:creationId xmlns:a16="http://schemas.microsoft.com/office/drawing/2014/main" id="{00000000-0008-0000-0400-0000F2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267" name="Text Box 38">
          <a:extLst>
            <a:ext uri="{FF2B5EF4-FFF2-40B4-BE49-F238E27FC236}">
              <a16:creationId xmlns:a16="http://schemas.microsoft.com/office/drawing/2014/main" id="{00000000-0008-0000-0400-0000F304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68" name="Text Box 38">
          <a:extLst>
            <a:ext uri="{FF2B5EF4-FFF2-40B4-BE49-F238E27FC236}">
              <a16:creationId xmlns:a16="http://schemas.microsoft.com/office/drawing/2014/main" id="{00000000-0008-0000-0400-0000F4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69" name="Text Box 38">
          <a:extLst>
            <a:ext uri="{FF2B5EF4-FFF2-40B4-BE49-F238E27FC236}">
              <a16:creationId xmlns:a16="http://schemas.microsoft.com/office/drawing/2014/main" id="{00000000-0008-0000-0400-0000F5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09550"/>
    <xdr:sp macro="" textlink="">
      <xdr:nvSpPr>
        <xdr:cNvPr id="1270" name="Text Box 38">
          <a:extLst>
            <a:ext uri="{FF2B5EF4-FFF2-40B4-BE49-F238E27FC236}">
              <a16:creationId xmlns:a16="http://schemas.microsoft.com/office/drawing/2014/main" id="{00000000-0008-0000-0400-0000F6040000}"/>
            </a:ext>
          </a:extLst>
        </xdr:cNvPr>
        <xdr:cNvSpPr txBox="1">
          <a:spLocks noChangeArrowheads="1"/>
        </xdr:cNvSpPr>
      </xdr:nvSpPr>
      <xdr:spPr bwMode="auto">
        <a:xfrm>
          <a:off x="450532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271" name="Text Box 39">
          <a:extLst>
            <a:ext uri="{FF2B5EF4-FFF2-40B4-BE49-F238E27FC236}">
              <a16:creationId xmlns:a16="http://schemas.microsoft.com/office/drawing/2014/main" id="{00000000-0008-0000-0400-0000F704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272" name="Text Box 39">
          <a:extLst>
            <a:ext uri="{FF2B5EF4-FFF2-40B4-BE49-F238E27FC236}">
              <a16:creationId xmlns:a16="http://schemas.microsoft.com/office/drawing/2014/main" id="{00000000-0008-0000-0400-0000F804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273" name="Text Box 39">
          <a:extLst>
            <a:ext uri="{FF2B5EF4-FFF2-40B4-BE49-F238E27FC236}">
              <a16:creationId xmlns:a16="http://schemas.microsoft.com/office/drawing/2014/main" id="{00000000-0008-0000-0400-0000F904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74" name="Text Box 38">
          <a:extLst>
            <a:ext uri="{FF2B5EF4-FFF2-40B4-BE49-F238E27FC236}">
              <a16:creationId xmlns:a16="http://schemas.microsoft.com/office/drawing/2014/main" id="{00000000-0008-0000-0400-0000FA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275" name="Text Box 38">
          <a:extLst>
            <a:ext uri="{FF2B5EF4-FFF2-40B4-BE49-F238E27FC236}">
              <a16:creationId xmlns:a16="http://schemas.microsoft.com/office/drawing/2014/main" id="{00000000-0008-0000-0400-0000FB04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76" name="Text Box 38">
          <a:extLst>
            <a:ext uri="{FF2B5EF4-FFF2-40B4-BE49-F238E27FC236}">
              <a16:creationId xmlns:a16="http://schemas.microsoft.com/office/drawing/2014/main" id="{00000000-0008-0000-0400-0000FC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77" name="Text Box 38">
          <a:extLst>
            <a:ext uri="{FF2B5EF4-FFF2-40B4-BE49-F238E27FC236}">
              <a16:creationId xmlns:a16="http://schemas.microsoft.com/office/drawing/2014/main" id="{00000000-0008-0000-0400-0000FD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78" name="Text Box 38">
          <a:extLst>
            <a:ext uri="{FF2B5EF4-FFF2-40B4-BE49-F238E27FC236}">
              <a16:creationId xmlns:a16="http://schemas.microsoft.com/office/drawing/2014/main" id="{00000000-0008-0000-0400-0000FE04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279" name="Text Box 38">
          <a:extLst>
            <a:ext uri="{FF2B5EF4-FFF2-40B4-BE49-F238E27FC236}">
              <a16:creationId xmlns:a16="http://schemas.microsoft.com/office/drawing/2014/main" id="{00000000-0008-0000-0400-0000FF04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80" name="Text Box 38">
          <a:extLst>
            <a:ext uri="{FF2B5EF4-FFF2-40B4-BE49-F238E27FC236}">
              <a16:creationId xmlns:a16="http://schemas.microsoft.com/office/drawing/2014/main" id="{00000000-0008-0000-0400-000000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281" name="Text Box 38">
          <a:extLst>
            <a:ext uri="{FF2B5EF4-FFF2-40B4-BE49-F238E27FC236}">
              <a16:creationId xmlns:a16="http://schemas.microsoft.com/office/drawing/2014/main" id="{00000000-0008-0000-0400-000001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33375"/>
    <xdr:sp macro="" textlink="">
      <xdr:nvSpPr>
        <xdr:cNvPr id="1282" name="Text Box 5">
          <a:extLst>
            <a:ext uri="{FF2B5EF4-FFF2-40B4-BE49-F238E27FC236}">
              <a16:creationId xmlns:a16="http://schemas.microsoft.com/office/drawing/2014/main" id="{00000000-0008-0000-0400-000002050000}"/>
            </a:ext>
          </a:extLst>
        </xdr:cNvPr>
        <xdr:cNvSpPr txBox="1">
          <a:spLocks noChangeArrowheads="1"/>
        </xdr:cNvSpPr>
      </xdr:nvSpPr>
      <xdr:spPr bwMode="auto">
        <a:xfrm>
          <a:off x="3952875" y="2845117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283" name="Text Box 38">
          <a:extLst>
            <a:ext uri="{FF2B5EF4-FFF2-40B4-BE49-F238E27FC236}">
              <a16:creationId xmlns:a16="http://schemas.microsoft.com/office/drawing/2014/main" id="{00000000-0008-0000-0400-00000305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1284" name="Text Box 38">
          <a:extLst>
            <a:ext uri="{FF2B5EF4-FFF2-40B4-BE49-F238E27FC236}">
              <a16:creationId xmlns:a16="http://schemas.microsoft.com/office/drawing/2014/main" id="{00000000-0008-0000-0400-00000405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285" name="Text Box 5">
          <a:extLst>
            <a:ext uri="{FF2B5EF4-FFF2-40B4-BE49-F238E27FC236}">
              <a16:creationId xmlns:a16="http://schemas.microsoft.com/office/drawing/2014/main" id="{00000000-0008-0000-0400-00000505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286" name="Text Box 5">
          <a:extLst>
            <a:ext uri="{FF2B5EF4-FFF2-40B4-BE49-F238E27FC236}">
              <a16:creationId xmlns:a16="http://schemas.microsoft.com/office/drawing/2014/main" id="{00000000-0008-0000-0400-00000605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1287" name="Text Box 5">
          <a:extLst>
            <a:ext uri="{FF2B5EF4-FFF2-40B4-BE49-F238E27FC236}">
              <a16:creationId xmlns:a16="http://schemas.microsoft.com/office/drawing/2014/main" id="{00000000-0008-0000-0400-00000705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88" name="Text Box 38">
          <a:extLst>
            <a:ext uri="{FF2B5EF4-FFF2-40B4-BE49-F238E27FC236}">
              <a16:creationId xmlns:a16="http://schemas.microsoft.com/office/drawing/2014/main" id="{00000000-0008-0000-0400-000008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89" name="Text Box 38">
          <a:extLst>
            <a:ext uri="{FF2B5EF4-FFF2-40B4-BE49-F238E27FC236}">
              <a16:creationId xmlns:a16="http://schemas.microsoft.com/office/drawing/2014/main" id="{00000000-0008-0000-0400-000009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290" name="Text Box 38">
          <a:extLst>
            <a:ext uri="{FF2B5EF4-FFF2-40B4-BE49-F238E27FC236}">
              <a16:creationId xmlns:a16="http://schemas.microsoft.com/office/drawing/2014/main" id="{00000000-0008-0000-0400-00000A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91" name="Text Box 38">
          <a:extLst>
            <a:ext uri="{FF2B5EF4-FFF2-40B4-BE49-F238E27FC236}">
              <a16:creationId xmlns:a16="http://schemas.microsoft.com/office/drawing/2014/main" id="{00000000-0008-0000-0400-00000B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92" name="Text Box 38">
          <a:extLst>
            <a:ext uri="{FF2B5EF4-FFF2-40B4-BE49-F238E27FC236}">
              <a16:creationId xmlns:a16="http://schemas.microsoft.com/office/drawing/2014/main" id="{00000000-0008-0000-0400-00000C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293" name="Text Box 38">
          <a:extLst>
            <a:ext uri="{FF2B5EF4-FFF2-40B4-BE49-F238E27FC236}">
              <a16:creationId xmlns:a16="http://schemas.microsoft.com/office/drawing/2014/main" id="{00000000-0008-0000-0400-00000D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94" name="Text Box 38">
          <a:extLst>
            <a:ext uri="{FF2B5EF4-FFF2-40B4-BE49-F238E27FC236}">
              <a16:creationId xmlns:a16="http://schemas.microsoft.com/office/drawing/2014/main" id="{00000000-0008-0000-0400-00000E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295" name="Text Box 38">
          <a:extLst>
            <a:ext uri="{FF2B5EF4-FFF2-40B4-BE49-F238E27FC236}">
              <a16:creationId xmlns:a16="http://schemas.microsoft.com/office/drawing/2014/main" id="{00000000-0008-0000-0400-00000F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96" name="Text Box 38">
          <a:extLst>
            <a:ext uri="{FF2B5EF4-FFF2-40B4-BE49-F238E27FC236}">
              <a16:creationId xmlns:a16="http://schemas.microsoft.com/office/drawing/2014/main" id="{00000000-0008-0000-0400-000010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97" name="Text Box 38">
          <a:extLst>
            <a:ext uri="{FF2B5EF4-FFF2-40B4-BE49-F238E27FC236}">
              <a16:creationId xmlns:a16="http://schemas.microsoft.com/office/drawing/2014/main" id="{00000000-0008-0000-0400-000011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298" name="Text Box 38">
          <a:extLst>
            <a:ext uri="{FF2B5EF4-FFF2-40B4-BE49-F238E27FC236}">
              <a16:creationId xmlns:a16="http://schemas.microsoft.com/office/drawing/2014/main" id="{00000000-0008-0000-0400-000012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299" name="Text Box 38">
          <a:extLst>
            <a:ext uri="{FF2B5EF4-FFF2-40B4-BE49-F238E27FC236}">
              <a16:creationId xmlns:a16="http://schemas.microsoft.com/office/drawing/2014/main" id="{00000000-0008-0000-0400-000013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00" name="Text Box 38">
          <a:extLst>
            <a:ext uri="{FF2B5EF4-FFF2-40B4-BE49-F238E27FC236}">
              <a16:creationId xmlns:a16="http://schemas.microsoft.com/office/drawing/2014/main" id="{00000000-0008-0000-0400-000014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09550"/>
    <xdr:sp macro="" textlink="">
      <xdr:nvSpPr>
        <xdr:cNvPr id="1301" name="Text Box 38">
          <a:extLst>
            <a:ext uri="{FF2B5EF4-FFF2-40B4-BE49-F238E27FC236}">
              <a16:creationId xmlns:a16="http://schemas.microsoft.com/office/drawing/2014/main" id="{00000000-0008-0000-0400-000015050000}"/>
            </a:ext>
          </a:extLst>
        </xdr:cNvPr>
        <xdr:cNvSpPr txBox="1">
          <a:spLocks noChangeArrowheads="1"/>
        </xdr:cNvSpPr>
      </xdr:nvSpPr>
      <xdr:spPr bwMode="auto">
        <a:xfrm>
          <a:off x="450532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302" name="Text Box 39">
          <a:extLst>
            <a:ext uri="{FF2B5EF4-FFF2-40B4-BE49-F238E27FC236}">
              <a16:creationId xmlns:a16="http://schemas.microsoft.com/office/drawing/2014/main" id="{00000000-0008-0000-0400-00001605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303" name="Text Box 39">
          <a:extLst>
            <a:ext uri="{FF2B5EF4-FFF2-40B4-BE49-F238E27FC236}">
              <a16:creationId xmlns:a16="http://schemas.microsoft.com/office/drawing/2014/main" id="{00000000-0008-0000-0400-00001705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304" name="Text Box 39">
          <a:extLst>
            <a:ext uri="{FF2B5EF4-FFF2-40B4-BE49-F238E27FC236}">
              <a16:creationId xmlns:a16="http://schemas.microsoft.com/office/drawing/2014/main" id="{00000000-0008-0000-0400-00001805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05" name="Text Box 38">
          <a:extLst>
            <a:ext uri="{FF2B5EF4-FFF2-40B4-BE49-F238E27FC236}">
              <a16:creationId xmlns:a16="http://schemas.microsoft.com/office/drawing/2014/main" id="{00000000-0008-0000-0400-000019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306" name="Text Box 38">
          <a:extLst>
            <a:ext uri="{FF2B5EF4-FFF2-40B4-BE49-F238E27FC236}">
              <a16:creationId xmlns:a16="http://schemas.microsoft.com/office/drawing/2014/main" id="{00000000-0008-0000-0400-00001A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07" name="Text Box 38">
          <a:extLst>
            <a:ext uri="{FF2B5EF4-FFF2-40B4-BE49-F238E27FC236}">
              <a16:creationId xmlns:a16="http://schemas.microsoft.com/office/drawing/2014/main" id="{00000000-0008-0000-0400-00001B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08" name="Text Box 38">
          <a:extLst>
            <a:ext uri="{FF2B5EF4-FFF2-40B4-BE49-F238E27FC236}">
              <a16:creationId xmlns:a16="http://schemas.microsoft.com/office/drawing/2014/main" id="{00000000-0008-0000-0400-00001C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09" name="Text Box 38">
          <a:extLst>
            <a:ext uri="{FF2B5EF4-FFF2-40B4-BE49-F238E27FC236}">
              <a16:creationId xmlns:a16="http://schemas.microsoft.com/office/drawing/2014/main" id="{00000000-0008-0000-0400-00001D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310" name="Text Box 38">
          <a:extLst>
            <a:ext uri="{FF2B5EF4-FFF2-40B4-BE49-F238E27FC236}">
              <a16:creationId xmlns:a16="http://schemas.microsoft.com/office/drawing/2014/main" id="{00000000-0008-0000-0400-00001E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11" name="Text Box 38">
          <a:extLst>
            <a:ext uri="{FF2B5EF4-FFF2-40B4-BE49-F238E27FC236}">
              <a16:creationId xmlns:a16="http://schemas.microsoft.com/office/drawing/2014/main" id="{00000000-0008-0000-0400-00001F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312" name="Text Box 38">
          <a:extLst>
            <a:ext uri="{FF2B5EF4-FFF2-40B4-BE49-F238E27FC236}">
              <a16:creationId xmlns:a16="http://schemas.microsoft.com/office/drawing/2014/main" id="{00000000-0008-0000-0400-000020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33375"/>
    <xdr:sp macro="" textlink="">
      <xdr:nvSpPr>
        <xdr:cNvPr id="1313" name="Text Box 5">
          <a:extLst>
            <a:ext uri="{FF2B5EF4-FFF2-40B4-BE49-F238E27FC236}">
              <a16:creationId xmlns:a16="http://schemas.microsoft.com/office/drawing/2014/main" id="{00000000-0008-0000-0400-000021050000}"/>
            </a:ext>
          </a:extLst>
        </xdr:cNvPr>
        <xdr:cNvSpPr txBox="1">
          <a:spLocks noChangeArrowheads="1"/>
        </xdr:cNvSpPr>
      </xdr:nvSpPr>
      <xdr:spPr bwMode="auto">
        <a:xfrm>
          <a:off x="3952875" y="2845117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314" name="Text Box 38">
          <a:extLst>
            <a:ext uri="{FF2B5EF4-FFF2-40B4-BE49-F238E27FC236}">
              <a16:creationId xmlns:a16="http://schemas.microsoft.com/office/drawing/2014/main" id="{00000000-0008-0000-0400-00002205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1315" name="Text Box 38">
          <a:extLst>
            <a:ext uri="{FF2B5EF4-FFF2-40B4-BE49-F238E27FC236}">
              <a16:creationId xmlns:a16="http://schemas.microsoft.com/office/drawing/2014/main" id="{00000000-0008-0000-0400-00002305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316" name="Text Box 5">
          <a:extLst>
            <a:ext uri="{FF2B5EF4-FFF2-40B4-BE49-F238E27FC236}">
              <a16:creationId xmlns:a16="http://schemas.microsoft.com/office/drawing/2014/main" id="{00000000-0008-0000-0400-00002405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317" name="Text Box 5">
          <a:extLst>
            <a:ext uri="{FF2B5EF4-FFF2-40B4-BE49-F238E27FC236}">
              <a16:creationId xmlns:a16="http://schemas.microsoft.com/office/drawing/2014/main" id="{00000000-0008-0000-0400-00002505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1318" name="Text Box 5">
          <a:extLst>
            <a:ext uri="{FF2B5EF4-FFF2-40B4-BE49-F238E27FC236}">
              <a16:creationId xmlns:a16="http://schemas.microsoft.com/office/drawing/2014/main" id="{00000000-0008-0000-0400-00002605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19" name="Text Box 38">
          <a:extLst>
            <a:ext uri="{FF2B5EF4-FFF2-40B4-BE49-F238E27FC236}">
              <a16:creationId xmlns:a16="http://schemas.microsoft.com/office/drawing/2014/main" id="{00000000-0008-0000-0400-000027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20" name="Text Box 38">
          <a:extLst>
            <a:ext uri="{FF2B5EF4-FFF2-40B4-BE49-F238E27FC236}">
              <a16:creationId xmlns:a16="http://schemas.microsoft.com/office/drawing/2014/main" id="{00000000-0008-0000-0400-000028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321" name="Text Box 38">
          <a:extLst>
            <a:ext uri="{FF2B5EF4-FFF2-40B4-BE49-F238E27FC236}">
              <a16:creationId xmlns:a16="http://schemas.microsoft.com/office/drawing/2014/main" id="{00000000-0008-0000-0400-000029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22" name="Text Box 38">
          <a:extLst>
            <a:ext uri="{FF2B5EF4-FFF2-40B4-BE49-F238E27FC236}">
              <a16:creationId xmlns:a16="http://schemas.microsoft.com/office/drawing/2014/main" id="{00000000-0008-0000-0400-00002A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23" name="Text Box 38">
          <a:extLst>
            <a:ext uri="{FF2B5EF4-FFF2-40B4-BE49-F238E27FC236}">
              <a16:creationId xmlns:a16="http://schemas.microsoft.com/office/drawing/2014/main" id="{00000000-0008-0000-0400-00002B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324" name="Text Box 38">
          <a:extLst>
            <a:ext uri="{FF2B5EF4-FFF2-40B4-BE49-F238E27FC236}">
              <a16:creationId xmlns:a16="http://schemas.microsoft.com/office/drawing/2014/main" id="{00000000-0008-0000-0400-00002C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25" name="Text Box 38">
          <a:extLst>
            <a:ext uri="{FF2B5EF4-FFF2-40B4-BE49-F238E27FC236}">
              <a16:creationId xmlns:a16="http://schemas.microsoft.com/office/drawing/2014/main" id="{00000000-0008-0000-0400-00002D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326" name="Text Box 38">
          <a:extLst>
            <a:ext uri="{FF2B5EF4-FFF2-40B4-BE49-F238E27FC236}">
              <a16:creationId xmlns:a16="http://schemas.microsoft.com/office/drawing/2014/main" id="{00000000-0008-0000-0400-00002E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27" name="Text Box 38">
          <a:extLst>
            <a:ext uri="{FF2B5EF4-FFF2-40B4-BE49-F238E27FC236}">
              <a16:creationId xmlns:a16="http://schemas.microsoft.com/office/drawing/2014/main" id="{00000000-0008-0000-0400-00002F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28" name="Text Box 38">
          <a:extLst>
            <a:ext uri="{FF2B5EF4-FFF2-40B4-BE49-F238E27FC236}">
              <a16:creationId xmlns:a16="http://schemas.microsoft.com/office/drawing/2014/main" id="{00000000-0008-0000-0400-000030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329" name="Text Box 38">
          <a:extLst>
            <a:ext uri="{FF2B5EF4-FFF2-40B4-BE49-F238E27FC236}">
              <a16:creationId xmlns:a16="http://schemas.microsoft.com/office/drawing/2014/main" id="{00000000-0008-0000-0400-000031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30" name="Text Box 38">
          <a:extLst>
            <a:ext uri="{FF2B5EF4-FFF2-40B4-BE49-F238E27FC236}">
              <a16:creationId xmlns:a16="http://schemas.microsoft.com/office/drawing/2014/main" id="{00000000-0008-0000-0400-000032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31" name="Text Box 38">
          <a:extLst>
            <a:ext uri="{FF2B5EF4-FFF2-40B4-BE49-F238E27FC236}">
              <a16:creationId xmlns:a16="http://schemas.microsoft.com/office/drawing/2014/main" id="{00000000-0008-0000-0400-000033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09550"/>
    <xdr:sp macro="" textlink="">
      <xdr:nvSpPr>
        <xdr:cNvPr id="1332" name="Text Box 38">
          <a:extLst>
            <a:ext uri="{FF2B5EF4-FFF2-40B4-BE49-F238E27FC236}">
              <a16:creationId xmlns:a16="http://schemas.microsoft.com/office/drawing/2014/main" id="{00000000-0008-0000-0400-000034050000}"/>
            </a:ext>
          </a:extLst>
        </xdr:cNvPr>
        <xdr:cNvSpPr txBox="1">
          <a:spLocks noChangeArrowheads="1"/>
        </xdr:cNvSpPr>
      </xdr:nvSpPr>
      <xdr:spPr bwMode="auto">
        <a:xfrm>
          <a:off x="450532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333" name="Text Box 39">
          <a:extLst>
            <a:ext uri="{FF2B5EF4-FFF2-40B4-BE49-F238E27FC236}">
              <a16:creationId xmlns:a16="http://schemas.microsoft.com/office/drawing/2014/main" id="{00000000-0008-0000-0400-00003505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334" name="Text Box 39">
          <a:extLst>
            <a:ext uri="{FF2B5EF4-FFF2-40B4-BE49-F238E27FC236}">
              <a16:creationId xmlns:a16="http://schemas.microsoft.com/office/drawing/2014/main" id="{00000000-0008-0000-0400-00003605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335" name="Text Box 39">
          <a:extLst>
            <a:ext uri="{FF2B5EF4-FFF2-40B4-BE49-F238E27FC236}">
              <a16:creationId xmlns:a16="http://schemas.microsoft.com/office/drawing/2014/main" id="{00000000-0008-0000-0400-00003705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36" name="Text Box 38">
          <a:extLst>
            <a:ext uri="{FF2B5EF4-FFF2-40B4-BE49-F238E27FC236}">
              <a16:creationId xmlns:a16="http://schemas.microsoft.com/office/drawing/2014/main" id="{00000000-0008-0000-0400-000038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337" name="Text Box 38">
          <a:extLst>
            <a:ext uri="{FF2B5EF4-FFF2-40B4-BE49-F238E27FC236}">
              <a16:creationId xmlns:a16="http://schemas.microsoft.com/office/drawing/2014/main" id="{00000000-0008-0000-0400-000039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38" name="Text Box 38">
          <a:extLst>
            <a:ext uri="{FF2B5EF4-FFF2-40B4-BE49-F238E27FC236}">
              <a16:creationId xmlns:a16="http://schemas.microsoft.com/office/drawing/2014/main" id="{00000000-0008-0000-0400-00003A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39" name="Text Box 38">
          <a:extLst>
            <a:ext uri="{FF2B5EF4-FFF2-40B4-BE49-F238E27FC236}">
              <a16:creationId xmlns:a16="http://schemas.microsoft.com/office/drawing/2014/main" id="{00000000-0008-0000-0400-00003B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40" name="Text Box 38">
          <a:extLst>
            <a:ext uri="{FF2B5EF4-FFF2-40B4-BE49-F238E27FC236}">
              <a16:creationId xmlns:a16="http://schemas.microsoft.com/office/drawing/2014/main" id="{00000000-0008-0000-0400-00003C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341" name="Text Box 38">
          <a:extLst>
            <a:ext uri="{FF2B5EF4-FFF2-40B4-BE49-F238E27FC236}">
              <a16:creationId xmlns:a16="http://schemas.microsoft.com/office/drawing/2014/main" id="{00000000-0008-0000-0400-00003D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42" name="Text Box 38">
          <a:extLst>
            <a:ext uri="{FF2B5EF4-FFF2-40B4-BE49-F238E27FC236}">
              <a16:creationId xmlns:a16="http://schemas.microsoft.com/office/drawing/2014/main" id="{00000000-0008-0000-0400-00003E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343" name="Text Box 38">
          <a:extLst>
            <a:ext uri="{FF2B5EF4-FFF2-40B4-BE49-F238E27FC236}">
              <a16:creationId xmlns:a16="http://schemas.microsoft.com/office/drawing/2014/main" id="{00000000-0008-0000-0400-00003F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33375"/>
    <xdr:sp macro="" textlink="">
      <xdr:nvSpPr>
        <xdr:cNvPr id="1344" name="Text Box 5">
          <a:extLst>
            <a:ext uri="{FF2B5EF4-FFF2-40B4-BE49-F238E27FC236}">
              <a16:creationId xmlns:a16="http://schemas.microsoft.com/office/drawing/2014/main" id="{00000000-0008-0000-0400-000040050000}"/>
            </a:ext>
          </a:extLst>
        </xdr:cNvPr>
        <xdr:cNvSpPr txBox="1">
          <a:spLocks noChangeArrowheads="1"/>
        </xdr:cNvSpPr>
      </xdr:nvSpPr>
      <xdr:spPr bwMode="auto">
        <a:xfrm>
          <a:off x="3952875" y="2845117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345" name="Text Box 38">
          <a:extLst>
            <a:ext uri="{FF2B5EF4-FFF2-40B4-BE49-F238E27FC236}">
              <a16:creationId xmlns:a16="http://schemas.microsoft.com/office/drawing/2014/main" id="{00000000-0008-0000-0400-00004105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1346" name="Text Box 38">
          <a:extLst>
            <a:ext uri="{FF2B5EF4-FFF2-40B4-BE49-F238E27FC236}">
              <a16:creationId xmlns:a16="http://schemas.microsoft.com/office/drawing/2014/main" id="{00000000-0008-0000-0400-00004205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347" name="Text Box 5">
          <a:extLst>
            <a:ext uri="{FF2B5EF4-FFF2-40B4-BE49-F238E27FC236}">
              <a16:creationId xmlns:a16="http://schemas.microsoft.com/office/drawing/2014/main" id="{00000000-0008-0000-0400-00004305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348" name="Text Box 5">
          <a:extLst>
            <a:ext uri="{FF2B5EF4-FFF2-40B4-BE49-F238E27FC236}">
              <a16:creationId xmlns:a16="http://schemas.microsoft.com/office/drawing/2014/main" id="{00000000-0008-0000-0400-00004405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1349" name="Text Box 5">
          <a:extLst>
            <a:ext uri="{FF2B5EF4-FFF2-40B4-BE49-F238E27FC236}">
              <a16:creationId xmlns:a16="http://schemas.microsoft.com/office/drawing/2014/main" id="{00000000-0008-0000-0400-00004505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50" name="Text Box 38">
          <a:extLst>
            <a:ext uri="{FF2B5EF4-FFF2-40B4-BE49-F238E27FC236}">
              <a16:creationId xmlns:a16="http://schemas.microsoft.com/office/drawing/2014/main" id="{00000000-0008-0000-0400-000046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51" name="Text Box 38">
          <a:extLst>
            <a:ext uri="{FF2B5EF4-FFF2-40B4-BE49-F238E27FC236}">
              <a16:creationId xmlns:a16="http://schemas.microsoft.com/office/drawing/2014/main" id="{00000000-0008-0000-0400-000047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352" name="Text Box 38">
          <a:extLst>
            <a:ext uri="{FF2B5EF4-FFF2-40B4-BE49-F238E27FC236}">
              <a16:creationId xmlns:a16="http://schemas.microsoft.com/office/drawing/2014/main" id="{00000000-0008-0000-0400-000048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53" name="Text Box 38">
          <a:extLst>
            <a:ext uri="{FF2B5EF4-FFF2-40B4-BE49-F238E27FC236}">
              <a16:creationId xmlns:a16="http://schemas.microsoft.com/office/drawing/2014/main" id="{00000000-0008-0000-0400-000049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54" name="Text Box 38">
          <a:extLst>
            <a:ext uri="{FF2B5EF4-FFF2-40B4-BE49-F238E27FC236}">
              <a16:creationId xmlns:a16="http://schemas.microsoft.com/office/drawing/2014/main" id="{00000000-0008-0000-0400-00004A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355" name="Text Box 38">
          <a:extLst>
            <a:ext uri="{FF2B5EF4-FFF2-40B4-BE49-F238E27FC236}">
              <a16:creationId xmlns:a16="http://schemas.microsoft.com/office/drawing/2014/main" id="{00000000-0008-0000-0400-00004B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56" name="Text Box 38">
          <a:extLst>
            <a:ext uri="{FF2B5EF4-FFF2-40B4-BE49-F238E27FC236}">
              <a16:creationId xmlns:a16="http://schemas.microsoft.com/office/drawing/2014/main" id="{00000000-0008-0000-0400-00004C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357" name="Text Box 38">
          <a:extLst>
            <a:ext uri="{FF2B5EF4-FFF2-40B4-BE49-F238E27FC236}">
              <a16:creationId xmlns:a16="http://schemas.microsoft.com/office/drawing/2014/main" id="{00000000-0008-0000-0400-00004D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58" name="Text Box 38">
          <a:extLst>
            <a:ext uri="{FF2B5EF4-FFF2-40B4-BE49-F238E27FC236}">
              <a16:creationId xmlns:a16="http://schemas.microsoft.com/office/drawing/2014/main" id="{00000000-0008-0000-0400-00004E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59" name="Text Box 38">
          <a:extLst>
            <a:ext uri="{FF2B5EF4-FFF2-40B4-BE49-F238E27FC236}">
              <a16:creationId xmlns:a16="http://schemas.microsoft.com/office/drawing/2014/main" id="{00000000-0008-0000-0400-00004F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360" name="Text Box 38">
          <a:extLst>
            <a:ext uri="{FF2B5EF4-FFF2-40B4-BE49-F238E27FC236}">
              <a16:creationId xmlns:a16="http://schemas.microsoft.com/office/drawing/2014/main" id="{00000000-0008-0000-0400-000050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61" name="Text Box 38">
          <a:extLst>
            <a:ext uri="{FF2B5EF4-FFF2-40B4-BE49-F238E27FC236}">
              <a16:creationId xmlns:a16="http://schemas.microsoft.com/office/drawing/2014/main" id="{00000000-0008-0000-0400-000051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62" name="Text Box 38">
          <a:extLst>
            <a:ext uri="{FF2B5EF4-FFF2-40B4-BE49-F238E27FC236}">
              <a16:creationId xmlns:a16="http://schemas.microsoft.com/office/drawing/2014/main" id="{00000000-0008-0000-0400-000052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09550"/>
    <xdr:sp macro="" textlink="">
      <xdr:nvSpPr>
        <xdr:cNvPr id="1363" name="Text Box 38">
          <a:extLst>
            <a:ext uri="{FF2B5EF4-FFF2-40B4-BE49-F238E27FC236}">
              <a16:creationId xmlns:a16="http://schemas.microsoft.com/office/drawing/2014/main" id="{00000000-0008-0000-0400-000053050000}"/>
            </a:ext>
          </a:extLst>
        </xdr:cNvPr>
        <xdr:cNvSpPr txBox="1">
          <a:spLocks noChangeArrowheads="1"/>
        </xdr:cNvSpPr>
      </xdr:nvSpPr>
      <xdr:spPr bwMode="auto">
        <a:xfrm>
          <a:off x="450532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364" name="Text Box 39">
          <a:extLst>
            <a:ext uri="{FF2B5EF4-FFF2-40B4-BE49-F238E27FC236}">
              <a16:creationId xmlns:a16="http://schemas.microsoft.com/office/drawing/2014/main" id="{00000000-0008-0000-0400-00005405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365" name="Text Box 39">
          <a:extLst>
            <a:ext uri="{FF2B5EF4-FFF2-40B4-BE49-F238E27FC236}">
              <a16:creationId xmlns:a16="http://schemas.microsoft.com/office/drawing/2014/main" id="{00000000-0008-0000-0400-00005505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366" name="Text Box 39">
          <a:extLst>
            <a:ext uri="{FF2B5EF4-FFF2-40B4-BE49-F238E27FC236}">
              <a16:creationId xmlns:a16="http://schemas.microsoft.com/office/drawing/2014/main" id="{00000000-0008-0000-0400-00005605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67" name="Text Box 38">
          <a:extLst>
            <a:ext uri="{FF2B5EF4-FFF2-40B4-BE49-F238E27FC236}">
              <a16:creationId xmlns:a16="http://schemas.microsoft.com/office/drawing/2014/main" id="{00000000-0008-0000-0400-000057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368" name="Text Box 38">
          <a:extLst>
            <a:ext uri="{FF2B5EF4-FFF2-40B4-BE49-F238E27FC236}">
              <a16:creationId xmlns:a16="http://schemas.microsoft.com/office/drawing/2014/main" id="{00000000-0008-0000-0400-000058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69" name="Text Box 38">
          <a:extLst>
            <a:ext uri="{FF2B5EF4-FFF2-40B4-BE49-F238E27FC236}">
              <a16:creationId xmlns:a16="http://schemas.microsoft.com/office/drawing/2014/main" id="{00000000-0008-0000-0400-000059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70" name="Text Box 38">
          <a:extLst>
            <a:ext uri="{FF2B5EF4-FFF2-40B4-BE49-F238E27FC236}">
              <a16:creationId xmlns:a16="http://schemas.microsoft.com/office/drawing/2014/main" id="{00000000-0008-0000-0400-00005A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71" name="Text Box 38">
          <a:extLst>
            <a:ext uri="{FF2B5EF4-FFF2-40B4-BE49-F238E27FC236}">
              <a16:creationId xmlns:a16="http://schemas.microsoft.com/office/drawing/2014/main" id="{00000000-0008-0000-0400-00005B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372" name="Text Box 38">
          <a:extLst>
            <a:ext uri="{FF2B5EF4-FFF2-40B4-BE49-F238E27FC236}">
              <a16:creationId xmlns:a16="http://schemas.microsoft.com/office/drawing/2014/main" id="{00000000-0008-0000-0400-00005C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73" name="Text Box 38">
          <a:extLst>
            <a:ext uri="{FF2B5EF4-FFF2-40B4-BE49-F238E27FC236}">
              <a16:creationId xmlns:a16="http://schemas.microsoft.com/office/drawing/2014/main" id="{00000000-0008-0000-0400-00005D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374" name="Text Box 38">
          <a:extLst>
            <a:ext uri="{FF2B5EF4-FFF2-40B4-BE49-F238E27FC236}">
              <a16:creationId xmlns:a16="http://schemas.microsoft.com/office/drawing/2014/main" id="{00000000-0008-0000-0400-00005E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33375"/>
    <xdr:sp macro="" textlink="">
      <xdr:nvSpPr>
        <xdr:cNvPr id="1375" name="Text Box 5">
          <a:extLst>
            <a:ext uri="{FF2B5EF4-FFF2-40B4-BE49-F238E27FC236}">
              <a16:creationId xmlns:a16="http://schemas.microsoft.com/office/drawing/2014/main" id="{00000000-0008-0000-0400-00005F050000}"/>
            </a:ext>
          </a:extLst>
        </xdr:cNvPr>
        <xdr:cNvSpPr txBox="1">
          <a:spLocks noChangeArrowheads="1"/>
        </xdr:cNvSpPr>
      </xdr:nvSpPr>
      <xdr:spPr bwMode="auto">
        <a:xfrm>
          <a:off x="3952875" y="2845117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376" name="Text Box 38">
          <a:extLst>
            <a:ext uri="{FF2B5EF4-FFF2-40B4-BE49-F238E27FC236}">
              <a16:creationId xmlns:a16="http://schemas.microsoft.com/office/drawing/2014/main" id="{00000000-0008-0000-0400-00006005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1377" name="Text Box 38">
          <a:extLst>
            <a:ext uri="{FF2B5EF4-FFF2-40B4-BE49-F238E27FC236}">
              <a16:creationId xmlns:a16="http://schemas.microsoft.com/office/drawing/2014/main" id="{00000000-0008-0000-0400-00006105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378" name="Text Box 5">
          <a:extLst>
            <a:ext uri="{FF2B5EF4-FFF2-40B4-BE49-F238E27FC236}">
              <a16:creationId xmlns:a16="http://schemas.microsoft.com/office/drawing/2014/main" id="{00000000-0008-0000-0400-00006205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379" name="Text Box 5">
          <a:extLst>
            <a:ext uri="{FF2B5EF4-FFF2-40B4-BE49-F238E27FC236}">
              <a16:creationId xmlns:a16="http://schemas.microsoft.com/office/drawing/2014/main" id="{00000000-0008-0000-0400-00006305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1380" name="Text Box 5">
          <a:extLst>
            <a:ext uri="{FF2B5EF4-FFF2-40B4-BE49-F238E27FC236}">
              <a16:creationId xmlns:a16="http://schemas.microsoft.com/office/drawing/2014/main" id="{00000000-0008-0000-0400-00006405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81" name="Text Box 38">
          <a:extLst>
            <a:ext uri="{FF2B5EF4-FFF2-40B4-BE49-F238E27FC236}">
              <a16:creationId xmlns:a16="http://schemas.microsoft.com/office/drawing/2014/main" id="{00000000-0008-0000-0400-000065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82" name="Text Box 38">
          <a:extLst>
            <a:ext uri="{FF2B5EF4-FFF2-40B4-BE49-F238E27FC236}">
              <a16:creationId xmlns:a16="http://schemas.microsoft.com/office/drawing/2014/main" id="{00000000-0008-0000-0400-000066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383" name="Text Box 38">
          <a:extLst>
            <a:ext uri="{FF2B5EF4-FFF2-40B4-BE49-F238E27FC236}">
              <a16:creationId xmlns:a16="http://schemas.microsoft.com/office/drawing/2014/main" id="{00000000-0008-0000-0400-000067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84" name="Text Box 38">
          <a:extLst>
            <a:ext uri="{FF2B5EF4-FFF2-40B4-BE49-F238E27FC236}">
              <a16:creationId xmlns:a16="http://schemas.microsoft.com/office/drawing/2014/main" id="{00000000-0008-0000-0400-000068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85" name="Text Box 38">
          <a:extLst>
            <a:ext uri="{FF2B5EF4-FFF2-40B4-BE49-F238E27FC236}">
              <a16:creationId xmlns:a16="http://schemas.microsoft.com/office/drawing/2014/main" id="{00000000-0008-0000-0400-000069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386" name="Text Box 38">
          <a:extLst>
            <a:ext uri="{FF2B5EF4-FFF2-40B4-BE49-F238E27FC236}">
              <a16:creationId xmlns:a16="http://schemas.microsoft.com/office/drawing/2014/main" id="{00000000-0008-0000-0400-00006A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87" name="Text Box 38">
          <a:extLst>
            <a:ext uri="{FF2B5EF4-FFF2-40B4-BE49-F238E27FC236}">
              <a16:creationId xmlns:a16="http://schemas.microsoft.com/office/drawing/2014/main" id="{00000000-0008-0000-0400-00006B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388" name="Text Box 38">
          <a:extLst>
            <a:ext uri="{FF2B5EF4-FFF2-40B4-BE49-F238E27FC236}">
              <a16:creationId xmlns:a16="http://schemas.microsoft.com/office/drawing/2014/main" id="{00000000-0008-0000-0400-00006C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89" name="Text Box 38">
          <a:extLst>
            <a:ext uri="{FF2B5EF4-FFF2-40B4-BE49-F238E27FC236}">
              <a16:creationId xmlns:a16="http://schemas.microsoft.com/office/drawing/2014/main" id="{00000000-0008-0000-0400-00006D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90" name="Text Box 38">
          <a:extLst>
            <a:ext uri="{FF2B5EF4-FFF2-40B4-BE49-F238E27FC236}">
              <a16:creationId xmlns:a16="http://schemas.microsoft.com/office/drawing/2014/main" id="{00000000-0008-0000-0400-00006E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391" name="Text Box 38">
          <a:extLst>
            <a:ext uri="{FF2B5EF4-FFF2-40B4-BE49-F238E27FC236}">
              <a16:creationId xmlns:a16="http://schemas.microsoft.com/office/drawing/2014/main" id="{00000000-0008-0000-0400-00006F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92" name="Text Box 38">
          <a:extLst>
            <a:ext uri="{FF2B5EF4-FFF2-40B4-BE49-F238E27FC236}">
              <a16:creationId xmlns:a16="http://schemas.microsoft.com/office/drawing/2014/main" id="{00000000-0008-0000-0400-000070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93" name="Text Box 38">
          <a:extLst>
            <a:ext uri="{FF2B5EF4-FFF2-40B4-BE49-F238E27FC236}">
              <a16:creationId xmlns:a16="http://schemas.microsoft.com/office/drawing/2014/main" id="{00000000-0008-0000-0400-000071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09550"/>
    <xdr:sp macro="" textlink="">
      <xdr:nvSpPr>
        <xdr:cNvPr id="1394" name="Text Box 38">
          <a:extLst>
            <a:ext uri="{FF2B5EF4-FFF2-40B4-BE49-F238E27FC236}">
              <a16:creationId xmlns:a16="http://schemas.microsoft.com/office/drawing/2014/main" id="{00000000-0008-0000-0400-000072050000}"/>
            </a:ext>
          </a:extLst>
        </xdr:cNvPr>
        <xdr:cNvSpPr txBox="1">
          <a:spLocks noChangeArrowheads="1"/>
        </xdr:cNvSpPr>
      </xdr:nvSpPr>
      <xdr:spPr bwMode="auto">
        <a:xfrm>
          <a:off x="450532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395" name="Text Box 39">
          <a:extLst>
            <a:ext uri="{FF2B5EF4-FFF2-40B4-BE49-F238E27FC236}">
              <a16:creationId xmlns:a16="http://schemas.microsoft.com/office/drawing/2014/main" id="{00000000-0008-0000-0400-00007305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396" name="Text Box 39">
          <a:extLst>
            <a:ext uri="{FF2B5EF4-FFF2-40B4-BE49-F238E27FC236}">
              <a16:creationId xmlns:a16="http://schemas.microsoft.com/office/drawing/2014/main" id="{00000000-0008-0000-0400-00007405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397" name="Text Box 39">
          <a:extLst>
            <a:ext uri="{FF2B5EF4-FFF2-40B4-BE49-F238E27FC236}">
              <a16:creationId xmlns:a16="http://schemas.microsoft.com/office/drawing/2014/main" id="{00000000-0008-0000-0400-00007505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398" name="Text Box 38">
          <a:extLst>
            <a:ext uri="{FF2B5EF4-FFF2-40B4-BE49-F238E27FC236}">
              <a16:creationId xmlns:a16="http://schemas.microsoft.com/office/drawing/2014/main" id="{00000000-0008-0000-0400-000076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399" name="Text Box 38">
          <a:extLst>
            <a:ext uri="{FF2B5EF4-FFF2-40B4-BE49-F238E27FC236}">
              <a16:creationId xmlns:a16="http://schemas.microsoft.com/office/drawing/2014/main" id="{00000000-0008-0000-0400-000077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400" name="Text Box 38">
          <a:extLst>
            <a:ext uri="{FF2B5EF4-FFF2-40B4-BE49-F238E27FC236}">
              <a16:creationId xmlns:a16="http://schemas.microsoft.com/office/drawing/2014/main" id="{00000000-0008-0000-0400-000078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401" name="Text Box 38">
          <a:extLst>
            <a:ext uri="{FF2B5EF4-FFF2-40B4-BE49-F238E27FC236}">
              <a16:creationId xmlns:a16="http://schemas.microsoft.com/office/drawing/2014/main" id="{00000000-0008-0000-0400-000079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402" name="Text Box 38">
          <a:extLst>
            <a:ext uri="{FF2B5EF4-FFF2-40B4-BE49-F238E27FC236}">
              <a16:creationId xmlns:a16="http://schemas.microsoft.com/office/drawing/2014/main" id="{00000000-0008-0000-0400-00007A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403" name="Text Box 38">
          <a:extLst>
            <a:ext uri="{FF2B5EF4-FFF2-40B4-BE49-F238E27FC236}">
              <a16:creationId xmlns:a16="http://schemas.microsoft.com/office/drawing/2014/main" id="{00000000-0008-0000-0400-00007B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404" name="Text Box 38">
          <a:extLst>
            <a:ext uri="{FF2B5EF4-FFF2-40B4-BE49-F238E27FC236}">
              <a16:creationId xmlns:a16="http://schemas.microsoft.com/office/drawing/2014/main" id="{00000000-0008-0000-0400-00007C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405" name="Text Box 38">
          <a:extLst>
            <a:ext uri="{FF2B5EF4-FFF2-40B4-BE49-F238E27FC236}">
              <a16:creationId xmlns:a16="http://schemas.microsoft.com/office/drawing/2014/main" id="{00000000-0008-0000-0400-00007D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33375"/>
    <xdr:sp macro="" textlink="">
      <xdr:nvSpPr>
        <xdr:cNvPr id="1406" name="Text Box 5">
          <a:extLst>
            <a:ext uri="{FF2B5EF4-FFF2-40B4-BE49-F238E27FC236}">
              <a16:creationId xmlns:a16="http://schemas.microsoft.com/office/drawing/2014/main" id="{00000000-0008-0000-0400-00007E050000}"/>
            </a:ext>
          </a:extLst>
        </xdr:cNvPr>
        <xdr:cNvSpPr txBox="1">
          <a:spLocks noChangeArrowheads="1"/>
        </xdr:cNvSpPr>
      </xdr:nvSpPr>
      <xdr:spPr bwMode="auto">
        <a:xfrm>
          <a:off x="3952875" y="2845117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407" name="Text Box 38">
          <a:extLst>
            <a:ext uri="{FF2B5EF4-FFF2-40B4-BE49-F238E27FC236}">
              <a16:creationId xmlns:a16="http://schemas.microsoft.com/office/drawing/2014/main" id="{00000000-0008-0000-0400-00007F05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1408" name="Text Box 38">
          <a:extLst>
            <a:ext uri="{FF2B5EF4-FFF2-40B4-BE49-F238E27FC236}">
              <a16:creationId xmlns:a16="http://schemas.microsoft.com/office/drawing/2014/main" id="{00000000-0008-0000-0400-00008005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400175"/>
    <xdr:sp macro="" textlink="">
      <xdr:nvSpPr>
        <xdr:cNvPr id="1409" name="Text Box 9">
          <a:extLst>
            <a:ext uri="{FF2B5EF4-FFF2-40B4-BE49-F238E27FC236}">
              <a16:creationId xmlns:a16="http://schemas.microsoft.com/office/drawing/2014/main" id="{00000000-0008-0000-0400-000081050000}"/>
            </a:ext>
          </a:extLst>
        </xdr:cNvPr>
        <xdr:cNvSpPr txBox="1">
          <a:spLocks noChangeArrowheads="1"/>
        </xdr:cNvSpPr>
      </xdr:nvSpPr>
      <xdr:spPr bwMode="auto">
        <a:xfrm>
          <a:off x="3952875" y="2845117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400175"/>
    <xdr:sp macro="" textlink="">
      <xdr:nvSpPr>
        <xdr:cNvPr id="1410" name="Text Box 10">
          <a:extLst>
            <a:ext uri="{FF2B5EF4-FFF2-40B4-BE49-F238E27FC236}">
              <a16:creationId xmlns:a16="http://schemas.microsoft.com/office/drawing/2014/main" id="{00000000-0008-0000-0400-000082050000}"/>
            </a:ext>
          </a:extLst>
        </xdr:cNvPr>
        <xdr:cNvSpPr txBox="1">
          <a:spLocks noChangeArrowheads="1"/>
        </xdr:cNvSpPr>
      </xdr:nvSpPr>
      <xdr:spPr bwMode="auto">
        <a:xfrm>
          <a:off x="3952875" y="2845117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400175"/>
    <xdr:sp macro="" textlink="">
      <xdr:nvSpPr>
        <xdr:cNvPr id="1411" name="Text Box 11">
          <a:extLst>
            <a:ext uri="{FF2B5EF4-FFF2-40B4-BE49-F238E27FC236}">
              <a16:creationId xmlns:a16="http://schemas.microsoft.com/office/drawing/2014/main" id="{00000000-0008-0000-0400-000083050000}"/>
            </a:ext>
          </a:extLst>
        </xdr:cNvPr>
        <xdr:cNvSpPr txBox="1">
          <a:spLocks noChangeArrowheads="1"/>
        </xdr:cNvSpPr>
      </xdr:nvSpPr>
      <xdr:spPr bwMode="auto">
        <a:xfrm>
          <a:off x="3952875" y="2845117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400175"/>
    <xdr:sp macro="" textlink="">
      <xdr:nvSpPr>
        <xdr:cNvPr id="1412" name="Text Box 12">
          <a:extLst>
            <a:ext uri="{FF2B5EF4-FFF2-40B4-BE49-F238E27FC236}">
              <a16:creationId xmlns:a16="http://schemas.microsoft.com/office/drawing/2014/main" id="{00000000-0008-0000-0400-000084050000}"/>
            </a:ext>
          </a:extLst>
        </xdr:cNvPr>
        <xdr:cNvSpPr txBox="1">
          <a:spLocks noChangeArrowheads="1"/>
        </xdr:cNvSpPr>
      </xdr:nvSpPr>
      <xdr:spPr bwMode="auto">
        <a:xfrm>
          <a:off x="3952875" y="2845117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400175"/>
    <xdr:sp macro="" textlink="">
      <xdr:nvSpPr>
        <xdr:cNvPr id="1413" name="Text Box 13">
          <a:extLst>
            <a:ext uri="{FF2B5EF4-FFF2-40B4-BE49-F238E27FC236}">
              <a16:creationId xmlns:a16="http://schemas.microsoft.com/office/drawing/2014/main" id="{00000000-0008-0000-0400-000085050000}"/>
            </a:ext>
          </a:extLst>
        </xdr:cNvPr>
        <xdr:cNvSpPr txBox="1">
          <a:spLocks noChangeArrowheads="1"/>
        </xdr:cNvSpPr>
      </xdr:nvSpPr>
      <xdr:spPr bwMode="auto">
        <a:xfrm>
          <a:off x="3952875" y="2845117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400175"/>
    <xdr:sp macro="" textlink="">
      <xdr:nvSpPr>
        <xdr:cNvPr id="1414" name="Text Box 14">
          <a:extLst>
            <a:ext uri="{FF2B5EF4-FFF2-40B4-BE49-F238E27FC236}">
              <a16:creationId xmlns:a16="http://schemas.microsoft.com/office/drawing/2014/main" id="{00000000-0008-0000-0400-000086050000}"/>
            </a:ext>
          </a:extLst>
        </xdr:cNvPr>
        <xdr:cNvSpPr txBox="1">
          <a:spLocks noChangeArrowheads="1"/>
        </xdr:cNvSpPr>
      </xdr:nvSpPr>
      <xdr:spPr bwMode="auto">
        <a:xfrm>
          <a:off x="3952875" y="2845117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400175"/>
    <xdr:sp macro="" textlink="">
      <xdr:nvSpPr>
        <xdr:cNvPr id="1415" name="Text Box 15">
          <a:extLst>
            <a:ext uri="{FF2B5EF4-FFF2-40B4-BE49-F238E27FC236}">
              <a16:creationId xmlns:a16="http://schemas.microsoft.com/office/drawing/2014/main" id="{00000000-0008-0000-0400-000087050000}"/>
            </a:ext>
          </a:extLst>
        </xdr:cNvPr>
        <xdr:cNvSpPr txBox="1">
          <a:spLocks noChangeArrowheads="1"/>
        </xdr:cNvSpPr>
      </xdr:nvSpPr>
      <xdr:spPr bwMode="auto">
        <a:xfrm>
          <a:off x="3952875" y="2845117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400175"/>
    <xdr:sp macro="" textlink="">
      <xdr:nvSpPr>
        <xdr:cNvPr id="1416" name="Text Box 16">
          <a:extLst>
            <a:ext uri="{FF2B5EF4-FFF2-40B4-BE49-F238E27FC236}">
              <a16:creationId xmlns:a16="http://schemas.microsoft.com/office/drawing/2014/main" id="{00000000-0008-0000-0400-000088050000}"/>
            </a:ext>
          </a:extLst>
        </xdr:cNvPr>
        <xdr:cNvSpPr txBox="1">
          <a:spLocks noChangeArrowheads="1"/>
        </xdr:cNvSpPr>
      </xdr:nvSpPr>
      <xdr:spPr bwMode="auto">
        <a:xfrm>
          <a:off x="3952875" y="2845117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400175"/>
    <xdr:sp macro="" textlink="">
      <xdr:nvSpPr>
        <xdr:cNvPr id="1417" name="Text Box 17">
          <a:extLst>
            <a:ext uri="{FF2B5EF4-FFF2-40B4-BE49-F238E27FC236}">
              <a16:creationId xmlns:a16="http://schemas.microsoft.com/office/drawing/2014/main" id="{00000000-0008-0000-0400-000089050000}"/>
            </a:ext>
          </a:extLst>
        </xdr:cNvPr>
        <xdr:cNvSpPr txBox="1">
          <a:spLocks noChangeArrowheads="1"/>
        </xdr:cNvSpPr>
      </xdr:nvSpPr>
      <xdr:spPr bwMode="auto">
        <a:xfrm>
          <a:off x="3952875" y="2845117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400175"/>
    <xdr:sp macro="" textlink="">
      <xdr:nvSpPr>
        <xdr:cNvPr id="1418" name="Text Box 18">
          <a:extLst>
            <a:ext uri="{FF2B5EF4-FFF2-40B4-BE49-F238E27FC236}">
              <a16:creationId xmlns:a16="http://schemas.microsoft.com/office/drawing/2014/main" id="{00000000-0008-0000-0400-00008A050000}"/>
            </a:ext>
          </a:extLst>
        </xdr:cNvPr>
        <xdr:cNvSpPr txBox="1">
          <a:spLocks noChangeArrowheads="1"/>
        </xdr:cNvSpPr>
      </xdr:nvSpPr>
      <xdr:spPr bwMode="auto">
        <a:xfrm>
          <a:off x="3952875" y="2845117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590550"/>
    <xdr:sp macro="" textlink="">
      <xdr:nvSpPr>
        <xdr:cNvPr id="1419" name="Text Box 38">
          <a:extLst>
            <a:ext uri="{FF2B5EF4-FFF2-40B4-BE49-F238E27FC236}">
              <a16:creationId xmlns:a16="http://schemas.microsoft.com/office/drawing/2014/main" id="{00000000-0008-0000-0400-00008B050000}"/>
            </a:ext>
          </a:extLst>
        </xdr:cNvPr>
        <xdr:cNvSpPr txBox="1">
          <a:spLocks noChangeArrowheads="1"/>
        </xdr:cNvSpPr>
      </xdr:nvSpPr>
      <xdr:spPr bwMode="auto">
        <a:xfrm>
          <a:off x="4505325" y="284511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600075"/>
    <xdr:sp macro="" textlink="">
      <xdr:nvSpPr>
        <xdr:cNvPr id="1420" name="Text Box 2">
          <a:extLst>
            <a:ext uri="{FF2B5EF4-FFF2-40B4-BE49-F238E27FC236}">
              <a16:creationId xmlns:a16="http://schemas.microsoft.com/office/drawing/2014/main" id="{00000000-0008-0000-0400-00008C050000}"/>
            </a:ext>
          </a:extLst>
        </xdr:cNvPr>
        <xdr:cNvSpPr txBox="1">
          <a:spLocks noChangeArrowheads="1"/>
        </xdr:cNvSpPr>
      </xdr:nvSpPr>
      <xdr:spPr bwMode="auto">
        <a:xfrm>
          <a:off x="3952875" y="284511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600075"/>
    <xdr:sp macro="" textlink="">
      <xdr:nvSpPr>
        <xdr:cNvPr id="1421" name="Text Box 2">
          <a:extLst>
            <a:ext uri="{FF2B5EF4-FFF2-40B4-BE49-F238E27FC236}">
              <a16:creationId xmlns:a16="http://schemas.microsoft.com/office/drawing/2014/main" id="{00000000-0008-0000-0400-00008D050000}"/>
            </a:ext>
          </a:extLst>
        </xdr:cNvPr>
        <xdr:cNvSpPr txBox="1">
          <a:spLocks noChangeArrowheads="1"/>
        </xdr:cNvSpPr>
      </xdr:nvSpPr>
      <xdr:spPr bwMode="auto">
        <a:xfrm>
          <a:off x="3952875" y="284511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057275"/>
    <xdr:sp macro="" textlink="">
      <xdr:nvSpPr>
        <xdr:cNvPr id="1422" name="Text Box 1">
          <a:extLst>
            <a:ext uri="{FF2B5EF4-FFF2-40B4-BE49-F238E27FC236}">
              <a16:creationId xmlns:a16="http://schemas.microsoft.com/office/drawing/2014/main" id="{00000000-0008-0000-0400-00008E050000}"/>
            </a:ext>
          </a:extLst>
        </xdr:cNvPr>
        <xdr:cNvSpPr txBox="1">
          <a:spLocks noChangeArrowheads="1"/>
        </xdr:cNvSpPr>
      </xdr:nvSpPr>
      <xdr:spPr bwMode="auto">
        <a:xfrm>
          <a:off x="3952875"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057275"/>
    <xdr:sp macro="" textlink="">
      <xdr:nvSpPr>
        <xdr:cNvPr id="1423" name="Text Box 3">
          <a:extLst>
            <a:ext uri="{FF2B5EF4-FFF2-40B4-BE49-F238E27FC236}">
              <a16:creationId xmlns:a16="http://schemas.microsoft.com/office/drawing/2014/main" id="{00000000-0008-0000-0400-00008F050000}"/>
            </a:ext>
          </a:extLst>
        </xdr:cNvPr>
        <xdr:cNvSpPr txBox="1">
          <a:spLocks noChangeArrowheads="1"/>
        </xdr:cNvSpPr>
      </xdr:nvSpPr>
      <xdr:spPr bwMode="auto">
        <a:xfrm>
          <a:off x="3952875"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057275"/>
    <xdr:sp macro="" textlink="">
      <xdr:nvSpPr>
        <xdr:cNvPr id="1424" name="Text Box 4">
          <a:extLst>
            <a:ext uri="{FF2B5EF4-FFF2-40B4-BE49-F238E27FC236}">
              <a16:creationId xmlns:a16="http://schemas.microsoft.com/office/drawing/2014/main" id="{00000000-0008-0000-0400-000090050000}"/>
            </a:ext>
          </a:extLst>
        </xdr:cNvPr>
        <xdr:cNvSpPr txBox="1">
          <a:spLocks noChangeArrowheads="1"/>
        </xdr:cNvSpPr>
      </xdr:nvSpPr>
      <xdr:spPr bwMode="auto">
        <a:xfrm>
          <a:off x="3952875"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057275"/>
    <xdr:sp macro="" textlink="">
      <xdr:nvSpPr>
        <xdr:cNvPr id="1425" name="Text Box 5">
          <a:extLst>
            <a:ext uri="{FF2B5EF4-FFF2-40B4-BE49-F238E27FC236}">
              <a16:creationId xmlns:a16="http://schemas.microsoft.com/office/drawing/2014/main" id="{00000000-0008-0000-0400-000091050000}"/>
            </a:ext>
          </a:extLst>
        </xdr:cNvPr>
        <xdr:cNvSpPr txBox="1">
          <a:spLocks noChangeArrowheads="1"/>
        </xdr:cNvSpPr>
      </xdr:nvSpPr>
      <xdr:spPr bwMode="auto">
        <a:xfrm>
          <a:off x="3952875"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057275"/>
    <xdr:sp macro="" textlink="">
      <xdr:nvSpPr>
        <xdr:cNvPr id="1426" name="Text Box 6">
          <a:extLst>
            <a:ext uri="{FF2B5EF4-FFF2-40B4-BE49-F238E27FC236}">
              <a16:creationId xmlns:a16="http://schemas.microsoft.com/office/drawing/2014/main" id="{00000000-0008-0000-0400-000092050000}"/>
            </a:ext>
          </a:extLst>
        </xdr:cNvPr>
        <xdr:cNvSpPr txBox="1">
          <a:spLocks noChangeArrowheads="1"/>
        </xdr:cNvSpPr>
      </xdr:nvSpPr>
      <xdr:spPr bwMode="auto">
        <a:xfrm>
          <a:off x="3952875"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057275"/>
    <xdr:sp macro="" textlink="">
      <xdr:nvSpPr>
        <xdr:cNvPr id="1427" name="Text Box 7">
          <a:extLst>
            <a:ext uri="{FF2B5EF4-FFF2-40B4-BE49-F238E27FC236}">
              <a16:creationId xmlns:a16="http://schemas.microsoft.com/office/drawing/2014/main" id="{00000000-0008-0000-0400-000093050000}"/>
            </a:ext>
          </a:extLst>
        </xdr:cNvPr>
        <xdr:cNvSpPr txBox="1">
          <a:spLocks noChangeArrowheads="1"/>
        </xdr:cNvSpPr>
      </xdr:nvSpPr>
      <xdr:spPr bwMode="auto">
        <a:xfrm>
          <a:off x="3952875"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1057275"/>
    <xdr:sp macro="" textlink="">
      <xdr:nvSpPr>
        <xdr:cNvPr id="1428" name="Text Box 11">
          <a:extLst>
            <a:ext uri="{FF2B5EF4-FFF2-40B4-BE49-F238E27FC236}">
              <a16:creationId xmlns:a16="http://schemas.microsoft.com/office/drawing/2014/main" id="{00000000-0008-0000-0400-000094050000}"/>
            </a:ext>
          </a:extLst>
        </xdr:cNvPr>
        <xdr:cNvSpPr txBox="1">
          <a:spLocks noChangeArrowheads="1"/>
        </xdr:cNvSpPr>
      </xdr:nvSpPr>
      <xdr:spPr bwMode="auto">
        <a:xfrm>
          <a:off x="1714500"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1057275"/>
    <xdr:sp macro="" textlink="">
      <xdr:nvSpPr>
        <xdr:cNvPr id="1429" name="Text Box 12">
          <a:extLst>
            <a:ext uri="{FF2B5EF4-FFF2-40B4-BE49-F238E27FC236}">
              <a16:creationId xmlns:a16="http://schemas.microsoft.com/office/drawing/2014/main" id="{00000000-0008-0000-0400-000095050000}"/>
            </a:ext>
          </a:extLst>
        </xdr:cNvPr>
        <xdr:cNvSpPr txBox="1">
          <a:spLocks noChangeArrowheads="1"/>
        </xdr:cNvSpPr>
      </xdr:nvSpPr>
      <xdr:spPr bwMode="auto">
        <a:xfrm>
          <a:off x="1714500"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057275"/>
    <xdr:sp macro="" textlink="">
      <xdr:nvSpPr>
        <xdr:cNvPr id="1430" name="Text Box 13">
          <a:extLst>
            <a:ext uri="{FF2B5EF4-FFF2-40B4-BE49-F238E27FC236}">
              <a16:creationId xmlns:a16="http://schemas.microsoft.com/office/drawing/2014/main" id="{00000000-0008-0000-0400-000096050000}"/>
            </a:ext>
          </a:extLst>
        </xdr:cNvPr>
        <xdr:cNvSpPr txBox="1">
          <a:spLocks noChangeArrowheads="1"/>
        </xdr:cNvSpPr>
      </xdr:nvSpPr>
      <xdr:spPr bwMode="auto">
        <a:xfrm>
          <a:off x="3952875"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057275"/>
    <xdr:sp macro="" textlink="">
      <xdr:nvSpPr>
        <xdr:cNvPr id="1431" name="Text Box 14">
          <a:extLst>
            <a:ext uri="{FF2B5EF4-FFF2-40B4-BE49-F238E27FC236}">
              <a16:creationId xmlns:a16="http://schemas.microsoft.com/office/drawing/2014/main" id="{00000000-0008-0000-0400-000097050000}"/>
            </a:ext>
          </a:extLst>
        </xdr:cNvPr>
        <xdr:cNvSpPr txBox="1">
          <a:spLocks noChangeArrowheads="1"/>
        </xdr:cNvSpPr>
      </xdr:nvSpPr>
      <xdr:spPr bwMode="auto">
        <a:xfrm>
          <a:off x="3952875"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1057275"/>
    <xdr:sp macro="" textlink="">
      <xdr:nvSpPr>
        <xdr:cNvPr id="1432" name="Text Box 15">
          <a:extLst>
            <a:ext uri="{FF2B5EF4-FFF2-40B4-BE49-F238E27FC236}">
              <a16:creationId xmlns:a16="http://schemas.microsoft.com/office/drawing/2014/main" id="{00000000-0008-0000-0400-000098050000}"/>
            </a:ext>
          </a:extLst>
        </xdr:cNvPr>
        <xdr:cNvSpPr txBox="1">
          <a:spLocks noChangeArrowheads="1"/>
        </xdr:cNvSpPr>
      </xdr:nvSpPr>
      <xdr:spPr bwMode="auto">
        <a:xfrm>
          <a:off x="1714500"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1057275"/>
    <xdr:sp macro="" textlink="">
      <xdr:nvSpPr>
        <xdr:cNvPr id="1433" name="Text Box 16">
          <a:extLst>
            <a:ext uri="{FF2B5EF4-FFF2-40B4-BE49-F238E27FC236}">
              <a16:creationId xmlns:a16="http://schemas.microsoft.com/office/drawing/2014/main" id="{00000000-0008-0000-0400-000099050000}"/>
            </a:ext>
          </a:extLst>
        </xdr:cNvPr>
        <xdr:cNvSpPr txBox="1">
          <a:spLocks noChangeArrowheads="1"/>
        </xdr:cNvSpPr>
      </xdr:nvSpPr>
      <xdr:spPr bwMode="auto">
        <a:xfrm>
          <a:off x="1714500"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057275"/>
    <xdr:sp macro="" textlink="">
      <xdr:nvSpPr>
        <xdr:cNvPr id="1434" name="Text Box 22">
          <a:extLst>
            <a:ext uri="{FF2B5EF4-FFF2-40B4-BE49-F238E27FC236}">
              <a16:creationId xmlns:a16="http://schemas.microsoft.com/office/drawing/2014/main" id="{00000000-0008-0000-0400-00009A050000}"/>
            </a:ext>
          </a:extLst>
        </xdr:cNvPr>
        <xdr:cNvSpPr txBox="1">
          <a:spLocks noChangeArrowheads="1"/>
        </xdr:cNvSpPr>
      </xdr:nvSpPr>
      <xdr:spPr bwMode="auto">
        <a:xfrm>
          <a:off x="3952875"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206</xdr:row>
      <xdr:rowOff>0</xdr:rowOff>
    </xdr:from>
    <xdr:ext cx="76200" cy="1057275"/>
    <xdr:sp macro="" textlink="">
      <xdr:nvSpPr>
        <xdr:cNvPr id="1435" name="Text Box 23">
          <a:extLst>
            <a:ext uri="{FF2B5EF4-FFF2-40B4-BE49-F238E27FC236}">
              <a16:creationId xmlns:a16="http://schemas.microsoft.com/office/drawing/2014/main" id="{00000000-0008-0000-0400-00009B050000}"/>
            </a:ext>
          </a:extLst>
        </xdr:cNvPr>
        <xdr:cNvSpPr txBox="1">
          <a:spLocks noChangeArrowheads="1"/>
        </xdr:cNvSpPr>
      </xdr:nvSpPr>
      <xdr:spPr bwMode="auto">
        <a:xfrm>
          <a:off x="3990975"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1057275"/>
    <xdr:sp macro="" textlink="">
      <xdr:nvSpPr>
        <xdr:cNvPr id="1436" name="Text Box 24">
          <a:extLst>
            <a:ext uri="{FF2B5EF4-FFF2-40B4-BE49-F238E27FC236}">
              <a16:creationId xmlns:a16="http://schemas.microsoft.com/office/drawing/2014/main" id="{00000000-0008-0000-0400-00009C050000}"/>
            </a:ext>
          </a:extLst>
        </xdr:cNvPr>
        <xdr:cNvSpPr txBox="1">
          <a:spLocks noChangeArrowheads="1"/>
        </xdr:cNvSpPr>
      </xdr:nvSpPr>
      <xdr:spPr bwMode="auto">
        <a:xfrm>
          <a:off x="1714500"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206</xdr:row>
      <xdr:rowOff>0</xdr:rowOff>
    </xdr:from>
    <xdr:ext cx="76200" cy="1057275"/>
    <xdr:sp macro="" textlink="">
      <xdr:nvSpPr>
        <xdr:cNvPr id="1437" name="Text Box 25">
          <a:extLst>
            <a:ext uri="{FF2B5EF4-FFF2-40B4-BE49-F238E27FC236}">
              <a16:creationId xmlns:a16="http://schemas.microsoft.com/office/drawing/2014/main" id="{00000000-0008-0000-0400-00009D050000}"/>
            </a:ext>
          </a:extLst>
        </xdr:cNvPr>
        <xdr:cNvSpPr txBox="1">
          <a:spLocks noChangeArrowheads="1"/>
        </xdr:cNvSpPr>
      </xdr:nvSpPr>
      <xdr:spPr bwMode="auto">
        <a:xfrm>
          <a:off x="1714500" y="284511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61950"/>
    <xdr:sp macro="" textlink="">
      <xdr:nvSpPr>
        <xdr:cNvPr id="1438" name="Text Box 5">
          <a:extLst>
            <a:ext uri="{FF2B5EF4-FFF2-40B4-BE49-F238E27FC236}">
              <a16:creationId xmlns:a16="http://schemas.microsoft.com/office/drawing/2014/main" id="{00000000-0008-0000-0400-00009E050000}"/>
            </a:ext>
          </a:extLst>
        </xdr:cNvPr>
        <xdr:cNvSpPr txBox="1">
          <a:spLocks noChangeArrowheads="1"/>
        </xdr:cNvSpPr>
      </xdr:nvSpPr>
      <xdr:spPr bwMode="auto">
        <a:xfrm>
          <a:off x="3952875" y="2845117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61950"/>
    <xdr:sp macro="" textlink="">
      <xdr:nvSpPr>
        <xdr:cNvPr id="1439" name="Text Box 5">
          <a:extLst>
            <a:ext uri="{FF2B5EF4-FFF2-40B4-BE49-F238E27FC236}">
              <a16:creationId xmlns:a16="http://schemas.microsoft.com/office/drawing/2014/main" id="{00000000-0008-0000-0400-00009F050000}"/>
            </a:ext>
          </a:extLst>
        </xdr:cNvPr>
        <xdr:cNvSpPr txBox="1">
          <a:spLocks noChangeArrowheads="1"/>
        </xdr:cNvSpPr>
      </xdr:nvSpPr>
      <xdr:spPr bwMode="auto">
        <a:xfrm>
          <a:off x="3952875" y="2845117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1440" name="Text Box 5">
          <a:extLst>
            <a:ext uri="{FF2B5EF4-FFF2-40B4-BE49-F238E27FC236}">
              <a16:creationId xmlns:a16="http://schemas.microsoft.com/office/drawing/2014/main" id="{00000000-0008-0000-0400-0000A005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441" name="Text Box 38">
          <a:extLst>
            <a:ext uri="{FF2B5EF4-FFF2-40B4-BE49-F238E27FC236}">
              <a16:creationId xmlns:a16="http://schemas.microsoft.com/office/drawing/2014/main" id="{00000000-0008-0000-0400-0000A105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442" name="Text Box 38">
          <a:extLst>
            <a:ext uri="{FF2B5EF4-FFF2-40B4-BE49-F238E27FC236}">
              <a16:creationId xmlns:a16="http://schemas.microsoft.com/office/drawing/2014/main" id="{00000000-0008-0000-0400-0000A205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304800</xdr:colOff>
      <xdr:row>206</xdr:row>
      <xdr:rowOff>0</xdr:rowOff>
    </xdr:from>
    <xdr:ext cx="76200" cy="704850"/>
    <xdr:sp macro="" textlink="">
      <xdr:nvSpPr>
        <xdr:cNvPr id="1443" name="Text Box 38">
          <a:extLst>
            <a:ext uri="{FF2B5EF4-FFF2-40B4-BE49-F238E27FC236}">
              <a16:creationId xmlns:a16="http://schemas.microsoft.com/office/drawing/2014/main" id="{00000000-0008-0000-0400-0000A3050000}"/>
            </a:ext>
          </a:extLst>
        </xdr:cNvPr>
        <xdr:cNvSpPr txBox="1">
          <a:spLocks noChangeArrowheads="1"/>
        </xdr:cNvSpPr>
      </xdr:nvSpPr>
      <xdr:spPr bwMode="auto">
        <a:xfrm>
          <a:off x="7686675" y="28451175"/>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444" name="Text Box 38">
          <a:extLst>
            <a:ext uri="{FF2B5EF4-FFF2-40B4-BE49-F238E27FC236}">
              <a16:creationId xmlns:a16="http://schemas.microsoft.com/office/drawing/2014/main" id="{00000000-0008-0000-0400-0000A405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445" name="Text Box 38">
          <a:extLst>
            <a:ext uri="{FF2B5EF4-FFF2-40B4-BE49-F238E27FC236}">
              <a16:creationId xmlns:a16="http://schemas.microsoft.com/office/drawing/2014/main" id="{00000000-0008-0000-0400-0000A505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42925"/>
    <xdr:sp macro="" textlink="">
      <xdr:nvSpPr>
        <xdr:cNvPr id="1446" name="Text Box 38">
          <a:extLst>
            <a:ext uri="{FF2B5EF4-FFF2-40B4-BE49-F238E27FC236}">
              <a16:creationId xmlns:a16="http://schemas.microsoft.com/office/drawing/2014/main" id="{00000000-0008-0000-0400-0000A6050000}"/>
            </a:ext>
          </a:extLst>
        </xdr:cNvPr>
        <xdr:cNvSpPr txBox="1">
          <a:spLocks noChangeArrowheads="1"/>
        </xdr:cNvSpPr>
      </xdr:nvSpPr>
      <xdr:spPr bwMode="auto">
        <a:xfrm>
          <a:off x="3952875" y="284511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447" name="Text Box 38">
          <a:extLst>
            <a:ext uri="{FF2B5EF4-FFF2-40B4-BE49-F238E27FC236}">
              <a16:creationId xmlns:a16="http://schemas.microsoft.com/office/drawing/2014/main" id="{00000000-0008-0000-0400-0000A705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42925"/>
    <xdr:sp macro="" textlink="">
      <xdr:nvSpPr>
        <xdr:cNvPr id="1448" name="Text Box 38">
          <a:extLst>
            <a:ext uri="{FF2B5EF4-FFF2-40B4-BE49-F238E27FC236}">
              <a16:creationId xmlns:a16="http://schemas.microsoft.com/office/drawing/2014/main" id="{00000000-0008-0000-0400-0000A8050000}"/>
            </a:ext>
          </a:extLst>
        </xdr:cNvPr>
        <xdr:cNvSpPr txBox="1">
          <a:spLocks noChangeArrowheads="1"/>
        </xdr:cNvSpPr>
      </xdr:nvSpPr>
      <xdr:spPr bwMode="auto">
        <a:xfrm>
          <a:off x="3952875" y="284511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449" name="Text Box 38">
          <a:extLst>
            <a:ext uri="{FF2B5EF4-FFF2-40B4-BE49-F238E27FC236}">
              <a16:creationId xmlns:a16="http://schemas.microsoft.com/office/drawing/2014/main" id="{00000000-0008-0000-0400-0000A905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450" name="Text Box 38">
          <a:extLst>
            <a:ext uri="{FF2B5EF4-FFF2-40B4-BE49-F238E27FC236}">
              <a16:creationId xmlns:a16="http://schemas.microsoft.com/office/drawing/2014/main" id="{00000000-0008-0000-0400-0000AA05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42925"/>
    <xdr:sp macro="" textlink="">
      <xdr:nvSpPr>
        <xdr:cNvPr id="1451" name="Text Box 38">
          <a:extLst>
            <a:ext uri="{FF2B5EF4-FFF2-40B4-BE49-F238E27FC236}">
              <a16:creationId xmlns:a16="http://schemas.microsoft.com/office/drawing/2014/main" id="{00000000-0008-0000-0400-0000AB050000}"/>
            </a:ext>
          </a:extLst>
        </xdr:cNvPr>
        <xdr:cNvSpPr txBox="1">
          <a:spLocks noChangeArrowheads="1"/>
        </xdr:cNvSpPr>
      </xdr:nvSpPr>
      <xdr:spPr bwMode="auto">
        <a:xfrm>
          <a:off x="3952875" y="284511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452" name="Text Box 38">
          <a:extLst>
            <a:ext uri="{FF2B5EF4-FFF2-40B4-BE49-F238E27FC236}">
              <a16:creationId xmlns:a16="http://schemas.microsoft.com/office/drawing/2014/main" id="{00000000-0008-0000-0400-0000AC05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453" name="Text Box 38">
          <a:extLst>
            <a:ext uri="{FF2B5EF4-FFF2-40B4-BE49-F238E27FC236}">
              <a16:creationId xmlns:a16="http://schemas.microsoft.com/office/drawing/2014/main" id="{00000000-0008-0000-0400-0000AD05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523875"/>
    <xdr:sp macro="" textlink="">
      <xdr:nvSpPr>
        <xdr:cNvPr id="1454" name="Text Box 38">
          <a:extLst>
            <a:ext uri="{FF2B5EF4-FFF2-40B4-BE49-F238E27FC236}">
              <a16:creationId xmlns:a16="http://schemas.microsoft.com/office/drawing/2014/main" id="{00000000-0008-0000-0400-0000AE050000}"/>
            </a:ext>
          </a:extLst>
        </xdr:cNvPr>
        <xdr:cNvSpPr txBox="1">
          <a:spLocks noChangeArrowheads="1"/>
        </xdr:cNvSpPr>
      </xdr:nvSpPr>
      <xdr:spPr bwMode="auto">
        <a:xfrm>
          <a:off x="450532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206</xdr:row>
      <xdr:rowOff>0</xdr:rowOff>
    </xdr:from>
    <xdr:ext cx="76200" cy="762000"/>
    <xdr:sp macro="" textlink="">
      <xdr:nvSpPr>
        <xdr:cNvPr id="1455" name="Text Box 39">
          <a:extLst>
            <a:ext uri="{FF2B5EF4-FFF2-40B4-BE49-F238E27FC236}">
              <a16:creationId xmlns:a16="http://schemas.microsoft.com/office/drawing/2014/main" id="{00000000-0008-0000-0400-0000AF050000}"/>
            </a:ext>
          </a:extLst>
        </xdr:cNvPr>
        <xdr:cNvSpPr txBox="1">
          <a:spLocks noChangeArrowheads="1"/>
        </xdr:cNvSpPr>
      </xdr:nvSpPr>
      <xdr:spPr bwMode="auto">
        <a:xfrm>
          <a:off x="6334125" y="284511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552450"/>
    <xdr:sp macro="" textlink="">
      <xdr:nvSpPr>
        <xdr:cNvPr id="1456" name="Text Box 39">
          <a:extLst>
            <a:ext uri="{FF2B5EF4-FFF2-40B4-BE49-F238E27FC236}">
              <a16:creationId xmlns:a16="http://schemas.microsoft.com/office/drawing/2014/main" id="{00000000-0008-0000-0400-0000B0050000}"/>
            </a:ext>
          </a:extLst>
        </xdr:cNvPr>
        <xdr:cNvSpPr txBox="1">
          <a:spLocks noChangeArrowheads="1"/>
        </xdr:cNvSpPr>
      </xdr:nvSpPr>
      <xdr:spPr bwMode="auto">
        <a:xfrm>
          <a:off x="4143375" y="284511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552450"/>
    <xdr:sp macro="" textlink="">
      <xdr:nvSpPr>
        <xdr:cNvPr id="1457" name="Text Box 39">
          <a:extLst>
            <a:ext uri="{FF2B5EF4-FFF2-40B4-BE49-F238E27FC236}">
              <a16:creationId xmlns:a16="http://schemas.microsoft.com/office/drawing/2014/main" id="{00000000-0008-0000-0400-0000B1050000}"/>
            </a:ext>
          </a:extLst>
        </xdr:cNvPr>
        <xdr:cNvSpPr txBox="1">
          <a:spLocks noChangeArrowheads="1"/>
        </xdr:cNvSpPr>
      </xdr:nvSpPr>
      <xdr:spPr bwMode="auto">
        <a:xfrm>
          <a:off x="4143375" y="284511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458" name="Text Box 38">
          <a:extLst>
            <a:ext uri="{FF2B5EF4-FFF2-40B4-BE49-F238E27FC236}">
              <a16:creationId xmlns:a16="http://schemas.microsoft.com/office/drawing/2014/main" id="{00000000-0008-0000-0400-0000B205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42925"/>
    <xdr:sp macro="" textlink="">
      <xdr:nvSpPr>
        <xdr:cNvPr id="1459" name="Text Box 38">
          <a:extLst>
            <a:ext uri="{FF2B5EF4-FFF2-40B4-BE49-F238E27FC236}">
              <a16:creationId xmlns:a16="http://schemas.microsoft.com/office/drawing/2014/main" id="{00000000-0008-0000-0400-0000B3050000}"/>
            </a:ext>
          </a:extLst>
        </xdr:cNvPr>
        <xdr:cNvSpPr txBox="1">
          <a:spLocks noChangeArrowheads="1"/>
        </xdr:cNvSpPr>
      </xdr:nvSpPr>
      <xdr:spPr bwMode="auto">
        <a:xfrm>
          <a:off x="3952875" y="284511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460" name="Text Box 38">
          <a:extLst>
            <a:ext uri="{FF2B5EF4-FFF2-40B4-BE49-F238E27FC236}">
              <a16:creationId xmlns:a16="http://schemas.microsoft.com/office/drawing/2014/main" id="{00000000-0008-0000-0400-0000B405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461" name="Text Box 38">
          <a:extLst>
            <a:ext uri="{FF2B5EF4-FFF2-40B4-BE49-F238E27FC236}">
              <a16:creationId xmlns:a16="http://schemas.microsoft.com/office/drawing/2014/main" id="{00000000-0008-0000-0400-0000B505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462" name="Text Box 38">
          <a:extLst>
            <a:ext uri="{FF2B5EF4-FFF2-40B4-BE49-F238E27FC236}">
              <a16:creationId xmlns:a16="http://schemas.microsoft.com/office/drawing/2014/main" id="{00000000-0008-0000-0400-0000B605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390525</xdr:colOff>
      <xdr:row>206</xdr:row>
      <xdr:rowOff>0</xdr:rowOff>
    </xdr:from>
    <xdr:ext cx="76200" cy="542925"/>
    <xdr:sp macro="" textlink="">
      <xdr:nvSpPr>
        <xdr:cNvPr id="1463" name="Text Box 38">
          <a:extLst>
            <a:ext uri="{FF2B5EF4-FFF2-40B4-BE49-F238E27FC236}">
              <a16:creationId xmlns:a16="http://schemas.microsoft.com/office/drawing/2014/main" id="{00000000-0008-0000-0400-0000B7050000}"/>
            </a:ext>
          </a:extLst>
        </xdr:cNvPr>
        <xdr:cNvSpPr txBox="1">
          <a:spLocks noChangeArrowheads="1"/>
        </xdr:cNvSpPr>
      </xdr:nvSpPr>
      <xdr:spPr bwMode="auto">
        <a:xfrm>
          <a:off x="4343400" y="284511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71475"/>
    <xdr:sp macro="" textlink="">
      <xdr:nvSpPr>
        <xdr:cNvPr id="1464" name="Text Box 38">
          <a:extLst>
            <a:ext uri="{FF2B5EF4-FFF2-40B4-BE49-F238E27FC236}">
              <a16:creationId xmlns:a16="http://schemas.microsoft.com/office/drawing/2014/main" id="{00000000-0008-0000-0400-0000B8050000}"/>
            </a:ext>
          </a:extLst>
        </xdr:cNvPr>
        <xdr:cNvSpPr txBox="1">
          <a:spLocks noChangeArrowheads="1"/>
        </xdr:cNvSpPr>
      </xdr:nvSpPr>
      <xdr:spPr bwMode="auto">
        <a:xfrm>
          <a:off x="3952875" y="2845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90525"/>
    <xdr:sp macro="" textlink="">
      <xdr:nvSpPr>
        <xdr:cNvPr id="1465" name="Text Box 38">
          <a:extLst>
            <a:ext uri="{FF2B5EF4-FFF2-40B4-BE49-F238E27FC236}">
              <a16:creationId xmlns:a16="http://schemas.microsoft.com/office/drawing/2014/main" id="{00000000-0008-0000-0400-0000B9050000}"/>
            </a:ext>
          </a:extLst>
        </xdr:cNvPr>
        <xdr:cNvSpPr txBox="1">
          <a:spLocks noChangeArrowheads="1"/>
        </xdr:cNvSpPr>
      </xdr:nvSpPr>
      <xdr:spPr bwMode="auto">
        <a:xfrm>
          <a:off x="3952875" y="28451175"/>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495300"/>
    <xdr:sp macro="" textlink="">
      <xdr:nvSpPr>
        <xdr:cNvPr id="1466" name="Text Box 5">
          <a:extLst>
            <a:ext uri="{FF2B5EF4-FFF2-40B4-BE49-F238E27FC236}">
              <a16:creationId xmlns:a16="http://schemas.microsoft.com/office/drawing/2014/main" id="{00000000-0008-0000-0400-0000BA050000}"/>
            </a:ext>
          </a:extLst>
        </xdr:cNvPr>
        <xdr:cNvSpPr txBox="1">
          <a:spLocks noChangeArrowheads="1"/>
        </xdr:cNvSpPr>
      </xdr:nvSpPr>
      <xdr:spPr bwMode="auto">
        <a:xfrm>
          <a:off x="3952875" y="284511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61950"/>
    <xdr:sp macro="" textlink="">
      <xdr:nvSpPr>
        <xdr:cNvPr id="1467" name="Text Box 38">
          <a:extLst>
            <a:ext uri="{FF2B5EF4-FFF2-40B4-BE49-F238E27FC236}">
              <a16:creationId xmlns:a16="http://schemas.microsoft.com/office/drawing/2014/main" id="{00000000-0008-0000-0400-0000BB050000}"/>
            </a:ext>
          </a:extLst>
        </xdr:cNvPr>
        <xdr:cNvSpPr txBox="1">
          <a:spLocks noChangeArrowheads="1"/>
        </xdr:cNvSpPr>
      </xdr:nvSpPr>
      <xdr:spPr bwMode="auto">
        <a:xfrm>
          <a:off x="3952875" y="2845117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81000"/>
    <xdr:sp macro="" textlink="">
      <xdr:nvSpPr>
        <xdr:cNvPr id="1468" name="Text Box 38">
          <a:extLst>
            <a:ext uri="{FF2B5EF4-FFF2-40B4-BE49-F238E27FC236}">
              <a16:creationId xmlns:a16="http://schemas.microsoft.com/office/drawing/2014/main" id="{00000000-0008-0000-0400-0000BC050000}"/>
            </a:ext>
          </a:extLst>
        </xdr:cNvPr>
        <xdr:cNvSpPr txBox="1">
          <a:spLocks noChangeArrowheads="1"/>
        </xdr:cNvSpPr>
      </xdr:nvSpPr>
      <xdr:spPr bwMode="auto">
        <a:xfrm>
          <a:off x="3952875" y="284511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469" name="Text Box 5">
          <a:extLst>
            <a:ext uri="{FF2B5EF4-FFF2-40B4-BE49-F238E27FC236}">
              <a16:creationId xmlns:a16="http://schemas.microsoft.com/office/drawing/2014/main" id="{00000000-0008-0000-0400-0000BD05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470" name="Text Box 5">
          <a:extLst>
            <a:ext uri="{FF2B5EF4-FFF2-40B4-BE49-F238E27FC236}">
              <a16:creationId xmlns:a16="http://schemas.microsoft.com/office/drawing/2014/main" id="{00000000-0008-0000-0400-0000BE05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1471" name="Text Box 5">
          <a:extLst>
            <a:ext uri="{FF2B5EF4-FFF2-40B4-BE49-F238E27FC236}">
              <a16:creationId xmlns:a16="http://schemas.microsoft.com/office/drawing/2014/main" id="{00000000-0008-0000-0400-0000BF05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472" name="Text Box 38">
          <a:extLst>
            <a:ext uri="{FF2B5EF4-FFF2-40B4-BE49-F238E27FC236}">
              <a16:creationId xmlns:a16="http://schemas.microsoft.com/office/drawing/2014/main" id="{00000000-0008-0000-0400-0000C0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473" name="Text Box 38">
          <a:extLst>
            <a:ext uri="{FF2B5EF4-FFF2-40B4-BE49-F238E27FC236}">
              <a16:creationId xmlns:a16="http://schemas.microsoft.com/office/drawing/2014/main" id="{00000000-0008-0000-0400-0000C1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474" name="Text Box 38">
          <a:extLst>
            <a:ext uri="{FF2B5EF4-FFF2-40B4-BE49-F238E27FC236}">
              <a16:creationId xmlns:a16="http://schemas.microsoft.com/office/drawing/2014/main" id="{00000000-0008-0000-0400-0000C2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475" name="Text Box 38">
          <a:extLst>
            <a:ext uri="{FF2B5EF4-FFF2-40B4-BE49-F238E27FC236}">
              <a16:creationId xmlns:a16="http://schemas.microsoft.com/office/drawing/2014/main" id="{00000000-0008-0000-0400-0000C3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476" name="Text Box 38">
          <a:extLst>
            <a:ext uri="{FF2B5EF4-FFF2-40B4-BE49-F238E27FC236}">
              <a16:creationId xmlns:a16="http://schemas.microsoft.com/office/drawing/2014/main" id="{00000000-0008-0000-0400-0000C4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477" name="Text Box 38">
          <a:extLst>
            <a:ext uri="{FF2B5EF4-FFF2-40B4-BE49-F238E27FC236}">
              <a16:creationId xmlns:a16="http://schemas.microsoft.com/office/drawing/2014/main" id="{00000000-0008-0000-0400-0000C5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478" name="Text Box 38">
          <a:extLst>
            <a:ext uri="{FF2B5EF4-FFF2-40B4-BE49-F238E27FC236}">
              <a16:creationId xmlns:a16="http://schemas.microsoft.com/office/drawing/2014/main" id="{00000000-0008-0000-0400-0000C6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479" name="Text Box 38">
          <a:extLst>
            <a:ext uri="{FF2B5EF4-FFF2-40B4-BE49-F238E27FC236}">
              <a16:creationId xmlns:a16="http://schemas.microsoft.com/office/drawing/2014/main" id="{00000000-0008-0000-0400-0000C7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480" name="Text Box 38">
          <a:extLst>
            <a:ext uri="{FF2B5EF4-FFF2-40B4-BE49-F238E27FC236}">
              <a16:creationId xmlns:a16="http://schemas.microsoft.com/office/drawing/2014/main" id="{00000000-0008-0000-0400-0000C8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481" name="Text Box 38">
          <a:extLst>
            <a:ext uri="{FF2B5EF4-FFF2-40B4-BE49-F238E27FC236}">
              <a16:creationId xmlns:a16="http://schemas.microsoft.com/office/drawing/2014/main" id="{00000000-0008-0000-0400-0000C9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482" name="Text Box 38">
          <a:extLst>
            <a:ext uri="{FF2B5EF4-FFF2-40B4-BE49-F238E27FC236}">
              <a16:creationId xmlns:a16="http://schemas.microsoft.com/office/drawing/2014/main" id="{00000000-0008-0000-0400-0000CA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483" name="Text Box 38">
          <a:extLst>
            <a:ext uri="{FF2B5EF4-FFF2-40B4-BE49-F238E27FC236}">
              <a16:creationId xmlns:a16="http://schemas.microsoft.com/office/drawing/2014/main" id="{00000000-0008-0000-0400-0000CB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484" name="Text Box 38">
          <a:extLst>
            <a:ext uri="{FF2B5EF4-FFF2-40B4-BE49-F238E27FC236}">
              <a16:creationId xmlns:a16="http://schemas.microsoft.com/office/drawing/2014/main" id="{00000000-0008-0000-0400-0000CC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09550"/>
    <xdr:sp macro="" textlink="">
      <xdr:nvSpPr>
        <xdr:cNvPr id="1485" name="Text Box 38">
          <a:extLst>
            <a:ext uri="{FF2B5EF4-FFF2-40B4-BE49-F238E27FC236}">
              <a16:creationId xmlns:a16="http://schemas.microsoft.com/office/drawing/2014/main" id="{00000000-0008-0000-0400-0000CD050000}"/>
            </a:ext>
          </a:extLst>
        </xdr:cNvPr>
        <xdr:cNvSpPr txBox="1">
          <a:spLocks noChangeArrowheads="1"/>
        </xdr:cNvSpPr>
      </xdr:nvSpPr>
      <xdr:spPr bwMode="auto">
        <a:xfrm>
          <a:off x="450532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486" name="Text Box 39">
          <a:extLst>
            <a:ext uri="{FF2B5EF4-FFF2-40B4-BE49-F238E27FC236}">
              <a16:creationId xmlns:a16="http://schemas.microsoft.com/office/drawing/2014/main" id="{00000000-0008-0000-0400-0000CE05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487" name="Text Box 39">
          <a:extLst>
            <a:ext uri="{FF2B5EF4-FFF2-40B4-BE49-F238E27FC236}">
              <a16:creationId xmlns:a16="http://schemas.microsoft.com/office/drawing/2014/main" id="{00000000-0008-0000-0400-0000CF05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488" name="Text Box 39">
          <a:extLst>
            <a:ext uri="{FF2B5EF4-FFF2-40B4-BE49-F238E27FC236}">
              <a16:creationId xmlns:a16="http://schemas.microsoft.com/office/drawing/2014/main" id="{00000000-0008-0000-0400-0000D005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489" name="Text Box 38">
          <a:extLst>
            <a:ext uri="{FF2B5EF4-FFF2-40B4-BE49-F238E27FC236}">
              <a16:creationId xmlns:a16="http://schemas.microsoft.com/office/drawing/2014/main" id="{00000000-0008-0000-0400-0000D1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490" name="Text Box 38">
          <a:extLst>
            <a:ext uri="{FF2B5EF4-FFF2-40B4-BE49-F238E27FC236}">
              <a16:creationId xmlns:a16="http://schemas.microsoft.com/office/drawing/2014/main" id="{00000000-0008-0000-0400-0000D2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491" name="Text Box 38">
          <a:extLst>
            <a:ext uri="{FF2B5EF4-FFF2-40B4-BE49-F238E27FC236}">
              <a16:creationId xmlns:a16="http://schemas.microsoft.com/office/drawing/2014/main" id="{00000000-0008-0000-0400-0000D3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492" name="Text Box 38">
          <a:extLst>
            <a:ext uri="{FF2B5EF4-FFF2-40B4-BE49-F238E27FC236}">
              <a16:creationId xmlns:a16="http://schemas.microsoft.com/office/drawing/2014/main" id="{00000000-0008-0000-0400-0000D4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493" name="Text Box 38">
          <a:extLst>
            <a:ext uri="{FF2B5EF4-FFF2-40B4-BE49-F238E27FC236}">
              <a16:creationId xmlns:a16="http://schemas.microsoft.com/office/drawing/2014/main" id="{00000000-0008-0000-0400-0000D5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494" name="Text Box 38">
          <a:extLst>
            <a:ext uri="{FF2B5EF4-FFF2-40B4-BE49-F238E27FC236}">
              <a16:creationId xmlns:a16="http://schemas.microsoft.com/office/drawing/2014/main" id="{00000000-0008-0000-0400-0000D6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495" name="Text Box 38">
          <a:extLst>
            <a:ext uri="{FF2B5EF4-FFF2-40B4-BE49-F238E27FC236}">
              <a16:creationId xmlns:a16="http://schemas.microsoft.com/office/drawing/2014/main" id="{00000000-0008-0000-0400-0000D7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496" name="Text Box 38">
          <a:extLst>
            <a:ext uri="{FF2B5EF4-FFF2-40B4-BE49-F238E27FC236}">
              <a16:creationId xmlns:a16="http://schemas.microsoft.com/office/drawing/2014/main" id="{00000000-0008-0000-0400-0000D8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33375"/>
    <xdr:sp macro="" textlink="">
      <xdr:nvSpPr>
        <xdr:cNvPr id="1497" name="Text Box 5">
          <a:extLst>
            <a:ext uri="{FF2B5EF4-FFF2-40B4-BE49-F238E27FC236}">
              <a16:creationId xmlns:a16="http://schemas.microsoft.com/office/drawing/2014/main" id="{00000000-0008-0000-0400-0000D9050000}"/>
            </a:ext>
          </a:extLst>
        </xdr:cNvPr>
        <xdr:cNvSpPr txBox="1">
          <a:spLocks noChangeArrowheads="1"/>
        </xdr:cNvSpPr>
      </xdr:nvSpPr>
      <xdr:spPr bwMode="auto">
        <a:xfrm>
          <a:off x="3952875" y="2845117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498" name="Text Box 38">
          <a:extLst>
            <a:ext uri="{FF2B5EF4-FFF2-40B4-BE49-F238E27FC236}">
              <a16:creationId xmlns:a16="http://schemas.microsoft.com/office/drawing/2014/main" id="{00000000-0008-0000-0400-0000DA05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1499" name="Text Box 38">
          <a:extLst>
            <a:ext uri="{FF2B5EF4-FFF2-40B4-BE49-F238E27FC236}">
              <a16:creationId xmlns:a16="http://schemas.microsoft.com/office/drawing/2014/main" id="{00000000-0008-0000-0400-0000DB05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500" name="Text Box 5">
          <a:extLst>
            <a:ext uri="{FF2B5EF4-FFF2-40B4-BE49-F238E27FC236}">
              <a16:creationId xmlns:a16="http://schemas.microsoft.com/office/drawing/2014/main" id="{00000000-0008-0000-0400-0000DC05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501" name="Text Box 5">
          <a:extLst>
            <a:ext uri="{FF2B5EF4-FFF2-40B4-BE49-F238E27FC236}">
              <a16:creationId xmlns:a16="http://schemas.microsoft.com/office/drawing/2014/main" id="{00000000-0008-0000-0400-0000DD05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1502" name="Text Box 5">
          <a:extLst>
            <a:ext uri="{FF2B5EF4-FFF2-40B4-BE49-F238E27FC236}">
              <a16:creationId xmlns:a16="http://schemas.microsoft.com/office/drawing/2014/main" id="{00000000-0008-0000-0400-0000DE05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03" name="Text Box 38">
          <a:extLst>
            <a:ext uri="{FF2B5EF4-FFF2-40B4-BE49-F238E27FC236}">
              <a16:creationId xmlns:a16="http://schemas.microsoft.com/office/drawing/2014/main" id="{00000000-0008-0000-0400-0000DF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04" name="Text Box 38">
          <a:extLst>
            <a:ext uri="{FF2B5EF4-FFF2-40B4-BE49-F238E27FC236}">
              <a16:creationId xmlns:a16="http://schemas.microsoft.com/office/drawing/2014/main" id="{00000000-0008-0000-0400-0000E0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505" name="Text Box 38">
          <a:extLst>
            <a:ext uri="{FF2B5EF4-FFF2-40B4-BE49-F238E27FC236}">
              <a16:creationId xmlns:a16="http://schemas.microsoft.com/office/drawing/2014/main" id="{00000000-0008-0000-0400-0000E1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06" name="Text Box 38">
          <a:extLst>
            <a:ext uri="{FF2B5EF4-FFF2-40B4-BE49-F238E27FC236}">
              <a16:creationId xmlns:a16="http://schemas.microsoft.com/office/drawing/2014/main" id="{00000000-0008-0000-0400-0000E2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07" name="Text Box 38">
          <a:extLst>
            <a:ext uri="{FF2B5EF4-FFF2-40B4-BE49-F238E27FC236}">
              <a16:creationId xmlns:a16="http://schemas.microsoft.com/office/drawing/2014/main" id="{00000000-0008-0000-0400-0000E3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508" name="Text Box 38">
          <a:extLst>
            <a:ext uri="{FF2B5EF4-FFF2-40B4-BE49-F238E27FC236}">
              <a16:creationId xmlns:a16="http://schemas.microsoft.com/office/drawing/2014/main" id="{00000000-0008-0000-0400-0000E4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09" name="Text Box 38">
          <a:extLst>
            <a:ext uri="{FF2B5EF4-FFF2-40B4-BE49-F238E27FC236}">
              <a16:creationId xmlns:a16="http://schemas.microsoft.com/office/drawing/2014/main" id="{00000000-0008-0000-0400-0000E5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510" name="Text Box 38">
          <a:extLst>
            <a:ext uri="{FF2B5EF4-FFF2-40B4-BE49-F238E27FC236}">
              <a16:creationId xmlns:a16="http://schemas.microsoft.com/office/drawing/2014/main" id="{00000000-0008-0000-0400-0000E6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11" name="Text Box 38">
          <a:extLst>
            <a:ext uri="{FF2B5EF4-FFF2-40B4-BE49-F238E27FC236}">
              <a16:creationId xmlns:a16="http://schemas.microsoft.com/office/drawing/2014/main" id="{00000000-0008-0000-0400-0000E7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12" name="Text Box 38">
          <a:extLst>
            <a:ext uri="{FF2B5EF4-FFF2-40B4-BE49-F238E27FC236}">
              <a16:creationId xmlns:a16="http://schemas.microsoft.com/office/drawing/2014/main" id="{00000000-0008-0000-0400-0000E8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513" name="Text Box 38">
          <a:extLst>
            <a:ext uri="{FF2B5EF4-FFF2-40B4-BE49-F238E27FC236}">
              <a16:creationId xmlns:a16="http://schemas.microsoft.com/office/drawing/2014/main" id="{00000000-0008-0000-0400-0000E9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14" name="Text Box 38">
          <a:extLst>
            <a:ext uri="{FF2B5EF4-FFF2-40B4-BE49-F238E27FC236}">
              <a16:creationId xmlns:a16="http://schemas.microsoft.com/office/drawing/2014/main" id="{00000000-0008-0000-0400-0000EA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15" name="Text Box 38">
          <a:extLst>
            <a:ext uri="{FF2B5EF4-FFF2-40B4-BE49-F238E27FC236}">
              <a16:creationId xmlns:a16="http://schemas.microsoft.com/office/drawing/2014/main" id="{00000000-0008-0000-0400-0000EB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09550"/>
    <xdr:sp macro="" textlink="">
      <xdr:nvSpPr>
        <xdr:cNvPr id="1516" name="Text Box 38">
          <a:extLst>
            <a:ext uri="{FF2B5EF4-FFF2-40B4-BE49-F238E27FC236}">
              <a16:creationId xmlns:a16="http://schemas.microsoft.com/office/drawing/2014/main" id="{00000000-0008-0000-0400-0000EC050000}"/>
            </a:ext>
          </a:extLst>
        </xdr:cNvPr>
        <xdr:cNvSpPr txBox="1">
          <a:spLocks noChangeArrowheads="1"/>
        </xdr:cNvSpPr>
      </xdr:nvSpPr>
      <xdr:spPr bwMode="auto">
        <a:xfrm>
          <a:off x="450532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517" name="Text Box 39">
          <a:extLst>
            <a:ext uri="{FF2B5EF4-FFF2-40B4-BE49-F238E27FC236}">
              <a16:creationId xmlns:a16="http://schemas.microsoft.com/office/drawing/2014/main" id="{00000000-0008-0000-0400-0000ED05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518" name="Text Box 39">
          <a:extLst>
            <a:ext uri="{FF2B5EF4-FFF2-40B4-BE49-F238E27FC236}">
              <a16:creationId xmlns:a16="http://schemas.microsoft.com/office/drawing/2014/main" id="{00000000-0008-0000-0400-0000EE05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519" name="Text Box 39">
          <a:extLst>
            <a:ext uri="{FF2B5EF4-FFF2-40B4-BE49-F238E27FC236}">
              <a16:creationId xmlns:a16="http://schemas.microsoft.com/office/drawing/2014/main" id="{00000000-0008-0000-0400-0000EF05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20" name="Text Box 38">
          <a:extLst>
            <a:ext uri="{FF2B5EF4-FFF2-40B4-BE49-F238E27FC236}">
              <a16:creationId xmlns:a16="http://schemas.microsoft.com/office/drawing/2014/main" id="{00000000-0008-0000-0400-0000F0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521" name="Text Box 38">
          <a:extLst>
            <a:ext uri="{FF2B5EF4-FFF2-40B4-BE49-F238E27FC236}">
              <a16:creationId xmlns:a16="http://schemas.microsoft.com/office/drawing/2014/main" id="{00000000-0008-0000-0400-0000F1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22" name="Text Box 38">
          <a:extLst>
            <a:ext uri="{FF2B5EF4-FFF2-40B4-BE49-F238E27FC236}">
              <a16:creationId xmlns:a16="http://schemas.microsoft.com/office/drawing/2014/main" id="{00000000-0008-0000-0400-0000F2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23" name="Text Box 38">
          <a:extLst>
            <a:ext uri="{FF2B5EF4-FFF2-40B4-BE49-F238E27FC236}">
              <a16:creationId xmlns:a16="http://schemas.microsoft.com/office/drawing/2014/main" id="{00000000-0008-0000-0400-0000F3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24" name="Text Box 38">
          <a:extLst>
            <a:ext uri="{FF2B5EF4-FFF2-40B4-BE49-F238E27FC236}">
              <a16:creationId xmlns:a16="http://schemas.microsoft.com/office/drawing/2014/main" id="{00000000-0008-0000-0400-0000F4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525" name="Text Box 38">
          <a:extLst>
            <a:ext uri="{FF2B5EF4-FFF2-40B4-BE49-F238E27FC236}">
              <a16:creationId xmlns:a16="http://schemas.microsoft.com/office/drawing/2014/main" id="{00000000-0008-0000-0400-0000F5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26" name="Text Box 38">
          <a:extLst>
            <a:ext uri="{FF2B5EF4-FFF2-40B4-BE49-F238E27FC236}">
              <a16:creationId xmlns:a16="http://schemas.microsoft.com/office/drawing/2014/main" id="{00000000-0008-0000-0400-0000F6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527" name="Text Box 38">
          <a:extLst>
            <a:ext uri="{FF2B5EF4-FFF2-40B4-BE49-F238E27FC236}">
              <a16:creationId xmlns:a16="http://schemas.microsoft.com/office/drawing/2014/main" id="{00000000-0008-0000-0400-0000F705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33375"/>
    <xdr:sp macro="" textlink="">
      <xdr:nvSpPr>
        <xdr:cNvPr id="1528" name="Text Box 5">
          <a:extLst>
            <a:ext uri="{FF2B5EF4-FFF2-40B4-BE49-F238E27FC236}">
              <a16:creationId xmlns:a16="http://schemas.microsoft.com/office/drawing/2014/main" id="{00000000-0008-0000-0400-0000F8050000}"/>
            </a:ext>
          </a:extLst>
        </xdr:cNvPr>
        <xdr:cNvSpPr txBox="1">
          <a:spLocks noChangeArrowheads="1"/>
        </xdr:cNvSpPr>
      </xdr:nvSpPr>
      <xdr:spPr bwMode="auto">
        <a:xfrm>
          <a:off x="3952875" y="2845117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529" name="Text Box 38">
          <a:extLst>
            <a:ext uri="{FF2B5EF4-FFF2-40B4-BE49-F238E27FC236}">
              <a16:creationId xmlns:a16="http://schemas.microsoft.com/office/drawing/2014/main" id="{00000000-0008-0000-0400-0000F905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1530" name="Text Box 38">
          <a:extLst>
            <a:ext uri="{FF2B5EF4-FFF2-40B4-BE49-F238E27FC236}">
              <a16:creationId xmlns:a16="http://schemas.microsoft.com/office/drawing/2014/main" id="{00000000-0008-0000-0400-0000FA05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531" name="Text Box 5">
          <a:extLst>
            <a:ext uri="{FF2B5EF4-FFF2-40B4-BE49-F238E27FC236}">
              <a16:creationId xmlns:a16="http://schemas.microsoft.com/office/drawing/2014/main" id="{00000000-0008-0000-0400-0000FB05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532" name="Text Box 5">
          <a:extLst>
            <a:ext uri="{FF2B5EF4-FFF2-40B4-BE49-F238E27FC236}">
              <a16:creationId xmlns:a16="http://schemas.microsoft.com/office/drawing/2014/main" id="{00000000-0008-0000-0400-0000FC05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1533" name="Text Box 5">
          <a:extLst>
            <a:ext uri="{FF2B5EF4-FFF2-40B4-BE49-F238E27FC236}">
              <a16:creationId xmlns:a16="http://schemas.microsoft.com/office/drawing/2014/main" id="{00000000-0008-0000-0400-0000FD05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34" name="Text Box 38">
          <a:extLst>
            <a:ext uri="{FF2B5EF4-FFF2-40B4-BE49-F238E27FC236}">
              <a16:creationId xmlns:a16="http://schemas.microsoft.com/office/drawing/2014/main" id="{00000000-0008-0000-0400-0000FE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35" name="Text Box 38">
          <a:extLst>
            <a:ext uri="{FF2B5EF4-FFF2-40B4-BE49-F238E27FC236}">
              <a16:creationId xmlns:a16="http://schemas.microsoft.com/office/drawing/2014/main" id="{00000000-0008-0000-0400-0000FF05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536" name="Text Box 38">
          <a:extLst>
            <a:ext uri="{FF2B5EF4-FFF2-40B4-BE49-F238E27FC236}">
              <a16:creationId xmlns:a16="http://schemas.microsoft.com/office/drawing/2014/main" id="{00000000-0008-0000-0400-000000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37" name="Text Box 38">
          <a:extLst>
            <a:ext uri="{FF2B5EF4-FFF2-40B4-BE49-F238E27FC236}">
              <a16:creationId xmlns:a16="http://schemas.microsoft.com/office/drawing/2014/main" id="{00000000-0008-0000-0400-000001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38" name="Text Box 38">
          <a:extLst>
            <a:ext uri="{FF2B5EF4-FFF2-40B4-BE49-F238E27FC236}">
              <a16:creationId xmlns:a16="http://schemas.microsoft.com/office/drawing/2014/main" id="{00000000-0008-0000-0400-000002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539" name="Text Box 38">
          <a:extLst>
            <a:ext uri="{FF2B5EF4-FFF2-40B4-BE49-F238E27FC236}">
              <a16:creationId xmlns:a16="http://schemas.microsoft.com/office/drawing/2014/main" id="{00000000-0008-0000-0400-000003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40" name="Text Box 38">
          <a:extLst>
            <a:ext uri="{FF2B5EF4-FFF2-40B4-BE49-F238E27FC236}">
              <a16:creationId xmlns:a16="http://schemas.microsoft.com/office/drawing/2014/main" id="{00000000-0008-0000-0400-000004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541" name="Text Box 38">
          <a:extLst>
            <a:ext uri="{FF2B5EF4-FFF2-40B4-BE49-F238E27FC236}">
              <a16:creationId xmlns:a16="http://schemas.microsoft.com/office/drawing/2014/main" id="{00000000-0008-0000-0400-000005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42" name="Text Box 38">
          <a:extLst>
            <a:ext uri="{FF2B5EF4-FFF2-40B4-BE49-F238E27FC236}">
              <a16:creationId xmlns:a16="http://schemas.microsoft.com/office/drawing/2014/main" id="{00000000-0008-0000-0400-000006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43" name="Text Box 38">
          <a:extLst>
            <a:ext uri="{FF2B5EF4-FFF2-40B4-BE49-F238E27FC236}">
              <a16:creationId xmlns:a16="http://schemas.microsoft.com/office/drawing/2014/main" id="{00000000-0008-0000-0400-000007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544" name="Text Box 38">
          <a:extLst>
            <a:ext uri="{FF2B5EF4-FFF2-40B4-BE49-F238E27FC236}">
              <a16:creationId xmlns:a16="http://schemas.microsoft.com/office/drawing/2014/main" id="{00000000-0008-0000-0400-000008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45" name="Text Box 38">
          <a:extLst>
            <a:ext uri="{FF2B5EF4-FFF2-40B4-BE49-F238E27FC236}">
              <a16:creationId xmlns:a16="http://schemas.microsoft.com/office/drawing/2014/main" id="{00000000-0008-0000-0400-000009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46" name="Text Box 38">
          <a:extLst>
            <a:ext uri="{FF2B5EF4-FFF2-40B4-BE49-F238E27FC236}">
              <a16:creationId xmlns:a16="http://schemas.microsoft.com/office/drawing/2014/main" id="{00000000-0008-0000-0400-00000A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09550"/>
    <xdr:sp macro="" textlink="">
      <xdr:nvSpPr>
        <xdr:cNvPr id="1547" name="Text Box 38">
          <a:extLst>
            <a:ext uri="{FF2B5EF4-FFF2-40B4-BE49-F238E27FC236}">
              <a16:creationId xmlns:a16="http://schemas.microsoft.com/office/drawing/2014/main" id="{00000000-0008-0000-0400-00000B060000}"/>
            </a:ext>
          </a:extLst>
        </xdr:cNvPr>
        <xdr:cNvSpPr txBox="1">
          <a:spLocks noChangeArrowheads="1"/>
        </xdr:cNvSpPr>
      </xdr:nvSpPr>
      <xdr:spPr bwMode="auto">
        <a:xfrm>
          <a:off x="450532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548" name="Text Box 39">
          <a:extLst>
            <a:ext uri="{FF2B5EF4-FFF2-40B4-BE49-F238E27FC236}">
              <a16:creationId xmlns:a16="http://schemas.microsoft.com/office/drawing/2014/main" id="{00000000-0008-0000-0400-00000C06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549" name="Text Box 39">
          <a:extLst>
            <a:ext uri="{FF2B5EF4-FFF2-40B4-BE49-F238E27FC236}">
              <a16:creationId xmlns:a16="http://schemas.microsoft.com/office/drawing/2014/main" id="{00000000-0008-0000-0400-00000D06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550" name="Text Box 39">
          <a:extLst>
            <a:ext uri="{FF2B5EF4-FFF2-40B4-BE49-F238E27FC236}">
              <a16:creationId xmlns:a16="http://schemas.microsoft.com/office/drawing/2014/main" id="{00000000-0008-0000-0400-00000E06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51" name="Text Box 38">
          <a:extLst>
            <a:ext uri="{FF2B5EF4-FFF2-40B4-BE49-F238E27FC236}">
              <a16:creationId xmlns:a16="http://schemas.microsoft.com/office/drawing/2014/main" id="{00000000-0008-0000-0400-00000F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552" name="Text Box 38">
          <a:extLst>
            <a:ext uri="{FF2B5EF4-FFF2-40B4-BE49-F238E27FC236}">
              <a16:creationId xmlns:a16="http://schemas.microsoft.com/office/drawing/2014/main" id="{00000000-0008-0000-0400-000010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53" name="Text Box 38">
          <a:extLst>
            <a:ext uri="{FF2B5EF4-FFF2-40B4-BE49-F238E27FC236}">
              <a16:creationId xmlns:a16="http://schemas.microsoft.com/office/drawing/2014/main" id="{00000000-0008-0000-0400-000011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54" name="Text Box 38">
          <a:extLst>
            <a:ext uri="{FF2B5EF4-FFF2-40B4-BE49-F238E27FC236}">
              <a16:creationId xmlns:a16="http://schemas.microsoft.com/office/drawing/2014/main" id="{00000000-0008-0000-0400-000012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55" name="Text Box 38">
          <a:extLst>
            <a:ext uri="{FF2B5EF4-FFF2-40B4-BE49-F238E27FC236}">
              <a16:creationId xmlns:a16="http://schemas.microsoft.com/office/drawing/2014/main" id="{00000000-0008-0000-0400-000013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556" name="Text Box 38">
          <a:extLst>
            <a:ext uri="{FF2B5EF4-FFF2-40B4-BE49-F238E27FC236}">
              <a16:creationId xmlns:a16="http://schemas.microsoft.com/office/drawing/2014/main" id="{00000000-0008-0000-0400-000014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57" name="Text Box 38">
          <a:extLst>
            <a:ext uri="{FF2B5EF4-FFF2-40B4-BE49-F238E27FC236}">
              <a16:creationId xmlns:a16="http://schemas.microsoft.com/office/drawing/2014/main" id="{00000000-0008-0000-0400-000015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558" name="Text Box 38">
          <a:extLst>
            <a:ext uri="{FF2B5EF4-FFF2-40B4-BE49-F238E27FC236}">
              <a16:creationId xmlns:a16="http://schemas.microsoft.com/office/drawing/2014/main" id="{00000000-0008-0000-0400-000016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33375"/>
    <xdr:sp macro="" textlink="">
      <xdr:nvSpPr>
        <xdr:cNvPr id="1559" name="Text Box 5">
          <a:extLst>
            <a:ext uri="{FF2B5EF4-FFF2-40B4-BE49-F238E27FC236}">
              <a16:creationId xmlns:a16="http://schemas.microsoft.com/office/drawing/2014/main" id="{00000000-0008-0000-0400-000017060000}"/>
            </a:ext>
          </a:extLst>
        </xdr:cNvPr>
        <xdr:cNvSpPr txBox="1">
          <a:spLocks noChangeArrowheads="1"/>
        </xdr:cNvSpPr>
      </xdr:nvSpPr>
      <xdr:spPr bwMode="auto">
        <a:xfrm>
          <a:off x="3952875" y="2845117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560" name="Text Box 38">
          <a:extLst>
            <a:ext uri="{FF2B5EF4-FFF2-40B4-BE49-F238E27FC236}">
              <a16:creationId xmlns:a16="http://schemas.microsoft.com/office/drawing/2014/main" id="{00000000-0008-0000-0400-00001806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1561" name="Text Box 38">
          <a:extLst>
            <a:ext uri="{FF2B5EF4-FFF2-40B4-BE49-F238E27FC236}">
              <a16:creationId xmlns:a16="http://schemas.microsoft.com/office/drawing/2014/main" id="{00000000-0008-0000-0400-00001906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62" name="Text Box 38">
          <a:extLst>
            <a:ext uri="{FF2B5EF4-FFF2-40B4-BE49-F238E27FC236}">
              <a16:creationId xmlns:a16="http://schemas.microsoft.com/office/drawing/2014/main" id="{00000000-0008-0000-0400-00001A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63" name="Text Box 38">
          <a:extLst>
            <a:ext uri="{FF2B5EF4-FFF2-40B4-BE49-F238E27FC236}">
              <a16:creationId xmlns:a16="http://schemas.microsoft.com/office/drawing/2014/main" id="{00000000-0008-0000-0400-00001B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564" name="Text Box 38">
          <a:extLst>
            <a:ext uri="{FF2B5EF4-FFF2-40B4-BE49-F238E27FC236}">
              <a16:creationId xmlns:a16="http://schemas.microsoft.com/office/drawing/2014/main" id="{00000000-0008-0000-0400-00001C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65" name="Text Box 38">
          <a:extLst>
            <a:ext uri="{FF2B5EF4-FFF2-40B4-BE49-F238E27FC236}">
              <a16:creationId xmlns:a16="http://schemas.microsoft.com/office/drawing/2014/main" id="{00000000-0008-0000-0400-00001D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66" name="Text Box 38">
          <a:extLst>
            <a:ext uri="{FF2B5EF4-FFF2-40B4-BE49-F238E27FC236}">
              <a16:creationId xmlns:a16="http://schemas.microsoft.com/office/drawing/2014/main" id="{00000000-0008-0000-0400-00001E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567" name="Text Box 38">
          <a:extLst>
            <a:ext uri="{FF2B5EF4-FFF2-40B4-BE49-F238E27FC236}">
              <a16:creationId xmlns:a16="http://schemas.microsoft.com/office/drawing/2014/main" id="{00000000-0008-0000-0400-00001F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68" name="Text Box 38">
          <a:extLst>
            <a:ext uri="{FF2B5EF4-FFF2-40B4-BE49-F238E27FC236}">
              <a16:creationId xmlns:a16="http://schemas.microsoft.com/office/drawing/2014/main" id="{00000000-0008-0000-0400-000020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569" name="Text Box 38">
          <a:extLst>
            <a:ext uri="{FF2B5EF4-FFF2-40B4-BE49-F238E27FC236}">
              <a16:creationId xmlns:a16="http://schemas.microsoft.com/office/drawing/2014/main" id="{00000000-0008-0000-0400-000021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70" name="Text Box 38">
          <a:extLst>
            <a:ext uri="{FF2B5EF4-FFF2-40B4-BE49-F238E27FC236}">
              <a16:creationId xmlns:a16="http://schemas.microsoft.com/office/drawing/2014/main" id="{00000000-0008-0000-0400-000022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71" name="Text Box 38">
          <a:extLst>
            <a:ext uri="{FF2B5EF4-FFF2-40B4-BE49-F238E27FC236}">
              <a16:creationId xmlns:a16="http://schemas.microsoft.com/office/drawing/2014/main" id="{00000000-0008-0000-0400-000023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572" name="Text Box 38">
          <a:extLst>
            <a:ext uri="{FF2B5EF4-FFF2-40B4-BE49-F238E27FC236}">
              <a16:creationId xmlns:a16="http://schemas.microsoft.com/office/drawing/2014/main" id="{00000000-0008-0000-0400-000024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73" name="Text Box 38">
          <a:extLst>
            <a:ext uri="{FF2B5EF4-FFF2-40B4-BE49-F238E27FC236}">
              <a16:creationId xmlns:a16="http://schemas.microsoft.com/office/drawing/2014/main" id="{00000000-0008-0000-0400-000025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74" name="Text Box 38">
          <a:extLst>
            <a:ext uri="{FF2B5EF4-FFF2-40B4-BE49-F238E27FC236}">
              <a16:creationId xmlns:a16="http://schemas.microsoft.com/office/drawing/2014/main" id="{00000000-0008-0000-0400-000026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09550"/>
    <xdr:sp macro="" textlink="">
      <xdr:nvSpPr>
        <xdr:cNvPr id="1575" name="Text Box 38">
          <a:extLst>
            <a:ext uri="{FF2B5EF4-FFF2-40B4-BE49-F238E27FC236}">
              <a16:creationId xmlns:a16="http://schemas.microsoft.com/office/drawing/2014/main" id="{00000000-0008-0000-0400-000027060000}"/>
            </a:ext>
          </a:extLst>
        </xdr:cNvPr>
        <xdr:cNvSpPr txBox="1">
          <a:spLocks noChangeArrowheads="1"/>
        </xdr:cNvSpPr>
      </xdr:nvSpPr>
      <xdr:spPr bwMode="auto">
        <a:xfrm>
          <a:off x="450532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576" name="Text Box 39">
          <a:extLst>
            <a:ext uri="{FF2B5EF4-FFF2-40B4-BE49-F238E27FC236}">
              <a16:creationId xmlns:a16="http://schemas.microsoft.com/office/drawing/2014/main" id="{00000000-0008-0000-0400-00002806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577" name="Text Box 39">
          <a:extLst>
            <a:ext uri="{FF2B5EF4-FFF2-40B4-BE49-F238E27FC236}">
              <a16:creationId xmlns:a16="http://schemas.microsoft.com/office/drawing/2014/main" id="{00000000-0008-0000-0400-00002906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578" name="Text Box 39">
          <a:extLst>
            <a:ext uri="{FF2B5EF4-FFF2-40B4-BE49-F238E27FC236}">
              <a16:creationId xmlns:a16="http://schemas.microsoft.com/office/drawing/2014/main" id="{00000000-0008-0000-0400-00002A06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79" name="Text Box 38">
          <a:extLst>
            <a:ext uri="{FF2B5EF4-FFF2-40B4-BE49-F238E27FC236}">
              <a16:creationId xmlns:a16="http://schemas.microsoft.com/office/drawing/2014/main" id="{00000000-0008-0000-0400-00002B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580" name="Text Box 38">
          <a:extLst>
            <a:ext uri="{FF2B5EF4-FFF2-40B4-BE49-F238E27FC236}">
              <a16:creationId xmlns:a16="http://schemas.microsoft.com/office/drawing/2014/main" id="{00000000-0008-0000-0400-00002C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81" name="Text Box 38">
          <a:extLst>
            <a:ext uri="{FF2B5EF4-FFF2-40B4-BE49-F238E27FC236}">
              <a16:creationId xmlns:a16="http://schemas.microsoft.com/office/drawing/2014/main" id="{00000000-0008-0000-0400-00002D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82" name="Text Box 38">
          <a:extLst>
            <a:ext uri="{FF2B5EF4-FFF2-40B4-BE49-F238E27FC236}">
              <a16:creationId xmlns:a16="http://schemas.microsoft.com/office/drawing/2014/main" id="{00000000-0008-0000-0400-00002E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583" name="Text Box 38">
          <a:extLst>
            <a:ext uri="{FF2B5EF4-FFF2-40B4-BE49-F238E27FC236}">
              <a16:creationId xmlns:a16="http://schemas.microsoft.com/office/drawing/2014/main" id="{00000000-0008-0000-0400-00002F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584" name="Text Box 38">
          <a:extLst>
            <a:ext uri="{FF2B5EF4-FFF2-40B4-BE49-F238E27FC236}">
              <a16:creationId xmlns:a16="http://schemas.microsoft.com/office/drawing/2014/main" id="{00000000-0008-0000-0400-000030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585" name="Text Box 5">
          <a:extLst>
            <a:ext uri="{FF2B5EF4-FFF2-40B4-BE49-F238E27FC236}">
              <a16:creationId xmlns:a16="http://schemas.microsoft.com/office/drawing/2014/main" id="{00000000-0008-0000-0400-00003106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586" name="Text Box 5">
          <a:extLst>
            <a:ext uri="{FF2B5EF4-FFF2-40B4-BE49-F238E27FC236}">
              <a16:creationId xmlns:a16="http://schemas.microsoft.com/office/drawing/2014/main" id="{00000000-0008-0000-0400-00003206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1587" name="Text Box 5">
          <a:extLst>
            <a:ext uri="{FF2B5EF4-FFF2-40B4-BE49-F238E27FC236}">
              <a16:creationId xmlns:a16="http://schemas.microsoft.com/office/drawing/2014/main" id="{00000000-0008-0000-0400-00003306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588" name="Text Box 38">
          <a:extLst>
            <a:ext uri="{FF2B5EF4-FFF2-40B4-BE49-F238E27FC236}">
              <a16:creationId xmlns:a16="http://schemas.microsoft.com/office/drawing/2014/main" id="{00000000-0008-0000-0400-00003406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589" name="Text Box 38">
          <a:extLst>
            <a:ext uri="{FF2B5EF4-FFF2-40B4-BE49-F238E27FC236}">
              <a16:creationId xmlns:a16="http://schemas.microsoft.com/office/drawing/2014/main" id="{00000000-0008-0000-0400-00003506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304800</xdr:colOff>
      <xdr:row>206</xdr:row>
      <xdr:rowOff>0</xdr:rowOff>
    </xdr:from>
    <xdr:ext cx="76200" cy="542925"/>
    <xdr:sp macro="" textlink="">
      <xdr:nvSpPr>
        <xdr:cNvPr id="1590" name="Text Box 38">
          <a:extLst>
            <a:ext uri="{FF2B5EF4-FFF2-40B4-BE49-F238E27FC236}">
              <a16:creationId xmlns:a16="http://schemas.microsoft.com/office/drawing/2014/main" id="{00000000-0008-0000-0400-000036060000}"/>
            </a:ext>
          </a:extLst>
        </xdr:cNvPr>
        <xdr:cNvSpPr txBox="1">
          <a:spLocks noChangeArrowheads="1"/>
        </xdr:cNvSpPr>
      </xdr:nvSpPr>
      <xdr:spPr bwMode="auto">
        <a:xfrm>
          <a:off x="7686675" y="284511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591" name="Text Box 38">
          <a:extLst>
            <a:ext uri="{FF2B5EF4-FFF2-40B4-BE49-F238E27FC236}">
              <a16:creationId xmlns:a16="http://schemas.microsoft.com/office/drawing/2014/main" id="{00000000-0008-0000-0400-00003706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592" name="Text Box 38">
          <a:extLst>
            <a:ext uri="{FF2B5EF4-FFF2-40B4-BE49-F238E27FC236}">
              <a16:creationId xmlns:a16="http://schemas.microsoft.com/office/drawing/2014/main" id="{00000000-0008-0000-0400-00003806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42925"/>
    <xdr:sp macro="" textlink="">
      <xdr:nvSpPr>
        <xdr:cNvPr id="1593" name="Text Box 38">
          <a:extLst>
            <a:ext uri="{FF2B5EF4-FFF2-40B4-BE49-F238E27FC236}">
              <a16:creationId xmlns:a16="http://schemas.microsoft.com/office/drawing/2014/main" id="{00000000-0008-0000-0400-000039060000}"/>
            </a:ext>
          </a:extLst>
        </xdr:cNvPr>
        <xdr:cNvSpPr txBox="1">
          <a:spLocks noChangeArrowheads="1"/>
        </xdr:cNvSpPr>
      </xdr:nvSpPr>
      <xdr:spPr bwMode="auto">
        <a:xfrm>
          <a:off x="3952875" y="284511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594" name="Text Box 38">
          <a:extLst>
            <a:ext uri="{FF2B5EF4-FFF2-40B4-BE49-F238E27FC236}">
              <a16:creationId xmlns:a16="http://schemas.microsoft.com/office/drawing/2014/main" id="{00000000-0008-0000-0400-00003A06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42925"/>
    <xdr:sp macro="" textlink="">
      <xdr:nvSpPr>
        <xdr:cNvPr id="1595" name="Text Box 38">
          <a:extLst>
            <a:ext uri="{FF2B5EF4-FFF2-40B4-BE49-F238E27FC236}">
              <a16:creationId xmlns:a16="http://schemas.microsoft.com/office/drawing/2014/main" id="{00000000-0008-0000-0400-00003B060000}"/>
            </a:ext>
          </a:extLst>
        </xdr:cNvPr>
        <xdr:cNvSpPr txBox="1">
          <a:spLocks noChangeArrowheads="1"/>
        </xdr:cNvSpPr>
      </xdr:nvSpPr>
      <xdr:spPr bwMode="auto">
        <a:xfrm>
          <a:off x="3952875" y="284511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596" name="Text Box 38">
          <a:extLst>
            <a:ext uri="{FF2B5EF4-FFF2-40B4-BE49-F238E27FC236}">
              <a16:creationId xmlns:a16="http://schemas.microsoft.com/office/drawing/2014/main" id="{00000000-0008-0000-0400-00003C06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597" name="Text Box 38">
          <a:extLst>
            <a:ext uri="{FF2B5EF4-FFF2-40B4-BE49-F238E27FC236}">
              <a16:creationId xmlns:a16="http://schemas.microsoft.com/office/drawing/2014/main" id="{00000000-0008-0000-0400-00003D06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42925"/>
    <xdr:sp macro="" textlink="">
      <xdr:nvSpPr>
        <xdr:cNvPr id="1598" name="Text Box 38">
          <a:extLst>
            <a:ext uri="{FF2B5EF4-FFF2-40B4-BE49-F238E27FC236}">
              <a16:creationId xmlns:a16="http://schemas.microsoft.com/office/drawing/2014/main" id="{00000000-0008-0000-0400-00003E060000}"/>
            </a:ext>
          </a:extLst>
        </xdr:cNvPr>
        <xdr:cNvSpPr txBox="1">
          <a:spLocks noChangeArrowheads="1"/>
        </xdr:cNvSpPr>
      </xdr:nvSpPr>
      <xdr:spPr bwMode="auto">
        <a:xfrm>
          <a:off x="3952875" y="284511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599" name="Text Box 38">
          <a:extLst>
            <a:ext uri="{FF2B5EF4-FFF2-40B4-BE49-F238E27FC236}">
              <a16:creationId xmlns:a16="http://schemas.microsoft.com/office/drawing/2014/main" id="{00000000-0008-0000-0400-00003F06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600" name="Text Box 38">
          <a:extLst>
            <a:ext uri="{FF2B5EF4-FFF2-40B4-BE49-F238E27FC236}">
              <a16:creationId xmlns:a16="http://schemas.microsoft.com/office/drawing/2014/main" id="{00000000-0008-0000-0400-00004006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523875"/>
    <xdr:sp macro="" textlink="">
      <xdr:nvSpPr>
        <xdr:cNvPr id="1601" name="Text Box 38">
          <a:extLst>
            <a:ext uri="{FF2B5EF4-FFF2-40B4-BE49-F238E27FC236}">
              <a16:creationId xmlns:a16="http://schemas.microsoft.com/office/drawing/2014/main" id="{00000000-0008-0000-0400-000041060000}"/>
            </a:ext>
          </a:extLst>
        </xdr:cNvPr>
        <xdr:cNvSpPr txBox="1">
          <a:spLocks noChangeArrowheads="1"/>
        </xdr:cNvSpPr>
      </xdr:nvSpPr>
      <xdr:spPr bwMode="auto">
        <a:xfrm>
          <a:off x="450532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206</xdr:row>
      <xdr:rowOff>0</xdr:rowOff>
    </xdr:from>
    <xdr:ext cx="76200" cy="600075"/>
    <xdr:sp macro="" textlink="">
      <xdr:nvSpPr>
        <xdr:cNvPr id="1602" name="Text Box 39">
          <a:extLst>
            <a:ext uri="{FF2B5EF4-FFF2-40B4-BE49-F238E27FC236}">
              <a16:creationId xmlns:a16="http://schemas.microsoft.com/office/drawing/2014/main" id="{00000000-0008-0000-0400-000042060000}"/>
            </a:ext>
          </a:extLst>
        </xdr:cNvPr>
        <xdr:cNvSpPr txBox="1">
          <a:spLocks noChangeArrowheads="1"/>
        </xdr:cNvSpPr>
      </xdr:nvSpPr>
      <xdr:spPr bwMode="auto">
        <a:xfrm>
          <a:off x="6334125" y="284511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552450"/>
    <xdr:sp macro="" textlink="">
      <xdr:nvSpPr>
        <xdr:cNvPr id="1603" name="Text Box 39">
          <a:extLst>
            <a:ext uri="{FF2B5EF4-FFF2-40B4-BE49-F238E27FC236}">
              <a16:creationId xmlns:a16="http://schemas.microsoft.com/office/drawing/2014/main" id="{00000000-0008-0000-0400-000043060000}"/>
            </a:ext>
          </a:extLst>
        </xdr:cNvPr>
        <xdr:cNvSpPr txBox="1">
          <a:spLocks noChangeArrowheads="1"/>
        </xdr:cNvSpPr>
      </xdr:nvSpPr>
      <xdr:spPr bwMode="auto">
        <a:xfrm>
          <a:off x="4143375" y="284511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552450"/>
    <xdr:sp macro="" textlink="">
      <xdr:nvSpPr>
        <xdr:cNvPr id="1604" name="Text Box 39">
          <a:extLst>
            <a:ext uri="{FF2B5EF4-FFF2-40B4-BE49-F238E27FC236}">
              <a16:creationId xmlns:a16="http://schemas.microsoft.com/office/drawing/2014/main" id="{00000000-0008-0000-0400-000044060000}"/>
            </a:ext>
          </a:extLst>
        </xdr:cNvPr>
        <xdr:cNvSpPr txBox="1">
          <a:spLocks noChangeArrowheads="1"/>
        </xdr:cNvSpPr>
      </xdr:nvSpPr>
      <xdr:spPr bwMode="auto">
        <a:xfrm>
          <a:off x="4143375" y="284511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605" name="Text Box 38">
          <a:extLst>
            <a:ext uri="{FF2B5EF4-FFF2-40B4-BE49-F238E27FC236}">
              <a16:creationId xmlns:a16="http://schemas.microsoft.com/office/drawing/2014/main" id="{00000000-0008-0000-0400-00004506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42925"/>
    <xdr:sp macro="" textlink="">
      <xdr:nvSpPr>
        <xdr:cNvPr id="1606" name="Text Box 38">
          <a:extLst>
            <a:ext uri="{FF2B5EF4-FFF2-40B4-BE49-F238E27FC236}">
              <a16:creationId xmlns:a16="http://schemas.microsoft.com/office/drawing/2014/main" id="{00000000-0008-0000-0400-000046060000}"/>
            </a:ext>
          </a:extLst>
        </xdr:cNvPr>
        <xdr:cNvSpPr txBox="1">
          <a:spLocks noChangeArrowheads="1"/>
        </xdr:cNvSpPr>
      </xdr:nvSpPr>
      <xdr:spPr bwMode="auto">
        <a:xfrm>
          <a:off x="3952875" y="284511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607" name="Text Box 38">
          <a:extLst>
            <a:ext uri="{FF2B5EF4-FFF2-40B4-BE49-F238E27FC236}">
              <a16:creationId xmlns:a16="http://schemas.microsoft.com/office/drawing/2014/main" id="{00000000-0008-0000-0400-00004706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608" name="Text Box 38">
          <a:extLst>
            <a:ext uri="{FF2B5EF4-FFF2-40B4-BE49-F238E27FC236}">
              <a16:creationId xmlns:a16="http://schemas.microsoft.com/office/drawing/2014/main" id="{00000000-0008-0000-0400-00004806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523875"/>
    <xdr:sp macro="" textlink="">
      <xdr:nvSpPr>
        <xdr:cNvPr id="1609" name="Text Box 38">
          <a:extLst>
            <a:ext uri="{FF2B5EF4-FFF2-40B4-BE49-F238E27FC236}">
              <a16:creationId xmlns:a16="http://schemas.microsoft.com/office/drawing/2014/main" id="{00000000-0008-0000-0400-000049060000}"/>
            </a:ext>
          </a:extLst>
        </xdr:cNvPr>
        <xdr:cNvSpPr txBox="1">
          <a:spLocks noChangeArrowheads="1"/>
        </xdr:cNvSpPr>
      </xdr:nvSpPr>
      <xdr:spPr bwMode="auto">
        <a:xfrm>
          <a:off x="3952875" y="284511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390525</xdr:colOff>
      <xdr:row>206</xdr:row>
      <xdr:rowOff>0</xdr:rowOff>
    </xdr:from>
    <xdr:ext cx="76200" cy="542925"/>
    <xdr:sp macro="" textlink="">
      <xdr:nvSpPr>
        <xdr:cNvPr id="1610" name="Text Box 38">
          <a:extLst>
            <a:ext uri="{FF2B5EF4-FFF2-40B4-BE49-F238E27FC236}">
              <a16:creationId xmlns:a16="http://schemas.microsoft.com/office/drawing/2014/main" id="{00000000-0008-0000-0400-00004A060000}"/>
            </a:ext>
          </a:extLst>
        </xdr:cNvPr>
        <xdr:cNvSpPr txBox="1">
          <a:spLocks noChangeArrowheads="1"/>
        </xdr:cNvSpPr>
      </xdr:nvSpPr>
      <xdr:spPr bwMode="auto">
        <a:xfrm>
          <a:off x="4343400" y="284511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11" name="Text Box 38">
          <a:extLst>
            <a:ext uri="{FF2B5EF4-FFF2-40B4-BE49-F238E27FC236}">
              <a16:creationId xmlns:a16="http://schemas.microsoft.com/office/drawing/2014/main" id="{00000000-0008-0000-0400-00004B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612" name="Text Box 38">
          <a:extLst>
            <a:ext uri="{FF2B5EF4-FFF2-40B4-BE49-F238E27FC236}">
              <a16:creationId xmlns:a16="http://schemas.microsoft.com/office/drawing/2014/main" id="{00000000-0008-0000-0400-00004C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33375"/>
    <xdr:sp macro="" textlink="">
      <xdr:nvSpPr>
        <xdr:cNvPr id="1613" name="Text Box 5">
          <a:extLst>
            <a:ext uri="{FF2B5EF4-FFF2-40B4-BE49-F238E27FC236}">
              <a16:creationId xmlns:a16="http://schemas.microsoft.com/office/drawing/2014/main" id="{00000000-0008-0000-0400-00004D060000}"/>
            </a:ext>
          </a:extLst>
        </xdr:cNvPr>
        <xdr:cNvSpPr txBox="1">
          <a:spLocks noChangeArrowheads="1"/>
        </xdr:cNvSpPr>
      </xdr:nvSpPr>
      <xdr:spPr bwMode="auto">
        <a:xfrm>
          <a:off x="3952875" y="2845117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614" name="Text Box 38">
          <a:extLst>
            <a:ext uri="{FF2B5EF4-FFF2-40B4-BE49-F238E27FC236}">
              <a16:creationId xmlns:a16="http://schemas.microsoft.com/office/drawing/2014/main" id="{00000000-0008-0000-0400-00004E06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1615" name="Text Box 38">
          <a:extLst>
            <a:ext uri="{FF2B5EF4-FFF2-40B4-BE49-F238E27FC236}">
              <a16:creationId xmlns:a16="http://schemas.microsoft.com/office/drawing/2014/main" id="{00000000-0008-0000-0400-00004F06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616" name="Text Box 5">
          <a:extLst>
            <a:ext uri="{FF2B5EF4-FFF2-40B4-BE49-F238E27FC236}">
              <a16:creationId xmlns:a16="http://schemas.microsoft.com/office/drawing/2014/main" id="{00000000-0008-0000-0400-00005006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617" name="Text Box 5">
          <a:extLst>
            <a:ext uri="{FF2B5EF4-FFF2-40B4-BE49-F238E27FC236}">
              <a16:creationId xmlns:a16="http://schemas.microsoft.com/office/drawing/2014/main" id="{00000000-0008-0000-0400-00005106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1618" name="Text Box 5">
          <a:extLst>
            <a:ext uri="{FF2B5EF4-FFF2-40B4-BE49-F238E27FC236}">
              <a16:creationId xmlns:a16="http://schemas.microsoft.com/office/drawing/2014/main" id="{00000000-0008-0000-0400-00005206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19" name="Text Box 38">
          <a:extLst>
            <a:ext uri="{FF2B5EF4-FFF2-40B4-BE49-F238E27FC236}">
              <a16:creationId xmlns:a16="http://schemas.microsoft.com/office/drawing/2014/main" id="{00000000-0008-0000-0400-000053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20" name="Text Box 38">
          <a:extLst>
            <a:ext uri="{FF2B5EF4-FFF2-40B4-BE49-F238E27FC236}">
              <a16:creationId xmlns:a16="http://schemas.microsoft.com/office/drawing/2014/main" id="{00000000-0008-0000-0400-000054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621" name="Text Box 38">
          <a:extLst>
            <a:ext uri="{FF2B5EF4-FFF2-40B4-BE49-F238E27FC236}">
              <a16:creationId xmlns:a16="http://schemas.microsoft.com/office/drawing/2014/main" id="{00000000-0008-0000-0400-000055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22" name="Text Box 38">
          <a:extLst>
            <a:ext uri="{FF2B5EF4-FFF2-40B4-BE49-F238E27FC236}">
              <a16:creationId xmlns:a16="http://schemas.microsoft.com/office/drawing/2014/main" id="{00000000-0008-0000-0400-000056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23" name="Text Box 38">
          <a:extLst>
            <a:ext uri="{FF2B5EF4-FFF2-40B4-BE49-F238E27FC236}">
              <a16:creationId xmlns:a16="http://schemas.microsoft.com/office/drawing/2014/main" id="{00000000-0008-0000-0400-000057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624" name="Text Box 38">
          <a:extLst>
            <a:ext uri="{FF2B5EF4-FFF2-40B4-BE49-F238E27FC236}">
              <a16:creationId xmlns:a16="http://schemas.microsoft.com/office/drawing/2014/main" id="{00000000-0008-0000-0400-000058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25" name="Text Box 38">
          <a:extLst>
            <a:ext uri="{FF2B5EF4-FFF2-40B4-BE49-F238E27FC236}">
              <a16:creationId xmlns:a16="http://schemas.microsoft.com/office/drawing/2014/main" id="{00000000-0008-0000-0400-000059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626" name="Text Box 38">
          <a:extLst>
            <a:ext uri="{FF2B5EF4-FFF2-40B4-BE49-F238E27FC236}">
              <a16:creationId xmlns:a16="http://schemas.microsoft.com/office/drawing/2014/main" id="{00000000-0008-0000-0400-00005A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27" name="Text Box 38">
          <a:extLst>
            <a:ext uri="{FF2B5EF4-FFF2-40B4-BE49-F238E27FC236}">
              <a16:creationId xmlns:a16="http://schemas.microsoft.com/office/drawing/2014/main" id="{00000000-0008-0000-0400-00005B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28" name="Text Box 38">
          <a:extLst>
            <a:ext uri="{FF2B5EF4-FFF2-40B4-BE49-F238E27FC236}">
              <a16:creationId xmlns:a16="http://schemas.microsoft.com/office/drawing/2014/main" id="{00000000-0008-0000-0400-00005C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629" name="Text Box 38">
          <a:extLst>
            <a:ext uri="{FF2B5EF4-FFF2-40B4-BE49-F238E27FC236}">
              <a16:creationId xmlns:a16="http://schemas.microsoft.com/office/drawing/2014/main" id="{00000000-0008-0000-0400-00005D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30" name="Text Box 38">
          <a:extLst>
            <a:ext uri="{FF2B5EF4-FFF2-40B4-BE49-F238E27FC236}">
              <a16:creationId xmlns:a16="http://schemas.microsoft.com/office/drawing/2014/main" id="{00000000-0008-0000-0400-00005E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31" name="Text Box 38">
          <a:extLst>
            <a:ext uri="{FF2B5EF4-FFF2-40B4-BE49-F238E27FC236}">
              <a16:creationId xmlns:a16="http://schemas.microsoft.com/office/drawing/2014/main" id="{00000000-0008-0000-0400-00005F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09550"/>
    <xdr:sp macro="" textlink="">
      <xdr:nvSpPr>
        <xdr:cNvPr id="1632" name="Text Box 38">
          <a:extLst>
            <a:ext uri="{FF2B5EF4-FFF2-40B4-BE49-F238E27FC236}">
              <a16:creationId xmlns:a16="http://schemas.microsoft.com/office/drawing/2014/main" id="{00000000-0008-0000-0400-000060060000}"/>
            </a:ext>
          </a:extLst>
        </xdr:cNvPr>
        <xdr:cNvSpPr txBox="1">
          <a:spLocks noChangeArrowheads="1"/>
        </xdr:cNvSpPr>
      </xdr:nvSpPr>
      <xdr:spPr bwMode="auto">
        <a:xfrm>
          <a:off x="450532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633" name="Text Box 39">
          <a:extLst>
            <a:ext uri="{FF2B5EF4-FFF2-40B4-BE49-F238E27FC236}">
              <a16:creationId xmlns:a16="http://schemas.microsoft.com/office/drawing/2014/main" id="{00000000-0008-0000-0400-00006106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634" name="Text Box 39">
          <a:extLst>
            <a:ext uri="{FF2B5EF4-FFF2-40B4-BE49-F238E27FC236}">
              <a16:creationId xmlns:a16="http://schemas.microsoft.com/office/drawing/2014/main" id="{00000000-0008-0000-0400-00006206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635" name="Text Box 39">
          <a:extLst>
            <a:ext uri="{FF2B5EF4-FFF2-40B4-BE49-F238E27FC236}">
              <a16:creationId xmlns:a16="http://schemas.microsoft.com/office/drawing/2014/main" id="{00000000-0008-0000-0400-00006306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36" name="Text Box 38">
          <a:extLst>
            <a:ext uri="{FF2B5EF4-FFF2-40B4-BE49-F238E27FC236}">
              <a16:creationId xmlns:a16="http://schemas.microsoft.com/office/drawing/2014/main" id="{00000000-0008-0000-0400-000064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637" name="Text Box 38">
          <a:extLst>
            <a:ext uri="{FF2B5EF4-FFF2-40B4-BE49-F238E27FC236}">
              <a16:creationId xmlns:a16="http://schemas.microsoft.com/office/drawing/2014/main" id="{00000000-0008-0000-0400-000065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38" name="Text Box 38">
          <a:extLst>
            <a:ext uri="{FF2B5EF4-FFF2-40B4-BE49-F238E27FC236}">
              <a16:creationId xmlns:a16="http://schemas.microsoft.com/office/drawing/2014/main" id="{00000000-0008-0000-0400-000066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39" name="Text Box 38">
          <a:extLst>
            <a:ext uri="{FF2B5EF4-FFF2-40B4-BE49-F238E27FC236}">
              <a16:creationId xmlns:a16="http://schemas.microsoft.com/office/drawing/2014/main" id="{00000000-0008-0000-0400-000067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40" name="Text Box 38">
          <a:extLst>
            <a:ext uri="{FF2B5EF4-FFF2-40B4-BE49-F238E27FC236}">
              <a16:creationId xmlns:a16="http://schemas.microsoft.com/office/drawing/2014/main" id="{00000000-0008-0000-0400-000068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641" name="Text Box 38">
          <a:extLst>
            <a:ext uri="{FF2B5EF4-FFF2-40B4-BE49-F238E27FC236}">
              <a16:creationId xmlns:a16="http://schemas.microsoft.com/office/drawing/2014/main" id="{00000000-0008-0000-0400-000069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42" name="Text Box 38">
          <a:extLst>
            <a:ext uri="{FF2B5EF4-FFF2-40B4-BE49-F238E27FC236}">
              <a16:creationId xmlns:a16="http://schemas.microsoft.com/office/drawing/2014/main" id="{00000000-0008-0000-0400-00006A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643" name="Text Box 38">
          <a:extLst>
            <a:ext uri="{FF2B5EF4-FFF2-40B4-BE49-F238E27FC236}">
              <a16:creationId xmlns:a16="http://schemas.microsoft.com/office/drawing/2014/main" id="{00000000-0008-0000-0400-00006B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33375"/>
    <xdr:sp macro="" textlink="">
      <xdr:nvSpPr>
        <xdr:cNvPr id="1644" name="Text Box 5">
          <a:extLst>
            <a:ext uri="{FF2B5EF4-FFF2-40B4-BE49-F238E27FC236}">
              <a16:creationId xmlns:a16="http://schemas.microsoft.com/office/drawing/2014/main" id="{00000000-0008-0000-0400-00006C060000}"/>
            </a:ext>
          </a:extLst>
        </xdr:cNvPr>
        <xdr:cNvSpPr txBox="1">
          <a:spLocks noChangeArrowheads="1"/>
        </xdr:cNvSpPr>
      </xdr:nvSpPr>
      <xdr:spPr bwMode="auto">
        <a:xfrm>
          <a:off x="3952875" y="2845117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645" name="Text Box 38">
          <a:extLst>
            <a:ext uri="{FF2B5EF4-FFF2-40B4-BE49-F238E27FC236}">
              <a16:creationId xmlns:a16="http://schemas.microsoft.com/office/drawing/2014/main" id="{00000000-0008-0000-0400-00006D06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1646" name="Text Box 38">
          <a:extLst>
            <a:ext uri="{FF2B5EF4-FFF2-40B4-BE49-F238E27FC236}">
              <a16:creationId xmlns:a16="http://schemas.microsoft.com/office/drawing/2014/main" id="{00000000-0008-0000-0400-00006E06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647" name="Text Box 5">
          <a:extLst>
            <a:ext uri="{FF2B5EF4-FFF2-40B4-BE49-F238E27FC236}">
              <a16:creationId xmlns:a16="http://schemas.microsoft.com/office/drawing/2014/main" id="{00000000-0008-0000-0400-00006F06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648" name="Text Box 5">
          <a:extLst>
            <a:ext uri="{FF2B5EF4-FFF2-40B4-BE49-F238E27FC236}">
              <a16:creationId xmlns:a16="http://schemas.microsoft.com/office/drawing/2014/main" id="{00000000-0008-0000-0400-00007006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1649" name="Text Box 5">
          <a:extLst>
            <a:ext uri="{FF2B5EF4-FFF2-40B4-BE49-F238E27FC236}">
              <a16:creationId xmlns:a16="http://schemas.microsoft.com/office/drawing/2014/main" id="{00000000-0008-0000-0400-00007106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50" name="Text Box 38">
          <a:extLst>
            <a:ext uri="{FF2B5EF4-FFF2-40B4-BE49-F238E27FC236}">
              <a16:creationId xmlns:a16="http://schemas.microsoft.com/office/drawing/2014/main" id="{00000000-0008-0000-0400-000072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51" name="Text Box 38">
          <a:extLst>
            <a:ext uri="{FF2B5EF4-FFF2-40B4-BE49-F238E27FC236}">
              <a16:creationId xmlns:a16="http://schemas.microsoft.com/office/drawing/2014/main" id="{00000000-0008-0000-0400-000073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652" name="Text Box 38">
          <a:extLst>
            <a:ext uri="{FF2B5EF4-FFF2-40B4-BE49-F238E27FC236}">
              <a16:creationId xmlns:a16="http://schemas.microsoft.com/office/drawing/2014/main" id="{00000000-0008-0000-0400-000074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53" name="Text Box 38">
          <a:extLst>
            <a:ext uri="{FF2B5EF4-FFF2-40B4-BE49-F238E27FC236}">
              <a16:creationId xmlns:a16="http://schemas.microsoft.com/office/drawing/2014/main" id="{00000000-0008-0000-0400-000075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54" name="Text Box 38">
          <a:extLst>
            <a:ext uri="{FF2B5EF4-FFF2-40B4-BE49-F238E27FC236}">
              <a16:creationId xmlns:a16="http://schemas.microsoft.com/office/drawing/2014/main" id="{00000000-0008-0000-0400-000076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655" name="Text Box 38">
          <a:extLst>
            <a:ext uri="{FF2B5EF4-FFF2-40B4-BE49-F238E27FC236}">
              <a16:creationId xmlns:a16="http://schemas.microsoft.com/office/drawing/2014/main" id="{00000000-0008-0000-0400-000077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56" name="Text Box 38">
          <a:extLst>
            <a:ext uri="{FF2B5EF4-FFF2-40B4-BE49-F238E27FC236}">
              <a16:creationId xmlns:a16="http://schemas.microsoft.com/office/drawing/2014/main" id="{00000000-0008-0000-0400-000078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657" name="Text Box 38">
          <a:extLst>
            <a:ext uri="{FF2B5EF4-FFF2-40B4-BE49-F238E27FC236}">
              <a16:creationId xmlns:a16="http://schemas.microsoft.com/office/drawing/2014/main" id="{00000000-0008-0000-0400-000079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58" name="Text Box 38">
          <a:extLst>
            <a:ext uri="{FF2B5EF4-FFF2-40B4-BE49-F238E27FC236}">
              <a16:creationId xmlns:a16="http://schemas.microsoft.com/office/drawing/2014/main" id="{00000000-0008-0000-0400-00007A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59" name="Text Box 38">
          <a:extLst>
            <a:ext uri="{FF2B5EF4-FFF2-40B4-BE49-F238E27FC236}">
              <a16:creationId xmlns:a16="http://schemas.microsoft.com/office/drawing/2014/main" id="{00000000-0008-0000-0400-00007B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660" name="Text Box 38">
          <a:extLst>
            <a:ext uri="{FF2B5EF4-FFF2-40B4-BE49-F238E27FC236}">
              <a16:creationId xmlns:a16="http://schemas.microsoft.com/office/drawing/2014/main" id="{00000000-0008-0000-0400-00007C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61" name="Text Box 38">
          <a:extLst>
            <a:ext uri="{FF2B5EF4-FFF2-40B4-BE49-F238E27FC236}">
              <a16:creationId xmlns:a16="http://schemas.microsoft.com/office/drawing/2014/main" id="{00000000-0008-0000-0400-00007D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62" name="Text Box 38">
          <a:extLst>
            <a:ext uri="{FF2B5EF4-FFF2-40B4-BE49-F238E27FC236}">
              <a16:creationId xmlns:a16="http://schemas.microsoft.com/office/drawing/2014/main" id="{00000000-0008-0000-0400-00007E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09550"/>
    <xdr:sp macro="" textlink="">
      <xdr:nvSpPr>
        <xdr:cNvPr id="1663" name="Text Box 38">
          <a:extLst>
            <a:ext uri="{FF2B5EF4-FFF2-40B4-BE49-F238E27FC236}">
              <a16:creationId xmlns:a16="http://schemas.microsoft.com/office/drawing/2014/main" id="{00000000-0008-0000-0400-00007F060000}"/>
            </a:ext>
          </a:extLst>
        </xdr:cNvPr>
        <xdr:cNvSpPr txBox="1">
          <a:spLocks noChangeArrowheads="1"/>
        </xdr:cNvSpPr>
      </xdr:nvSpPr>
      <xdr:spPr bwMode="auto">
        <a:xfrm>
          <a:off x="450532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664" name="Text Box 39">
          <a:extLst>
            <a:ext uri="{FF2B5EF4-FFF2-40B4-BE49-F238E27FC236}">
              <a16:creationId xmlns:a16="http://schemas.microsoft.com/office/drawing/2014/main" id="{00000000-0008-0000-0400-00008006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665" name="Text Box 39">
          <a:extLst>
            <a:ext uri="{FF2B5EF4-FFF2-40B4-BE49-F238E27FC236}">
              <a16:creationId xmlns:a16="http://schemas.microsoft.com/office/drawing/2014/main" id="{00000000-0008-0000-0400-00008106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666" name="Text Box 39">
          <a:extLst>
            <a:ext uri="{FF2B5EF4-FFF2-40B4-BE49-F238E27FC236}">
              <a16:creationId xmlns:a16="http://schemas.microsoft.com/office/drawing/2014/main" id="{00000000-0008-0000-0400-00008206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67" name="Text Box 38">
          <a:extLst>
            <a:ext uri="{FF2B5EF4-FFF2-40B4-BE49-F238E27FC236}">
              <a16:creationId xmlns:a16="http://schemas.microsoft.com/office/drawing/2014/main" id="{00000000-0008-0000-0400-000083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668" name="Text Box 38">
          <a:extLst>
            <a:ext uri="{FF2B5EF4-FFF2-40B4-BE49-F238E27FC236}">
              <a16:creationId xmlns:a16="http://schemas.microsoft.com/office/drawing/2014/main" id="{00000000-0008-0000-0400-000084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69" name="Text Box 38">
          <a:extLst>
            <a:ext uri="{FF2B5EF4-FFF2-40B4-BE49-F238E27FC236}">
              <a16:creationId xmlns:a16="http://schemas.microsoft.com/office/drawing/2014/main" id="{00000000-0008-0000-0400-000085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70" name="Text Box 38">
          <a:extLst>
            <a:ext uri="{FF2B5EF4-FFF2-40B4-BE49-F238E27FC236}">
              <a16:creationId xmlns:a16="http://schemas.microsoft.com/office/drawing/2014/main" id="{00000000-0008-0000-0400-000086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71" name="Text Box 38">
          <a:extLst>
            <a:ext uri="{FF2B5EF4-FFF2-40B4-BE49-F238E27FC236}">
              <a16:creationId xmlns:a16="http://schemas.microsoft.com/office/drawing/2014/main" id="{00000000-0008-0000-0400-000087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672" name="Text Box 38">
          <a:extLst>
            <a:ext uri="{FF2B5EF4-FFF2-40B4-BE49-F238E27FC236}">
              <a16:creationId xmlns:a16="http://schemas.microsoft.com/office/drawing/2014/main" id="{00000000-0008-0000-0400-000088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73" name="Text Box 38">
          <a:extLst>
            <a:ext uri="{FF2B5EF4-FFF2-40B4-BE49-F238E27FC236}">
              <a16:creationId xmlns:a16="http://schemas.microsoft.com/office/drawing/2014/main" id="{00000000-0008-0000-0400-000089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674" name="Text Box 38">
          <a:extLst>
            <a:ext uri="{FF2B5EF4-FFF2-40B4-BE49-F238E27FC236}">
              <a16:creationId xmlns:a16="http://schemas.microsoft.com/office/drawing/2014/main" id="{00000000-0008-0000-0400-00008A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33375"/>
    <xdr:sp macro="" textlink="">
      <xdr:nvSpPr>
        <xdr:cNvPr id="1675" name="Text Box 5">
          <a:extLst>
            <a:ext uri="{FF2B5EF4-FFF2-40B4-BE49-F238E27FC236}">
              <a16:creationId xmlns:a16="http://schemas.microsoft.com/office/drawing/2014/main" id="{00000000-0008-0000-0400-00008B060000}"/>
            </a:ext>
          </a:extLst>
        </xdr:cNvPr>
        <xdr:cNvSpPr txBox="1">
          <a:spLocks noChangeArrowheads="1"/>
        </xdr:cNvSpPr>
      </xdr:nvSpPr>
      <xdr:spPr bwMode="auto">
        <a:xfrm>
          <a:off x="3952875" y="2845117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676" name="Text Box 38">
          <a:extLst>
            <a:ext uri="{FF2B5EF4-FFF2-40B4-BE49-F238E27FC236}">
              <a16:creationId xmlns:a16="http://schemas.microsoft.com/office/drawing/2014/main" id="{00000000-0008-0000-0400-00008C06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1677" name="Text Box 38">
          <a:extLst>
            <a:ext uri="{FF2B5EF4-FFF2-40B4-BE49-F238E27FC236}">
              <a16:creationId xmlns:a16="http://schemas.microsoft.com/office/drawing/2014/main" id="{00000000-0008-0000-0400-00008D06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678" name="Text Box 5">
          <a:extLst>
            <a:ext uri="{FF2B5EF4-FFF2-40B4-BE49-F238E27FC236}">
              <a16:creationId xmlns:a16="http://schemas.microsoft.com/office/drawing/2014/main" id="{00000000-0008-0000-0400-00008E06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679" name="Text Box 5">
          <a:extLst>
            <a:ext uri="{FF2B5EF4-FFF2-40B4-BE49-F238E27FC236}">
              <a16:creationId xmlns:a16="http://schemas.microsoft.com/office/drawing/2014/main" id="{00000000-0008-0000-0400-00008F06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33350"/>
    <xdr:sp macro="" textlink="">
      <xdr:nvSpPr>
        <xdr:cNvPr id="1680" name="Text Box 5">
          <a:extLst>
            <a:ext uri="{FF2B5EF4-FFF2-40B4-BE49-F238E27FC236}">
              <a16:creationId xmlns:a16="http://schemas.microsoft.com/office/drawing/2014/main" id="{00000000-0008-0000-0400-000090060000}"/>
            </a:ext>
          </a:extLst>
        </xdr:cNvPr>
        <xdr:cNvSpPr txBox="1">
          <a:spLocks noChangeArrowheads="1"/>
        </xdr:cNvSpPr>
      </xdr:nvSpPr>
      <xdr:spPr bwMode="auto">
        <a:xfrm>
          <a:off x="3952875" y="28451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81" name="Text Box 38">
          <a:extLst>
            <a:ext uri="{FF2B5EF4-FFF2-40B4-BE49-F238E27FC236}">
              <a16:creationId xmlns:a16="http://schemas.microsoft.com/office/drawing/2014/main" id="{00000000-0008-0000-0400-000091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82" name="Text Box 38">
          <a:extLst>
            <a:ext uri="{FF2B5EF4-FFF2-40B4-BE49-F238E27FC236}">
              <a16:creationId xmlns:a16="http://schemas.microsoft.com/office/drawing/2014/main" id="{00000000-0008-0000-0400-000092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683" name="Text Box 38">
          <a:extLst>
            <a:ext uri="{FF2B5EF4-FFF2-40B4-BE49-F238E27FC236}">
              <a16:creationId xmlns:a16="http://schemas.microsoft.com/office/drawing/2014/main" id="{00000000-0008-0000-0400-000093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84" name="Text Box 38">
          <a:extLst>
            <a:ext uri="{FF2B5EF4-FFF2-40B4-BE49-F238E27FC236}">
              <a16:creationId xmlns:a16="http://schemas.microsoft.com/office/drawing/2014/main" id="{00000000-0008-0000-0400-000094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85" name="Text Box 38">
          <a:extLst>
            <a:ext uri="{FF2B5EF4-FFF2-40B4-BE49-F238E27FC236}">
              <a16:creationId xmlns:a16="http://schemas.microsoft.com/office/drawing/2014/main" id="{00000000-0008-0000-0400-000095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686" name="Text Box 38">
          <a:extLst>
            <a:ext uri="{FF2B5EF4-FFF2-40B4-BE49-F238E27FC236}">
              <a16:creationId xmlns:a16="http://schemas.microsoft.com/office/drawing/2014/main" id="{00000000-0008-0000-0400-000096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87" name="Text Box 38">
          <a:extLst>
            <a:ext uri="{FF2B5EF4-FFF2-40B4-BE49-F238E27FC236}">
              <a16:creationId xmlns:a16="http://schemas.microsoft.com/office/drawing/2014/main" id="{00000000-0008-0000-0400-000097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688" name="Text Box 38">
          <a:extLst>
            <a:ext uri="{FF2B5EF4-FFF2-40B4-BE49-F238E27FC236}">
              <a16:creationId xmlns:a16="http://schemas.microsoft.com/office/drawing/2014/main" id="{00000000-0008-0000-0400-000098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89" name="Text Box 38">
          <a:extLst>
            <a:ext uri="{FF2B5EF4-FFF2-40B4-BE49-F238E27FC236}">
              <a16:creationId xmlns:a16="http://schemas.microsoft.com/office/drawing/2014/main" id="{00000000-0008-0000-0400-000099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90" name="Text Box 38">
          <a:extLst>
            <a:ext uri="{FF2B5EF4-FFF2-40B4-BE49-F238E27FC236}">
              <a16:creationId xmlns:a16="http://schemas.microsoft.com/office/drawing/2014/main" id="{00000000-0008-0000-0400-00009A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691" name="Text Box 38">
          <a:extLst>
            <a:ext uri="{FF2B5EF4-FFF2-40B4-BE49-F238E27FC236}">
              <a16:creationId xmlns:a16="http://schemas.microsoft.com/office/drawing/2014/main" id="{00000000-0008-0000-0400-00009B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92" name="Text Box 38">
          <a:extLst>
            <a:ext uri="{FF2B5EF4-FFF2-40B4-BE49-F238E27FC236}">
              <a16:creationId xmlns:a16="http://schemas.microsoft.com/office/drawing/2014/main" id="{00000000-0008-0000-0400-00009C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93" name="Text Box 38">
          <a:extLst>
            <a:ext uri="{FF2B5EF4-FFF2-40B4-BE49-F238E27FC236}">
              <a16:creationId xmlns:a16="http://schemas.microsoft.com/office/drawing/2014/main" id="{00000000-0008-0000-0400-00009D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09550"/>
    <xdr:sp macro="" textlink="">
      <xdr:nvSpPr>
        <xdr:cNvPr id="1694" name="Text Box 38">
          <a:extLst>
            <a:ext uri="{FF2B5EF4-FFF2-40B4-BE49-F238E27FC236}">
              <a16:creationId xmlns:a16="http://schemas.microsoft.com/office/drawing/2014/main" id="{00000000-0008-0000-0400-00009E060000}"/>
            </a:ext>
          </a:extLst>
        </xdr:cNvPr>
        <xdr:cNvSpPr txBox="1">
          <a:spLocks noChangeArrowheads="1"/>
        </xdr:cNvSpPr>
      </xdr:nvSpPr>
      <xdr:spPr bwMode="auto">
        <a:xfrm>
          <a:off x="450532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695" name="Text Box 39">
          <a:extLst>
            <a:ext uri="{FF2B5EF4-FFF2-40B4-BE49-F238E27FC236}">
              <a16:creationId xmlns:a16="http://schemas.microsoft.com/office/drawing/2014/main" id="{00000000-0008-0000-0400-00009F06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696" name="Text Box 39">
          <a:extLst>
            <a:ext uri="{FF2B5EF4-FFF2-40B4-BE49-F238E27FC236}">
              <a16:creationId xmlns:a16="http://schemas.microsoft.com/office/drawing/2014/main" id="{00000000-0008-0000-0400-0000A006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697" name="Text Box 39">
          <a:extLst>
            <a:ext uri="{FF2B5EF4-FFF2-40B4-BE49-F238E27FC236}">
              <a16:creationId xmlns:a16="http://schemas.microsoft.com/office/drawing/2014/main" id="{00000000-0008-0000-0400-0000A106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698" name="Text Box 38">
          <a:extLst>
            <a:ext uri="{FF2B5EF4-FFF2-40B4-BE49-F238E27FC236}">
              <a16:creationId xmlns:a16="http://schemas.microsoft.com/office/drawing/2014/main" id="{00000000-0008-0000-0400-0000A2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699" name="Text Box 38">
          <a:extLst>
            <a:ext uri="{FF2B5EF4-FFF2-40B4-BE49-F238E27FC236}">
              <a16:creationId xmlns:a16="http://schemas.microsoft.com/office/drawing/2014/main" id="{00000000-0008-0000-0400-0000A3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700" name="Text Box 38">
          <a:extLst>
            <a:ext uri="{FF2B5EF4-FFF2-40B4-BE49-F238E27FC236}">
              <a16:creationId xmlns:a16="http://schemas.microsoft.com/office/drawing/2014/main" id="{00000000-0008-0000-0400-0000A4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701" name="Text Box 38">
          <a:extLst>
            <a:ext uri="{FF2B5EF4-FFF2-40B4-BE49-F238E27FC236}">
              <a16:creationId xmlns:a16="http://schemas.microsoft.com/office/drawing/2014/main" id="{00000000-0008-0000-0400-0000A5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702" name="Text Box 38">
          <a:extLst>
            <a:ext uri="{FF2B5EF4-FFF2-40B4-BE49-F238E27FC236}">
              <a16:creationId xmlns:a16="http://schemas.microsoft.com/office/drawing/2014/main" id="{00000000-0008-0000-0400-0000A6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703" name="Text Box 38">
          <a:extLst>
            <a:ext uri="{FF2B5EF4-FFF2-40B4-BE49-F238E27FC236}">
              <a16:creationId xmlns:a16="http://schemas.microsoft.com/office/drawing/2014/main" id="{00000000-0008-0000-0400-0000A7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704" name="Text Box 38">
          <a:extLst>
            <a:ext uri="{FF2B5EF4-FFF2-40B4-BE49-F238E27FC236}">
              <a16:creationId xmlns:a16="http://schemas.microsoft.com/office/drawing/2014/main" id="{00000000-0008-0000-0400-0000A8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705" name="Text Box 38">
          <a:extLst>
            <a:ext uri="{FF2B5EF4-FFF2-40B4-BE49-F238E27FC236}">
              <a16:creationId xmlns:a16="http://schemas.microsoft.com/office/drawing/2014/main" id="{00000000-0008-0000-0400-0000A9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333375"/>
    <xdr:sp macro="" textlink="">
      <xdr:nvSpPr>
        <xdr:cNvPr id="1706" name="Text Box 5">
          <a:extLst>
            <a:ext uri="{FF2B5EF4-FFF2-40B4-BE49-F238E27FC236}">
              <a16:creationId xmlns:a16="http://schemas.microsoft.com/office/drawing/2014/main" id="{00000000-0008-0000-0400-0000AA060000}"/>
            </a:ext>
          </a:extLst>
        </xdr:cNvPr>
        <xdr:cNvSpPr txBox="1">
          <a:spLocks noChangeArrowheads="1"/>
        </xdr:cNvSpPr>
      </xdr:nvSpPr>
      <xdr:spPr bwMode="auto">
        <a:xfrm>
          <a:off x="3952875" y="2845117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0025"/>
    <xdr:sp macro="" textlink="">
      <xdr:nvSpPr>
        <xdr:cNvPr id="1707" name="Text Box 38">
          <a:extLst>
            <a:ext uri="{FF2B5EF4-FFF2-40B4-BE49-F238E27FC236}">
              <a16:creationId xmlns:a16="http://schemas.microsoft.com/office/drawing/2014/main" id="{00000000-0008-0000-0400-0000AB060000}"/>
            </a:ext>
          </a:extLst>
        </xdr:cNvPr>
        <xdr:cNvSpPr txBox="1">
          <a:spLocks noChangeArrowheads="1"/>
        </xdr:cNvSpPr>
      </xdr:nvSpPr>
      <xdr:spPr bwMode="auto">
        <a:xfrm>
          <a:off x="3952875" y="28451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19075"/>
    <xdr:sp macro="" textlink="">
      <xdr:nvSpPr>
        <xdr:cNvPr id="1708" name="Text Box 38">
          <a:extLst>
            <a:ext uri="{FF2B5EF4-FFF2-40B4-BE49-F238E27FC236}">
              <a16:creationId xmlns:a16="http://schemas.microsoft.com/office/drawing/2014/main" id="{00000000-0008-0000-0400-0000AC060000}"/>
            </a:ext>
          </a:extLst>
        </xdr:cNvPr>
        <xdr:cNvSpPr txBox="1">
          <a:spLocks noChangeArrowheads="1"/>
        </xdr:cNvSpPr>
      </xdr:nvSpPr>
      <xdr:spPr bwMode="auto">
        <a:xfrm>
          <a:off x="3952875" y="28451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709" name="Text Box 38">
          <a:extLst>
            <a:ext uri="{FF2B5EF4-FFF2-40B4-BE49-F238E27FC236}">
              <a16:creationId xmlns:a16="http://schemas.microsoft.com/office/drawing/2014/main" id="{00000000-0008-0000-0400-0000AD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710" name="Text Box 38">
          <a:extLst>
            <a:ext uri="{FF2B5EF4-FFF2-40B4-BE49-F238E27FC236}">
              <a16:creationId xmlns:a16="http://schemas.microsoft.com/office/drawing/2014/main" id="{00000000-0008-0000-0400-0000AE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711" name="Text Box 38">
          <a:extLst>
            <a:ext uri="{FF2B5EF4-FFF2-40B4-BE49-F238E27FC236}">
              <a16:creationId xmlns:a16="http://schemas.microsoft.com/office/drawing/2014/main" id="{00000000-0008-0000-0400-0000AF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712" name="Text Box 38">
          <a:extLst>
            <a:ext uri="{FF2B5EF4-FFF2-40B4-BE49-F238E27FC236}">
              <a16:creationId xmlns:a16="http://schemas.microsoft.com/office/drawing/2014/main" id="{00000000-0008-0000-0400-0000B0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713" name="Text Box 38">
          <a:extLst>
            <a:ext uri="{FF2B5EF4-FFF2-40B4-BE49-F238E27FC236}">
              <a16:creationId xmlns:a16="http://schemas.microsoft.com/office/drawing/2014/main" id="{00000000-0008-0000-0400-0000B1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714" name="Text Box 38">
          <a:extLst>
            <a:ext uri="{FF2B5EF4-FFF2-40B4-BE49-F238E27FC236}">
              <a16:creationId xmlns:a16="http://schemas.microsoft.com/office/drawing/2014/main" id="{00000000-0008-0000-0400-0000B2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715" name="Text Box 38">
          <a:extLst>
            <a:ext uri="{FF2B5EF4-FFF2-40B4-BE49-F238E27FC236}">
              <a16:creationId xmlns:a16="http://schemas.microsoft.com/office/drawing/2014/main" id="{00000000-0008-0000-0400-0000B3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716" name="Text Box 38">
          <a:extLst>
            <a:ext uri="{FF2B5EF4-FFF2-40B4-BE49-F238E27FC236}">
              <a16:creationId xmlns:a16="http://schemas.microsoft.com/office/drawing/2014/main" id="{00000000-0008-0000-0400-0000B4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717" name="Text Box 38">
          <a:extLst>
            <a:ext uri="{FF2B5EF4-FFF2-40B4-BE49-F238E27FC236}">
              <a16:creationId xmlns:a16="http://schemas.microsoft.com/office/drawing/2014/main" id="{00000000-0008-0000-0400-0000B5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718" name="Text Box 38">
          <a:extLst>
            <a:ext uri="{FF2B5EF4-FFF2-40B4-BE49-F238E27FC236}">
              <a16:creationId xmlns:a16="http://schemas.microsoft.com/office/drawing/2014/main" id="{00000000-0008-0000-0400-0000B6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719" name="Text Box 38">
          <a:extLst>
            <a:ext uri="{FF2B5EF4-FFF2-40B4-BE49-F238E27FC236}">
              <a16:creationId xmlns:a16="http://schemas.microsoft.com/office/drawing/2014/main" id="{00000000-0008-0000-0400-0000B7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720" name="Text Box 38">
          <a:extLst>
            <a:ext uri="{FF2B5EF4-FFF2-40B4-BE49-F238E27FC236}">
              <a16:creationId xmlns:a16="http://schemas.microsoft.com/office/drawing/2014/main" id="{00000000-0008-0000-0400-0000B8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721" name="Text Box 38">
          <a:extLst>
            <a:ext uri="{FF2B5EF4-FFF2-40B4-BE49-F238E27FC236}">
              <a16:creationId xmlns:a16="http://schemas.microsoft.com/office/drawing/2014/main" id="{00000000-0008-0000-0400-0000B9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206</xdr:row>
      <xdr:rowOff>0</xdr:rowOff>
    </xdr:from>
    <xdr:ext cx="76200" cy="209550"/>
    <xdr:sp macro="" textlink="">
      <xdr:nvSpPr>
        <xdr:cNvPr id="1722" name="Text Box 38">
          <a:extLst>
            <a:ext uri="{FF2B5EF4-FFF2-40B4-BE49-F238E27FC236}">
              <a16:creationId xmlns:a16="http://schemas.microsoft.com/office/drawing/2014/main" id="{00000000-0008-0000-0400-0000BA060000}"/>
            </a:ext>
          </a:extLst>
        </xdr:cNvPr>
        <xdr:cNvSpPr txBox="1">
          <a:spLocks noChangeArrowheads="1"/>
        </xdr:cNvSpPr>
      </xdr:nvSpPr>
      <xdr:spPr bwMode="auto">
        <a:xfrm>
          <a:off x="450532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723" name="Text Box 39">
          <a:extLst>
            <a:ext uri="{FF2B5EF4-FFF2-40B4-BE49-F238E27FC236}">
              <a16:creationId xmlns:a16="http://schemas.microsoft.com/office/drawing/2014/main" id="{00000000-0008-0000-0400-0000BB06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724" name="Text Box 39">
          <a:extLst>
            <a:ext uri="{FF2B5EF4-FFF2-40B4-BE49-F238E27FC236}">
              <a16:creationId xmlns:a16="http://schemas.microsoft.com/office/drawing/2014/main" id="{00000000-0008-0000-0400-0000BC06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206</xdr:row>
      <xdr:rowOff>0</xdr:rowOff>
    </xdr:from>
    <xdr:ext cx="76200" cy="238125"/>
    <xdr:sp macro="" textlink="">
      <xdr:nvSpPr>
        <xdr:cNvPr id="1725" name="Text Box 39">
          <a:extLst>
            <a:ext uri="{FF2B5EF4-FFF2-40B4-BE49-F238E27FC236}">
              <a16:creationId xmlns:a16="http://schemas.microsoft.com/office/drawing/2014/main" id="{00000000-0008-0000-0400-0000BD060000}"/>
            </a:ext>
          </a:extLst>
        </xdr:cNvPr>
        <xdr:cNvSpPr txBox="1">
          <a:spLocks noChangeArrowheads="1"/>
        </xdr:cNvSpPr>
      </xdr:nvSpPr>
      <xdr:spPr bwMode="auto">
        <a:xfrm>
          <a:off x="4143375" y="2845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726" name="Text Box 38">
          <a:extLst>
            <a:ext uri="{FF2B5EF4-FFF2-40B4-BE49-F238E27FC236}">
              <a16:creationId xmlns:a16="http://schemas.microsoft.com/office/drawing/2014/main" id="{00000000-0008-0000-0400-0000BE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727" name="Text Box 38">
          <a:extLst>
            <a:ext uri="{FF2B5EF4-FFF2-40B4-BE49-F238E27FC236}">
              <a16:creationId xmlns:a16="http://schemas.microsoft.com/office/drawing/2014/main" id="{00000000-0008-0000-0400-0000BF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728" name="Text Box 38">
          <a:extLst>
            <a:ext uri="{FF2B5EF4-FFF2-40B4-BE49-F238E27FC236}">
              <a16:creationId xmlns:a16="http://schemas.microsoft.com/office/drawing/2014/main" id="{00000000-0008-0000-0400-0000C0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729" name="Text Box 38">
          <a:extLst>
            <a:ext uri="{FF2B5EF4-FFF2-40B4-BE49-F238E27FC236}">
              <a16:creationId xmlns:a16="http://schemas.microsoft.com/office/drawing/2014/main" id="{00000000-0008-0000-0400-0000C1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09550"/>
    <xdr:sp macro="" textlink="">
      <xdr:nvSpPr>
        <xdr:cNvPr id="1730" name="Text Box 38">
          <a:extLst>
            <a:ext uri="{FF2B5EF4-FFF2-40B4-BE49-F238E27FC236}">
              <a16:creationId xmlns:a16="http://schemas.microsoft.com/office/drawing/2014/main" id="{00000000-0008-0000-0400-0000C2060000}"/>
            </a:ext>
          </a:extLst>
        </xdr:cNvPr>
        <xdr:cNvSpPr txBox="1">
          <a:spLocks noChangeArrowheads="1"/>
        </xdr:cNvSpPr>
      </xdr:nvSpPr>
      <xdr:spPr bwMode="auto">
        <a:xfrm>
          <a:off x="3952875" y="2845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228600"/>
    <xdr:sp macro="" textlink="">
      <xdr:nvSpPr>
        <xdr:cNvPr id="1731" name="Text Box 38">
          <a:extLst>
            <a:ext uri="{FF2B5EF4-FFF2-40B4-BE49-F238E27FC236}">
              <a16:creationId xmlns:a16="http://schemas.microsoft.com/office/drawing/2014/main" id="{00000000-0008-0000-0400-0000C3060000}"/>
            </a:ext>
          </a:extLst>
        </xdr:cNvPr>
        <xdr:cNvSpPr txBox="1">
          <a:spLocks noChangeArrowheads="1"/>
        </xdr:cNvSpPr>
      </xdr:nvSpPr>
      <xdr:spPr bwMode="auto">
        <a:xfrm>
          <a:off x="3952875" y="28451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600075"/>
    <xdr:sp macro="" textlink="">
      <xdr:nvSpPr>
        <xdr:cNvPr id="1732" name="Text Box 2">
          <a:extLst>
            <a:ext uri="{FF2B5EF4-FFF2-40B4-BE49-F238E27FC236}">
              <a16:creationId xmlns:a16="http://schemas.microsoft.com/office/drawing/2014/main" id="{00000000-0008-0000-0400-0000C4060000}"/>
            </a:ext>
          </a:extLst>
        </xdr:cNvPr>
        <xdr:cNvSpPr txBox="1">
          <a:spLocks noChangeArrowheads="1"/>
        </xdr:cNvSpPr>
      </xdr:nvSpPr>
      <xdr:spPr bwMode="auto">
        <a:xfrm>
          <a:off x="3952875" y="284511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447800"/>
    <xdr:sp macro="" textlink="">
      <xdr:nvSpPr>
        <xdr:cNvPr id="1733" name="Text Box 9">
          <a:extLst>
            <a:ext uri="{FF2B5EF4-FFF2-40B4-BE49-F238E27FC236}">
              <a16:creationId xmlns:a16="http://schemas.microsoft.com/office/drawing/2014/main" id="{00000000-0008-0000-0400-0000C5060000}"/>
            </a:ext>
          </a:extLst>
        </xdr:cNvPr>
        <xdr:cNvSpPr txBox="1">
          <a:spLocks noChangeArrowheads="1"/>
        </xdr:cNvSpPr>
      </xdr:nvSpPr>
      <xdr:spPr bwMode="auto">
        <a:xfrm>
          <a:off x="3952875" y="28451175"/>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447800"/>
    <xdr:sp macro="" textlink="">
      <xdr:nvSpPr>
        <xdr:cNvPr id="1734" name="Text Box 10">
          <a:extLst>
            <a:ext uri="{FF2B5EF4-FFF2-40B4-BE49-F238E27FC236}">
              <a16:creationId xmlns:a16="http://schemas.microsoft.com/office/drawing/2014/main" id="{00000000-0008-0000-0400-0000C6060000}"/>
            </a:ext>
          </a:extLst>
        </xdr:cNvPr>
        <xdr:cNvSpPr txBox="1">
          <a:spLocks noChangeArrowheads="1"/>
        </xdr:cNvSpPr>
      </xdr:nvSpPr>
      <xdr:spPr bwMode="auto">
        <a:xfrm>
          <a:off x="3952875" y="28451175"/>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447800"/>
    <xdr:sp macro="" textlink="">
      <xdr:nvSpPr>
        <xdr:cNvPr id="1735" name="Text Box 11">
          <a:extLst>
            <a:ext uri="{FF2B5EF4-FFF2-40B4-BE49-F238E27FC236}">
              <a16:creationId xmlns:a16="http://schemas.microsoft.com/office/drawing/2014/main" id="{00000000-0008-0000-0400-0000C7060000}"/>
            </a:ext>
          </a:extLst>
        </xdr:cNvPr>
        <xdr:cNvSpPr txBox="1">
          <a:spLocks noChangeArrowheads="1"/>
        </xdr:cNvSpPr>
      </xdr:nvSpPr>
      <xdr:spPr bwMode="auto">
        <a:xfrm>
          <a:off x="3952875" y="28451175"/>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447800"/>
    <xdr:sp macro="" textlink="">
      <xdr:nvSpPr>
        <xdr:cNvPr id="1736" name="Text Box 12">
          <a:extLst>
            <a:ext uri="{FF2B5EF4-FFF2-40B4-BE49-F238E27FC236}">
              <a16:creationId xmlns:a16="http://schemas.microsoft.com/office/drawing/2014/main" id="{00000000-0008-0000-0400-0000C8060000}"/>
            </a:ext>
          </a:extLst>
        </xdr:cNvPr>
        <xdr:cNvSpPr txBox="1">
          <a:spLocks noChangeArrowheads="1"/>
        </xdr:cNvSpPr>
      </xdr:nvSpPr>
      <xdr:spPr bwMode="auto">
        <a:xfrm>
          <a:off x="3952875" y="28451175"/>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447800"/>
    <xdr:sp macro="" textlink="">
      <xdr:nvSpPr>
        <xdr:cNvPr id="1737" name="Text Box 13">
          <a:extLst>
            <a:ext uri="{FF2B5EF4-FFF2-40B4-BE49-F238E27FC236}">
              <a16:creationId xmlns:a16="http://schemas.microsoft.com/office/drawing/2014/main" id="{00000000-0008-0000-0400-0000C9060000}"/>
            </a:ext>
          </a:extLst>
        </xdr:cNvPr>
        <xdr:cNvSpPr txBox="1">
          <a:spLocks noChangeArrowheads="1"/>
        </xdr:cNvSpPr>
      </xdr:nvSpPr>
      <xdr:spPr bwMode="auto">
        <a:xfrm>
          <a:off x="3952875" y="28451175"/>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447800"/>
    <xdr:sp macro="" textlink="">
      <xdr:nvSpPr>
        <xdr:cNvPr id="1738" name="Text Box 14">
          <a:extLst>
            <a:ext uri="{FF2B5EF4-FFF2-40B4-BE49-F238E27FC236}">
              <a16:creationId xmlns:a16="http://schemas.microsoft.com/office/drawing/2014/main" id="{00000000-0008-0000-0400-0000CA060000}"/>
            </a:ext>
          </a:extLst>
        </xdr:cNvPr>
        <xdr:cNvSpPr txBox="1">
          <a:spLocks noChangeArrowheads="1"/>
        </xdr:cNvSpPr>
      </xdr:nvSpPr>
      <xdr:spPr bwMode="auto">
        <a:xfrm>
          <a:off x="3952875" y="28451175"/>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447800"/>
    <xdr:sp macro="" textlink="">
      <xdr:nvSpPr>
        <xdr:cNvPr id="1739" name="Text Box 15">
          <a:extLst>
            <a:ext uri="{FF2B5EF4-FFF2-40B4-BE49-F238E27FC236}">
              <a16:creationId xmlns:a16="http://schemas.microsoft.com/office/drawing/2014/main" id="{00000000-0008-0000-0400-0000CB060000}"/>
            </a:ext>
          </a:extLst>
        </xdr:cNvPr>
        <xdr:cNvSpPr txBox="1">
          <a:spLocks noChangeArrowheads="1"/>
        </xdr:cNvSpPr>
      </xdr:nvSpPr>
      <xdr:spPr bwMode="auto">
        <a:xfrm>
          <a:off x="3952875" y="28451175"/>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447800"/>
    <xdr:sp macro="" textlink="">
      <xdr:nvSpPr>
        <xdr:cNvPr id="1740" name="Text Box 16">
          <a:extLst>
            <a:ext uri="{FF2B5EF4-FFF2-40B4-BE49-F238E27FC236}">
              <a16:creationId xmlns:a16="http://schemas.microsoft.com/office/drawing/2014/main" id="{00000000-0008-0000-0400-0000CC060000}"/>
            </a:ext>
          </a:extLst>
        </xdr:cNvPr>
        <xdr:cNvSpPr txBox="1">
          <a:spLocks noChangeArrowheads="1"/>
        </xdr:cNvSpPr>
      </xdr:nvSpPr>
      <xdr:spPr bwMode="auto">
        <a:xfrm>
          <a:off x="3952875" y="28451175"/>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447800"/>
    <xdr:sp macro="" textlink="">
      <xdr:nvSpPr>
        <xdr:cNvPr id="1741" name="Text Box 17">
          <a:extLst>
            <a:ext uri="{FF2B5EF4-FFF2-40B4-BE49-F238E27FC236}">
              <a16:creationId xmlns:a16="http://schemas.microsoft.com/office/drawing/2014/main" id="{00000000-0008-0000-0400-0000CD060000}"/>
            </a:ext>
          </a:extLst>
        </xdr:cNvPr>
        <xdr:cNvSpPr txBox="1">
          <a:spLocks noChangeArrowheads="1"/>
        </xdr:cNvSpPr>
      </xdr:nvSpPr>
      <xdr:spPr bwMode="auto">
        <a:xfrm>
          <a:off x="3952875" y="28451175"/>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206</xdr:row>
      <xdr:rowOff>0</xdr:rowOff>
    </xdr:from>
    <xdr:ext cx="76200" cy="1447800"/>
    <xdr:sp macro="" textlink="">
      <xdr:nvSpPr>
        <xdr:cNvPr id="1742" name="Text Box 18">
          <a:extLst>
            <a:ext uri="{FF2B5EF4-FFF2-40B4-BE49-F238E27FC236}">
              <a16:creationId xmlns:a16="http://schemas.microsoft.com/office/drawing/2014/main" id="{00000000-0008-0000-0400-0000CE060000}"/>
            </a:ext>
          </a:extLst>
        </xdr:cNvPr>
        <xdr:cNvSpPr txBox="1">
          <a:spLocks noChangeArrowheads="1"/>
        </xdr:cNvSpPr>
      </xdr:nvSpPr>
      <xdr:spPr bwMode="auto">
        <a:xfrm>
          <a:off x="3952875" y="28451175"/>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201</xdr:row>
      <xdr:rowOff>0</xdr:rowOff>
    </xdr:from>
    <xdr:ext cx="76200" cy="200025"/>
    <xdr:sp macro="" textlink="">
      <xdr:nvSpPr>
        <xdr:cNvPr id="1743" name="Text Box 38">
          <a:extLst>
            <a:ext uri="{FF2B5EF4-FFF2-40B4-BE49-F238E27FC236}">
              <a16:creationId xmlns:a16="http://schemas.microsoft.com/office/drawing/2014/main" id="{00000000-0008-0000-0400-0000CF060000}"/>
            </a:ext>
          </a:extLst>
        </xdr:cNvPr>
        <xdr:cNvSpPr txBox="1">
          <a:spLocks noChangeArrowheads="1"/>
        </xdr:cNvSpPr>
      </xdr:nvSpPr>
      <xdr:spPr bwMode="auto">
        <a:xfrm>
          <a:off x="3800475" y="42062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219</xdr:row>
      <xdr:rowOff>0</xdr:rowOff>
    </xdr:from>
    <xdr:ext cx="76200" cy="200025"/>
    <xdr:sp macro="" textlink="">
      <xdr:nvSpPr>
        <xdr:cNvPr id="1744" name="Text Box 38">
          <a:extLst>
            <a:ext uri="{FF2B5EF4-FFF2-40B4-BE49-F238E27FC236}">
              <a16:creationId xmlns:a16="http://schemas.microsoft.com/office/drawing/2014/main" id="{00000000-0008-0000-0400-0000D0060000}"/>
            </a:ext>
          </a:extLst>
        </xdr:cNvPr>
        <xdr:cNvSpPr txBox="1">
          <a:spLocks noChangeArrowheads="1"/>
        </xdr:cNvSpPr>
      </xdr:nvSpPr>
      <xdr:spPr bwMode="auto">
        <a:xfrm>
          <a:off x="4105275" y="4267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188</xdr:row>
      <xdr:rowOff>0</xdr:rowOff>
    </xdr:from>
    <xdr:ext cx="76200" cy="1828800"/>
    <xdr:sp macro="" textlink="">
      <xdr:nvSpPr>
        <xdr:cNvPr id="4" name="Text Box 9">
          <a:extLst>
            <a:ext uri="{FF2B5EF4-FFF2-40B4-BE49-F238E27FC236}">
              <a16:creationId xmlns:a16="http://schemas.microsoft.com/office/drawing/2014/main" id="{00000000-0008-0000-0500-000004000000}"/>
            </a:ext>
          </a:extLst>
        </xdr:cNvPr>
        <xdr:cNvSpPr txBox="1">
          <a:spLocks noChangeArrowheads="1"/>
        </xdr:cNvSpPr>
      </xdr:nvSpPr>
      <xdr:spPr bwMode="auto">
        <a:xfrm>
          <a:off x="3952875" y="36814125"/>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188</xdr:row>
      <xdr:rowOff>0</xdr:rowOff>
    </xdr:from>
    <xdr:ext cx="76200" cy="1828800"/>
    <xdr:sp macro="" textlink="">
      <xdr:nvSpPr>
        <xdr:cNvPr id="5" name="Text Box 10">
          <a:extLst>
            <a:ext uri="{FF2B5EF4-FFF2-40B4-BE49-F238E27FC236}">
              <a16:creationId xmlns:a16="http://schemas.microsoft.com/office/drawing/2014/main" id="{00000000-0008-0000-0500-000005000000}"/>
            </a:ext>
          </a:extLst>
        </xdr:cNvPr>
        <xdr:cNvSpPr txBox="1">
          <a:spLocks noChangeArrowheads="1"/>
        </xdr:cNvSpPr>
      </xdr:nvSpPr>
      <xdr:spPr bwMode="auto">
        <a:xfrm>
          <a:off x="3952875" y="36814125"/>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188</xdr:row>
      <xdr:rowOff>0</xdr:rowOff>
    </xdr:from>
    <xdr:ext cx="76200" cy="1828800"/>
    <xdr:sp macro="" textlink="">
      <xdr:nvSpPr>
        <xdr:cNvPr id="6" name="Text Box 11">
          <a:extLst>
            <a:ext uri="{FF2B5EF4-FFF2-40B4-BE49-F238E27FC236}">
              <a16:creationId xmlns:a16="http://schemas.microsoft.com/office/drawing/2014/main" id="{00000000-0008-0000-0500-000006000000}"/>
            </a:ext>
          </a:extLst>
        </xdr:cNvPr>
        <xdr:cNvSpPr txBox="1">
          <a:spLocks noChangeArrowheads="1"/>
        </xdr:cNvSpPr>
      </xdr:nvSpPr>
      <xdr:spPr bwMode="auto">
        <a:xfrm>
          <a:off x="3952875" y="36814125"/>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188</xdr:row>
      <xdr:rowOff>0</xdr:rowOff>
    </xdr:from>
    <xdr:ext cx="76200" cy="1828800"/>
    <xdr:sp macro="" textlink="">
      <xdr:nvSpPr>
        <xdr:cNvPr id="7" name="Text Box 12">
          <a:extLst>
            <a:ext uri="{FF2B5EF4-FFF2-40B4-BE49-F238E27FC236}">
              <a16:creationId xmlns:a16="http://schemas.microsoft.com/office/drawing/2014/main" id="{00000000-0008-0000-0500-000007000000}"/>
            </a:ext>
          </a:extLst>
        </xdr:cNvPr>
        <xdr:cNvSpPr txBox="1">
          <a:spLocks noChangeArrowheads="1"/>
        </xdr:cNvSpPr>
      </xdr:nvSpPr>
      <xdr:spPr bwMode="auto">
        <a:xfrm>
          <a:off x="3952875" y="36814125"/>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188</xdr:row>
      <xdr:rowOff>0</xdr:rowOff>
    </xdr:from>
    <xdr:ext cx="76200" cy="1828800"/>
    <xdr:sp macro="" textlink="">
      <xdr:nvSpPr>
        <xdr:cNvPr id="8" name="Text Box 13">
          <a:extLst>
            <a:ext uri="{FF2B5EF4-FFF2-40B4-BE49-F238E27FC236}">
              <a16:creationId xmlns:a16="http://schemas.microsoft.com/office/drawing/2014/main" id="{00000000-0008-0000-0500-000008000000}"/>
            </a:ext>
          </a:extLst>
        </xdr:cNvPr>
        <xdr:cNvSpPr txBox="1">
          <a:spLocks noChangeArrowheads="1"/>
        </xdr:cNvSpPr>
      </xdr:nvSpPr>
      <xdr:spPr bwMode="auto">
        <a:xfrm>
          <a:off x="3952875" y="36814125"/>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188</xdr:row>
      <xdr:rowOff>0</xdr:rowOff>
    </xdr:from>
    <xdr:ext cx="76200" cy="1828800"/>
    <xdr:sp macro="" textlink="">
      <xdr:nvSpPr>
        <xdr:cNvPr id="9" name="Text Box 14">
          <a:extLst>
            <a:ext uri="{FF2B5EF4-FFF2-40B4-BE49-F238E27FC236}">
              <a16:creationId xmlns:a16="http://schemas.microsoft.com/office/drawing/2014/main" id="{00000000-0008-0000-0500-000009000000}"/>
            </a:ext>
          </a:extLst>
        </xdr:cNvPr>
        <xdr:cNvSpPr txBox="1">
          <a:spLocks noChangeArrowheads="1"/>
        </xdr:cNvSpPr>
      </xdr:nvSpPr>
      <xdr:spPr bwMode="auto">
        <a:xfrm>
          <a:off x="3952875" y="36814125"/>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188</xdr:row>
      <xdr:rowOff>0</xdr:rowOff>
    </xdr:from>
    <xdr:ext cx="76200" cy="1828800"/>
    <xdr:sp macro="" textlink="">
      <xdr:nvSpPr>
        <xdr:cNvPr id="10" name="Text Box 15">
          <a:extLst>
            <a:ext uri="{FF2B5EF4-FFF2-40B4-BE49-F238E27FC236}">
              <a16:creationId xmlns:a16="http://schemas.microsoft.com/office/drawing/2014/main" id="{00000000-0008-0000-0500-00000A000000}"/>
            </a:ext>
          </a:extLst>
        </xdr:cNvPr>
        <xdr:cNvSpPr txBox="1">
          <a:spLocks noChangeArrowheads="1"/>
        </xdr:cNvSpPr>
      </xdr:nvSpPr>
      <xdr:spPr bwMode="auto">
        <a:xfrm>
          <a:off x="3952875" y="36814125"/>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188</xdr:row>
      <xdr:rowOff>0</xdr:rowOff>
    </xdr:from>
    <xdr:ext cx="76200" cy="1828800"/>
    <xdr:sp macro="" textlink="">
      <xdr:nvSpPr>
        <xdr:cNvPr id="11" name="Text Box 16">
          <a:extLst>
            <a:ext uri="{FF2B5EF4-FFF2-40B4-BE49-F238E27FC236}">
              <a16:creationId xmlns:a16="http://schemas.microsoft.com/office/drawing/2014/main" id="{00000000-0008-0000-0500-00000B000000}"/>
            </a:ext>
          </a:extLst>
        </xdr:cNvPr>
        <xdr:cNvSpPr txBox="1">
          <a:spLocks noChangeArrowheads="1"/>
        </xdr:cNvSpPr>
      </xdr:nvSpPr>
      <xdr:spPr bwMode="auto">
        <a:xfrm>
          <a:off x="3952875" y="36814125"/>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188</xdr:row>
      <xdr:rowOff>0</xdr:rowOff>
    </xdr:from>
    <xdr:ext cx="76200" cy="1828800"/>
    <xdr:sp macro="" textlink="">
      <xdr:nvSpPr>
        <xdr:cNvPr id="12" name="Text Box 17">
          <a:extLst>
            <a:ext uri="{FF2B5EF4-FFF2-40B4-BE49-F238E27FC236}">
              <a16:creationId xmlns:a16="http://schemas.microsoft.com/office/drawing/2014/main" id="{00000000-0008-0000-0500-00000C000000}"/>
            </a:ext>
          </a:extLst>
        </xdr:cNvPr>
        <xdr:cNvSpPr txBox="1">
          <a:spLocks noChangeArrowheads="1"/>
        </xdr:cNvSpPr>
      </xdr:nvSpPr>
      <xdr:spPr bwMode="auto">
        <a:xfrm>
          <a:off x="3952875" y="36814125"/>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188</xdr:row>
      <xdr:rowOff>0</xdr:rowOff>
    </xdr:from>
    <xdr:ext cx="76200" cy="1828800"/>
    <xdr:sp macro="" textlink="">
      <xdr:nvSpPr>
        <xdr:cNvPr id="13" name="Text Box 18">
          <a:extLst>
            <a:ext uri="{FF2B5EF4-FFF2-40B4-BE49-F238E27FC236}">
              <a16:creationId xmlns:a16="http://schemas.microsoft.com/office/drawing/2014/main" id="{00000000-0008-0000-0500-00000D000000}"/>
            </a:ext>
          </a:extLst>
        </xdr:cNvPr>
        <xdr:cNvSpPr txBox="1">
          <a:spLocks noChangeArrowheads="1"/>
        </xdr:cNvSpPr>
      </xdr:nvSpPr>
      <xdr:spPr bwMode="auto">
        <a:xfrm>
          <a:off x="3952875" y="36814125"/>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76200" cy="600075"/>
    <xdr:sp macro="" textlink="">
      <xdr:nvSpPr>
        <xdr:cNvPr id="17" name="Text Box 2">
          <a:extLst>
            <a:ext uri="{FF2B5EF4-FFF2-40B4-BE49-F238E27FC236}">
              <a16:creationId xmlns:a16="http://schemas.microsoft.com/office/drawing/2014/main" id="{00000000-0008-0000-0500-000011000000}"/>
            </a:ext>
          </a:extLst>
        </xdr:cNvPr>
        <xdr:cNvSpPr txBox="1">
          <a:spLocks noChangeArrowheads="1"/>
        </xdr:cNvSpPr>
      </xdr:nvSpPr>
      <xdr:spPr bwMode="auto">
        <a:xfrm>
          <a:off x="3952875" y="57054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76200" cy="600075"/>
    <xdr:sp macro="" textlink="">
      <xdr:nvSpPr>
        <xdr:cNvPr id="18" name="Text Box 2">
          <a:extLst>
            <a:ext uri="{FF2B5EF4-FFF2-40B4-BE49-F238E27FC236}">
              <a16:creationId xmlns:a16="http://schemas.microsoft.com/office/drawing/2014/main" id="{00000000-0008-0000-0500-000012000000}"/>
            </a:ext>
          </a:extLst>
        </xdr:cNvPr>
        <xdr:cNvSpPr txBox="1">
          <a:spLocks noChangeArrowheads="1"/>
        </xdr:cNvSpPr>
      </xdr:nvSpPr>
      <xdr:spPr bwMode="auto">
        <a:xfrm>
          <a:off x="3952875" y="57054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219075</xdr:colOff>
      <xdr:row>13</xdr:row>
      <xdr:rowOff>0</xdr:rowOff>
    </xdr:from>
    <xdr:ext cx="76200" cy="1581150"/>
    <xdr:sp macro="" textlink="">
      <xdr:nvSpPr>
        <xdr:cNvPr id="19" name="Text Box 9">
          <a:extLst>
            <a:ext uri="{FF2B5EF4-FFF2-40B4-BE49-F238E27FC236}">
              <a16:creationId xmlns:a16="http://schemas.microsoft.com/office/drawing/2014/main" id="{00000000-0008-0000-0500-000013000000}"/>
            </a:ext>
          </a:extLst>
        </xdr:cNvPr>
        <xdr:cNvSpPr txBox="1">
          <a:spLocks noChangeArrowheads="1"/>
        </xdr:cNvSpPr>
      </xdr:nvSpPr>
      <xdr:spPr bwMode="auto">
        <a:xfrm>
          <a:off x="13582650" y="4191000"/>
          <a:ext cx="762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600075"/>
    <xdr:sp macro="" textlink="">
      <xdr:nvSpPr>
        <xdr:cNvPr id="84" name="Text Box 2">
          <a:extLst>
            <a:ext uri="{FF2B5EF4-FFF2-40B4-BE49-F238E27FC236}">
              <a16:creationId xmlns:a16="http://schemas.microsoft.com/office/drawing/2014/main" id="{00000000-0008-0000-0500-000054000000}"/>
            </a:ext>
          </a:extLst>
        </xdr:cNvPr>
        <xdr:cNvSpPr txBox="1">
          <a:spLocks noChangeArrowheads="1"/>
        </xdr:cNvSpPr>
      </xdr:nvSpPr>
      <xdr:spPr bwMode="auto">
        <a:xfrm>
          <a:off x="3952875" y="59721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600075"/>
    <xdr:sp macro="" textlink="">
      <xdr:nvSpPr>
        <xdr:cNvPr id="85" name="Text Box 2">
          <a:extLst>
            <a:ext uri="{FF2B5EF4-FFF2-40B4-BE49-F238E27FC236}">
              <a16:creationId xmlns:a16="http://schemas.microsoft.com/office/drawing/2014/main" id="{00000000-0008-0000-0500-000055000000}"/>
            </a:ext>
          </a:extLst>
        </xdr:cNvPr>
        <xdr:cNvSpPr txBox="1">
          <a:spLocks noChangeArrowheads="1"/>
        </xdr:cNvSpPr>
      </xdr:nvSpPr>
      <xdr:spPr bwMode="auto">
        <a:xfrm>
          <a:off x="3952875" y="59721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600075"/>
    <xdr:sp macro="" textlink="">
      <xdr:nvSpPr>
        <xdr:cNvPr id="86" name="Text Box 2">
          <a:extLst>
            <a:ext uri="{FF2B5EF4-FFF2-40B4-BE49-F238E27FC236}">
              <a16:creationId xmlns:a16="http://schemas.microsoft.com/office/drawing/2014/main" id="{00000000-0008-0000-0500-000056000000}"/>
            </a:ext>
          </a:extLst>
        </xdr:cNvPr>
        <xdr:cNvSpPr txBox="1">
          <a:spLocks noChangeArrowheads="1"/>
        </xdr:cNvSpPr>
      </xdr:nvSpPr>
      <xdr:spPr bwMode="auto">
        <a:xfrm>
          <a:off x="3952875" y="73342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600075"/>
    <xdr:sp macro="" textlink="">
      <xdr:nvSpPr>
        <xdr:cNvPr id="87" name="Text Box 2">
          <a:extLst>
            <a:ext uri="{FF2B5EF4-FFF2-40B4-BE49-F238E27FC236}">
              <a16:creationId xmlns:a16="http://schemas.microsoft.com/office/drawing/2014/main" id="{00000000-0008-0000-0500-000057000000}"/>
            </a:ext>
          </a:extLst>
        </xdr:cNvPr>
        <xdr:cNvSpPr txBox="1">
          <a:spLocks noChangeArrowheads="1"/>
        </xdr:cNvSpPr>
      </xdr:nvSpPr>
      <xdr:spPr bwMode="auto">
        <a:xfrm>
          <a:off x="3952875" y="73342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219075</xdr:colOff>
      <xdr:row>8</xdr:row>
      <xdr:rowOff>0</xdr:rowOff>
    </xdr:from>
    <xdr:ext cx="76200" cy="1581150"/>
    <xdr:sp macro="" textlink="">
      <xdr:nvSpPr>
        <xdr:cNvPr id="2" name="Text Box 9">
          <a:extLst>
            <a:ext uri="{FF2B5EF4-FFF2-40B4-BE49-F238E27FC236}">
              <a16:creationId xmlns:a16="http://schemas.microsoft.com/office/drawing/2014/main" id="{00000000-0008-0000-0600-000002000000}"/>
            </a:ext>
          </a:extLst>
        </xdr:cNvPr>
        <xdr:cNvSpPr txBox="1">
          <a:spLocks noChangeArrowheads="1"/>
        </xdr:cNvSpPr>
      </xdr:nvSpPr>
      <xdr:spPr bwMode="auto">
        <a:xfrm>
          <a:off x="13449300" y="2771775"/>
          <a:ext cx="762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190500"/>
    <xdr:sp macro="" textlink="">
      <xdr:nvSpPr>
        <xdr:cNvPr id="4" name="Text Box 3">
          <a:extLst>
            <a:ext uri="{FF2B5EF4-FFF2-40B4-BE49-F238E27FC236}">
              <a16:creationId xmlns:a16="http://schemas.microsoft.com/office/drawing/2014/main" id="{00000000-0008-0000-0600-000004000000}"/>
            </a:ext>
          </a:extLst>
        </xdr:cNvPr>
        <xdr:cNvSpPr txBox="1">
          <a:spLocks noChangeArrowheads="1"/>
        </xdr:cNvSpPr>
      </xdr:nvSpPr>
      <xdr:spPr bwMode="auto">
        <a:xfrm>
          <a:off x="4171950" y="100298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600075"/>
    <xdr:sp macro="" textlink="">
      <xdr:nvSpPr>
        <xdr:cNvPr id="5" name="Text Box 2">
          <a:extLst>
            <a:ext uri="{FF2B5EF4-FFF2-40B4-BE49-F238E27FC236}">
              <a16:creationId xmlns:a16="http://schemas.microsoft.com/office/drawing/2014/main" id="{00000000-0008-0000-0600-000005000000}"/>
            </a:ext>
          </a:extLst>
        </xdr:cNvPr>
        <xdr:cNvSpPr txBox="1">
          <a:spLocks noChangeArrowheads="1"/>
        </xdr:cNvSpPr>
      </xdr:nvSpPr>
      <xdr:spPr bwMode="auto">
        <a:xfrm>
          <a:off x="4171950" y="999172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200025"/>
    <xdr:sp macro="" textlink="">
      <xdr:nvSpPr>
        <xdr:cNvPr id="6" name="Text Box 2">
          <a:extLst>
            <a:ext uri="{FF2B5EF4-FFF2-40B4-BE49-F238E27FC236}">
              <a16:creationId xmlns:a16="http://schemas.microsoft.com/office/drawing/2014/main" id="{00000000-0008-0000-0600-000006000000}"/>
            </a:ext>
          </a:extLst>
        </xdr:cNvPr>
        <xdr:cNvSpPr txBox="1">
          <a:spLocks noChangeArrowheads="1"/>
        </xdr:cNvSpPr>
      </xdr:nvSpPr>
      <xdr:spPr bwMode="auto">
        <a:xfrm>
          <a:off x="4171950" y="999172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7" name="Text Box 6">
          <a:extLst>
            <a:ext uri="{FF2B5EF4-FFF2-40B4-BE49-F238E27FC236}">
              <a16:creationId xmlns:a16="http://schemas.microsoft.com/office/drawing/2014/main" id="{00000000-0008-0000-0600-000007000000}"/>
            </a:ext>
          </a:extLst>
        </xdr:cNvPr>
        <xdr:cNvSpPr txBox="1">
          <a:spLocks noChangeArrowheads="1"/>
        </xdr:cNvSpPr>
      </xdr:nvSpPr>
      <xdr:spPr bwMode="auto">
        <a:xfrm>
          <a:off x="4171950" y="999172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8" name="Text Box 7">
          <a:extLst>
            <a:ext uri="{FF2B5EF4-FFF2-40B4-BE49-F238E27FC236}">
              <a16:creationId xmlns:a16="http://schemas.microsoft.com/office/drawing/2014/main" id="{00000000-0008-0000-0600-000008000000}"/>
            </a:ext>
          </a:extLst>
        </xdr:cNvPr>
        <xdr:cNvSpPr txBox="1">
          <a:spLocks noChangeArrowheads="1"/>
        </xdr:cNvSpPr>
      </xdr:nvSpPr>
      <xdr:spPr bwMode="auto">
        <a:xfrm>
          <a:off x="4171950" y="999172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9" name="Text Box 8">
          <a:extLst>
            <a:ext uri="{FF2B5EF4-FFF2-40B4-BE49-F238E27FC236}">
              <a16:creationId xmlns:a16="http://schemas.microsoft.com/office/drawing/2014/main" id="{00000000-0008-0000-0600-000009000000}"/>
            </a:ext>
          </a:extLst>
        </xdr:cNvPr>
        <xdr:cNvSpPr txBox="1">
          <a:spLocks noChangeArrowheads="1"/>
        </xdr:cNvSpPr>
      </xdr:nvSpPr>
      <xdr:spPr bwMode="auto">
        <a:xfrm>
          <a:off x="4171950" y="999172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10" name="Text Box 9">
          <a:extLst>
            <a:ext uri="{FF2B5EF4-FFF2-40B4-BE49-F238E27FC236}">
              <a16:creationId xmlns:a16="http://schemas.microsoft.com/office/drawing/2014/main" id="{00000000-0008-0000-0600-00000A000000}"/>
            </a:ext>
          </a:extLst>
        </xdr:cNvPr>
        <xdr:cNvSpPr txBox="1">
          <a:spLocks noChangeArrowheads="1"/>
        </xdr:cNvSpPr>
      </xdr:nvSpPr>
      <xdr:spPr bwMode="auto">
        <a:xfrm>
          <a:off x="4171950" y="999172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11" name="Text Box 10">
          <a:extLst>
            <a:ext uri="{FF2B5EF4-FFF2-40B4-BE49-F238E27FC236}">
              <a16:creationId xmlns:a16="http://schemas.microsoft.com/office/drawing/2014/main" id="{00000000-0008-0000-0600-00000B000000}"/>
            </a:ext>
          </a:extLst>
        </xdr:cNvPr>
        <xdr:cNvSpPr txBox="1">
          <a:spLocks noChangeArrowheads="1"/>
        </xdr:cNvSpPr>
      </xdr:nvSpPr>
      <xdr:spPr bwMode="auto">
        <a:xfrm>
          <a:off x="4171950" y="99917250"/>
          <a:ext cx="76200" cy="200025"/>
        </a:xfrm>
        <a:prstGeom prst="rect">
          <a:avLst/>
        </a:prstGeom>
        <a:noFill/>
        <a:ln w="9525">
          <a:noFill/>
          <a:miter lim="800000"/>
          <a:headEnd/>
          <a:tailEnd/>
        </a:ln>
      </xdr:spPr>
    </xdr:sp>
    <xdr:clientData/>
  </xdr:oneCellAnchor>
  <xdr:oneCellAnchor>
    <xdr:from>
      <xdr:col>2</xdr:col>
      <xdr:colOff>790575</xdr:colOff>
      <xdr:row>138</xdr:row>
      <xdr:rowOff>0</xdr:rowOff>
    </xdr:from>
    <xdr:ext cx="76200" cy="200025"/>
    <xdr:sp macro="" textlink="">
      <xdr:nvSpPr>
        <xdr:cNvPr id="12" name="Text Box 11">
          <a:extLst>
            <a:ext uri="{FF2B5EF4-FFF2-40B4-BE49-F238E27FC236}">
              <a16:creationId xmlns:a16="http://schemas.microsoft.com/office/drawing/2014/main" id="{00000000-0008-0000-0600-00000C000000}"/>
            </a:ext>
          </a:extLst>
        </xdr:cNvPr>
        <xdr:cNvSpPr txBox="1">
          <a:spLocks noChangeArrowheads="1"/>
        </xdr:cNvSpPr>
      </xdr:nvSpPr>
      <xdr:spPr bwMode="auto">
        <a:xfrm>
          <a:off x="1762125" y="99917250"/>
          <a:ext cx="76200" cy="200025"/>
        </a:xfrm>
        <a:prstGeom prst="rect">
          <a:avLst/>
        </a:prstGeom>
        <a:noFill/>
        <a:ln w="9525">
          <a:noFill/>
          <a:miter lim="800000"/>
          <a:headEnd/>
          <a:tailEnd/>
        </a:ln>
      </xdr:spPr>
    </xdr:sp>
    <xdr:clientData/>
  </xdr:oneCellAnchor>
  <xdr:oneCellAnchor>
    <xdr:from>
      <xdr:col>2</xdr:col>
      <xdr:colOff>790575</xdr:colOff>
      <xdr:row>138</xdr:row>
      <xdr:rowOff>0</xdr:rowOff>
    </xdr:from>
    <xdr:ext cx="76200" cy="200025"/>
    <xdr:sp macro="" textlink="">
      <xdr:nvSpPr>
        <xdr:cNvPr id="13" name="Text Box 12">
          <a:extLst>
            <a:ext uri="{FF2B5EF4-FFF2-40B4-BE49-F238E27FC236}">
              <a16:creationId xmlns:a16="http://schemas.microsoft.com/office/drawing/2014/main" id="{00000000-0008-0000-0600-00000D000000}"/>
            </a:ext>
          </a:extLst>
        </xdr:cNvPr>
        <xdr:cNvSpPr txBox="1">
          <a:spLocks noChangeArrowheads="1"/>
        </xdr:cNvSpPr>
      </xdr:nvSpPr>
      <xdr:spPr bwMode="auto">
        <a:xfrm>
          <a:off x="1762125" y="999172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14" name="Text Box 13">
          <a:extLst>
            <a:ext uri="{FF2B5EF4-FFF2-40B4-BE49-F238E27FC236}">
              <a16:creationId xmlns:a16="http://schemas.microsoft.com/office/drawing/2014/main" id="{00000000-0008-0000-0600-00000E000000}"/>
            </a:ext>
          </a:extLst>
        </xdr:cNvPr>
        <xdr:cNvSpPr txBox="1">
          <a:spLocks noChangeArrowheads="1"/>
        </xdr:cNvSpPr>
      </xdr:nvSpPr>
      <xdr:spPr bwMode="auto">
        <a:xfrm>
          <a:off x="4171950" y="999172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15" name="Text Box 14">
          <a:extLst>
            <a:ext uri="{FF2B5EF4-FFF2-40B4-BE49-F238E27FC236}">
              <a16:creationId xmlns:a16="http://schemas.microsoft.com/office/drawing/2014/main" id="{00000000-0008-0000-0600-00000F000000}"/>
            </a:ext>
          </a:extLst>
        </xdr:cNvPr>
        <xdr:cNvSpPr txBox="1">
          <a:spLocks noChangeArrowheads="1"/>
        </xdr:cNvSpPr>
      </xdr:nvSpPr>
      <xdr:spPr bwMode="auto">
        <a:xfrm>
          <a:off x="4171950" y="99917250"/>
          <a:ext cx="76200" cy="200025"/>
        </a:xfrm>
        <a:prstGeom prst="rect">
          <a:avLst/>
        </a:prstGeom>
        <a:noFill/>
        <a:ln w="9525">
          <a:noFill/>
          <a:miter lim="800000"/>
          <a:headEnd/>
          <a:tailEnd/>
        </a:ln>
      </xdr:spPr>
    </xdr:sp>
    <xdr:clientData/>
  </xdr:oneCellAnchor>
  <xdr:oneCellAnchor>
    <xdr:from>
      <xdr:col>2</xdr:col>
      <xdr:colOff>790575</xdr:colOff>
      <xdr:row>138</xdr:row>
      <xdr:rowOff>0</xdr:rowOff>
    </xdr:from>
    <xdr:ext cx="76200" cy="200025"/>
    <xdr:sp macro="" textlink="">
      <xdr:nvSpPr>
        <xdr:cNvPr id="16" name="Text Box 15">
          <a:extLst>
            <a:ext uri="{FF2B5EF4-FFF2-40B4-BE49-F238E27FC236}">
              <a16:creationId xmlns:a16="http://schemas.microsoft.com/office/drawing/2014/main" id="{00000000-0008-0000-0600-000010000000}"/>
            </a:ext>
          </a:extLst>
        </xdr:cNvPr>
        <xdr:cNvSpPr txBox="1">
          <a:spLocks noChangeArrowheads="1"/>
        </xdr:cNvSpPr>
      </xdr:nvSpPr>
      <xdr:spPr bwMode="auto">
        <a:xfrm>
          <a:off x="1762125" y="99917250"/>
          <a:ext cx="76200" cy="200025"/>
        </a:xfrm>
        <a:prstGeom prst="rect">
          <a:avLst/>
        </a:prstGeom>
        <a:noFill/>
        <a:ln w="9525">
          <a:noFill/>
          <a:miter lim="800000"/>
          <a:headEnd/>
          <a:tailEnd/>
        </a:ln>
      </xdr:spPr>
    </xdr:sp>
    <xdr:clientData/>
  </xdr:oneCellAnchor>
  <xdr:oneCellAnchor>
    <xdr:from>
      <xdr:col>2</xdr:col>
      <xdr:colOff>790575</xdr:colOff>
      <xdr:row>138</xdr:row>
      <xdr:rowOff>0</xdr:rowOff>
    </xdr:from>
    <xdr:ext cx="76200" cy="200025"/>
    <xdr:sp macro="" textlink="">
      <xdr:nvSpPr>
        <xdr:cNvPr id="17" name="Text Box 16">
          <a:extLst>
            <a:ext uri="{FF2B5EF4-FFF2-40B4-BE49-F238E27FC236}">
              <a16:creationId xmlns:a16="http://schemas.microsoft.com/office/drawing/2014/main" id="{00000000-0008-0000-0600-000011000000}"/>
            </a:ext>
          </a:extLst>
        </xdr:cNvPr>
        <xdr:cNvSpPr txBox="1">
          <a:spLocks noChangeArrowheads="1"/>
        </xdr:cNvSpPr>
      </xdr:nvSpPr>
      <xdr:spPr bwMode="auto">
        <a:xfrm>
          <a:off x="1762125" y="999172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18" name="Text Box 17">
          <a:extLst>
            <a:ext uri="{FF2B5EF4-FFF2-40B4-BE49-F238E27FC236}">
              <a16:creationId xmlns:a16="http://schemas.microsoft.com/office/drawing/2014/main" id="{00000000-0008-0000-0600-000012000000}"/>
            </a:ext>
          </a:extLst>
        </xdr:cNvPr>
        <xdr:cNvSpPr txBox="1">
          <a:spLocks noChangeArrowheads="1"/>
        </xdr:cNvSpPr>
      </xdr:nvSpPr>
      <xdr:spPr bwMode="auto">
        <a:xfrm>
          <a:off x="4171950" y="999172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19" name="Text Box 18">
          <a:extLst>
            <a:ext uri="{FF2B5EF4-FFF2-40B4-BE49-F238E27FC236}">
              <a16:creationId xmlns:a16="http://schemas.microsoft.com/office/drawing/2014/main" id="{00000000-0008-0000-0600-000013000000}"/>
            </a:ext>
          </a:extLst>
        </xdr:cNvPr>
        <xdr:cNvSpPr txBox="1">
          <a:spLocks noChangeArrowheads="1"/>
        </xdr:cNvSpPr>
      </xdr:nvSpPr>
      <xdr:spPr bwMode="auto">
        <a:xfrm>
          <a:off x="4171950" y="99917250"/>
          <a:ext cx="76200" cy="200025"/>
        </a:xfrm>
        <a:prstGeom prst="rect">
          <a:avLst/>
        </a:prstGeom>
        <a:noFill/>
        <a:ln w="9525">
          <a:noFill/>
          <a:miter lim="800000"/>
          <a:headEnd/>
          <a:tailEnd/>
        </a:ln>
      </xdr:spPr>
    </xdr:sp>
    <xdr:clientData/>
  </xdr:oneCellAnchor>
  <xdr:oneCellAnchor>
    <xdr:from>
      <xdr:col>2</xdr:col>
      <xdr:colOff>790575</xdr:colOff>
      <xdr:row>138</xdr:row>
      <xdr:rowOff>0</xdr:rowOff>
    </xdr:from>
    <xdr:ext cx="76200" cy="200025"/>
    <xdr:sp macro="" textlink="">
      <xdr:nvSpPr>
        <xdr:cNvPr id="20" name="Text Box 19">
          <a:extLst>
            <a:ext uri="{FF2B5EF4-FFF2-40B4-BE49-F238E27FC236}">
              <a16:creationId xmlns:a16="http://schemas.microsoft.com/office/drawing/2014/main" id="{00000000-0008-0000-0600-000014000000}"/>
            </a:ext>
          </a:extLst>
        </xdr:cNvPr>
        <xdr:cNvSpPr txBox="1">
          <a:spLocks noChangeArrowheads="1"/>
        </xdr:cNvSpPr>
      </xdr:nvSpPr>
      <xdr:spPr bwMode="auto">
        <a:xfrm>
          <a:off x="1762125" y="99917250"/>
          <a:ext cx="76200" cy="200025"/>
        </a:xfrm>
        <a:prstGeom prst="rect">
          <a:avLst/>
        </a:prstGeom>
        <a:noFill/>
        <a:ln w="9525">
          <a:noFill/>
          <a:miter lim="800000"/>
          <a:headEnd/>
          <a:tailEnd/>
        </a:ln>
      </xdr:spPr>
    </xdr:sp>
    <xdr:clientData/>
  </xdr:oneCellAnchor>
  <xdr:oneCellAnchor>
    <xdr:from>
      <xdr:col>2</xdr:col>
      <xdr:colOff>790575</xdr:colOff>
      <xdr:row>138</xdr:row>
      <xdr:rowOff>0</xdr:rowOff>
    </xdr:from>
    <xdr:ext cx="76200" cy="200025"/>
    <xdr:sp macro="" textlink="">
      <xdr:nvSpPr>
        <xdr:cNvPr id="21" name="Text Box 20">
          <a:extLst>
            <a:ext uri="{FF2B5EF4-FFF2-40B4-BE49-F238E27FC236}">
              <a16:creationId xmlns:a16="http://schemas.microsoft.com/office/drawing/2014/main" id="{00000000-0008-0000-0600-000015000000}"/>
            </a:ext>
          </a:extLst>
        </xdr:cNvPr>
        <xdr:cNvSpPr txBox="1">
          <a:spLocks noChangeArrowheads="1"/>
        </xdr:cNvSpPr>
      </xdr:nvSpPr>
      <xdr:spPr bwMode="auto">
        <a:xfrm>
          <a:off x="1762125" y="999172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22" name="Text Box 22">
          <a:extLst>
            <a:ext uri="{FF2B5EF4-FFF2-40B4-BE49-F238E27FC236}">
              <a16:creationId xmlns:a16="http://schemas.microsoft.com/office/drawing/2014/main" id="{00000000-0008-0000-0600-000016000000}"/>
            </a:ext>
          </a:extLst>
        </xdr:cNvPr>
        <xdr:cNvSpPr txBox="1">
          <a:spLocks noChangeArrowheads="1"/>
        </xdr:cNvSpPr>
      </xdr:nvSpPr>
      <xdr:spPr bwMode="auto">
        <a:xfrm>
          <a:off x="4171950" y="999172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23" name="Text Box 23">
          <a:extLst>
            <a:ext uri="{FF2B5EF4-FFF2-40B4-BE49-F238E27FC236}">
              <a16:creationId xmlns:a16="http://schemas.microsoft.com/office/drawing/2014/main" id="{00000000-0008-0000-0600-000017000000}"/>
            </a:ext>
          </a:extLst>
        </xdr:cNvPr>
        <xdr:cNvSpPr txBox="1">
          <a:spLocks noChangeArrowheads="1"/>
        </xdr:cNvSpPr>
      </xdr:nvSpPr>
      <xdr:spPr bwMode="auto">
        <a:xfrm>
          <a:off x="4171950" y="99917250"/>
          <a:ext cx="76200" cy="200025"/>
        </a:xfrm>
        <a:prstGeom prst="rect">
          <a:avLst/>
        </a:prstGeom>
        <a:noFill/>
        <a:ln w="9525">
          <a:noFill/>
          <a:miter lim="800000"/>
          <a:headEnd/>
          <a:tailEnd/>
        </a:ln>
      </xdr:spPr>
    </xdr:sp>
    <xdr:clientData/>
  </xdr:oneCellAnchor>
  <xdr:oneCellAnchor>
    <xdr:from>
      <xdr:col>2</xdr:col>
      <xdr:colOff>790575</xdr:colOff>
      <xdr:row>138</xdr:row>
      <xdr:rowOff>0</xdr:rowOff>
    </xdr:from>
    <xdr:ext cx="76200" cy="200025"/>
    <xdr:sp macro="" textlink="">
      <xdr:nvSpPr>
        <xdr:cNvPr id="24" name="Text Box 24">
          <a:extLst>
            <a:ext uri="{FF2B5EF4-FFF2-40B4-BE49-F238E27FC236}">
              <a16:creationId xmlns:a16="http://schemas.microsoft.com/office/drawing/2014/main" id="{00000000-0008-0000-0600-000018000000}"/>
            </a:ext>
          </a:extLst>
        </xdr:cNvPr>
        <xdr:cNvSpPr txBox="1">
          <a:spLocks noChangeArrowheads="1"/>
        </xdr:cNvSpPr>
      </xdr:nvSpPr>
      <xdr:spPr bwMode="auto">
        <a:xfrm>
          <a:off x="1762125" y="99917250"/>
          <a:ext cx="76200" cy="200025"/>
        </a:xfrm>
        <a:prstGeom prst="rect">
          <a:avLst/>
        </a:prstGeom>
        <a:noFill/>
        <a:ln w="9525">
          <a:noFill/>
          <a:miter lim="800000"/>
          <a:headEnd/>
          <a:tailEnd/>
        </a:ln>
      </xdr:spPr>
    </xdr:sp>
    <xdr:clientData/>
  </xdr:oneCellAnchor>
  <xdr:oneCellAnchor>
    <xdr:from>
      <xdr:col>2</xdr:col>
      <xdr:colOff>790575</xdr:colOff>
      <xdr:row>138</xdr:row>
      <xdr:rowOff>0</xdr:rowOff>
    </xdr:from>
    <xdr:ext cx="76200" cy="200025"/>
    <xdr:sp macro="" textlink="">
      <xdr:nvSpPr>
        <xdr:cNvPr id="25" name="Text Box 25">
          <a:extLst>
            <a:ext uri="{FF2B5EF4-FFF2-40B4-BE49-F238E27FC236}">
              <a16:creationId xmlns:a16="http://schemas.microsoft.com/office/drawing/2014/main" id="{00000000-0008-0000-0600-000019000000}"/>
            </a:ext>
          </a:extLst>
        </xdr:cNvPr>
        <xdr:cNvSpPr txBox="1">
          <a:spLocks noChangeArrowheads="1"/>
        </xdr:cNvSpPr>
      </xdr:nvSpPr>
      <xdr:spPr bwMode="auto">
        <a:xfrm>
          <a:off x="1762125" y="999172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26" name="Text Box 3">
          <a:extLst>
            <a:ext uri="{FF2B5EF4-FFF2-40B4-BE49-F238E27FC236}">
              <a16:creationId xmlns:a16="http://schemas.microsoft.com/office/drawing/2014/main" id="{00000000-0008-0000-0600-00001A000000}"/>
            </a:ext>
          </a:extLst>
        </xdr:cNvPr>
        <xdr:cNvSpPr txBox="1">
          <a:spLocks noChangeArrowheads="1"/>
        </xdr:cNvSpPr>
      </xdr:nvSpPr>
      <xdr:spPr bwMode="auto">
        <a:xfrm>
          <a:off x="4171950" y="999172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27" name="Text Box 4">
          <a:extLst>
            <a:ext uri="{FF2B5EF4-FFF2-40B4-BE49-F238E27FC236}">
              <a16:creationId xmlns:a16="http://schemas.microsoft.com/office/drawing/2014/main" id="{00000000-0008-0000-0600-00001B000000}"/>
            </a:ext>
          </a:extLst>
        </xdr:cNvPr>
        <xdr:cNvSpPr txBox="1">
          <a:spLocks noChangeArrowheads="1"/>
        </xdr:cNvSpPr>
      </xdr:nvSpPr>
      <xdr:spPr bwMode="auto">
        <a:xfrm>
          <a:off x="4171950" y="999172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28" name="Text Box 5">
          <a:extLst>
            <a:ext uri="{FF2B5EF4-FFF2-40B4-BE49-F238E27FC236}">
              <a16:creationId xmlns:a16="http://schemas.microsoft.com/office/drawing/2014/main" id="{00000000-0008-0000-0600-00001C000000}"/>
            </a:ext>
          </a:extLst>
        </xdr:cNvPr>
        <xdr:cNvSpPr txBox="1">
          <a:spLocks noChangeArrowheads="1"/>
        </xdr:cNvSpPr>
      </xdr:nvSpPr>
      <xdr:spPr bwMode="auto">
        <a:xfrm>
          <a:off x="4171950" y="999172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29" name="Text Box 6">
          <a:extLst>
            <a:ext uri="{FF2B5EF4-FFF2-40B4-BE49-F238E27FC236}">
              <a16:creationId xmlns:a16="http://schemas.microsoft.com/office/drawing/2014/main" id="{00000000-0008-0000-0600-00001D000000}"/>
            </a:ext>
          </a:extLst>
        </xdr:cNvPr>
        <xdr:cNvSpPr txBox="1">
          <a:spLocks noChangeArrowheads="1"/>
        </xdr:cNvSpPr>
      </xdr:nvSpPr>
      <xdr:spPr bwMode="auto">
        <a:xfrm>
          <a:off x="4171950" y="999172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30" name="Text Box 7">
          <a:extLst>
            <a:ext uri="{FF2B5EF4-FFF2-40B4-BE49-F238E27FC236}">
              <a16:creationId xmlns:a16="http://schemas.microsoft.com/office/drawing/2014/main" id="{00000000-0008-0000-0600-00001E000000}"/>
            </a:ext>
          </a:extLst>
        </xdr:cNvPr>
        <xdr:cNvSpPr txBox="1">
          <a:spLocks noChangeArrowheads="1"/>
        </xdr:cNvSpPr>
      </xdr:nvSpPr>
      <xdr:spPr bwMode="auto">
        <a:xfrm>
          <a:off x="4171950" y="999172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31" name="Text Box 8">
          <a:extLst>
            <a:ext uri="{FF2B5EF4-FFF2-40B4-BE49-F238E27FC236}">
              <a16:creationId xmlns:a16="http://schemas.microsoft.com/office/drawing/2014/main" id="{00000000-0008-0000-0600-00001F000000}"/>
            </a:ext>
          </a:extLst>
        </xdr:cNvPr>
        <xdr:cNvSpPr txBox="1">
          <a:spLocks noChangeArrowheads="1"/>
        </xdr:cNvSpPr>
      </xdr:nvSpPr>
      <xdr:spPr bwMode="auto">
        <a:xfrm>
          <a:off x="4171950" y="999172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32" name="Text Box 17">
          <a:extLst>
            <a:ext uri="{FF2B5EF4-FFF2-40B4-BE49-F238E27FC236}">
              <a16:creationId xmlns:a16="http://schemas.microsoft.com/office/drawing/2014/main" id="{00000000-0008-0000-0600-000020000000}"/>
            </a:ext>
          </a:extLst>
        </xdr:cNvPr>
        <xdr:cNvSpPr txBox="1">
          <a:spLocks noChangeArrowheads="1"/>
        </xdr:cNvSpPr>
      </xdr:nvSpPr>
      <xdr:spPr bwMode="auto">
        <a:xfrm>
          <a:off x="4171950" y="999172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33" name="Text Box 54">
          <a:extLst>
            <a:ext uri="{FF2B5EF4-FFF2-40B4-BE49-F238E27FC236}">
              <a16:creationId xmlns:a16="http://schemas.microsoft.com/office/drawing/2014/main" id="{00000000-0008-0000-0600-000021000000}"/>
            </a:ext>
          </a:extLst>
        </xdr:cNvPr>
        <xdr:cNvSpPr txBox="1">
          <a:spLocks noChangeArrowheads="1"/>
        </xdr:cNvSpPr>
      </xdr:nvSpPr>
      <xdr:spPr bwMode="auto">
        <a:xfrm>
          <a:off x="4171950" y="999172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34" name="Text Box 55">
          <a:extLst>
            <a:ext uri="{FF2B5EF4-FFF2-40B4-BE49-F238E27FC236}">
              <a16:creationId xmlns:a16="http://schemas.microsoft.com/office/drawing/2014/main" id="{00000000-0008-0000-0600-000022000000}"/>
            </a:ext>
          </a:extLst>
        </xdr:cNvPr>
        <xdr:cNvSpPr txBox="1">
          <a:spLocks noChangeArrowheads="1"/>
        </xdr:cNvSpPr>
      </xdr:nvSpPr>
      <xdr:spPr bwMode="auto">
        <a:xfrm>
          <a:off x="4171950" y="999172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35" name="Text Box 56">
          <a:extLst>
            <a:ext uri="{FF2B5EF4-FFF2-40B4-BE49-F238E27FC236}">
              <a16:creationId xmlns:a16="http://schemas.microsoft.com/office/drawing/2014/main" id="{00000000-0008-0000-0600-000023000000}"/>
            </a:ext>
          </a:extLst>
        </xdr:cNvPr>
        <xdr:cNvSpPr txBox="1">
          <a:spLocks noChangeArrowheads="1"/>
        </xdr:cNvSpPr>
      </xdr:nvSpPr>
      <xdr:spPr bwMode="auto">
        <a:xfrm>
          <a:off x="4171950" y="999172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36" name="Text Box 57">
          <a:extLst>
            <a:ext uri="{FF2B5EF4-FFF2-40B4-BE49-F238E27FC236}">
              <a16:creationId xmlns:a16="http://schemas.microsoft.com/office/drawing/2014/main" id="{00000000-0008-0000-0600-000024000000}"/>
            </a:ext>
          </a:extLst>
        </xdr:cNvPr>
        <xdr:cNvSpPr txBox="1">
          <a:spLocks noChangeArrowheads="1"/>
        </xdr:cNvSpPr>
      </xdr:nvSpPr>
      <xdr:spPr bwMode="auto">
        <a:xfrm>
          <a:off x="4171950" y="999172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600075"/>
    <xdr:sp macro="" textlink="">
      <xdr:nvSpPr>
        <xdr:cNvPr id="37" name="Text Box 2">
          <a:extLst>
            <a:ext uri="{FF2B5EF4-FFF2-40B4-BE49-F238E27FC236}">
              <a16:creationId xmlns:a16="http://schemas.microsoft.com/office/drawing/2014/main" id="{00000000-0008-0000-0600-000025000000}"/>
            </a:ext>
          </a:extLst>
        </xdr:cNvPr>
        <xdr:cNvSpPr txBox="1">
          <a:spLocks noChangeArrowheads="1"/>
        </xdr:cNvSpPr>
      </xdr:nvSpPr>
      <xdr:spPr bwMode="auto">
        <a:xfrm>
          <a:off x="4171950" y="999172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200025"/>
    <xdr:sp macro="" textlink="">
      <xdr:nvSpPr>
        <xdr:cNvPr id="38" name="Text Box 2">
          <a:extLst>
            <a:ext uri="{FF2B5EF4-FFF2-40B4-BE49-F238E27FC236}">
              <a16:creationId xmlns:a16="http://schemas.microsoft.com/office/drawing/2014/main" id="{00000000-0008-0000-0600-000026000000}"/>
            </a:ext>
          </a:extLst>
        </xdr:cNvPr>
        <xdr:cNvSpPr txBox="1">
          <a:spLocks noChangeArrowheads="1"/>
        </xdr:cNvSpPr>
      </xdr:nvSpPr>
      <xdr:spPr bwMode="auto">
        <a:xfrm>
          <a:off x="4171950" y="1001077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39" name="Text Box 6">
          <a:extLst>
            <a:ext uri="{FF2B5EF4-FFF2-40B4-BE49-F238E27FC236}">
              <a16:creationId xmlns:a16="http://schemas.microsoft.com/office/drawing/2014/main" id="{00000000-0008-0000-0600-000027000000}"/>
            </a:ext>
          </a:extLst>
        </xdr:cNvPr>
        <xdr:cNvSpPr txBox="1">
          <a:spLocks noChangeArrowheads="1"/>
        </xdr:cNvSpPr>
      </xdr:nvSpPr>
      <xdr:spPr bwMode="auto">
        <a:xfrm>
          <a:off x="4171950" y="1001077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40" name="Text Box 7">
          <a:extLst>
            <a:ext uri="{FF2B5EF4-FFF2-40B4-BE49-F238E27FC236}">
              <a16:creationId xmlns:a16="http://schemas.microsoft.com/office/drawing/2014/main" id="{00000000-0008-0000-0600-000028000000}"/>
            </a:ext>
          </a:extLst>
        </xdr:cNvPr>
        <xdr:cNvSpPr txBox="1">
          <a:spLocks noChangeArrowheads="1"/>
        </xdr:cNvSpPr>
      </xdr:nvSpPr>
      <xdr:spPr bwMode="auto">
        <a:xfrm>
          <a:off x="4171950" y="1001077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41" name="Text Box 8">
          <a:extLst>
            <a:ext uri="{FF2B5EF4-FFF2-40B4-BE49-F238E27FC236}">
              <a16:creationId xmlns:a16="http://schemas.microsoft.com/office/drawing/2014/main" id="{00000000-0008-0000-0600-000029000000}"/>
            </a:ext>
          </a:extLst>
        </xdr:cNvPr>
        <xdr:cNvSpPr txBox="1">
          <a:spLocks noChangeArrowheads="1"/>
        </xdr:cNvSpPr>
      </xdr:nvSpPr>
      <xdr:spPr bwMode="auto">
        <a:xfrm>
          <a:off x="4171950" y="1001077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42" name="Text Box 9">
          <a:extLst>
            <a:ext uri="{FF2B5EF4-FFF2-40B4-BE49-F238E27FC236}">
              <a16:creationId xmlns:a16="http://schemas.microsoft.com/office/drawing/2014/main" id="{00000000-0008-0000-0600-00002A000000}"/>
            </a:ext>
          </a:extLst>
        </xdr:cNvPr>
        <xdr:cNvSpPr txBox="1">
          <a:spLocks noChangeArrowheads="1"/>
        </xdr:cNvSpPr>
      </xdr:nvSpPr>
      <xdr:spPr bwMode="auto">
        <a:xfrm>
          <a:off x="4171950" y="1001077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43" name="Text Box 10">
          <a:extLst>
            <a:ext uri="{FF2B5EF4-FFF2-40B4-BE49-F238E27FC236}">
              <a16:creationId xmlns:a16="http://schemas.microsoft.com/office/drawing/2014/main" id="{00000000-0008-0000-0600-00002B000000}"/>
            </a:ext>
          </a:extLst>
        </xdr:cNvPr>
        <xdr:cNvSpPr txBox="1">
          <a:spLocks noChangeArrowheads="1"/>
        </xdr:cNvSpPr>
      </xdr:nvSpPr>
      <xdr:spPr bwMode="auto">
        <a:xfrm>
          <a:off x="4171950" y="100107750"/>
          <a:ext cx="76200" cy="200025"/>
        </a:xfrm>
        <a:prstGeom prst="rect">
          <a:avLst/>
        </a:prstGeom>
        <a:noFill/>
        <a:ln w="9525">
          <a:noFill/>
          <a:miter lim="800000"/>
          <a:headEnd/>
          <a:tailEnd/>
        </a:ln>
      </xdr:spPr>
    </xdr:sp>
    <xdr:clientData/>
  </xdr:oneCellAnchor>
  <xdr:oneCellAnchor>
    <xdr:from>
      <xdr:col>2</xdr:col>
      <xdr:colOff>790575</xdr:colOff>
      <xdr:row>138</xdr:row>
      <xdr:rowOff>0</xdr:rowOff>
    </xdr:from>
    <xdr:ext cx="76200" cy="200025"/>
    <xdr:sp macro="" textlink="">
      <xdr:nvSpPr>
        <xdr:cNvPr id="44" name="Text Box 11">
          <a:extLst>
            <a:ext uri="{FF2B5EF4-FFF2-40B4-BE49-F238E27FC236}">
              <a16:creationId xmlns:a16="http://schemas.microsoft.com/office/drawing/2014/main" id="{00000000-0008-0000-0600-00002C000000}"/>
            </a:ext>
          </a:extLst>
        </xdr:cNvPr>
        <xdr:cNvSpPr txBox="1">
          <a:spLocks noChangeArrowheads="1"/>
        </xdr:cNvSpPr>
      </xdr:nvSpPr>
      <xdr:spPr bwMode="auto">
        <a:xfrm>
          <a:off x="1762125" y="100107750"/>
          <a:ext cx="76200" cy="200025"/>
        </a:xfrm>
        <a:prstGeom prst="rect">
          <a:avLst/>
        </a:prstGeom>
        <a:noFill/>
        <a:ln w="9525">
          <a:noFill/>
          <a:miter lim="800000"/>
          <a:headEnd/>
          <a:tailEnd/>
        </a:ln>
      </xdr:spPr>
    </xdr:sp>
    <xdr:clientData/>
  </xdr:oneCellAnchor>
  <xdr:oneCellAnchor>
    <xdr:from>
      <xdr:col>2</xdr:col>
      <xdr:colOff>790575</xdr:colOff>
      <xdr:row>138</xdr:row>
      <xdr:rowOff>0</xdr:rowOff>
    </xdr:from>
    <xdr:ext cx="76200" cy="200025"/>
    <xdr:sp macro="" textlink="">
      <xdr:nvSpPr>
        <xdr:cNvPr id="45" name="Text Box 12">
          <a:extLst>
            <a:ext uri="{FF2B5EF4-FFF2-40B4-BE49-F238E27FC236}">
              <a16:creationId xmlns:a16="http://schemas.microsoft.com/office/drawing/2014/main" id="{00000000-0008-0000-0600-00002D000000}"/>
            </a:ext>
          </a:extLst>
        </xdr:cNvPr>
        <xdr:cNvSpPr txBox="1">
          <a:spLocks noChangeArrowheads="1"/>
        </xdr:cNvSpPr>
      </xdr:nvSpPr>
      <xdr:spPr bwMode="auto">
        <a:xfrm>
          <a:off x="1762125" y="1001077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46" name="Text Box 13">
          <a:extLst>
            <a:ext uri="{FF2B5EF4-FFF2-40B4-BE49-F238E27FC236}">
              <a16:creationId xmlns:a16="http://schemas.microsoft.com/office/drawing/2014/main" id="{00000000-0008-0000-0600-00002E000000}"/>
            </a:ext>
          </a:extLst>
        </xdr:cNvPr>
        <xdr:cNvSpPr txBox="1">
          <a:spLocks noChangeArrowheads="1"/>
        </xdr:cNvSpPr>
      </xdr:nvSpPr>
      <xdr:spPr bwMode="auto">
        <a:xfrm>
          <a:off x="4171950" y="1001077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47" name="Text Box 14">
          <a:extLst>
            <a:ext uri="{FF2B5EF4-FFF2-40B4-BE49-F238E27FC236}">
              <a16:creationId xmlns:a16="http://schemas.microsoft.com/office/drawing/2014/main" id="{00000000-0008-0000-0600-00002F000000}"/>
            </a:ext>
          </a:extLst>
        </xdr:cNvPr>
        <xdr:cNvSpPr txBox="1">
          <a:spLocks noChangeArrowheads="1"/>
        </xdr:cNvSpPr>
      </xdr:nvSpPr>
      <xdr:spPr bwMode="auto">
        <a:xfrm>
          <a:off x="4171950" y="100107750"/>
          <a:ext cx="76200" cy="200025"/>
        </a:xfrm>
        <a:prstGeom prst="rect">
          <a:avLst/>
        </a:prstGeom>
        <a:noFill/>
        <a:ln w="9525">
          <a:noFill/>
          <a:miter lim="800000"/>
          <a:headEnd/>
          <a:tailEnd/>
        </a:ln>
      </xdr:spPr>
    </xdr:sp>
    <xdr:clientData/>
  </xdr:oneCellAnchor>
  <xdr:oneCellAnchor>
    <xdr:from>
      <xdr:col>2</xdr:col>
      <xdr:colOff>790575</xdr:colOff>
      <xdr:row>138</xdr:row>
      <xdr:rowOff>0</xdr:rowOff>
    </xdr:from>
    <xdr:ext cx="76200" cy="200025"/>
    <xdr:sp macro="" textlink="">
      <xdr:nvSpPr>
        <xdr:cNvPr id="48" name="Text Box 15">
          <a:extLst>
            <a:ext uri="{FF2B5EF4-FFF2-40B4-BE49-F238E27FC236}">
              <a16:creationId xmlns:a16="http://schemas.microsoft.com/office/drawing/2014/main" id="{00000000-0008-0000-0600-000030000000}"/>
            </a:ext>
          </a:extLst>
        </xdr:cNvPr>
        <xdr:cNvSpPr txBox="1">
          <a:spLocks noChangeArrowheads="1"/>
        </xdr:cNvSpPr>
      </xdr:nvSpPr>
      <xdr:spPr bwMode="auto">
        <a:xfrm>
          <a:off x="1762125" y="100107750"/>
          <a:ext cx="76200" cy="200025"/>
        </a:xfrm>
        <a:prstGeom prst="rect">
          <a:avLst/>
        </a:prstGeom>
        <a:noFill/>
        <a:ln w="9525">
          <a:noFill/>
          <a:miter lim="800000"/>
          <a:headEnd/>
          <a:tailEnd/>
        </a:ln>
      </xdr:spPr>
    </xdr:sp>
    <xdr:clientData/>
  </xdr:oneCellAnchor>
  <xdr:oneCellAnchor>
    <xdr:from>
      <xdr:col>2</xdr:col>
      <xdr:colOff>790575</xdr:colOff>
      <xdr:row>138</xdr:row>
      <xdr:rowOff>0</xdr:rowOff>
    </xdr:from>
    <xdr:ext cx="76200" cy="200025"/>
    <xdr:sp macro="" textlink="">
      <xdr:nvSpPr>
        <xdr:cNvPr id="49" name="Text Box 16">
          <a:extLst>
            <a:ext uri="{FF2B5EF4-FFF2-40B4-BE49-F238E27FC236}">
              <a16:creationId xmlns:a16="http://schemas.microsoft.com/office/drawing/2014/main" id="{00000000-0008-0000-0600-000031000000}"/>
            </a:ext>
          </a:extLst>
        </xdr:cNvPr>
        <xdr:cNvSpPr txBox="1">
          <a:spLocks noChangeArrowheads="1"/>
        </xdr:cNvSpPr>
      </xdr:nvSpPr>
      <xdr:spPr bwMode="auto">
        <a:xfrm>
          <a:off x="1762125" y="1001077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50" name="Text Box 17">
          <a:extLst>
            <a:ext uri="{FF2B5EF4-FFF2-40B4-BE49-F238E27FC236}">
              <a16:creationId xmlns:a16="http://schemas.microsoft.com/office/drawing/2014/main" id="{00000000-0008-0000-0600-000032000000}"/>
            </a:ext>
          </a:extLst>
        </xdr:cNvPr>
        <xdr:cNvSpPr txBox="1">
          <a:spLocks noChangeArrowheads="1"/>
        </xdr:cNvSpPr>
      </xdr:nvSpPr>
      <xdr:spPr bwMode="auto">
        <a:xfrm>
          <a:off x="4171950" y="1001077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51" name="Text Box 18">
          <a:extLst>
            <a:ext uri="{FF2B5EF4-FFF2-40B4-BE49-F238E27FC236}">
              <a16:creationId xmlns:a16="http://schemas.microsoft.com/office/drawing/2014/main" id="{00000000-0008-0000-0600-000033000000}"/>
            </a:ext>
          </a:extLst>
        </xdr:cNvPr>
        <xdr:cNvSpPr txBox="1">
          <a:spLocks noChangeArrowheads="1"/>
        </xdr:cNvSpPr>
      </xdr:nvSpPr>
      <xdr:spPr bwMode="auto">
        <a:xfrm>
          <a:off x="4171950" y="100107750"/>
          <a:ext cx="76200" cy="200025"/>
        </a:xfrm>
        <a:prstGeom prst="rect">
          <a:avLst/>
        </a:prstGeom>
        <a:noFill/>
        <a:ln w="9525">
          <a:noFill/>
          <a:miter lim="800000"/>
          <a:headEnd/>
          <a:tailEnd/>
        </a:ln>
      </xdr:spPr>
    </xdr:sp>
    <xdr:clientData/>
  </xdr:oneCellAnchor>
  <xdr:oneCellAnchor>
    <xdr:from>
      <xdr:col>2</xdr:col>
      <xdr:colOff>790575</xdr:colOff>
      <xdr:row>138</xdr:row>
      <xdr:rowOff>0</xdr:rowOff>
    </xdr:from>
    <xdr:ext cx="76200" cy="200025"/>
    <xdr:sp macro="" textlink="">
      <xdr:nvSpPr>
        <xdr:cNvPr id="52" name="Text Box 19">
          <a:extLst>
            <a:ext uri="{FF2B5EF4-FFF2-40B4-BE49-F238E27FC236}">
              <a16:creationId xmlns:a16="http://schemas.microsoft.com/office/drawing/2014/main" id="{00000000-0008-0000-0600-000034000000}"/>
            </a:ext>
          </a:extLst>
        </xdr:cNvPr>
        <xdr:cNvSpPr txBox="1">
          <a:spLocks noChangeArrowheads="1"/>
        </xdr:cNvSpPr>
      </xdr:nvSpPr>
      <xdr:spPr bwMode="auto">
        <a:xfrm>
          <a:off x="1762125" y="100107750"/>
          <a:ext cx="76200" cy="200025"/>
        </a:xfrm>
        <a:prstGeom prst="rect">
          <a:avLst/>
        </a:prstGeom>
        <a:noFill/>
        <a:ln w="9525">
          <a:noFill/>
          <a:miter lim="800000"/>
          <a:headEnd/>
          <a:tailEnd/>
        </a:ln>
      </xdr:spPr>
    </xdr:sp>
    <xdr:clientData/>
  </xdr:oneCellAnchor>
  <xdr:oneCellAnchor>
    <xdr:from>
      <xdr:col>2</xdr:col>
      <xdr:colOff>790575</xdr:colOff>
      <xdr:row>138</xdr:row>
      <xdr:rowOff>0</xdr:rowOff>
    </xdr:from>
    <xdr:ext cx="76200" cy="200025"/>
    <xdr:sp macro="" textlink="">
      <xdr:nvSpPr>
        <xdr:cNvPr id="53" name="Text Box 20">
          <a:extLst>
            <a:ext uri="{FF2B5EF4-FFF2-40B4-BE49-F238E27FC236}">
              <a16:creationId xmlns:a16="http://schemas.microsoft.com/office/drawing/2014/main" id="{00000000-0008-0000-0600-000035000000}"/>
            </a:ext>
          </a:extLst>
        </xdr:cNvPr>
        <xdr:cNvSpPr txBox="1">
          <a:spLocks noChangeArrowheads="1"/>
        </xdr:cNvSpPr>
      </xdr:nvSpPr>
      <xdr:spPr bwMode="auto">
        <a:xfrm>
          <a:off x="1762125" y="1001077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54" name="Text Box 22">
          <a:extLst>
            <a:ext uri="{FF2B5EF4-FFF2-40B4-BE49-F238E27FC236}">
              <a16:creationId xmlns:a16="http://schemas.microsoft.com/office/drawing/2014/main" id="{00000000-0008-0000-0600-000036000000}"/>
            </a:ext>
          </a:extLst>
        </xdr:cNvPr>
        <xdr:cNvSpPr txBox="1">
          <a:spLocks noChangeArrowheads="1"/>
        </xdr:cNvSpPr>
      </xdr:nvSpPr>
      <xdr:spPr bwMode="auto">
        <a:xfrm>
          <a:off x="4171950" y="1001077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55" name="Text Box 23">
          <a:extLst>
            <a:ext uri="{FF2B5EF4-FFF2-40B4-BE49-F238E27FC236}">
              <a16:creationId xmlns:a16="http://schemas.microsoft.com/office/drawing/2014/main" id="{00000000-0008-0000-0600-000037000000}"/>
            </a:ext>
          </a:extLst>
        </xdr:cNvPr>
        <xdr:cNvSpPr txBox="1">
          <a:spLocks noChangeArrowheads="1"/>
        </xdr:cNvSpPr>
      </xdr:nvSpPr>
      <xdr:spPr bwMode="auto">
        <a:xfrm>
          <a:off x="4171950" y="100107750"/>
          <a:ext cx="76200" cy="200025"/>
        </a:xfrm>
        <a:prstGeom prst="rect">
          <a:avLst/>
        </a:prstGeom>
        <a:noFill/>
        <a:ln w="9525">
          <a:noFill/>
          <a:miter lim="800000"/>
          <a:headEnd/>
          <a:tailEnd/>
        </a:ln>
      </xdr:spPr>
    </xdr:sp>
    <xdr:clientData/>
  </xdr:oneCellAnchor>
  <xdr:oneCellAnchor>
    <xdr:from>
      <xdr:col>2</xdr:col>
      <xdr:colOff>790575</xdr:colOff>
      <xdr:row>138</xdr:row>
      <xdr:rowOff>0</xdr:rowOff>
    </xdr:from>
    <xdr:ext cx="76200" cy="200025"/>
    <xdr:sp macro="" textlink="">
      <xdr:nvSpPr>
        <xdr:cNvPr id="56" name="Text Box 24">
          <a:extLst>
            <a:ext uri="{FF2B5EF4-FFF2-40B4-BE49-F238E27FC236}">
              <a16:creationId xmlns:a16="http://schemas.microsoft.com/office/drawing/2014/main" id="{00000000-0008-0000-0600-000038000000}"/>
            </a:ext>
          </a:extLst>
        </xdr:cNvPr>
        <xdr:cNvSpPr txBox="1">
          <a:spLocks noChangeArrowheads="1"/>
        </xdr:cNvSpPr>
      </xdr:nvSpPr>
      <xdr:spPr bwMode="auto">
        <a:xfrm>
          <a:off x="1762125" y="100107750"/>
          <a:ext cx="76200" cy="200025"/>
        </a:xfrm>
        <a:prstGeom prst="rect">
          <a:avLst/>
        </a:prstGeom>
        <a:noFill/>
        <a:ln w="9525">
          <a:noFill/>
          <a:miter lim="800000"/>
          <a:headEnd/>
          <a:tailEnd/>
        </a:ln>
      </xdr:spPr>
    </xdr:sp>
    <xdr:clientData/>
  </xdr:oneCellAnchor>
  <xdr:oneCellAnchor>
    <xdr:from>
      <xdr:col>2</xdr:col>
      <xdr:colOff>790575</xdr:colOff>
      <xdr:row>138</xdr:row>
      <xdr:rowOff>0</xdr:rowOff>
    </xdr:from>
    <xdr:ext cx="76200" cy="200025"/>
    <xdr:sp macro="" textlink="">
      <xdr:nvSpPr>
        <xdr:cNvPr id="57" name="Text Box 25">
          <a:extLst>
            <a:ext uri="{FF2B5EF4-FFF2-40B4-BE49-F238E27FC236}">
              <a16:creationId xmlns:a16="http://schemas.microsoft.com/office/drawing/2014/main" id="{00000000-0008-0000-0600-000039000000}"/>
            </a:ext>
          </a:extLst>
        </xdr:cNvPr>
        <xdr:cNvSpPr txBox="1">
          <a:spLocks noChangeArrowheads="1"/>
        </xdr:cNvSpPr>
      </xdr:nvSpPr>
      <xdr:spPr bwMode="auto">
        <a:xfrm>
          <a:off x="1762125" y="1001077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58" name="Text Box 3">
          <a:extLst>
            <a:ext uri="{FF2B5EF4-FFF2-40B4-BE49-F238E27FC236}">
              <a16:creationId xmlns:a16="http://schemas.microsoft.com/office/drawing/2014/main" id="{00000000-0008-0000-0600-00003A000000}"/>
            </a:ext>
          </a:extLst>
        </xdr:cNvPr>
        <xdr:cNvSpPr txBox="1">
          <a:spLocks noChangeArrowheads="1"/>
        </xdr:cNvSpPr>
      </xdr:nvSpPr>
      <xdr:spPr bwMode="auto">
        <a:xfrm>
          <a:off x="4171950" y="1001077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59" name="Text Box 4">
          <a:extLst>
            <a:ext uri="{FF2B5EF4-FFF2-40B4-BE49-F238E27FC236}">
              <a16:creationId xmlns:a16="http://schemas.microsoft.com/office/drawing/2014/main" id="{00000000-0008-0000-0600-00003B000000}"/>
            </a:ext>
          </a:extLst>
        </xdr:cNvPr>
        <xdr:cNvSpPr txBox="1">
          <a:spLocks noChangeArrowheads="1"/>
        </xdr:cNvSpPr>
      </xdr:nvSpPr>
      <xdr:spPr bwMode="auto">
        <a:xfrm>
          <a:off x="4171950" y="1001077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60" name="Text Box 5">
          <a:extLst>
            <a:ext uri="{FF2B5EF4-FFF2-40B4-BE49-F238E27FC236}">
              <a16:creationId xmlns:a16="http://schemas.microsoft.com/office/drawing/2014/main" id="{00000000-0008-0000-0600-00003C000000}"/>
            </a:ext>
          </a:extLst>
        </xdr:cNvPr>
        <xdr:cNvSpPr txBox="1">
          <a:spLocks noChangeArrowheads="1"/>
        </xdr:cNvSpPr>
      </xdr:nvSpPr>
      <xdr:spPr bwMode="auto">
        <a:xfrm>
          <a:off x="4171950" y="1001077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61" name="Text Box 6">
          <a:extLst>
            <a:ext uri="{FF2B5EF4-FFF2-40B4-BE49-F238E27FC236}">
              <a16:creationId xmlns:a16="http://schemas.microsoft.com/office/drawing/2014/main" id="{00000000-0008-0000-0600-00003D000000}"/>
            </a:ext>
          </a:extLst>
        </xdr:cNvPr>
        <xdr:cNvSpPr txBox="1">
          <a:spLocks noChangeArrowheads="1"/>
        </xdr:cNvSpPr>
      </xdr:nvSpPr>
      <xdr:spPr bwMode="auto">
        <a:xfrm>
          <a:off x="4171950" y="1001077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62" name="Text Box 7">
          <a:extLst>
            <a:ext uri="{FF2B5EF4-FFF2-40B4-BE49-F238E27FC236}">
              <a16:creationId xmlns:a16="http://schemas.microsoft.com/office/drawing/2014/main" id="{00000000-0008-0000-0600-00003E000000}"/>
            </a:ext>
          </a:extLst>
        </xdr:cNvPr>
        <xdr:cNvSpPr txBox="1">
          <a:spLocks noChangeArrowheads="1"/>
        </xdr:cNvSpPr>
      </xdr:nvSpPr>
      <xdr:spPr bwMode="auto">
        <a:xfrm>
          <a:off x="4171950" y="1001077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63" name="Text Box 8">
          <a:extLst>
            <a:ext uri="{FF2B5EF4-FFF2-40B4-BE49-F238E27FC236}">
              <a16:creationId xmlns:a16="http://schemas.microsoft.com/office/drawing/2014/main" id="{00000000-0008-0000-0600-00003F000000}"/>
            </a:ext>
          </a:extLst>
        </xdr:cNvPr>
        <xdr:cNvSpPr txBox="1">
          <a:spLocks noChangeArrowheads="1"/>
        </xdr:cNvSpPr>
      </xdr:nvSpPr>
      <xdr:spPr bwMode="auto">
        <a:xfrm>
          <a:off x="4171950" y="1001077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64" name="Text Box 17">
          <a:extLst>
            <a:ext uri="{FF2B5EF4-FFF2-40B4-BE49-F238E27FC236}">
              <a16:creationId xmlns:a16="http://schemas.microsoft.com/office/drawing/2014/main" id="{00000000-0008-0000-0600-000040000000}"/>
            </a:ext>
          </a:extLst>
        </xdr:cNvPr>
        <xdr:cNvSpPr txBox="1">
          <a:spLocks noChangeArrowheads="1"/>
        </xdr:cNvSpPr>
      </xdr:nvSpPr>
      <xdr:spPr bwMode="auto">
        <a:xfrm>
          <a:off x="4171950" y="1001077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65" name="Text Box 54">
          <a:extLst>
            <a:ext uri="{FF2B5EF4-FFF2-40B4-BE49-F238E27FC236}">
              <a16:creationId xmlns:a16="http://schemas.microsoft.com/office/drawing/2014/main" id="{00000000-0008-0000-0600-000041000000}"/>
            </a:ext>
          </a:extLst>
        </xdr:cNvPr>
        <xdr:cNvSpPr txBox="1">
          <a:spLocks noChangeArrowheads="1"/>
        </xdr:cNvSpPr>
      </xdr:nvSpPr>
      <xdr:spPr bwMode="auto">
        <a:xfrm>
          <a:off x="4171950" y="1001077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66" name="Text Box 55">
          <a:extLst>
            <a:ext uri="{FF2B5EF4-FFF2-40B4-BE49-F238E27FC236}">
              <a16:creationId xmlns:a16="http://schemas.microsoft.com/office/drawing/2014/main" id="{00000000-0008-0000-0600-000042000000}"/>
            </a:ext>
          </a:extLst>
        </xdr:cNvPr>
        <xdr:cNvSpPr txBox="1">
          <a:spLocks noChangeArrowheads="1"/>
        </xdr:cNvSpPr>
      </xdr:nvSpPr>
      <xdr:spPr bwMode="auto">
        <a:xfrm>
          <a:off x="4171950" y="1001077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67" name="Text Box 56">
          <a:extLst>
            <a:ext uri="{FF2B5EF4-FFF2-40B4-BE49-F238E27FC236}">
              <a16:creationId xmlns:a16="http://schemas.microsoft.com/office/drawing/2014/main" id="{00000000-0008-0000-0600-000043000000}"/>
            </a:ext>
          </a:extLst>
        </xdr:cNvPr>
        <xdr:cNvSpPr txBox="1">
          <a:spLocks noChangeArrowheads="1"/>
        </xdr:cNvSpPr>
      </xdr:nvSpPr>
      <xdr:spPr bwMode="auto">
        <a:xfrm>
          <a:off x="4171950" y="1001077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200025"/>
    <xdr:sp macro="" textlink="">
      <xdr:nvSpPr>
        <xdr:cNvPr id="68" name="Text Box 57">
          <a:extLst>
            <a:ext uri="{FF2B5EF4-FFF2-40B4-BE49-F238E27FC236}">
              <a16:creationId xmlns:a16="http://schemas.microsoft.com/office/drawing/2014/main" id="{00000000-0008-0000-0600-000044000000}"/>
            </a:ext>
          </a:extLst>
        </xdr:cNvPr>
        <xdr:cNvSpPr txBox="1">
          <a:spLocks noChangeArrowheads="1"/>
        </xdr:cNvSpPr>
      </xdr:nvSpPr>
      <xdr:spPr bwMode="auto">
        <a:xfrm>
          <a:off x="4171950" y="100107750"/>
          <a:ext cx="76200" cy="200025"/>
        </a:xfrm>
        <a:prstGeom prst="rect">
          <a:avLst/>
        </a:prstGeom>
        <a:noFill/>
        <a:ln w="9525">
          <a:noFill/>
          <a:miter lim="800000"/>
          <a:headEnd/>
          <a:tailEnd/>
        </a:ln>
      </xdr:spPr>
    </xdr:sp>
    <xdr:clientData/>
  </xdr:oneCellAnchor>
  <xdr:oneCellAnchor>
    <xdr:from>
      <xdr:col>3</xdr:col>
      <xdr:colOff>0</xdr:colOff>
      <xdr:row>138</xdr:row>
      <xdr:rowOff>0</xdr:rowOff>
    </xdr:from>
    <xdr:ext cx="76200" cy="600075"/>
    <xdr:sp macro="" textlink="">
      <xdr:nvSpPr>
        <xdr:cNvPr id="69" name="Text Box 2">
          <a:extLst>
            <a:ext uri="{FF2B5EF4-FFF2-40B4-BE49-F238E27FC236}">
              <a16:creationId xmlns:a16="http://schemas.microsoft.com/office/drawing/2014/main" id="{00000000-0008-0000-0600-000045000000}"/>
            </a:ext>
          </a:extLst>
        </xdr:cNvPr>
        <xdr:cNvSpPr txBox="1">
          <a:spLocks noChangeArrowheads="1"/>
        </xdr:cNvSpPr>
      </xdr:nvSpPr>
      <xdr:spPr bwMode="auto">
        <a:xfrm>
          <a:off x="4171950" y="999172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1828800"/>
    <xdr:sp macro="" textlink="">
      <xdr:nvSpPr>
        <xdr:cNvPr id="70" name="Text Box 9">
          <a:extLst>
            <a:ext uri="{FF2B5EF4-FFF2-40B4-BE49-F238E27FC236}">
              <a16:creationId xmlns:a16="http://schemas.microsoft.com/office/drawing/2014/main" id="{00000000-0008-0000-0600-000046000000}"/>
            </a:ext>
          </a:extLst>
        </xdr:cNvPr>
        <xdr:cNvSpPr txBox="1">
          <a:spLocks noChangeArrowheads="1"/>
        </xdr:cNvSpPr>
      </xdr:nvSpPr>
      <xdr:spPr bwMode="auto">
        <a:xfrm>
          <a:off x="4171950" y="10029825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1828800"/>
    <xdr:sp macro="" textlink="">
      <xdr:nvSpPr>
        <xdr:cNvPr id="71" name="Text Box 10">
          <a:extLst>
            <a:ext uri="{FF2B5EF4-FFF2-40B4-BE49-F238E27FC236}">
              <a16:creationId xmlns:a16="http://schemas.microsoft.com/office/drawing/2014/main" id="{00000000-0008-0000-0600-000047000000}"/>
            </a:ext>
          </a:extLst>
        </xdr:cNvPr>
        <xdr:cNvSpPr txBox="1">
          <a:spLocks noChangeArrowheads="1"/>
        </xdr:cNvSpPr>
      </xdr:nvSpPr>
      <xdr:spPr bwMode="auto">
        <a:xfrm>
          <a:off x="4171950" y="10029825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1828800"/>
    <xdr:sp macro="" textlink="">
      <xdr:nvSpPr>
        <xdr:cNvPr id="72" name="Text Box 11">
          <a:extLst>
            <a:ext uri="{FF2B5EF4-FFF2-40B4-BE49-F238E27FC236}">
              <a16:creationId xmlns:a16="http://schemas.microsoft.com/office/drawing/2014/main" id="{00000000-0008-0000-0600-000048000000}"/>
            </a:ext>
          </a:extLst>
        </xdr:cNvPr>
        <xdr:cNvSpPr txBox="1">
          <a:spLocks noChangeArrowheads="1"/>
        </xdr:cNvSpPr>
      </xdr:nvSpPr>
      <xdr:spPr bwMode="auto">
        <a:xfrm>
          <a:off x="4171950" y="10029825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1828800"/>
    <xdr:sp macro="" textlink="">
      <xdr:nvSpPr>
        <xdr:cNvPr id="73" name="Text Box 12">
          <a:extLst>
            <a:ext uri="{FF2B5EF4-FFF2-40B4-BE49-F238E27FC236}">
              <a16:creationId xmlns:a16="http://schemas.microsoft.com/office/drawing/2014/main" id="{00000000-0008-0000-0600-000049000000}"/>
            </a:ext>
          </a:extLst>
        </xdr:cNvPr>
        <xdr:cNvSpPr txBox="1">
          <a:spLocks noChangeArrowheads="1"/>
        </xdr:cNvSpPr>
      </xdr:nvSpPr>
      <xdr:spPr bwMode="auto">
        <a:xfrm>
          <a:off x="4171950" y="10029825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1828800"/>
    <xdr:sp macro="" textlink="">
      <xdr:nvSpPr>
        <xdr:cNvPr id="74" name="Text Box 13">
          <a:extLst>
            <a:ext uri="{FF2B5EF4-FFF2-40B4-BE49-F238E27FC236}">
              <a16:creationId xmlns:a16="http://schemas.microsoft.com/office/drawing/2014/main" id="{00000000-0008-0000-0600-00004A000000}"/>
            </a:ext>
          </a:extLst>
        </xdr:cNvPr>
        <xdr:cNvSpPr txBox="1">
          <a:spLocks noChangeArrowheads="1"/>
        </xdr:cNvSpPr>
      </xdr:nvSpPr>
      <xdr:spPr bwMode="auto">
        <a:xfrm>
          <a:off x="4171950" y="10029825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1828800"/>
    <xdr:sp macro="" textlink="">
      <xdr:nvSpPr>
        <xdr:cNvPr id="75" name="Text Box 14">
          <a:extLst>
            <a:ext uri="{FF2B5EF4-FFF2-40B4-BE49-F238E27FC236}">
              <a16:creationId xmlns:a16="http://schemas.microsoft.com/office/drawing/2014/main" id="{00000000-0008-0000-0600-00004B000000}"/>
            </a:ext>
          </a:extLst>
        </xdr:cNvPr>
        <xdr:cNvSpPr txBox="1">
          <a:spLocks noChangeArrowheads="1"/>
        </xdr:cNvSpPr>
      </xdr:nvSpPr>
      <xdr:spPr bwMode="auto">
        <a:xfrm>
          <a:off x="4171950" y="10029825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1828800"/>
    <xdr:sp macro="" textlink="">
      <xdr:nvSpPr>
        <xdr:cNvPr id="76" name="Text Box 15">
          <a:extLst>
            <a:ext uri="{FF2B5EF4-FFF2-40B4-BE49-F238E27FC236}">
              <a16:creationId xmlns:a16="http://schemas.microsoft.com/office/drawing/2014/main" id="{00000000-0008-0000-0600-00004C000000}"/>
            </a:ext>
          </a:extLst>
        </xdr:cNvPr>
        <xdr:cNvSpPr txBox="1">
          <a:spLocks noChangeArrowheads="1"/>
        </xdr:cNvSpPr>
      </xdr:nvSpPr>
      <xdr:spPr bwMode="auto">
        <a:xfrm>
          <a:off x="4171950" y="10029825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1828800"/>
    <xdr:sp macro="" textlink="">
      <xdr:nvSpPr>
        <xdr:cNvPr id="77" name="Text Box 16">
          <a:extLst>
            <a:ext uri="{FF2B5EF4-FFF2-40B4-BE49-F238E27FC236}">
              <a16:creationId xmlns:a16="http://schemas.microsoft.com/office/drawing/2014/main" id="{00000000-0008-0000-0600-00004D000000}"/>
            </a:ext>
          </a:extLst>
        </xdr:cNvPr>
        <xdr:cNvSpPr txBox="1">
          <a:spLocks noChangeArrowheads="1"/>
        </xdr:cNvSpPr>
      </xdr:nvSpPr>
      <xdr:spPr bwMode="auto">
        <a:xfrm>
          <a:off x="4171950" y="10029825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1828800"/>
    <xdr:sp macro="" textlink="">
      <xdr:nvSpPr>
        <xdr:cNvPr id="78" name="Text Box 17">
          <a:extLst>
            <a:ext uri="{FF2B5EF4-FFF2-40B4-BE49-F238E27FC236}">
              <a16:creationId xmlns:a16="http://schemas.microsoft.com/office/drawing/2014/main" id="{00000000-0008-0000-0600-00004E000000}"/>
            </a:ext>
          </a:extLst>
        </xdr:cNvPr>
        <xdr:cNvSpPr txBox="1">
          <a:spLocks noChangeArrowheads="1"/>
        </xdr:cNvSpPr>
      </xdr:nvSpPr>
      <xdr:spPr bwMode="auto">
        <a:xfrm>
          <a:off x="4171950" y="10029825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1828800"/>
    <xdr:sp macro="" textlink="">
      <xdr:nvSpPr>
        <xdr:cNvPr id="79" name="Text Box 18">
          <a:extLst>
            <a:ext uri="{FF2B5EF4-FFF2-40B4-BE49-F238E27FC236}">
              <a16:creationId xmlns:a16="http://schemas.microsoft.com/office/drawing/2014/main" id="{00000000-0008-0000-0600-00004F000000}"/>
            </a:ext>
          </a:extLst>
        </xdr:cNvPr>
        <xdr:cNvSpPr txBox="1">
          <a:spLocks noChangeArrowheads="1"/>
        </xdr:cNvSpPr>
      </xdr:nvSpPr>
      <xdr:spPr bwMode="auto">
        <a:xfrm>
          <a:off x="4171950" y="10029825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600075"/>
    <xdr:sp macro="" textlink="">
      <xdr:nvSpPr>
        <xdr:cNvPr id="80" name="Text Box 2">
          <a:extLst>
            <a:ext uri="{FF2B5EF4-FFF2-40B4-BE49-F238E27FC236}">
              <a16:creationId xmlns:a16="http://schemas.microsoft.com/office/drawing/2014/main" id="{00000000-0008-0000-0600-000050000000}"/>
            </a:ext>
          </a:extLst>
        </xdr:cNvPr>
        <xdr:cNvSpPr txBox="1">
          <a:spLocks noChangeArrowheads="1"/>
        </xdr:cNvSpPr>
      </xdr:nvSpPr>
      <xdr:spPr bwMode="auto">
        <a:xfrm>
          <a:off x="4171950" y="1002982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600075"/>
    <xdr:sp macro="" textlink="">
      <xdr:nvSpPr>
        <xdr:cNvPr id="81" name="Text Box 2">
          <a:extLst>
            <a:ext uri="{FF2B5EF4-FFF2-40B4-BE49-F238E27FC236}">
              <a16:creationId xmlns:a16="http://schemas.microsoft.com/office/drawing/2014/main" id="{00000000-0008-0000-0600-000051000000}"/>
            </a:ext>
          </a:extLst>
        </xdr:cNvPr>
        <xdr:cNvSpPr txBox="1">
          <a:spLocks noChangeArrowheads="1"/>
        </xdr:cNvSpPr>
      </xdr:nvSpPr>
      <xdr:spPr bwMode="auto">
        <a:xfrm>
          <a:off x="4171950" y="999172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600075"/>
    <xdr:sp macro="" textlink="">
      <xdr:nvSpPr>
        <xdr:cNvPr id="82" name="Text Box 2">
          <a:extLst>
            <a:ext uri="{FF2B5EF4-FFF2-40B4-BE49-F238E27FC236}">
              <a16:creationId xmlns:a16="http://schemas.microsoft.com/office/drawing/2014/main" id="{00000000-0008-0000-0600-000052000000}"/>
            </a:ext>
          </a:extLst>
        </xdr:cNvPr>
        <xdr:cNvSpPr txBox="1">
          <a:spLocks noChangeArrowheads="1"/>
        </xdr:cNvSpPr>
      </xdr:nvSpPr>
      <xdr:spPr bwMode="auto">
        <a:xfrm>
          <a:off x="4171950" y="999172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1828800"/>
    <xdr:sp macro="" textlink="">
      <xdr:nvSpPr>
        <xdr:cNvPr id="83" name="Text Box 9">
          <a:extLst>
            <a:ext uri="{FF2B5EF4-FFF2-40B4-BE49-F238E27FC236}">
              <a16:creationId xmlns:a16="http://schemas.microsoft.com/office/drawing/2014/main" id="{00000000-0008-0000-0600-000053000000}"/>
            </a:ext>
          </a:extLst>
        </xdr:cNvPr>
        <xdr:cNvSpPr txBox="1">
          <a:spLocks noChangeArrowheads="1"/>
        </xdr:cNvSpPr>
      </xdr:nvSpPr>
      <xdr:spPr bwMode="auto">
        <a:xfrm>
          <a:off x="4171950" y="9991725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1828800"/>
    <xdr:sp macro="" textlink="">
      <xdr:nvSpPr>
        <xdr:cNvPr id="84" name="Text Box 10">
          <a:extLst>
            <a:ext uri="{FF2B5EF4-FFF2-40B4-BE49-F238E27FC236}">
              <a16:creationId xmlns:a16="http://schemas.microsoft.com/office/drawing/2014/main" id="{00000000-0008-0000-0600-000054000000}"/>
            </a:ext>
          </a:extLst>
        </xdr:cNvPr>
        <xdr:cNvSpPr txBox="1">
          <a:spLocks noChangeArrowheads="1"/>
        </xdr:cNvSpPr>
      </xdr:nvSpPr>
      <xdr:spPr bwMode="auto">
        <a:xfrm>
          <a:off x="4171950" y="9991725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1828800"/>
    <xdr:sp macro="" textlink="">
      <xdr:nvSpPr>
        <xdr:cNvPr id="85" name="Text Box 11">
          <a:extLst>
            <a:ext uri="{FF2B5EF4-FFF2-40B4-BE49-F238E27FC236}">
              <a16:creationId xmlns:a16="http://schemas.microsoft.com/office/drawing/2014/main" id="{00000000-0008-0000-0600-000055000000}"/>
            </a:ext>
          </a:extLst>
        </xdr:cNvPr>
        <xdr:cNvSpPr txBox="1">
          <a:spLocks noChangeArrowheads="1"/>
        </xdr:cNvSpPr>
      </xdr:nvSpPr>
      <xdr:spPr bwMode="auto">
        <a:xfrm>
          <a:off x="4171950" y="9991725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1828800"/>
    <xdr:sp macro="" textlink="">
      <xdr:nvSpPr>
        <xdr:cNvPr id="86" name="Text Box 12">
          <a:extLst>
            <a:ext uri="{FF2B5EF4-FFF2-40B4-BE49-F238E27FC236}">
              <a16:creationId xmlns:a16="http://schemas.microsoft.com/office/drawing/2014/main" id="{00000000-0008-0000-0600-000056000000}"/>
            </a:ext>
          </a:extLst>
        </xdr:cNvPr>
        <xdr:cNvSpPr txBox="1">
          <a:spLocks noChangeArrowheads="1"/>
        </xdr:cNvSpPr>
      </xdr:nvSpPr>
      <xdr:spPr bwMode="auto">
        <a:xfrm>
          <a:off x="4171950" y="9991725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1828800"/>
    <xdr:sp macro="" textlink="">
      <xdr:nvSpPr>
        <xdr:cNvPr id="87" name="Text Box 13">
          <a:extLst>
            <a:ext uri="{FF2B5EF4-FFF2-40B4-BE49-F238E27FC236}">
              <a16:creationId xmlns:a16="http://schemas.microsoft.com/office/drawing/2014/main" id="{00000000-0008-0000-0600-000057000000}"/>
            </a:ext>
          </a:extLst>
        </xdr:cNvPr>
        <xdr:cNvSpPr txBox="1">
          <a:spLocks noChangeArrowheads="1"/>
        </xdr:cNvSpPr>
      </xdr:nvSpPr>
      <xdr:spPr bwMode="auto">
        <a:xfrm>
          <a:off x="4171950" y="9991725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1828800"/>
    <xdr:sp macro="" textlink="">
      <xdr:nvSpPr>
        <xdr:cNvPr id="88" name="Text Box 14">
          <a:extLst>
            <a:ext uri="{FF2B5EF4-FFF2-40B4-BE49-F238E27FC236}">
              <a16:creationId xmlns:a16="http://schemas.microsoft.com/office/drawing/2014/main" id="{00000000-0008-0000-0600-000058000000}"/>
            </a:ext>
          </a:extLst>
        </xdr:cNvPr>
        <xdr:cNvSpPr txBox="1">
          <a:spLocks noChangeArrowheads="1"/>
        </xdr:cNvSpPr>
      </xdr:nvSpPr>
      <xdr:spPr bwMode="auto">
        <a:xfrm>
          <a:off x="4171950" y="9991725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1828800"/>
    <xdr:sp macro="" textlink="">
      <xdr:nvSpPr>
        <xdr:cNvPr id="89" name="Text Box 15">
          <a:extLst>
            <a:ext uri="{FF2B5EF4-FFF2-40B4-BE49-F238E27FC236}">
              <a16:creationId xmlns:a16="http://schemas.microsoft.com/office/drawing/2014/main" id="{00000000-0008-0000-0600-000059000000}"/>
            </a:ext>
          </a:extLst>
        </xdr:cNvPr>
        <xdr:cNvSpPr txBox="1">
          <a:spLocks noChangeArrowheads="1"/>
        </xdr:cNvSpPr>
      </xdr:nvSpPr>
      <xdr:spPr bwMode="auto">
        <a:xfrm>
          <a:off x="4171950" y="9991725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1828800"/>
    <xdr:sp macro="" textlink="">
      <xdr:nvSpPr>
        <xdr:cNvPr id="90" name="Text Box 16">
          <a:extLst>
            <a:ext uri="{FF2B5EF4-FFF2-40B4-BE49-F238E27FC236}">
              <a16:creationId xmlns:a16="http://schemas.microsoft.com/office/drawing/2014/main" id="{00000000-0008-0000-0600-00005A000000}"/>
            </a:ext>
          </a:extLst>
        </xdr:cNvPr>
        <xdr:cNvSpPr txBox="1">
          <a:spLocks noChangeArrowheads="1"/>
        </xdr:cNvSpPr>
      </xdr:nvSpPr>
      <xdr:spPr bwMode="auto">
        <a:xfrm>
          <a:off x="4171950" y="9991725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1828800"/>
    <xdr:sp macro="" textlink="">
      <xdr:nvSpPr>
        <xdr:cNvPr id="91" name="Text Box 17">
          <a:extLst>
            <a:ext uri="{FF2B5EF4-FFF2-40B4-BE49-F238E27FC236}">
              <a16:creationId xmlns:a16="http://schemas.microsoft.com/office/drawing/2014/main" id="{00000000-0008-0000-0600-00005B000000}"/>
            </a:ext>
          </a:extLst>
        </xdr:cNvPr>
        <xdr:cNvSpPr txBox="1">
          <a:spLocks noChangeArrowheads="1"/>
        </xdr:cNvSpPr>
      </xdr:nvSpPr>
      <xdr:spPr bwMode="auto">
        <a:xfrm>
          <a:off x="4171950" y="9991725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76200" cy="1828800"/>
    <xdr:sp macro="" textlink="">
      <xdr:nvSpPr>
        <xdr:cNvPr id="92" name="Text Box 18">
          <a:extLst>
            <a:ext uri="{FF2B5EF4-FFF2-40B4-BE49-F238E27FC236}">
              <a16:creationId xmlns:a16="http://schemas.microsoft.com/office/drawing/2014/main" id="{00000000-0008-0000-0600-00005C000000}"/>
            </a:ext>
          </a:extLst>
        </xdr:cNvPr>
        <xdr:cNvSpPr txBox="1">
          <a:spLocks noChangeArrowheads="1"/>
        </xdr:cNvSpPr>
      </xdr:nvSpPr>
      <xdr:spPr bwMode="auto">
        <a:xfrm>
          <a:off x="4171950" y="9991725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3361764</xdr:colOff>
      <xdr:row>137</xdr:row>
      <xdr:rowOff>33618</xdr:rowOff>
    </xdr:from>
    <xdr:ext cx="76200" cy="238125"/>
    <xdr:sp macro="" textlink="">
      <xdr:nvSpPr>
        <xdr:cNvPr id="93" name="Text Box 3">
          <a:extLst>
            <a:ext uri="{FF2B5EF4-FFF2-40B4-BE49-F238E27FC236}">
              <a16:creationId xmlns:a16="http://schemas.microsoft.com/office/drawing/2014/main" id="{00000000-0008-0000-0600-00005D000000}"/>
            </a:ext>
          </a:extLst>
        </xdr:cNvPr>
        <xdr:cNvSpPr txBox="1">
          <a:spLocks noChangeArrowheads="1"/>
        </xdr:cNvSpPr>
      </xdr:nvSpPr>
      <xdr:spPr bwMode="auto">
        <a:xfrm>
          <a:off x="4336676" y="27813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219075</xdr:colOff>
      <xdr:row>123</xdr:row>
      <xdr:rowOff>0</xdr:rowOff>
    </xdr:from>
    <xdr:ext cx="76200" cy="1581150"/>
    <xdr:sp macro="" textlink="">
      <xdr:nvSpPr>
        <xdr:cNvPr id="94" name="Text Box 9">
          <a:extLst>
            <a:ext uri="{FF2B5EF4-FFF2-40B4-BE49-F238E27FC236}">
              <a16:creationId xmlns:a16="http://schemas.microsoft.com/office/drawing/2014/main" id="{00000000-0008-0000-0600-00005E000000}"/>
            </a:ext>
          </a:extLst>
        </xdr:cNvPr>
        <xdr:cNvSpPr txBox="1">
          <a:spLocks noChangeArrowheads="1"/>
        </xdr:cNvSpPr>
      </xdr:nvSpPr>
      <xdr:spPr bwMode="auto">
        <a:xfrm>
          <a:off x="13449300" y="56283225"/>
          <a:ext cx="762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219075</xdr:colOff>
      <xdr:row>123</xdr:row>
      <xdr:rowOff>0</xdr:rowOff>
    </xdr:from>
    <xdr:ext cx="76200" cy="1581150"/>
    <xdr:sp macro="" textlink="">
      <xdr:nvSpPr>
        <xdr:cNvPr id="95" name="Text Box 9">
          <a:extLst>
            <a:ext uri="{FF2B5EF4-FFF2-40B4-BE49-F238E27FC236}">
              <a16:creationId xmlns:a16="http://schemas.microsoft.com/office/drawing/2014/main" id="{00000000-0008-0000-0600-00005F000000}"/>
            </a:ext>
          </a:extLst>
        </xdr:cNvPr>
        <xdr:cNvSpPr txBox="1">
          <a:spLocks noChangeArrowheads="1"/>
        </xdr:cNvSpPr>
      </xdr:nvSpPr>
      <xdr:spPr bwMode="auto">
        <a:xfrm>
          <a:off x="13449300" y="56283225"/>
          <a:ext cx="762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600075"/>
    <xdr:sp macro="" textlink="">
      <xdr:nvSpPr>
        <xdr:cNvPr id="96" name="Text Box 2">
          <a:extLst>
            <a:ext uri="{FF2B5EF4-FFF2-40B4-BE49-F238E27FC236}">
              <a16:creationId xmlns:a16="http://schemas.microsoft.com/office/drawing/2014/main" id="{00000000-0008-0000-0600-000060000000}"/>
            </a:ext>
          </a:extLst>
        </xdr:cNvPr>
        <xdr:cNvSpPr txBox="1">
          <a:spLocks noChangeArrowheads="1"/>
        </xdr:cNvSpPr>
      </xdr:nvSpPr>
      <xdr:spPr bwMode="auto">
        <a:xfrm>
          <a:off x="4105275" y="476916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600075"/>
    <xdr:sp macro="" textlink="">
      <xdr:nvSpPr>
        <xdr:cNvPr id="97" name="Text Box 2">
          <a:extLst>
            <a:ext uri="{FF2B5EF4-FFF2-40B4-BE49-F238E27FC236}">
              <a16:creationId xmlns:a16="http://schemas.microsoft.com/office/drawing/2014/main" id="{00000000-0008-0000-0600-000061000000}"/>
            </a:ext>
          </a:extLst>
        </xdr:cNvPr>
        <xdr:cNvSpPr txBox="1">
          <a:spLocks noChangeArrowheads="1"/>
        </xdr:cNvSpPr>
      </xdr:nvSpPr>
      <xdr:spPr bwMode="auto">
        <a:xfrm>
          <a:off x="4105275" y="476916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600075"/>
    <xdr:sp macro="" textlink="">
      <xdr:nvSpPr>
        <xdr:cNvPr id="98" name="Text Box 2">
          <a:extLst>
            <a:ext uri="{FF2B5EF4-FFF2-40B4-BE49-F238E27FC236}">
              <a16:creationId xmlns:a16="http://schemas.microsoft.com/office/drawing/2014/main" id="{00000000-0008-0000-0600-000062000000}"/>
            </a:ext>
          </a:extLst>
        </xdr:cNvPr>
        <xdr:cNvSpPr txBox="1">
          <a:spLocks noChangeArrowheads="1"/>
        </xdr:cNvSpPr>
      </xdr:nvSpPr>
      <xdr:spPr bwMode="auto">
        <a:xfrm>
          <a:off x="4105275" y="476916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600075"/>
    <xdr:sp macro="" textlink="">
      <xdr:nvSpPr>
        <xdr:cNvPr id="99" name="Text Box 2">
          <a:extLst>
            <a:ext uri="{FF2B5EF4-FFF2-40B4-BE49-F238E27FC236}">
              <a16:creationId xmlns:a16="http://schemas.microsoft.com/office/drawing/2014/main" id="{00000000-0008-0000-0600-000063000000}"/>
            </a:ext>
          </a:extLst>
        </xdr:cNvPr>
        <xdr:cNvSpPr txBox="1">
          <a:spLocks noChangeArrowheads="1"/>
        </xdr:cNvSpPr>
      </xdr:nvSpPr>
      <xdr:spPr bwMode="auto">
        <a:xfrm>
          <a:off x="4105275" y="476916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600075"/>
    <xdr:sp macro="" textlink="">
      <xdr:nvSpPr>
        <xdr:cNvPr id="100" name="Text Box 2">
          <a:extLst>
            <a:ext uri="{FF2B5EF4-FFF2-40B4-BE49-F238E27FC236}">
              <a16:creationId xmlns:a16="http://schemas.microsoft.com/office/drawing/2014/main" id="{00000000-0008-0000-0600-000064000000}"/>
            </a:ext>
          </a:extLst>
        </xdr:cNvPr>
        <xdr:cNvSpPr txBox="1">
          <a:spLocks noChangeArrowheads="1"/>
        </xdr:cNvSpPr>
      </xdr:nvSpPr>
      <xdr:spPr bwMode="auto">
        <a:xfrm>
          <a:off x="4105275" y="476916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600075"/>
    <xdr:sp macro="" textlink="">
      <xdr:nvSpPr>
        <xdr:cNvPr id="101" name="Text Box 2">
          <a:extLst>
            <a:ext uri="{FF2B5EF4-FFF2-40B4-BE49-F238E27FC236}">
              <a16:creationId xmlns:a16="http://schemas.microsoft.com/office/drawing/2014/main" id="{00000000-0008-0000-0600-000065000000}"/>
            </a:ext>
          </a:extLst>
        </xdr:cNvPr>
        <xdr:cNvSpPr txBox="1">
          <a:spLocks noChangeArrowheads="1"/>
        </xdr:cNvSpPr>
      </xdr:nvSpPr>
      <xdr:spPr bwMode="auto">
        <a:xfrm>
          <a:off x="4105275" y="476916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600075"/>
    <xdr:sp macro="" textlink="">
      <xdr:nvSpPr>
        <xdr:cNvPr id="102" name="Text Box 2">
          <a:extLst>
            <a:ext uri="{FF2B5EF4-FFF2-40B4-BE49-F238E27FC236}">
              <a16:creationId xmlns:a16="http://schemas.microsoft.com/office/drawing/2014/main" id="{00000000-0008-0000-0600-000066000000}"/>
            </a:ext>
          </a:extLst>
        </xdr:cNvPr>
        <xdr:cNvSpPr txBox="1">
          <a:spLocks noChangeArrowheads="1"/>
        </xdr:cNvSpPr>
      </xdr:nvSpPr>
      <xdr:spPr bwMode="auto">
        <a:xfrm>
          <a:off x="4105275" y="476916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600075"/>
    <xdr:sp macro="" textlink="">
      <xdr:nvSpPr>
        <xdr:cNvPr id="103" name="Text Box 2">
          <a:extLst>
            <a:ext uri="{FF2B5EF4-FFF2-40B4-BE49-F238E27FC236}">
              <a16:creationId xmlns:a16="http://schemas.microsoft.com/office/drawing/2014/main" id="{00000000-0008-0000-0600-000067000000}"/>
            </a:ext>
          </a:extLst>
        </xdr:cNvPr>
        <xdr:cNvSpPr txBox="1">
          <a:spLocks noChangeArrowheads="1"/>
        </xdr:cNvSpPr>
      </xdr:nvSpPr>
      <xdr:spPr bwMode="auto">
        <a:xfrm>
          <a:off x="4105275" y="476916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1057275"/>
    <xdr:sp macro="" textlink="">
      <xdr:nvSpPr>
        <xdr:cNvPr id="104" name="Text Box 1">
          <a:extLst>
            <a:ext uri="{FF2B5EF4-FFF2-40B4-BE49-F238E27FC236}">
              <a16:creationId xmlns:a16="http://schemas.microsoft.com/office/drawing/2014/main" id="{00000000-0008-0000-0600-000068000000}"/>
            </a:ext>
          </a:extLst>
        </xdr:cNvPr>
        <xdr:cNvSpPr txBox="1">
          <a:spLocks noChangeArrowheads="1"/>
        </xdr:cNvSpPr>
      </xdr:nvSpPr>
      <xdr:spPr bwMode="auto">
        <a:xfrm>
          <a:off x="4105275"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1057275"/>
    <xdr:sp macro="" textlink="">
      <xdr:nvSpPr>
        <xdr:cNvPr id="105" name="Text Box 3">
          <a:extLst>
            <a:ext uri="{FF2B5EF4-FFF2-40B4-BE49-F238E27FC236}">
              <a16:creationId xmlns:a16="http://schemas.microsoft.com/office/drawing/2014/main" id="{00000000-0008-0000-0600-000069000000}"/>
            </a:ext>
          </a:extLst>
        </xdr:cNvPr>
        <xdr:cNvSpPr txBox="1">
          <a:spLocks noChangeArrowheads="1"/>
        </xdr:cNvSpPr>
      </xdr:nvSpPr>
      <xdr:spPr bwMode="auto">
        <a:xfrm>
          <a:off x="4105275"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1057275"/>
    <xdr:sp macro="" textlink="">
      <xdr:nvSpPr>
        <xdr:cNvPr id="106" name="Text Box 4">
          <a:extLst>
            <a:ext uri="{FF2B5EF4-FFF2-40B4-BE49-F238E27FC236}">
              <a16:creationId xmlns:a16="http://schemas.microsoft.com/office/drawing/2014/main" id="{00000000-0008-0000-0600-00006A000000}"/>
            </a:ext>
          </a:extLst>
        </xdr:cNvPr>
        <xdr:cNvSpPr txBox="1">
          <a:spLocks noChangeArrowheads="1"/>
        </xdr:cNvSpPr>
      </xdr:nvSpPr>
      <xdr:spPr bwMode="auto">
        <a:xfrm>
          <a:off x="4105275"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1057275"/>
    <xdr:sp macro="" textlink="">
      <xdr:nvSpPr>
        <xdr:cNvPr id="107" name="Text Box 5">
          <a:extLst>
            <a:ext uri="{FF2B5EF4-FFF2-40B4-BE49-F238E27FC236}">
              <a16:creationId xmlns:a16="http://schemas.microsoft.com/office/drawing/2014/main" id="{00000000-0008-0000-0600-00006B000000}"/>
            </a:ext>
          </a:extLst>
        </xdr:cNvPr>
        <xdr:cNvSpPr txBox="1">
          <a:spLocks noChangeArrowheads="1"/>
        </xdr:cNvSpPr>
      </xdr:nvSpPr>
      <xdr:spPr bwMode="auto">
        <a:xfrm>
          <a:off x="4105275"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1057275"/>
    <xdr:sp macro="" textlink="">
      <xdr:nvSpPr>
        <xdr:cNvPr id="108" name="Text Box 6">
          <a:extLst>
            <a:ext uri="{FF2B5EF4-FFF2-40B4-BE49-F238E27FC236}">
              <a16:creationId xmlns:a16="http://schemas.microsoft.com/office/drawing/2014/main" id="{00000000-0008-0000-0600-00006C000000}"/>
            </a:ext>
          </a:extLst>
        </xdr:cNvPr>
        <xdr:cNvSpPr txBox="1">
          <a:spLocks noChangeArrowheads="1"/>
        </xdr:cNvSpPr>
      </xdr:nvSpPr>
      <xdr:spPr bwMode="auto">
        <a:xfrm>
          <a:off x="4105275"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1057275"/>
    <xdr:sp macro="" textlink="">
      <xdr:nvSpPr>
        <xdr:cNvPr id="109" name="Text Box 7">
          <a:extLst>
            <a:ext uri="{FF2B5EF4-FFF2-40B4-BE49-F238E27FC236}">
              <a16:creationId xmlns:a16="http://schemas.microsoft.com/office/drawing/2014/main" id="{00000000-0008-0000-0600-00006D000000}"/>
            </a:ext>
          </a:extLst>
        </xdr:cNvPr>
        <xdr:cNvSpPr txBox="1">
          <a:spLocks noChangeArrowheads="1"/>
        </xdr:cNvSpPr>
      </xdr:nvSpPr>
      <xdr:spPr bwMode="auto">
        <a:xfrm>
          <a:off x="4105275"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132</xdr:row>
      <xdr:rowOff>0</xdr:rowOff>
    </xdr:from>
    <xdr:ext cx="76200" cy="1057275"/>
    <xdr:sp macro="" textlink="">
      <xdr:nvSpPr>
        <xdr:cNvPr id="110" name="Text Box 11">
          <a:extLst>
            <a:ext uri="{FF2B5EF4-FFF2-40B4-BE49-F238E27FC236}">
              <a16:creationId xmlns:a16="http://schemas.microsoft.com/office/drawing/2014/main" id="{00000000-0008-0000-0600-00006E000000}"/>
            </a:ext>
          </a:extLst>
        </xdr:cNvPr>
        <xdr:cNvSpPr txBox="1">
          <a:spLocks noChangeArrowheads="1"/>
        </xdr:cNvSpPr>
      </xdr:nvSpPr>
      <xdr:spPr bwMode="auto">
        <a:xfrm>
          <a:off x="1790700"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132</xdr:row>
      <xdr:rowOff>0</xdr:rowOff>
    </xdr:from>
    <xdr:ext cx="76200" cy="1057275"/>
    <xdr:sp macro="" textlink="">
      <xdr:nvSpPr>
        <xdr:cNvPr id="111" name="Text Box 12">
          <a:extLst>
            <a:ext uri="{FF2B5EF4-FFF2-40B4-BE49-F238E27FC236}">
              <a16:creationId xmlns:a16="http://schemas.microsoft.com/office/drawing/2014/main" id="{00000000-0008-0000-0600-00006F000000}"/>
            </a:ext>
          </a:extLst>
        </xdr:cNvPr>
        <xdr:cNvSpPr txBox="1">
          <a:spLocks noChangeArrowheads="1"/>
        </xdr:cNvSpPr>
      </xdr:nvSpPr>
      <xdr:spPr bwMode="auto">
        <a:xfrm>
          <a:off x="1790700"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1057275"/>
    <xdr:sp macro="" textlink="">
      <xdr:nvSpPr>
        <xdr:cNvPr id="112" name="Text Box 13">
          <a:extLst>
            <a:ext uri="{FF2B5EF4-FFF2-40B4-BE49-F238E27FC236}">
              <a16:creationId xmlns:a16="http://schemas.microsoft.com/office/drawing/2014/main" id="{00000000-0008-0000-0600-000070000000}"/>
            </a:ext>
          </a:extLst>
        </xdr:cNvPr>
        <xdr:cNvSpPr txBox="1">
          <a:spLocks noChangeArrowheads="1"/>
        </xdr:cNvSpPr>
      </xdr:nvSpPr>
      <xdr:spPr bwMode="auto">
        <a:xfrm>
          <a:off x="4105275"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1057275"/>
    <xdr:sp macro="" textlink="">
      <xdr:nvSpPr>
        <xdr:cNvPr id="113" name="Text Box 14">
          <a:extLst>
            <a:ext uri="{FF2B5EF4-FFF2-40B4-BE49-F238E27FC236}">
              <a16:creationId xmlns:a16="http://schemas.microsoft.com/office/drawing/2014/main" id="{00000000-0008-0000-0600-000071000000}"/>
            </a:ext>
          </a:extLst>
        </xdr:cNvPr>
        <xdr:cNvSpPr txBox="1">
          <a:spLocks noChangeArrowheads="1"/>
        </xdr:cNvSpPr>
      </xdr:nvSpPr>
      <xdr:spPr bwMode="auto">
        <a:xfrm>
          <a:off x="4105275"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132</xdr:row>
      <xdr:rowOff>0</xdr:rowOff>
    </xdr:from>
    <xdr:ext cx="76200" cy="1057275"/>
    <xdr:sp macro="" textlink="">
      <xdr:nvSpPr>
        <xdr:cNvPr id="114" name="Text Box 15">
          <a:extLst>
            <a:ext uri="{FF2B5EF4-FFF2-40B4-BE49-F238E27FC236}">
              <a16:creationId xmlns:a16="http://schemas.microsoft.com/office/drawing/2014/main" id="{00000000-0008-0000-0600-000072000000}"/>
            </a:ext>
          </a:extLst>
        </xdr:cNvPr>
        <xdr:cNvSpPr txBox="1">
          <a:spLocks noChangeArrowheads="1"/>
        </xdr:cNvSpPr>
      </xdr:nvSpPr>
      <xdr:spPr bwMode="auto">
        <a:xfrm>
          <a:off x="1790700"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132</xdr:row>
      <xdr:rowOff>0</xdr:rowOff>
    </xdr:from>
    <xdr:ext cx="76200" cy="1057275"/>
    <xdr:sp macro="" textlink="">
      <xdr:nvSpPr>
        <xdr:cNvPr id="115" name="Text Box 16">
          <a:extLst>
            <a:ext uri="{FF2B5EF4-FFF2-40B4-BE49-F238E27FC236}">
              <a16:creationId xmlns:a16="http://schemas.microsoft.com/office/drawing/2014/main" id="{00000000-0008-0000-0600-000073000000}"/>
            </a:ext>
          </a:extLst>
        </xdr:cNvPr>
        <xdr:cNvSpPr txBox="1">
          <a:spLocks noChangeArrowheads="1"/>
        </xdr:cNvSpPr>
      </xdr:nvSpPr>
      <xdr:spPr bwMode="auto">
        <a:xfrm>
          <a:off x="1790700"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1057275"/>
    <xdr:sp macro="" textlink="">
      <xdr:nvSpPr>
        <xdr:cNvPr id="116" name="Text Box 22">
          <a:extLst>
            <a:ext uri="{FF2B5EF4-FFF2-40B4-BE49-F238E27FC236}">
              <a16:creationId xmlns:a16="http://schemas.microsoft.com/office/drawing/2014/main" id="{00000000-0008-0000-0600-000074000000}"/>
            </a:ext>
          </a:extLst>
        </xdr:cNvPr>
        <xdr:cNvSpPr txBox="1">
          <a:spLocks noChangeArrowheads="1"/>
        </xdr:cNvSpPr>
      </xdr:nvSpPr>
      <xdr:spPr bwMode="auto">
        <a:xfrm>
          <a:off x="4105275"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132</xdr:row>
      <xdr:rowOff>0</xdr:rowOff>
    </xdr:from>
    <xdr:ext cx="76200" cy="1057275"/>
    <xdr:sp macro="" textlink="">
      <xdr:nvSpPr>
        <xdr:cNvPr id="117" name="Text Box 23">
          <a:extLst>
            <a:ext uri="{FF2B5EF4-FFF2-40B4-BE49-F238E27FC236}">
              <a16:creationId xmlns:a16="http://schemas.microsoft.com/office/drawing/2014/main" id="{00000000-0008-0000-0600-000075000000}"/>
            </a:ext>
          </a:extLst>
        </xdr:cNvPr>
        <xdr:cNvSpPr txBox="1">
          <a:spLocks noChangeArrowheads="1"/>
        </xdr:cNvSpPr>
      </xdr:nvSpPr>
      <xdr:spPr bwMode="auto">
        <a:xfrm>
          <a:off x="4143375"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132</xdr:row>
      <xdr:rowOff>0</xdr:rowOff>
    </xdr:from>
    <xdr:ext cx="76200" cy="1057275"/>
    <xdr:sp macro="" textlink="">
      <xdr:nvSpPr>
        <xdr:cNvPr id="118" name="Text Box 24">
          <a:extLst>
            <a:ext uri="{FF2B5EF4-FFF2-40B4-BE49-F238E27FC236}">
              <a16:creationId xmlns:a16="http://schemas.microsoft.com/office/drawing/2014/main" id="{00000000-0008-0000-0600-000076000000}"/>
            </a:ext>
          </a:extLst>
        </xdr:cNvPr>
        <xdr:cNvSpPr txBox="1">
          <a:spLocks noChangeArrowheads="1"/>
        </xdr:cNvSpPr>
      </xdr:nvSpPr>
      <xdr:spPr bwMode="auto">
        <a:xfrm>
          <a:off x="1790700"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132</xdr:row>
      <xdr:rowOff>0</xdr:rowOff>
    </xdr:from>
    <xdr:ext cx="76200" cy="1057275"/>
    <xdr:sp macro="" textlink="">
      <xdr:nvSpPr>
        <xdr:cNvPr id="119" name="Text Box 25">
          <a:extLst>
            <a:ext uri="{FF2B5EF4-FFF2-40B4-BE49-F238E27FC236}">
              <a16:creationId xmlns:a16="http://schemas.microsoft.com/office/drawing/2014/main" id="{00000000-0008-0000-0600-000077000000}"/>
            </a:ext>
          </a:extLst>
        </xdr:cNvPr>
        <xdr:cNvSpPr txBox="1">
          <a:spLocks noChangeArrowheads="1"/>
        </xdr:cNvSpPr>
      </xdr:nvSpPr>
      <xdr:spPr bwMode="auto">
        <a:xfrm>
          <a:off x="1790700"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304800</xdr:colOff>
      <xdr:row>132</xdr:row>
      <xdr:rowOff>0</xdr:rowOff>
    </xdr:from>
    <xdr:ext cx="76200" cy="581025"/>
    <xdr:sp macro="" textlink="">
      <xdr:nvSpPr>
        <xdr:cNvPr id="120" name="Text Box 38">
          <a:extLst>
            <a:ext uri="{FF2B5EF4-FFF2-40B4-BE49-F238E27FC236}">
              <a16:creationId xmlns:a16="http://schemas.microsoft.com/office/drawing/2014/main" id="{00000000-0008-0000-0600-000078000000}"/>
            </a:ext>
          </a:extLst>
        </xdr:cNvPr>
        <xdr:cNvSpPr txBox="1">
          <a:spLocks noChangeArrowheads="1"/>
        </xdr:cNvSpPr>
      </xdr:nvSpPr>
      <xdr:spPr bwMode="auto">
        <a:xfrm>
          <a:off x="8001000" y="476916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132</xdr:row>
      <xdr:rowOff>0</xdr:rowOff>
    </xdr:from>
    <xdr:ext cx="76200" cy="638175"/>
    <xdr:sp macro="" textlink="">
      <xdr:nvSpPr>
        <xdr:cNvPr id="121" name="Text Box 39">
          <a:extLst>
            <a:ext uri="{FF2B5EF4-FFF2-40B4-BE49-F238E27FC236}">
              <a16:creationId xmlns:a16="http://schemas.microsoft.com/office/drawing/2014/main" id="{00000000-0008-0000-0600-000079000000}"/>
            </a:ext>
          </a:extLst>
        </xdr:cNvPr>
        <xdr:cNvSpPr txBox="1">
          <a:spLocks noChangeArrowheads="1"/>
        </xdr:cNvSpPr>
      </xdr:nvSpPr>
      <xdr:spPr bwMode="auto">
        <a:xfrm>
          <a:off x="6543675" y="47691675"/>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132</xdr:row>
      <xdr:rowOff>0</xdr:rowOff>
    </xdr:from>
    <xdr:ext cx="76200" cy="590550"/>
    <xdr:sp macro="" textlink="">
      <xdr:nvSpPr>
        <xdr:cNvPr id="122" name="Text Box 38">
          <a:extLst>
            <a:ext uri="{FF2B5EF4-FFF2-40B4-BE49-F238E27FC236}">
              <a16:creationId xmlns:a16="http://schemas.microsoft.com/office/drawing/2014/main" id="{00000000-0008-0000-0600-00007A000000}"/>
            </a:ext>
          </a:extLst>
        </xdr:cNvPr>
        <xdr:cNvSpPr txBox="1">
          <a:spLocks noChangeArrowheads="1"/>
        </xdr:cNvSpPr>
      </xdr:nvSpPr>
      <xdr:spPr bwMode="auto">
        <a:xfrm>
          <a:off x="4619625" y="476916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600075"/>
    <xdr:sp macro="" textlink="">
      <xdr:nvSpPr>
        <xdr:cNvPr id="123" name="Text Box 2">
          <a:extLst>
            <a:ext uri="{FF2B5EF4-FFF2-40B4-BE49-F238E27FC236}">
              <a16:creationId xmlns:a16="http://schemas.microsoft.com/office/drawing/2014/main" id="{00000000-0008-0000-0600-00007B000000}"/>
            </a:ext>
          </a:extLst>
        </xdr:cNvPr>
        <xdr:cNvSpPr txBox="1">
          <a:spLocks noChangeArrowheads="1"/>
        </xdr:cNvSpPr>
      </xdr:nvSpPr>
      <xdr:spPr bwMode="auto">
        <a:xfrm>
          <a:off x="4105275" y="476916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600075"/>
    <xdr:sp macro="" textlink="">
      <xdr:nvSpPr>
        <xdr:cNvPr id="124" name="Text Box 2">
          <a:extLst>
            <a:ext uri="{FF2B5EF4-FFF2-40B4-BE49-F238E27FC236}">
              <a16:creationId xmlns:a16="http://schemas.microsoft.com/office/drawing/2014/main" id="{00000000-0008-0000-0600-00007C000000}"/>
            </a:ext>
          </a:extLst>
        </xdr:cNvPr>
        <xdr:cNvSpPr txBox="1">
          <a:spLocks noChangeArrowheads="1"/>
        </xdr:cNvSpPr>
      </xdr:nvSpPr>
      <xdr:spPr bwMode="auto">
        <a:xfrm>
          <a:off x="4105275" y="476916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1057275"/>
    <xdr:sp macro="" textlink="">
      <xdr:nvSpPr>
        <xdr:cNvPr id="125" name="Text Box 1">
          <a:extLst>
            <a:ext uri="{FF2B5EF4-FFF2-40B4-BE49-F238E27FC236}">
              <a16:creationId xmlns:a16="http://schemas.microsoft.com/office/drawing/2014/main" id="{00000000-0008-0000-0600-00007D000000}"/>
            </a:ext>
          </a:extLst>
        </xdr:cNvPr>
        <xdr:cNvSpPr txBox="1">
          <a:spLocks noChangeArrowheads="1"/>
        </xdr:cNvSpPr>
      </xdr:nvSpPr>
      <xdr:spPr bwMode="auto">
        <a:xfrm>
          <a:off x="4105275"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1057275"/>
    <xdr:sp macro="" textlink="">
      <xdr:nvSpPr>
        <xdr:cNvPr id="126" name="Text Box 3">
          <a:extLst>
            <a:ext uri="{FF2B5EF4-FFF2-40B4-BE49-F238E27FC236}">
              <a16:creationId xmlns:a16="http://schemas.microsoft.com/office/drawing/2014/main" id="{00000000-0008-0000-0600-00007E000000}"/>
            </a:ext>
          </a:extLst>
        </xdr:cNvPr>
        <xdr:cNvSpPr txBox="1">
          <a:spLocks noChangeArrowheads="1"/>
        </xdr:cNvSpPr>
      </xdr:nvSpPr>
      <xdr:spPr bwMode="auto">
        <a:xfrm>
          <a:off x="4105275"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1057275"/>
    <xdr:sp macro="" textlink="">
      <xdr:nvSpPr>
        <xdr:cNvPr id="127" name="Text Box 4">
          <a:extLst>
            <a:ext uri="{FF2B5EF4-FFF2-40B4-BE49-F238E27FC236}">
              <a16:creationId xmlns:a16="http://schemas.microsoft.com/office/drawing/2014/main" id="{00000000-0008-0000-0600-00007F000000}"/>
            </a:ext>
          </a:extLst>
        </xdr:cNvPr>
        <xdr:cNvSpPr txBox="1">
          <a:spLocks noChangeArrowheads="1"/>
        </xdr:cNvSpPr>
      </xdr:nvSpPr>
      <xdr:spPr bwMode="auto">
        <a:xfrm>
          <a:off x="4105275"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1057275"/>
    <xdr:sp macro="" textlink="">
      <xdr:nvSpPr>
        <xdr:cNvPr id="128" name="Text Box 5">
          <a:extLst>
            <a:ext uri="{FF2B5EF4-FFF2-40B4-BE49-F238E27FC236}">
              <a16:creationId xmlns:a16="http://schemas.microsoft.com/office/drawing/2014/main" id="{00000000-0008-0000-0600-000080000000}"/>
            </a:ext>
          </a:extLst>
        </xdr:cNvPr>
        <xdr:cNvSpPr txBox="1">
          <a:spLocks noChangeArrowheads="1"/>
        </xdr:cNvSpPr>
      </xdr:nvSpPr>
      <xdr:spPr bwMode="auto">
        <a:xfrm>
          <a:off x="4105275"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1057275"/>
    <xdr:sp macro="" textlink="">
      <xdr:nvSpPr>
        <xdr:cNvPr id="129" name="Text Box 6">
          <a:extLst>
            <a:ext uri="{FF2B5EF4-FFF2-40B4-BE49-F238E27FC236}">
              <a16:creationId xmlns:a16="http://schemas.microsoft.com/office/drawing/2014/main" id="{00000000-0008-0000-0600-000081000000}"/>
            </a:ext>
          </a:extLst>
        </xdr:cNvPr>
        <xdr:cNvSpPr txBox="1">
          <a:spLocks noChangeArrowheads="1"/>
        </xdr:cNvSpPr>
      </xdr:nvSpPr>
      <xdr:spPr bwMode="auto">
        <a:xfrm>
          <a:off x="4105275"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1057275"/>
    <xdr:sp macro="" textlink="">
      <xdr:nvSpPr>
        <xdr:cNvPr id="130" name="Text Box 7">
          <a:extLst>
            <a:ext uri="{FF2B5EF4-FFF2-40B4-BE49-F238E27FC236}">
              <a16:creationId xmlns:a16="http://schemas.microsoft.com/office/drawing/2014/main" id="{00000000-0008-0000-0600-000082000000}"/>
            </a:ext>
          </a:extLst>
        </xdr:cNvPr>
        <xdr:cNvSpPr txBox="1">
          <a:spLocks noChangeArrowheads="1"/>
        </xdr:cNvSpPr>
      </xdr:nvSpPr>
      <xdr:spPr bwMode="auto">
        <a:xfrm>
          <a:off x="4105275"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132</xdr:row>
      <xdr:rowOff>0</xdr:rowOff>
    </xdr:from>
    <xdr:ext cx="76200" cy="1057275"/>
    <xdr:sp macro="" textlink="">
      <xdr:nvSpPr>
        <xdr:cNvPr id="131" name="Text Box 11">
          <a:extLst>
            <a:ext uri="{FF2B5EF4-FFF2-40B4-BE49-F238E27FC236}">
              <a16:creationId xmlns:a16="http://schemas.microsoft.com/office/drawing/2014/main" id="{00000000-0008-0000-0600-000083000000}"/>
            </a:ext>
          </a:extLst>
        </xdr:cNvPr>
        <xdr:cNvSpPr txBox="1">
          <a:spLocks noChangeArrowheads="1"/>
        </xdr:cNvSpPr>
      </xdr:nvSpPr>
      <xdr:spPr bwMode="auto">
        <a:xfrm>
          <a:off x="1790700"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132</xdr:row>
      <xdr:rowOff>0</xdr:rowOff>
    </xdr:from>
    <xdr:ext cx="76200" cy="1057275"/>
    <xdr:sp macro="" textlink="">
      <xdr:nvSpPr>
        <xdr:cNvPr id="132" name="Text Box 12">
          <a:extLst>
            <a:ext uri="{FF2B5EF4-FFF2-40B4-BE49-F238E27FC236}">
              <a16:creationId xmlns:a16="http://schemas.microsoft.com/office/drawing/2014/main" id="{00000000-0008-0000-0600-000084000000}"/>
            </a:ext>
          </a:extLst>
        </xdr:cNvPr>
        <xdr:cNvSpPr txBox="1">
          <a:spLocks noChangeArrowheads="1"/>
        </xdr:cNvSpPr>
      </xdr:nvSpPr>
      <xdr:spPr bwMode="auto">
        <a:xfrm>
          <a:off x="1790700"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1057275"/>
    <xdr:sp macro="" textlink="">
      <xdr:nvSpPr>
        <xdr:cNvPr id="133" name="Text Box 13">
          <a:extLst>
            <a:ext uri="{FF2B5EF4-FFF2-40B4-BE49-F238E27FC236}">
              <a16:creationId xmlns:a16="http://schemas.microsoft.com/office/drawing/2014/main" id="{00000000-0008-0000-0600-000085000000}"/>
            </a:ext>
          </a:extLst>
        </xdr:cNvPr>
        <xdr:cNvSpPr txBox="1">
          <a:spLocks noChangeArrowheads="1"/>
        </xdr:cNvSpPr>
      </xdr:nvSpPr>
      <xdr:spPr bwMode="auto">
        <a:xfrm>
          <a:off x="4105275"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1057275"/>
    <xdr:sp macro="" textlink="">
      <xdr:nvSpPr>
        <xdr:cNvPr id="134" name="Text Box 14">
          <a:extLst>
            <a:ext uri="{FF2B5EF4-FFF2-40B4-BE49-F238E27FC236}">
              <a16:creationId xmlns:a16="http://schemas.microsoft.com/office/drawing/2014/main" id="{00000000-0008-0000-0600-000086000000}"/>
            </a:ext>
          </a:extLst>
        </xdr:cNvPr>
        <xdr:cNvSpPr txBox="1">
          <a:spLocks noChangeArrowheads="1"/>
        </xdr:cNvSpPr>
      </xdr:nvSpPr>
      <xdr:spPr bwMode="auto">
        <a:xfrm>
          <a:off x="4105275"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132</xdr:row>
      <xdr:rowOff>0</xdr:rowOff>
    </xdr:from>
    <xdr:ext cx="76200" cy="1057275"/>
    <xdr:sp macro="" textlink="">
      <xdr:nvSpPr>
        <xdr:cNvPr id="135" name="Text Box 15">
          <a:extLst>
            <a:ext uri="{FF2B5EF4-FFF2-40B4-BE49-F238E27FC236}">
              <a16:creationId xmlns:a16="http://schemas.microsoft.com/office/drawing/2014/main" id="{00000000-0008-0000-0600-000087000000}"/>
            </a:ext>
          </a:extLst>
        </xdr:cNvPr>
        <xdr:cNvSpPr txBox="1">
          <a:spLocks noChangeArrowheads="1"/>
        </xdr:cNvSpPr>
      </xdr:nvSpPr>
      <xdr:spPr bwMode="auto">
        <a:xfrm>
          <a:off x="1790700"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132</xdr:row>
      <xdr:rowOff>0</xdr:rowOff>
    </xdr:from>
    <xdr:ext cx="76200" cy="1057275"/>
    <xdr:sp macro="" textlink="">
      <xdr:nvSpPr>
        <xdr:cNvPr id="136" name="Text Box 16">
          <a:extLst>
            <a:ext uri="{FF2B5EF4-FFF2-40B4-BE49-F238E27FC236}">
              <a16:creationId xmlns:a16="http://schemas.microsoft.com/office/drawing/2014/main" id="{00000000-0008-0000-0600-000088000000}"/>
            </a:ext>
          </a:extLst>
        </xdr:cNvPr>
        <xdr:cNvSpPr txBox="1">
          <a:spLocks noChangeArrowheads="1"/>
        </xdr:cNvSpPr>
      </xdr:nvSpPr>
      <xdr:spPr bwMode="auto">
        <a:xfrm>
          <a:off x="1790700"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1057275"/>
    <xdr:sp macro="" textlink="">
      <xdr:nvSpPr>
        <xdr:cNvPr id="137" name="Text Box 22">
          <a:extLst>
            <a:ext uri="{FF2B5EF4-FFF2-40B4-BE49-F238E27FC236}">
              <a16:creationId xmlns:a16="http://schemas.microsoft.com/office/drawing/2014/main" id="{00000000-0008-0000-0600-000089000000}"/>
            </a:ext>
          </a:extLst>
        </xdr:cNvPr>
        <xdr:cNvSpPr txBox="1">
          <a:spLocks noChangeArrowheads="1"/>
        </xdr:cNvSpPr>
      </xdr:nvSpPr>
      <xdr:spPr bwMode="auto">
        <a:xfrm>
          <a:off x="4105275"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132</xdr:row>
      <xdr:rowOff>0</xdr:rowOff>
    </xdr:from>
    <xdr:ext cx="76200" cy="1057275"/>
    <xdr:sp macro="" textlink="">
      <xdr:nvSpPr>
        <xdr:cNvPr id="138" name="Text Box 23">
          <a:extLst>
            <a:ext uri="{FF2B5EF4-FFF2-40B4-BE49-F238E27FC236}">
              <a16:creationId xmlns:a16="http://schemas.microsoft.com/office/drawing/2014/main" id="{00000000-0008-0000-0600-00008A000000}"/>
            </a:ext>
          </a:extLst>
        </xdr:cNvPr>
        <xdr:cNvSpPr txBox="1">
          <a:spLocks noChangeArrowheads="1"/>
        </xdr:cNvSpPr>
      </xdr:nvSpPr>
      <xdr:spPr bwMode="auto">
        <a:xfrm>
          <a:off x="4143375"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132</xdr:row>
      <xdr:rowOff>0</xdr:rowOff>
    </xdr:from>
    <xdr:ext cx="76200" cy="1057275"/>
    <xdr:sp macro="" textlink="">
      <xdr:nvSpPr>
        <xdr:cNvPr id="139" name="Text Box 24">
          <a:extLst>
            <a:ext uri="{FF2B5EF4-FFF2-40B4-BE49-F238E27FC236}">
              <a16:creationId xmlns:a16="http://schemas.microsoft.com/office/drawing/2014/main" id="{00000000-0008-0000-0600-00008B000000}"/>
            </a:ext>
          </a:extLst>
        </xdr:cNvPr>
        <xdr:cNvSpPr txBox="1">
          <a:spLocks noChangeArrowheads="1"/>
        </xdr:cNvSpPr>
      </xdr:nvSpPr>
      <xdr:spPr bwMode="auto">
        <a:xfrm>
          <a:off x="1790700"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132</xdr:row>
      <xdr:rowOff>0</xdr:rowOff>
    </xdr:from>
    <xdr:ext cx="76200" cy="1057275"/>
    <xdr:sp macro="" textlink="">
      <xdr:nvSpPr>
        <xdr:cNvPr id="140" name="Text Box 25">
          <a:extLst>
            <a:ext uri="{FF2B5EF4-FFF2-40B4-BE49-F238E27FC236}">
              <a16:creationId xmlns:a16="http://schemas.microsoft.com/office/drawing/2014/main" id="{00000000-0008-0000-0600-00008C000000}"/>
            </a:ext>
          </a:extLst>
        </xdr:cNvPr>
        <xdr:cNvSpPr txBox="1">
          <a:spLocks noChangeArrowheads="1"/>
        </xdr:cNvSpPr>
      </xdr:nvSpPr>
      <xdr:spPr bwMode="auto">
        <a:xfrm>
          <a:off x="1790700" y="47691675"/>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304800</xdr:colOff>
      <xdr:row>132</xdr:row>
      <xdr:rowOff>0</xdr:rowOff>
    </xdr:from>
    <xdr:ext cx="76200" cy="704850"/>
    <xdr:sp macro="" textlink="">
      <xdr:nvSpPr>
        <xdr:cNvPr id="141" name="Text Box 38">
          <a:extLst>
            <a:ext uri="{FF2B5EF4-FFF2-40B4-BE49-F238E27FC236}">
              <a16:creationId xmlns:a16="http://schemas.microsoft.com/office/drawing/2014/main" id="{00000000-0008-0000-0600-00008D000000}"/>
            </a:ext>
          </a:extLst>
        </xdr:cNvPr>
        <xdr:cNvSpPr txBox="1">
          <a:spLocks noChangeArrowheads="1"/>
        </xdr:cNvSpPr>
      </xdr:nvSpPr>
      <xdr:spPr bwMode="auto">
        <a:xfrm>
          <a:off x="8001000" y="47691675"/>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132</xdr:row>
      <xdr:rowOff>0</xdr:rowOff>
    </xdr:from>
    <xdr:ext cx="76200" cy="762000"/>
    <xdr:sp macro="" textlink="">
      <xdr:nvSpPr>
        <xdr:cNvPr id="142" name="Text Box 39">
          <a:extLst>
            <a:ext uri="{FF2B5EF4-FFF2-40B4-BE49-F238E27FC236}">
              <a16:creationId xmlns:a16="http://schemas.microsoft.com/office/drawing/2014/main" id="{00000000-0008-0000-0600-00008E000000}"/>
            </a:ext>
          </a:extLst>
        </xdr:cNvPr>
        <xdr:cNvSpPr txBox="1">
          <a:spLocks noChangeArrowheads="1"/>
        </xdr:cNvSpPr>
      </xdr:nvSpPr>
      <xdr:spPr bwMode="auto">
        <a:xfrm>
          <a:off x="6543675" y="476916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132</xdr:row>
      <xdr:rowOff>0</xdr:rowOff>
    </xdr:from>
    <xdr:ext cx="76200" cy="600075"/>
    <xdr:sp macro="" textlink="">
      <xdr:nvSpPr>
        <xdr:cNvPr id="143" name="Text Box 39">
          <a:extLst>
            <a:ext uri="{FF2B5EF4-FFF2-40B4-BE49-F238E27FC236}">
              <a16:creationId xmlns:a16="http://schemas.microsoft.com/office/drawing/2014/main" id="{00000000-0008-0000-0600-00008F000000}"/>
            </a:ext>
          </a:extLst>
        </xdr:cNvPr>
        <xdr:cNvSpPr txBox="1">
          <a:spLocks noChangeArrowheads="1"/>
        </xdr:cNvSpPr>
      </xdr:nvSpPr>
      <xdr:spPr bwMode="auto">
        <a:xfrm>
          <a:off x="6543675" y="476916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132</xdr:row>
      <xdr:rowOff>0</xdr:rowOff>
    </xdr:from>
    <xdr:ext cx="76200" cy="600075"/>
    <xdr:sp macro="" textlink="">
      <xdr:nvSpPr>
        <xdr:cNvPr id="144" name="Text Box 2">
          <a:extLst>
            <a:ext uri="{FF2B5EF4-FFF2-40B4-BE49-F238E27FC236}">
              <a16:creationId xmlns:a16="http://schemas.microsoft.com/office/drawing/2014/main" id="{00000000-0008-0000-0600-000090000000}"/>
            </a:ext>
          </a:extLst>
        </xdr:cNvPr>
        <xdr:cNvSpPr txBox="1">
          <a:spLocks noChangeArrowheads="1"/>
        </xdr:cNvSpPr>
      </xdr:nvSpPr>
      <xdr:spPr bwMode="auto">
        <a:xfrm>
          <a:off x="4105275" y="476916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133</xdr:row>
      <xdr:rowOff>0</xdr:rowOff>
    </xdr:from>
    <xdr:ext cx="76200" cy="200025"/>
    <xdr:sp macro="" textlink="">
      <xdr:nvSpPr>
        <xdr:cNvPr id="145" name="Text Box 38">
          <a:extLst>
            <a:ext uri="{FF2B5EF4-FFF2-40B4-BE49-F238E27FC236}">
              <a16:creationId xmlns:a16="http://schemas.microsoft.com/office/drawing/2014/main" id="{00000000-0008-0000-0600-000091000000}"/>
            </a:ext>
          </a:extLst>
        </xdr:cNvPr>
        <xdr:cNvSpPr txBox="1">
          <a:spLocks noChangeArrowheads="1"/>
        </xdr:cNvSpPr>
      </xdr:nvSpPr>
      <xdr:spPr bwMode="auto">
        <a:xfrm>
          <a:off x="4105275" y="47882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133</xdr:row>
      <xdr:rowOff>0</xdr:rowOff>
    </xdr:from>
    <xdr:ext cx="76200" cy="200025"/>
    <xdr:sp macro="" textlink="">
      <xdr:nvSpPr>
        <xdr:cNvPr id="146" name="Text Box 38">
          <a:extLst>
            <a:ext uri="{FF2B5EF4-FFF2-40B4-BE49-F238E27FC236}">
              <a16:creationId xmlns:a16="http://schemas.microsoft.com/office/drawing/2014/main" id="{00000000-0008-0000-0600-000092000000}"/>
            </a:ext>
          </a:extLst>
        </xdr:cNvPr>
        <xdr:cNvSpPr txBox="1">
          <a:spLocks noChangeArrowheads="1"/>
        </xdr:cNvSpPr>
      </xdr:nvSpPr>
      <xdr:spPr bwMode="auto">
        <a:xfrm>
          <a:off x="4105275" y="47882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76200" cy="200025"/>
    <xdr:sp macro="" textlink="">
      <xdr:nvSpPr>
        <xdr:cNvPr id="147" name="Text Box 38">
          <a:extLst>
            <a:ext uri="{FF2B5EF4-FFF2-40B4-BE49-F238E27FC236}">
              <a16:creationId xmlns:a16="http://schemas.microsoft.com/office/drawing/2014/main" id="{00000000-0008-0000-0600-000093000000}"/>
            </a:ext>
          </a:extLst>
        </xdr:cNvPr>
        <xdr:cNvSpPr txBox="1">
          <a:spLocks noChangeArrowheads="1"/>
        </xdr:cNvSpPr>
      </xdr:nvSpPr>
      <xdr:spPr bwMode="auto">
        <a:xfrm>
          <a:off x="4105275" y="48644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135</xdr:row>
      <xdr:rowOff>0</xdr:rowOff>
    </xdr:from>
    <xdr:ext cx="76200" cy="200025"/>
    <xdr:sp macro="" textlink="">
      <xdr:nvSpPr>
        <xdr:cNvPr id="148" name="Text Box 38">
          <a:extLst>
            <a:ext uri="{FF2B5EF4-FFF2-40B4-BE49-F238E27FC236}">
              <a16:creationId xmlns:a16="http://schemas.microsoft.com/office/drawing/2014/main" id="{00000000-0008-0000-0600-000094000000}"/>
            </a:ext>
          </a:extLst>
        </xdr:cNvPr>
        <xdr:cNvSpPr txBox="1">
          <a:spLocks noChangeArrowheads="1"/>
        </xdr:cNvSpPr>
      </xdr:nvSpPr>
      <xdr:spPr bwMode="auto">
        <a:xfrm>
          <a:off x="4105275" y="48263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135</xdr:row>
      <xdr:rowOff>0</xdr:rowOff>
    </xdr:from>
    <xdr:ext cx="76200" cy="200025"/>
    <xdr:sp macro="" textlink="">
      <xdr:nvSpPr>
        <xdr:cNvPr id="149" name="Text Box 38">
          <a:extLst>
            <a:ext uri="{FF2B5EF4-FFF2-40B4-BE49-F238E27FC236}">
              <a16:creationId xmlns:a16="http://schemas.microsoft.com/office/drawing/2014/main" id="{00000000-0008-0000-0600-000095000000}"/>
            </a:ext>
          </a:extLst>
        </xdr:cNvPr>
        <xdr:cNvSpPr txBox="1">
          <a:spLocks noChangeArrowheads="1"/>
        </xdr:cNvSpPr>
      </xdr:nvSpPr>
      <xdr:spPr bwMode="auto">
        <a:xfrm>
          <a:off x="4105275" y="48263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126</xdr:row>
      <xdr:rowOff>0</xdr:rowOff>
    </xdr:from>
    <xdr:ext cx="76200" cy="200025"/>
    <xdr:sp macro="" textlink="">
      <xdr:nvSpPr>
        <xdr:cNvPr id="150" name="Text Box 38">
          <a:extLst>
            <a:ext uri="{FF2B5EF4-FFF2-40B4-BE49-F238E27FC236}">
              <a16:creationId xmlns:a16="http://schemas.microsoft.com/office/drawing/2014/main" id="{00000000-0008-0000-0600-000096000000}"/>
            </a:ext>
          </a:extLst>
        </xdr:cNvPr>
        <xdr:cNvSpPr txBox="1">
          <a:spLocks noChangeArrowheads="1"/>
        </xdr:cNvSpPr>
      </xdr:nvSpPr>
      <xdr:spPr bwMode="auto">
        <a:xfrm>
          <a:off x="4105275" y="4660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11</xdr:row>
      <xdr:rowOff>0</xdr:rowOff>
    </xdr:from>
    <xdr:ext cx="76200" cy="542925"/>
    <xdr:sp macro="" textlink="">
      <xdr:nvSpPr>
        <xdr:cNvPr id="2" name="Text Box 38">
          <a:extLst>
            <a:ext uri="{FF2B5EF4-FFF2-40B4-BE49-F238E27FC236}">
              <a16:creationId xmlns:a16="http://schemas.microsoft.com/office/drawing/2014/main" id="{00000000-0008-0000-0700-000002000000}"/>
            </a:ext>
          </a:extLst>
        </xdr:cNvPr>
        <xdr:cNvSpPr txBox="1">
          <a:spLocks noChangeArrowheads="1"/>
        </xdr:cNvSpPr>
      </xdr:nvSpPr>
      <xdr:spPr bwMode="auto">
        <a:xfrm>
          <a:off x="11010900" y="29337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228600</xdr:colOff>
      <xdr:row>11</xdr:row>
      <xdr:rowOff>0</xdr:rowOff>
    </xdr:from>
    <xdr:ext cx="76200" cy="428625"/>
    <xdr:sp macro="" textlink="">
      <xdr:nvSpPr>
        <xdr:cNvPr id="3" name="Text Box 38">
          <a:extLst>
            <a:ext uri="{FF2B5EF4-FFF2-40B4-BE49-F238E27FC236}">
              <a16:creationId xmlns:a16="http://schemas.microsoft.com/office/drawing/2014/main" id="{00000000-0008-0000-0700-000003000000}"/>
            </a:ext>
          </a:extLst>
        </xdr:cNvPr>
        <xdr:cNvSpPr txBox="1">
          <a:spLocks noChangeArrowheads="1"/>
        </xdr:cNvSpPr>
      </xdr:nvSpPr>
      <xdr:spPr bwMode="auto">
        <a:xfrm>
          <a:off x="16030575" y="29337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9525</xdr:colOff>
      <xdr:row>11</xdr:row>
      <xdr:rowOff>0</xdr:rowOff>
    </xdr:from>
    <xdr:ext cx="76200" cy="200025"/>
    <xdr:sp macro="" textlink="">
      <xdr:nvSpPr>
        <xdr:cNvPr id="5" name="Text Box 16">
          <a:extLst>
            <a:ext uri="{FF2B5EF4-FFF2-40B4-BE49-F238E27FC236}">
              <a16:creationId xmlns:a16="http://schemas.microsoft.com/office/drawing/2014/main" id="{00000000-0008-0000-0700-000005000000}"/>
            </a:ext>
          </a:extLst>
        </xdr:cNvPr>
        <xdr:cNvSpPr txBox="1">
          <a:spLocks noChangeArrowheads="1"/>
        </xdr:cNvSpPr>
      </xdr:nvSpPr>
      <xdr:spPr bwMode="auto">
        <a:xfrm>
          <a:off x="15201900" y="2933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228600</xdr:colOff>
      <xdr:row>11</xdr:row>
      <xdr:rowOff>0</xdr:rowOff>
    </xdr:from>
    <xdr:ext cx="76200" cy="428625"/>
    <xdr:sp macro="" textlink="">
      <xdr:nvSpPr>
        <xdr:cNvPr id="6" name="Text Box 38">
          <a:extLst>
            <a:ext uri="{FF2B5EF4-FFF2-40B4-BE49-F238E27FC236}">
              <a16:creationId xmlns:a16="http://schemas.microsoft.com/office/drawing/2014/main" id="{00000000-0008-0000-0700-000006000000}"/>
            </a:ext>
          </a:extLst>
        </xdr:cNvPr>
        <xdr:cNvSpPr txBox="1">
          <a:spLocks noChangeArrowheads="1"/>
        </xdr:cNvSpPr>
      </xdr:nvSpPr>
      <xdr:spPr bwMode="auto">
        <a:xfrm>
          <a:off x="16030575" y="29337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0</xdr:colOff>
      <xdr:row>160</xdr:row>
      <xdr:rowOff>0</xdr:rowOff>
    </xdr:from>
    <xdr:to>
      <xdr:col>3</xdr:col>
      <xdr:colOff>76200</xdr:colOff>
      <xdr:row>160</xdr:row>
      <xdr:rowOff>38100</xdr:rowOff>
    </xdr:to>
    <xdr:sp macro="" textlink="">
      <xdr:nvSpPr>
        <xdr:cNvPr id="7" name="Text Box 5">
          <a:extLst>
            <a:ext uri="{FF2B5EF4-FFF2-40B4-BE49-F238E27FC236}">
              <a16:creationId xmlns:a16="http://schemas.microsoft.com/office/drawing/2014/main" id="{00000000-0008-0000-0700-00000700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160</xdr:row>
      <xdr:rowOff>0</xdr:rowOff>
    </xdr:from>
    <xdr:to>
      <xdr:col>3</xdr:col>
      <xdr:colOff>76200</xdr:colOff>
      <xdr:row>160</xdr:row>
      <xdr:rowOff>38100</xdr:rowOff>
    </xdr:to>
    <xdr:sp macro="" textlink="">
      <xdr:nvSpPr>
        <xdr:cNvPr id="8" name="Text Box 8">
          <a:extLst>
            <a:ext uri="{FF2B5EF4-FFF2-40B4-BE49-F238E27FC236}">
              <a16:creationId xmlns:a16="http://schemas.microsoft.com/office/drawing/2014/main" id="{00000000-0008-0000-0700-00000800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160</xdr:row>
      <xdr:rowOff>0</xdr:rowOff>
    </xdr:from>
    <xdr:to>
      <xdr:col>3</xdr:col>
      <xdr:colOff>76200</xdr:colOff>
      <xdr:row>160</xdr:row>
      <xdr:rowOff>38100</xdr:rowOff>
    </xdr:to>
    <xdr:sp macro="" textlink="">
      <xdr:nvSpPr>
        <xdr:cNvPr id="9" name="Text Box 9">
          <a:extLst>
            <a:ext uri="{FF2B5EF4-FFF2-40B4-BE49-F238E27FC236}">
              <a16:creationId xmlns:a16="http://schemas.microsoft.com/office/drawing/2014/main" id="{00000000-0008-0000-0700-00000900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160</xdr:row>
      <xdr:rowOff>0</xdr:rowOff>
    </xdr:from>
    <xdr:to>
      <xdr:col>3</xdr:col>
      <xdr:colOff>76200</xdr:colOff>
      <xdr:row>160</xdr:row>
      <xdr:rowOff>28575</xdr:rowOff>
    </xdr:to>
    <xdr:sp macro="" textlink="">
      <xdr:nvSpPr>
        <xdr:cNvPr id="10" name="Text Box 46">
          <a:extLst>
            <a:ext uri="{FF2B5EF4-FFF2-40B4-BE49-F238E27FC236}">
              <a16:creationId xmlns:a16="http://schemas.microsoft.com/office/drawing/2014/main" id="{00000000-0008-0000-0700-00000A000000}"/>
            </a:ext>
          </a:extLst>
        </xdr:cNvPr>
        <xdr:cNvSpPr txBox="1">
          <a:spLocks noChangeArrowheads="1"/>
        </xdr:cNvSpPr>
      </xdr:nvSpPr>
      <xdr:spPr bwMode="auto">
        <a:xfrm>
          <a:off x="3952875" y="28822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160</xdr:row>
      <xdr:rowOff>0</xdr:rowOff>
    </xdr:from>
    <xdr:to>
      <xdr:col>3</xdr:col>
      <xdr:colOff>76200</xdr:colOff>
      <xdr:row>160</xdr:row>
      <xdr:rowOff>28575</xdr:rowOff>
    </xdr:to>
    <xdr:sp macro="" textlink="">
      <xdr:nvSpPr>
        <xdr:cNvPr id="11" name="Text Box 43">
          <a:extLst>
            <a:ext uri="{FF2B5EF4-FFF2-40B4-BE49-F238E27FC236}">
              <a16:creationId xmlns:a16="http://schemas.microsoft.com/office/drawing/2014/main" id="{00000000-0008-0000-0700-00000B000000}"/>
            </a:ext>
          </a:extLst>
        </xdr:cNvPr>
        <xdr:cNvSpPr txBox="1">
          <a:spLocks noChangeArrowheads="1"/>
        </xdr:cNvSpPr>
      </xdr:nvSpPr>
      <xdr:spPr bwMode="auto">
        <a:xfrm>
          <a:off x="3952875" y="28822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160</xdr:row>
      <xdr:rowOff>0</xdr:rowOff>
    </xdr:from>
    <xdr:to>
      <xdr:col>3</xdr:col>
      <xdr:colOff>76200</xdr:colOff>
      <xdr:row>160</xdr:row>
      <xdr:rowOff>57150</xdr:rowOff>
    </xdr:to>
    <xdr:sp macro="" textlink="">
      <xdr:nvSpPr>
        <xdr:cNvPr id="12" name="Text Box 43">
          <a:extLst>
            <a:ext uri="{FF2B5EF4-FFF2-40B4-BE49-F238E27FC236}">
              <a16:creationId xmlns:a16="http://schemas.microsoft.com/office/drawing/2014/main" id="{00000000-0008-0000-0700-00000C000000}"/>
            </a:ext>
          </a:extLst>
        </xdr:cNvPr>
        <xdr:cNvSpPr txBox="1">
          <a:spLocks noChangeArrowheads="1"/>
        </xdr:cNvSpPr>
      </xdr:nvSpPr>
      <xdr:spPr bwMode="auto">
        <a:xfrm>
          <a:off x="3952875" y="288226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160</xdr:row>
      <xdr:rowOff>0</xdr:rowOff>
    </xdr:from>
    <xdr:ext cx="76200" cy="38100"/>
    <xdr:sp macro="" textlink="">
      <xdr:nvSpPr>
        <xdr:cNvPr id="13" name="Text Box 5">
          <a:extLst>
            <a:ext uri="{FF2B5EF4-FFF2-40B4-BE49-F238E27FC236}">
              <a16:creationId xmlns:a16="http://schemas.microsoft.com/office/drawing/2014/main" id="{00000000-0008-0000-0700-00000D00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
    <xdr:sp macro="" textlink="">
      <xdr:nvSpPr>
        <xdr:cNvPr id="14" name="Text Box 8">
          <a:extLst>
            <a:ext uri="{FF2B5EF4-FFF2-40B4-BE49-F238E27FC236}">
              <a16:creationId xmlns:a16="http://schemas.microsoft.com/office/drawing/2014/main" id="{00000000-0008-0000-0700-00000E00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
    <xdr:sp macro="" textlink="">
      <xdr:nvSpPr>
        <xdr:cNvPr id="15" name="Text Box 9">
          <a:extLst>
            <a:ext uri="{FF2B5EF4-FFF2-40B4-BE49-F238E27FC236}">
              <a16:creationId xmlns:a16="http://schemas.microsoft.com/office/drawing/2014/main" id="{00000000-0008-0000-0700-00000F00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
    <xdr:sp macro="" textlink="">
      <xdr:nvSpPr>
        <xdr:cNvPr id="16" name="Text Box 5">
          <a:extLst>
            <a:ext uri="{FF2B5EF4-FFF2-40B4-BE49-F238E27FC236}">
              <a16:creationId xmlns:a16="http://schemas.microsoft.com/office/drawing/2014/main" id="{00000000-0008-0000-0700-00001000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
    <xdr:sp macro="" textlink="">
      <xdr:nvSpPr>
        <xdr:cNvPr id="17" name="Text Box 8">
          <a:extLst>
            <a:ext uri="{FF2B5EF4-FFF2-40B4-BE49-F238E27FC236}">
              <a16:creationId xmlns:a16="http://schemas.microsoft.com/office/drawing/2014/main" id="{00000000-0008-0000-0700-00001100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
    <xdr:sp macro="" textlink="">
      <xdr:nvSpPr>
        <xdr:cNvPr id="18" name="Text Box 9">
          <a:extLst>
            <a:ext uri="{FF2B5EF4-FFF2-40B4-BE49-F238E27FC236}">
              <a16:creationId xmlns:a16="http://schemas.microsoft.com/office/drawing/2014/main" id="{00000000-0008-0000-0700-00001200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
    <xdr:sp macro="" textlink="">
      <xdr:nvSpPr>
        <xdr:cNvPr id="19" name="Text Box 5">
          <a:extLst>
            <a:ext uri="{FF2B5EF4-FFF2-40B4-BE49-F238E27FC236}">
              <a16:creationId xmlns:a16="http://schemas.microsoft.com/office/drawing/2014/main" id="{00000000-0008-0000-0700-00001300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
    <xdr:sp macro="" textlink="">
      <xdr:nvSpPr>
        <xdr:cNvPr id="20" name="Text Box 8">
          <a:extLst>
            <a:ext uri="{FF2B5EF4-FFF2-40B4-BE49-F238E27FC236}">
              <a16:creationId xmlns:a16="http://schemas.microsoft.com/office/drawing/2014/main" id="{00000000-0008-0000-0700-00001400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
    <xdr:sp macro="" textlink="">
      <xdr:nvSpPr>
        <xdr:cNvPr id="21" name="Text Box 9">
          <a:extLst>
            <a:ext uri="{FF2B5EF4-FFF2-40B4-BE49-F238E27FC236}">
              <a16:creationId xmlns:a16="http://schemas.microsoft.com/office/drawing/2014/main" id="{00000000-0008-0000-0700-00001500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
    <xdr:sp macro="" textlink="">
      <xdr:nvSpPr>
        <xdr:cNvPr id="22" name="Text Box 5">
          <a:extLst>
            <a:ext uri="{FF2B5EF4-FFF2-40B4-BE49-F238E27FC236}">
              <a16:creationId xmlns:a16="http://schemas.microsoft.com/office/drawing/2014/main" id="{00000000-0008-0000-0700-00001600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
    <xdr:sp macro="" textlink="">
      <xdr:nvSpPr>
        <xdr:cNvPr id="23" name="Text Box 8">
          <a:extLst>
            <a:ext uri="{FF2B5EF4-FFF2-40B4-BE49-F238E27FC236}">
              <a16:creationId xmlns:a16="http://schemas.microsoft.com/office/drawing/2014/main" id="{00000000-0008-0000-0700-00001700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
    <xdr:sp macro="" textlink="">
      <xdr:nvSpPr>
        <xdr:cNvPr id="24" name="Text Box 9">
          <a:extLst>
            <a:ext uri="{FF2B5EF4-FFF2-40B4-BE49-F238E27FC236}">
              <a16:creationId xmlns:a16="http://schemas.microsoft.com/office/drawing/2014/main" id="{00000000-0008-0000-0700-00001800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5" name="Text Box 5">
          <a:extLst>
            <a:ext uri="{FF2B5EF4-FFF2-40B4-BE49-F238E27FC236}">
              <a16:creationId xmlns:a16="http://schemas.microsoft.com/office/drawing/2014/main" id="{00000000-0008-0000-0700-000019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6" name="Text Box 5">
          <a:extLst>
            <a:ext uri="{FF2B5EF4-FFF2-40B4-BE49-F238E27FC236}">
              <a16:creationId xmlns:a16="http://schemas.microsoft.com/office/drawing/2014/main" id="{00000000-0008-0000-0700-00001A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7" name="Text Box 5">
          <a:extLst>
            <a:ext uri="{FF2B5EF4-FFF2-40B4-BE49-F238E27FC236}">
              <a16:creationId xmlns:a16="http://schemas.microsoft.com/office/drawing/2014/main" id="{00000000-0008-0000-0700-00001B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8" name="Text Box 5">
          <a:extLst>
            <a:ext uri="{FF2B5EF4-FFF2-40B4-BE49-F238E27FC236}">
              <a16:creationId xmlns:a16="http://schemas.microsoft.com/office/drawing/2014/main" id="{00000000-0008-0000-0700-00001C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9" name="Text Box 5">
          <a:extLst>
            <a:ext uri="{FF2B5EF4-FFF2-40B4-BE49-F238E27FC236}">
              <a16:creationId xmlns:a16="http://schemas.microsoft.com/office/drawing/2014/main" id="{00000000-0008-0000-0700-00001D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0" name="Text Box 5">
          <a:extLst>
            <a:ext uri="{FF2B5EF4-FFF2-40B4-BE49-F238E27FC236}">
              <a16:creationId xmlns:a16="http://schemas.microsoft.com/office/drawing/2014/main" id="{00000000-0008-0000-0700-00001E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57175"/>
    <xdr:sp macro="" textlink="">
      <xdr:nvSpPr>
        <xdr:cNvPr id="31" name="Text Box 34">
          <a:extLst>
            <a:ext uri="{FF2B5EF4-FFF2-40B4-BE49-F238E27FC236}">
              <a16:creationId xmlns:a16="http://schemas.microsoft.com/office/drawing/2014/main" id="{00000000-0008-0000-0700-00001F000000}"/>
            </a:ext>
          </a:extLst>
        </xdr:cNvPr>
        <xdr:cNvSpPr txBox="1">
          <a:spLocks noChangeArrowheads="1"/>
        </xdr:cNvSpPr>
      </xdr:nvSpPr>
      <xdr:spPr bwMode="auto">
        <a:xfrm>
          <a:off x="450532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32" name="Text Box 5">
          <a:extLst>
            <a:ext uri="{FF2B5EF4-FFF2-40B4-BE49-F238E27FC236}">
              <a16:creationId xmlns:a16="http://schemas.microsoft.com/office/drawing/2014/main" id="{00000000-0008-0000-0700-00002000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3" name="Text Box 5">
          <a:extLst>
            <a:ext uri="{FF2B5EF4-FFF2-40B4-BE49-F238E27FC236}">
              <a16:creationId xmlns:a16="http://schemas.microsoft.com/office/drawing/2014/main" id="{00000000-0008-0000-0700-000021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4" name="Text Box 5">
          <a:extLst>
            <a:ext uri="{FF2B5EF4-FFF2-40B4-BE49-F238E27FC236}">
              <a16:creationId xmlns:a16="http://schemas.microsoft.com/office/drawing/2014/main" id="{00000000-0008-0000-0700-000022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57175"/>
    <xdr:sp macro="" textlink="">
      <xdr:nvSpPr>
        <xdr:cNvPr id="35" name="Text Box 34">
          <a:extLst>
            <a:ext uri="{FF2B5EF4-FFF2-40B4-BE49-F238E27FC236}">
              <a16:creationId xmlns:a16="http://schemas.microsoft.com/office/drawing/2014/main" id="{00000000-0008-0000-0700-000023000000}"/>
            </a:ext>
          </a:extLst>
        </xdr:cNvPr>
        <xdr:cNvSpPr txBox="1">
          <a:spLocks noChangeArrowheads="1"/>
        </xdr:cNvSpPr>
      </xdr:nvSpPr>
      <xdr:spPr bwMode="auto">
        <a:xfrm>
          <a:off x="450532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6" name="Text Box 24">
          <a:extLst>
            <a:ext uri="{FF2B5EF4-FFF2-40B4-BE49-F238E27FC236}">
              <a16:creationId xmlns:a16="http://schemas.microsoft.com/office/drawing/2014/main" id="{00000000-0008-0000-0700-000024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7" name="Text Box 5">
          <a:extLst>
            <a:ext uri="{FF2B5EF4-FFF2-40B4-BE49-F238E27FC236}">
              <a16:creationId xmlns:a16="http://schemas.microsoft.com/office/drawing/2014/main" id="{00000000-0008-0000-0700-000025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8" name="Text Box 5">
          <a:extLst>
            <a:ext uri="{FF2B5EF4-FFF2-40B4-BE49-F238E27FC236}">
              <a16:creationId xmlns:a16="http://schemas.microsoft.com/office/drawing/2014/main" id="{00000000-0008-0000-0700-000026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9" name="Text Box 5">
          <a:extLst>
            <a:ext uri="{FF2B5EF4-FFF2-40B4-BE49-F238E27FC236}">
              <a16:creationId xmlns:a16="http://schemas.microsoft.com/office/drawing/2014/main" id="{00000000-0008-0000-0700-000027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40" name="Text Box 5">
          <a:extLst>
            <a:ext uri="{FF2B5EF4-FFF2-40B4-BE49-F238E27FC236}">
              <a16:creationId xmlns:a16="http://schemas.microsoft.com/office/drawing/2014/main" id="{00000000-0008-0000-0700-000028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41" name="Text Box 5">
          <a:extLst>
            <a:ext uri="{FF2B5EF4-FFF2-40B4-BE49-F238E27FC236}">
              <a16:creationId xmlns:a16="http://schemas.microsoft.com/office/drawing/2014/main" id="{00000000-0008-0000-0700-000029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42" name="Text Box 5">
          <a:extLst>
            <a:ext uri="{FF2B5EF4-FFF2-40B4-BE49-F238E27FC236}">
              <a16:creationId xmlns:a16="http://schemas.microsoft.com/office/drawing/2014/main" id="{00000000-0008-0000-0700-00002A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57175"/>
    <xdr:sp macro="" textlink="">
      <xdr:nvSpPr>
        <xdr:cNvPr id="43" name="Text Box 34">
          <a:extLst>
            <a:ext uri="{FF2B5EF4-FFF2-40B4-BE49-F238E27FC236}">
              <a16:creationId xmlns:a16="http://schemas.microsoft.com/office/drawing/2014/main" id="{00000000-0008-0000-0700-00002B000000}"/>
            </a:ext>
          </a:extLst>
        </xdr:cNvPr>
        <xdr:cNvSpPr txBox="1">
          <a:spLocks noChangeArrowheads="1"/>
        </xdr:cNvSpPr>
      </xdr:nvSpPr>
      <xdr:spPr bwMode="auto">
        <a:xfrm>
          <a:off x="450532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44" name="Text Box 153">
          <a:extLst>
            <a:ext uri="{FF2B5EF4-FFF2-40B4-BE49-F238E27FC236}">
              <a16:creationId xmlns:a16="http://schemas.microsoft.com/office/drawing/2014/main" id="{00000000-0008-0000-0700-00002C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45" name="Text Box 154">
          <a:extLst>
            <a:ext uri="{FF2B5EF4-FFF2-40B4-BE49-F238E27FC236}">
              <a16:creationId xmlns:a16="http://schemas.microsoft.com/office/drawing/2014/main" id="{00000000-0008-0000-0700-00002D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46" name="Text Box 24">
          <a:extLst>
            <a:ext uri="{FF2B5EF4-FFF2-40B4-BE49-F238E27FC236}">
              <a16:creationId xmlns:a16="http://schemas.microsoft.com/office/drawing/2014/main" id="{00000000-0008-0000-0700-00002E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47" name="Text Box 3">
          <a:extLst>
            <a:ext uri="{FF2B5EF4-FFF2-40B4-BE49-F238E27FC236}">
              <a16:creationId xmlns:a16="http://schemas.microsoft.com/office/drawing/2014/main" id="{00000000-0008-0000-0700-00002F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48" name="Text Box 4">
          <a:extLst>
            <a:ext uri="{FF2B5EF4-FFF2-40B4-BE49-F238E27FC236}">
              <a16:creationId xmlns:a16="http://schemas.microsoft.com/office/drawing/2014/main" id="{00000000-0008-0000-0700-000030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49" name="Text Box 5">
          <a:extLst>
            <a:ext uri="{FF2B5EF4-FFF2-40B4-BE49-F238E27FC236}">
              <a16:creationId xmlns:a16="http://schemas.microsoft.com/office/drawing/2014/main" id="{00000000-0008-0000-0700-000031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50" name="Text Box 6">
          <a:extLst>
            <a:ext uri="{FF2B5EF4-FFF2-40B4-BE49-F238E27FC236}">
              <a16:creationId xmlns:a16="http://schemas.microsoft.com/office/drawing/2014/main" id="{00000000-0008-0000-0700-000032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51" name="Text Box 7">
          <a:extLst>
            <a:ext uri="{FF2B5EF4-FFF2-40B4-BE49-F238E27FC236}">
              <a16:creationId xmlns:a16="http://schemas.microsoft.com/office/drawing/2014/main" id="{00000000-0008-0000-0700-000033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52" name="Text Box 8">
          <a:extLst>
            <a:ext uri="{FF2B5EF4-FFF2-40B4-BE49-F238E27FC236}">
              <a16:creationId xmlns:a16="http://schemas.microsoft.com/office/drawing/2014/main" id="{00000000-0008-0000-0700-000034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57175"/>
    <xdr:sp macro="" textlink="">
      <xdr:nvSpPr>
        <xdr:cNvPr id="53" name="Text Box 34">
          <a:extLst>
            <a:ext uri="{FF2B5EF4-FFF2-40B4-BE49-F238E27FC236}">
              <a16:creationId xmlns:a16="http://schemas.microsoft.com/office/drawing/2014/main" id="{00000000-0008-0000-0700-000035000000}"/>
            </a:ext>
          </a:extLst>
        </xdr:cNvPr>
        <xdr:cNvSpPr txBox="1">
          <a:spLocks noChangeArrowheads="1"/>
        </xdr:cNvSpPr>
      </xdr:nvSpPr>
      <xdr:spPr bwMode="auto">
        <a:xfrm>
          <a:off x="450532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54" name="Text Box 24">
          <a:extLst>
            <a:ext uri="{FF2B5EF4-FFF2-40B4-BE49-F238E27FC236}">
              <a16:creationId xmlns:a16="http://schemas.microsoft.com/office/drawing/2014/main" id="{00000000-0008-0000-0700-000036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55" name="Text Box 5">
          <a:extLst>
            <a:ext uri="{FF2B5EF4-FFF2-40B4-BE49-F238E27FC236}">
              <a16:creationId xmlns:a16="http://schemas.microsoft.com/office/drawing/2014/main" id="{00000000-0008-0000-0700-000037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56" name="Text Box 5">
          <a:extLst>
            <a:ext uri="{FF2B5EF4-FFF2-40B4-BE49-F238E27FC236}">
              <a16:creationId xmlns:a16="http://schemas.microsoft.com/office/drawing/2014/main" id="{00000000-0008-0000-0700-000038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57" name="Text Box 5">
          <a:extLst>
            <a:ext uri="{FF2B5EF4-FFF2-40B4-BE49-F238E27FC236}">
              <a16:creationId xmlns:a16="http://schemas.microsoft.com/office/drawing/2014/main" id="{00000000-0008-0000-0700-000039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58" name="Text Box 1">
          <a:extLst>
            <a:ext uri="{FF2B5EF4-FFF2-40B4-BE49-F238E27FC236}">
              <a16:creationId xmlns:a16="http://schemas.microsoft.com/office/drawing/2014/main" id="{00000000-0008-0000-0700-00003A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59" name="Text Box 2">
          <a:extLst>
            <a:ext uri="{FF2B5EF4-FFF2-40B4-BE49-F238E27FC236}">
              <a16:creationId xmlns:a16="http://schemas.microsoft.com/office/drawing/2014/main" id="{00000000-0008-0000-0700-00003B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60" name="Text Box 3">
          <a:extLst>
            <a:ext uri="{FF2B5EF4-FFF2-40B4-BE49-F238E27FC236}">
              <a16:creationId xmlns:a16="http://schemas.microsoft.com/office/drawing/2014/main" id="{00000000-0008-0000-0700-00003C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61" name="Text Box 4">
          <a:extLst>
            <a:ext uri="{FF2B5EF4-FFF2-40B4-BE49-F238E27FC236}">
              <a16:creationId xmlns:a16="http://schemas.microsoft.com/office/drawing/2014/main" id="{00000000-0008-0000-0700-00003D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62" name="Text Box 6">
          <a:extLst>
            <a:ext uri="{FF2B5EF4-FFF2-40B4-BE49-F238E27FC236}">
              <a16:creationId xmlns:a16="http://schemas.microsoft.com/office/drawing/2014/main" id="{00000000-0008-0000-0700-00003E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63" name="Text Box 7">
          <a:extLst>
            <a:ext uri="{FF2B5EF4-FFF2-40B4-BE49-F238E27FC236}">
              <a16:creationId xmlns:a16="http://schemas.microsoft.com/office/drawing/2014/main" id="{00000000-0008-0000-0700-00003F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64" name="Text Box 8">
          <a:extLst>
            <a:ext uri="{FF2B5EF4-FFF2-40B4-BE49-F238E27FC236}">
              <a16:creationId xmlns:a16="http://schemas.microsoft.com/office/drawing/2014/main" id="{00000000-0008-0000-0700-000040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65" name="Text Box 9">
          <a:extLst>
            <a:ext uri="{FF2B5EF4-FFF2-40B4-BE49-F238E27FC236}">
              <a16:creationId xmlns:a16="http://schemas.microsoft.com/office/drawing/2014/main" id="{00000000-0008-0000-0700-000041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66" name="Text Box 10">
          <a:extLst>
            <a:ext uri="{FF2B5EF4-FFF2-40B4-BE49-F238E27FC236}">
              <a16:creationId xmlns:a16="http://schemas.microsoft.com/office/drawing/2014/main" id="{00000000-0008-0000-0700-000042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257175"/>
    <xdr:sp macro="" textlink="">
      <xdr:nvSpPr>
        <xdr:cNvPr id="67" name="Text Box 11">
          <a:extLst>
            <a:ext uri="{FF2B5EF4-FFF2-40B4-BE49-F238E27FC236}">
              <a16:creationId xmlns:a16="http://schemas.microsoft.com/office/drawing/2014/main" id="{00000000-0008-0000-0700-000043000000}"/>
            </a:ext>
          </a:extLst>
        </xdr:cNvPr>
        <xdr:cNvSpPr txBox="1">
          <a:spLocks noChangeArrowheads="1"/>
        </xdr:cNvSpPr>
      </xdr:nvSpPr>
      <xdr:spPr bwMode="auto">
        <a:xfrm>
          <a:off x="1714500" y="288226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257175"/>
    <xdr:sp macro="" textlink="">
      <xdr:nvSpPr>
        <xdr:cNvPr id="68" name="Text Box 12">
          <a:extLst>
            <a:ext uri="{FF2B5EF4-FFF2-40B4-BE49-F238E27FC236}">
              <a16:creationId xmlns:a16="http://schemas.microsoft.com/office/drawing/2014/main" id="{00000000-0008-0000-0700-000044000000}"/>
            </a:ext>
          </a:extLst>
        </xdr:cNvPr>
        <xdr:cNvSpPr txBox="1">
          <a:spLocks noChangeArrowheads="1"/>
        </xdr:cNvSpPr>
      </xdr:nvSpPr>
      <xdr:spPr bwMode="auto">
        <a:xfrm>
          <a:off x="1714500" y="288226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69" name="Text Box 13">
          <a:extLst>
            <a:ext uri="{FF2B5EF4-FFF2-40B4-BE49-F238E27FC236}">
              <a16:creationId xmlns:a16="http://schemas.microsoft.com/office/drawing/2014/main" id="{00000000-0008-0000-0700-000045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70" name="Text Box 14">
          <a:extLst>
            <a:ext uri="{FF2B5EF4-FFF2-40B4-BE49-F238E27FC236}">
              <a16:creationId xmlns:a16="http://schemas.microsoft.com/office/drawing/2014/main" id="{00000000-0008-0000-0700-000046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257175"/>
    <xdr:sp macro="" textlink="">
      <xdr:nvSpPr>
        <xdr:cNvPr id="71" name="Text Box 15">
          <a:extLst>
            <a:ext uri="{FF2B5EF4-FFF2-40B4-BE49-F238E27FC236}">
              <a16:creationId xmlns:a16="http://schemas.microsoft.com/office/drawing/2014/main" id="{00000000-0008-0000-0700-000047000000}"/>
            </a:ext>
          </a:extLst>
        </xdr:cNvPr>
        <xdr:cNvSpPr txBox="1">
          <a:spLocks noChangeArrowheads="1"/>
        </xdr:cNvSpPr>
      </xdr:nvSpPr>
      <xdr:spPr bwMode="auto">
        <a:xfrm>
          <a:off x="1714500" y="288226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257175"/>
    <xdr:sp macro="" textlink="">
      <xdr:nvSpPr>
        <xdr:cNvPr id="72" name="Text Box 16">
          <a:extLst>
            <a:ext uri="{FF2B5EF4-FFF2-40B4-BE49-F238E27FC236}">
              <a16:creationId xmlns:a16="http://schemas.microsoft.com/office/drawing/2014/main" id="{00000000-0008-0000-0700-000048000000}"/>
            </a:ext>
          </a:extLst>
        </xdr:cNvPr>
        <xdr:cNvSpPr txBox="1">
          <a:spLocks noChangeArrowheads="1"/>
        </xdr:cNvSpPr>
      </xdr:nvSpPr>
      <xdr:spPr bwMode="auto">
        <a:xfrm>
          <a:off x="1714500" y="288226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73" name="Text Box 17">
          <a:extLst>
            <a:ext uri="{FF2B5EF4-FFF2-40B4-BE49-F238E27FC236}">
              <a16:creationId xmlns:a16="http://schemas.microsoft.com/office/drawing/2014/main" id="{00000000-0008-0000-0700-000049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74" name="Text Box 18">
          <a:extLst>
            <a:ext uri="{FF2B5EF4-FFF2-40B4-BE49-F238E27FC236}">
              <a16:creationId xmlns:a16="http://schemas.microsoft.com/office/drawing/2014/main" id="{00000000-0008-0000-0700-00004A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257175"/>
    <xdr:sp macro="" textlink="">
      <xdr:nvSpPr>
        <xdr:cNvPr id="75" name="Text Box 19">
          <a:extLst>
            <a:ext uri="{FF2B5EF4-FFF2-40B4-BE49-F238E27FC236}">
              <a16:creationId xmlns:a16="http://schemas.microsoft.com/office/drawing/2014/main" id="{00000000-0008-0000-0700-00004B000000}"/>
            </a:ext>
          </a:extLst>
        </xdr:cNvPr>
        <xdr:cNvSpPr txBox="1">
          <a:spLocks noChangeArrowheads="1"/>
        </xdr:cNvSpPr>
      </xdr:nvSpPr>
      <xdr:spPr bwMode="auto">
        <a:xfrm>
          <a:off x="1714500" y="288226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257175"/>
    <xdr:sp macro="" textlink="">
      <xdr:nvSpPr>
        <xdr:cNvPr id="76" name="Text Box 20">
          <a:extLst>
            <a:ext uri="{FF2B5EF4-FFF2-40B4-BE49-F238E27FC236}">
              <a16:creationId xmlns:a16="http://schemas.microsoft.com/office/drawing/2014/main" id="{00000000-0008-0000-0700-00004C000000}"/>
            </a:ext>
          </a:extLst>
        </xdr:cNvPr>
        <xdr:cNvSpPr txBox="1">
          <a:spLocks noChangeArrowheads="1"/>
        </xdr:cNvSpPr>
      </xdr:nvSpPr>
      <xdr:spPr bwMode="auto">
        <a:xfrm>
          <a:off x="1714500" y="288226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77" name="Text Box 22">
          <a:extLst>
            <a:ext uri="{FF2B5EF4-FFF2-40B4-BE49-F238E27FC236}">
              <a16:creationId xmlns:a16="http://schemas.microsoft.com/office/drawing/2014/main" id="{00000000-0008-0000-0700-00004D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78" name="Text Box 23">
          <a:extLst>
            <a:ext uri="{FF2B5EF4-FFF2-40B4-BE49-F238E27FC236}">
              <a16:creationId xmlns:a16="http://schemas.microsoft.com/office/drawing/2014/main" id="{00000000-0008-0000-0700-00004E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257175"/>
    <xdr:sp macro="" textlink="">
      <xdr:nvSpPr>
        <xdr:cNvPr id="79" name="Text Box 24">
          <a:extLst>
            <a:ext uri="{FF2B5EF4-FFF2-40B4-BE49-F238E27FC236}">
              <a16:creationId xmlns:a16="http://schemas.microsoft.com/office/drawing/2014/main" id="{00000000-0008-0000-0700-00004F000000}"/>
            </a:ext>
          </a:extLst>
        </xdr:cNvPr>
        <xdr:cNvSpPr txBox="1">
          <a:spLocks noChangeArrowheads="1"/>
        </xdr:cNvSpPr>
      </xdr:nvSpPr>
      <xdr:spPr bwMode="auto">
        <a:xfrm>
          <a:off x="1714500" y="288226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257175"/>
    <xdr:sp macro="" textlink="">
      <xdr:nvSpPr>
        <xdr:cNvPr id="80" name="Text Box 25">
          <a:extLst>
            <a:ext uri="{FF2B5EF4-FFF2-40B4-BE49-F238E27FC236}">
              <a16:creationId xmlns:a16="http://schemas.microsoft.com/office/drawing/2014/main" id="{00000000-0008-0000-0700-000050000000}"/>
            </a:ext>
          </a:extLst>
        </xdr:cNvPr>
        <xdr:cNvSpPr txBox="1">
          <a:spLocks noChangeArrowheads="1"/>
        </xdr:cNvSpPr>
      </xdr:nvSpPr>
      <xdr:spPr bwMode="auto">
        <a:xfrm>
          <a:off x="1714500" y="288226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81" name="Text Box 24">
          <a:extLst>
            <a:ext uri="{FF2B5EF4-FFF2-40B4-BE49-F238E27FC236}">
              <a16:creationId xmlns:a16="http://schemas.microsoft.com/office/drawing/2014/main" id="{00000000-0008-0000-0700-000051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82" name="Text Box 4">
          <a:extLst>
            <a:ext uri="{FF2B5EF4-FFF2-40B4-BE49-F238E27FC236}">
              <a16:creationId xmlns:a16="http://schemas.microsoft.com/office/drawing/2014/main" id="{00000000-0008-0000-0700-000052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83" name="Text Box 5">
          <a:extLst>
            <a:ext uri="{FF2B5EF4-FFF2-40B4-BE49-F238E27FC236}">
              <a16:creationId xmlns:a16="http://schemas.microsoft.com/office/drawing/2014/main" id="{00000000-0008-0000-0700-000053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84" name="Text Box 24">
          <a:extLst>
            <a:ext uri="{FF2B5EF4-FFF2-40B4-BE49-F238E27FC236}">
              <a16:creationId xmlns:a16="http://schemas.microsoft.com/office/drawing/2014/main" id="{00000000-0008-0000-0700-000054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85" name="Text Box 4">
          <a:extLst>
            <a:ext uri="{FF2B5EF4-FFF2-40B4-BE49-F238E27FC236}">
              <a16:creationId xmlns:a16="http://schemas.microsoft.com/office/drawing/2014/main" id="{00000000-0008-0000-0700-000055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86" name="Text Box 5">
          <a:extLst>
            <a:ext uri="{FF2B5EF4-FFF2-40B4-BE49-F238E27FC236}">
              <a16:creationId xmlns:a16="http://schemas.microsoft.com/office/drawing/2014/main" id="{00000000-0008-0000-0700-000056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87" name="Text Box 38">
          <a:extLst>
            <a:ext uri="{FF2B5EF4-FFF2-40B4-BE49-F238E27FC236}">
              <a16:creationId xmlns:a16="http://schemas.microsoft.com/office/drawing/2014/main" id="{00000000-0008-0000-0700-000057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88" name="Text Box 39">
          <a:extLst>
            <a:ext uri="{FF2B5EF4-FFF2-40B4-BE49-F238E27FC236}">
              <a16:creationId xmlns:a16="http://schemas.microsoft.com/office/drawing/2014/main" id="{00000000-0008-0000-0700-000058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89" name="Text Box 40">
          <a:extLst>
            <a:ext uri="{FF2B5EF4-FFF2-40B4-BE49-F238E27FC236}">
              <a16:creationId xmlns:a16="http://schemas.microsoft.com/office/drawing/2014/main" id="{00000000-0008-0000-0700-000059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90" name="Text Box 41">
          <a:extLst>
            <a:ext uri="{FF2B5EF4-FFF2-40B4-BE49-F238E27FC236}">
              <a16:creationId xmlns:a16="http://schemas.microsoft.com/office/drawing/2014/main" id="{00000000-0008-0000-0700-00005A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91" name="Text Box 42">
          <a:extLst>
            <a:ext uri="{FF2B5EF4-FFF2-40B4-BE49-F238E27FC236}">
              <a16:creationId xmlns:a16="http://schemas.microsoft.com/office/drawing/2014/main" id="{00000000-0008-0000-0700-00005B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92" name="Text Box 43">
          <a:extLst>
            <a:ext uri="{FF2B5EF4-FFF2-40B4-BE49-F238E27FC236}">
              <a16:creationId xmlns:a16="http://schemas.microsoft.com/office/drawing/2014/main" id="{00000000-0008-0000-0700-00005C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93" name="Text Box 44">
          <a:extLst>
            <a:ext uri="{FF2B5EF4-FFF2-40B4-BE49-F238E27FC236}">
              <a16:creationId xmlns:a16="http://schemas.microsoft.com/office/drawing/2014/main" id="{00000000-0008-0000-0700-00005D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94" name="Text Box 45">
          <a:extLst>
            <a:ext uri="{FF2B5EF4-FFF2-40B4-BE49-F238E27FC236}">
              <a16:creationId xmlns:a16="http://schemas.microsoft.com/office/drawing/2014/main" id="{00000000-0008-0000-0700-00005E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95" name="Text Box 46">
          <a:extLst>
            <a:ext uri="{FF2B5EF4-FFF2-40B4-BE49-F238E27FC236}">
              <a16:creationId xmlns:a16="http://schemas.microsoft.com/office/drawing/2014/main" id="{00000000-0008-0000-0700-00005F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96" name="Text Box 47">
          <a:extLst>
            <a:ext uri="{FF2B5EF4-FFF2-40B4-BE49-F238E27FC236}">
              <a16:creationId xmlns:a16="http://schemas.microsoft.com/office/drawing/2014/main" id="{00000000-0008-0000-0700-000060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97" name="Text Box 48">
          <a:extLst>
            <a:ext uri="{FF2B5EF4-FFF2-40B4-BE49-F238E27FC236}">
              <a16:creationId xmlns:a16="http://schemas.microsoft.com/office/drawing/2014/main" id="{00000000-0008-0000-0700-000061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98" name="Text Box 49">
          <a:extLst>
            <a:ext uri="{FF2B5EF4-FFF2-40B4-BE49-F238E27FC236}">
              <a16:creationId xmlns:a16="http://schemas.microsoft.com/office/drawing/2014/main" id="{00000000-0008-0000-0700-000062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99" name="Text Box 50">
          <a:extLst>
            <a:ext uri="{FF2B5EF4-FFF2-40B4-BE49-F238E27FC236}">
              <a16:creationId xmlns:a16="http://schemas.microsoft.com/office/drawing/2014/main" id="{00000000-0008-0000-0700-000063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00" name="Text Box 51">
          <a:extLst>
            <a:ext uri="{FF2B5EF4-FFF2-40B4-BE49-F238E27FC236}">
              <a16:creationId xmlns:a16="http://schemas.microsoft.com/office/drawing/2014/main" id="{00000000-0008-0000-0700-000064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01" name="Text Box 52">
          <a:extLst>
            <a:ext uri="{FF2B5EF4-FFF2-40B4-BE49-F238E27FC236}">
              <a16:creationId xmlns:a16="http://schemas.microsoft.com/office/drawing/2014/main" id="{00000000-0008-0000-0700-000065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02" name="Text Box 53">
          <a:extLst>
            <a:ext uri="{FF2B5EF4-FFF2-40B4-BE49-F238E27FC236}">
              <a16:creationId xmlns:a16="http://schemas.microsoft.com/office/drawing/2014/main" id="{00000000-0008-0000-0700-000066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03" name="Text Box 54">
          <a:extLst>
            <a:ext uri="{FF2B5EF4-FFF2-40B4-BE49-F238E27FC236}">
              <a16:creationId xmlns:a16="http://schemas.microsoft.com/office/drawing/2014/main" id="{00000000-0008-0000-0700-000067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04" name="Text Box 55">
          <a:extLst>
            <a:ext uri="{FF2B5EF4-FFF2-40B4-BE49-F238E27FC236}">
              <a16:creationId xmlns:a16="http://schemas.microsoft.com/office/drawing/2014/main" id="{00000000-0008-0000-0700-000068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05" name="Text Box 57">
          <a:extLst>
            <a:ext uri="{FF2B5EF4-FFF2-40B4-BE49-F238E27FC236}">
              <a16:creationId xmlns:a16="http://schemas.microsoft.com/office/drawing/2014/main" id="{00000000-0008-0000-0700-000069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06" name="Text Box 38">
          <a:extLst>
            <a:ext uri="{FF2B5EF4-FFF2-40B4-BE49-F238E27FC236}">
              <a16:creationId xmlns:a16="http://schemas.microsoft.com/office/drawing/2014/main" id="{00000000-0008-0000-0700-00006A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07" name="Text Box 38">
          <a:extLst>
            <a:ext uri="{FF2B5EF4-FFF2-40B4-BE49-F238E27FC236}">
              <a16:creationId xmlns:a16="http://schemas.microsoft.com/office/drawing/2014/main" id="{00000000-0008-0000-0700-00006B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08" name="Text Box 40">
          <a:extLst>
            <a:ext uri="{FF2B5EF4-FFF2-40B4-BE49-F238E27FC236}">
              <a16:creationId xmlns:a16="http://schemas.microsoft.com/office/drawing/2014/main" id="{00000000-0008-0000-0700-00006C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09" name="Text Box 38">
          <a:extLst>
            <a:ext uri="{FF2B5EF4-FFF2-40B4-BE49-F238E27FC236}">
              <a16:creationId xmlns:a16="http://schemas.microsoft.com/office/drawing/2014/main" id="{00000000-0008-0000-0700-00006D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57175"/>
    <xdr:sp macro="" textlink="">
      <xdr:nvSpPr>
        <xdr:cNvPr id="110" name="Text Box 38">
          <a:extLst>
            <a:ext uri="{FF2B5EF4-FFF2-40B4-BE49-F238E27FC236}">
              <a16:creationId xmlns:a16="http://schemas.microsoft.com/office/drawing/2014/main" id="{00000000-0008-0000-0700-00006E000000}"/>
            </a:ext>
          </a:extLst>
        </xdr:cNvPr>
        <xdr:cNvSpPr txBox="1">
          <a:spLocks noChangeArrowheads="1"/>
        </xdr:cNvSpPr>
      </xdr:nvSpPr>
      <xdr:spPr bwMode="auto">
        <a:xfrm>
          <a:off x="450532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11" name="Text Box 4">
          <a:extLst>
            <a:ext uri="{FF2B5EF4-FFF2-40B4-BE49-F238E27FC236}">
              <a16:creationId xmlns:a16="http://schemas.microsoft.com/office/drawing/2014/main" id="{00000000-0008-0000-0700-00006F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142875</xdr:colOff>
      <xdr:row>160</xdr:row>
      <xdr:rowOff>0</xdr:rowOff>
    </xdr:from>
    <xdr:ext cx="76200" cy="257175"/>
    <xdr:sp macro="" textlink="">
      <xdr:nvSpPr>
        <xdr:cNvPr id="112" name="Text Box 5">
          <a:extLst>
            <a:ext uri="{FF2B5EF4-FFF2-40B4-BE49-F238E27FC236}">
              <a16:creationId xmlns:a16="http://schemas.microsoft.com/office/drawing/2014/main" id="{00000000-0008-0000-0700-000070000000}"/>
            </a:ext>
          </a:extLst>
        </xdr:cNvPr>
        <xdr:cNvSpPr txBox="1">
          <a:spLocks noChangeArrowheads="1"/>
        </xdr:cNvSpPr>
      </xdr:nvSpPr>
      <xdr:spPr bwMode="auto">
        <a:xfrm>
          <a:off x="4095750"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57175"/>
    <xdr:sp macro="" textlink="">
      <xdr:nvSpPr>
        <xdr:cNvPr id="113" name="Text Box 34">
          <a:extLst>
            <a:ext uri="{FF2B5EF4-FFF2-40B4-BE49-F238E27FC236}">
              <a16:creationId xmlns:a16="http://schemas.microsoft.com/office/drawing/2014/main" id="{00000000-0008-0000-0700-000071000000}"/>
            </a:ext>
          </a:extLst>
        </xdr:cNvPr>
        <xdr:cNvSpPr txBox="1">
          <a:spLocks noChangeArrowheads="1"/>
        </xdr:cNvSpPr>
      </xdr:nvSpPr>
      <xdr:spPr bwMode="auto">
        <a:xfrm>
          <a:off x="450532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14" name="Text Box 5">
          <a:extLst>
            <a:ext uri="{FF2B5EF4-FFF2-40B4-BE49-F238E27FC236}">
              <a16:creationId xmlns:a16="http://schemas.microsoft.com/office/drawing/2014/main" id="{00000000-0008-0000-0700-000072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15" name="Text Box 5">
          <a:extLst>
            <a:ext uri="{FF2B5EF4-FFF2-40B4-BE49-F238E27FC236}">
              <a16:creationId xmlns:a16="http://schemas.microsoft.com/office/drawing/2014/main" id="{00000000-0008-0000-0700-000073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16" name="Text Box 24">
          <a:extLst>
            <a:ext uri="{FF2B5EF4-FFF2-40B4-BE49-F238E27FC236}">
              <a16:creationId xmlns:a16="http://schemas.microsoft.com/office/drawing/2014/main" id="{00000000-0008-0000-0700-000074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17" name="Text Box 5">
          <a:extLst>
            <a:ext uri="{FF2B5EF4-FFF2-40B4-BE49-F238E27FC236}">
              <a16:creationId xmlns:a16="http://schemas.microsoft.com/office/drawing/2014/main" id="{00000000-0008-0000-0700-000075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18" name="Text Box 5">
          <a:extLst>
            <a:ext uri="{FF2B5EF4-FFF2-40B4-BE49-F238E27FC236}">
              <a16:creationId xmlns:a16="http://schemas.microsoft.com/office/drawing/2014/main" id="{00000000-0008-0000-0700-000076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19" name="Text Box 5">
          <a:extLst>
            <a:ext uri="{FF2B5EF4-FFF2-40B4-BE49-F238E27FC236}">
              <a16:creationId xmlns:a16="http://schemas.microsoft.com/office/drawing/2014/main" id="{00000000-0008-0000-0700-000077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20" name="Text Box 5">
          <a:extLst>
            <a:ext uri="{FF2B5EF4-FFF2-40B4-BE49-F238E27FC236}">
              <a16:creationId xmlns:a16="http://schemas.microsoft.com/office/drawing/2014/main" id="{00000000-0008-0000-0700-000078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21" name="Text Box 5">
          <a:extLst>
            <a:ext uri="{FF2B5EF4-FFF2-40B4-BE49-F238E27FC236}">
              <a16:creationId xmlns:a16="http://schemas.microsoft.com/office/drawing/2014/main" id="{00000000-0008-0000-0700-000079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22" name="Text Box 5">
          <a:extLst>
            <a:ext uri="{FF2B5EF4-FFF2-40B4-BE49-F238E27FC236}">
              <a16:creationId xmlns:a16="http://schemas.microsoft.com/office/drawing/2014/main" id="{00000000-0008-0000-0700-00007A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23" name="Text Box 5">
          <a:extLst>
            <a:ext uri="{FF2B5EF4-FFF2-40B4-BE49-F238E27FC236}">
              <a16:creationId xmlns:a16="http://schemas.microsoft.com/office/drawing/2014/main" id="{00000000-0008-0000-0700-00007B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57175"/>
    <xdr:sp macro="" textlink="">
      <xdr:nvSpPr>
        <xdr:cNvPr id="124" name="Text Box 34">
          <a:extLst>
            <a:ext uri="{FF2B5EF4-FFF2-40B4-BE49-F238E27FC236}">
              <a16:creationId xmlns:a16="http://schemas.microsoft.com/office/drawing/2014/main" id="{00000000-0008-0000-0700-00007C000000}"/>
            </a:ext>
          </a:extLst>
        </xdr:cNvPr>
        <xdr:cNvSpPr txBox="1">
          <a:spLocks noChangeArrowheads="1"/>
        </xdr:cNvSpPr>
      </xdr:nvSpPr>
      <xdr:spPr bwMode="auto">
        <a:xfrm>
          <a:off x="450532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25" name="Text Box 153">
          <a:extLst>
            <a:ext uri="{FF2B5EF4-FFF2-40B4-BE49-F238E27FC236}">
              <a16:creationId xmlns:a16="http://schemas.microsoft.com/office/drawing/2014/main" id="{00000000-0008-0000-0700-00007D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26" name="Text Box 154">
          <a:extLst>
            <a:ext uri="{FF2B5EF4-FFF2-40B4-BE49-F238E27FC236}">
              <a16:creationId xmlns:a16="http://schemas.microsoft.com/office/drawing/2014/main" id="{00000000-0008-0000-0700-00007E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27" name="Text Box 24">
          <a:extLst>
            <a:ext uri="{FF2B5EF4-FFF2-40B4-BE49-F238E27FC236}">
              <a16:creationId xmlns:a16="http://schemas.microsoft.com/office/drawing/2014/main" id="{00000000-0008-0000-0700-00007F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28" name="Text Box 3">
          <a:extLst>
            <a:ext uri="{FF2B5EF4-FFF2-40B4-BE49-F238E27FC236}">
              <a16:creationId xmlns:a16="http://schemas.microsoft.com/office/drawing/2014/main" id="{00000000-0008-0000-0700-000080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29" name="Text Box 4">
          <a:extLst>
            <a:ext uri="{FF2B5EF4-FFF2-40B4-BE49-F238E27FC236}">
              <a16:creationId xmlns:a16="http://schemas.microsoft.com/office/drawing/2014/main" id="{00000000-0008-0000-0700-000081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30" name="Text Box 5">
          <a:extLst>
            <a:ext uri="{FF2B5EF4-FFF2-40B4-BE49-F238E27FC236}">
              <a16:creationId xmlns:a16="http://schemas.microsoft.com/office/drawing/2014/main" id="{00000000-0008-0000-0700-000082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31" name="Text Box 6">
          <a:extLst>
            <a:ext uri="{FF2B5EF4-FFF2-40B4-BE49-F238E27FC236}">
              <a16:creationId xmlns:a16="http://schemas.microsoft.com/office/drawing/2014/main" id="{00000000-0008-0000-0700-000083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32" name="Text Box 7">
          <a:extLst>
            <a:ext uri="{FF2B5EF4-FFF2-40B4-BE49-F238E27FC236}">
              <a16:creationId xmlns:a16="http://schemas.microsoft.com/office/drawing/2014/main" id="{00000000-0008-0000-0700-000084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33" name="Text Box 8">
          <a:extLst>
            <a:ext uri="{FF2B5EF4-FFF2-40B4-BE49-F238E27FC236}">
              <a16:creationId xmlns:a16="http://schemas.microsoft.com/office/drawing/2014/main" id="{00000000-0008-0000-0700-000085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57175"/>
    <xdr:sp macro="" textlink="">
      <xdr:nvSpPr>
        <xdr:cNvPr id="134" name="Text Box 34">
          <a:extLst>
            <a:ext uri="{FF2B5EF4-FFF2-40B4-BE49-F238E27FC236}">
              <a16:creationId xmlns:a16="http://schemas.microsoft.com/office/drawing/2014/main" id="{00000000-0008-0000-0700-000086000000}"/>
            </a:ext>
          </a:extLst>
        </xdr:cNvPr>
        <xdr:cNvSpPr txBox="1">
          <a:spLocks noChangeArrowheads="1"/>
        </xdr:cNvSpPr>
      </xdr:nvSpPr>
      <xdr:spPr bwMode="auto">
        <a:xfrm>
          <a:off x="450532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35" name="Text Box 24">
          <a:extLst>
            <a:ext uri="{FF2B5EF4-FFF2-40B4-BE49-F238E27FC236}">
              <a16:creationId xmlns:a16="http://schemas.microsoft.com/office/drawing/2014/main" id="{00000000-0008-0000-0700-000087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36" name="Text Box 5">
          <a:extLst>
            <a:ext uri="{FF2B5EF4-FFF2-40B4-BE49-F238E27FC236}">
              <a16:creationId xmlns:a16="http://schemas.microsoft.com/office/drawing/2014/main" id="{00000000-0008-0000-0700-000088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37" name="Text Box 5">
          <a:extLst>
            <a:ext uri="{FF2B5EF4-FFF2-40B4-BE49-F238E27FC236}">
              <a16:creationId xmlns:a16="http://schemas.microsoft.com/office/drawing/2014/main" id="{00000000-0008-0000-0700-000089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138" name="Text Box 5">
          <a:extLst>
            <a:ext uri="{FF2B5EF4-FFF2-40B4-BE49-F238E27FC236}">
              <a16:creationId xmlns:a16="http://schemas.microsoft.com/office/drawing/2014/main" id="{00000000-0008-0000-0700-00008A00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39" name="Text Box 5">
          <a:extLst>
            <a:ext uri="{FF2B5EF4-FFF2-40B4-BE49-F238E27FC236}">
              <a16:creationId xmlns:a16="http://schemas.microsoft.com/office/drawing/2014/main" id="{00000000-0008-0000-0700-00008B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40" name="Text Box 5">
          <a:extLst>
            <a:ext uri="{FF2B5EF4-FFF2-40B4-BE49-F238E27FC236}">
              <a16:creationId xmlns:a16="http://schemas.microsoft.com/office/drawing/2014/main" id="{00000000-0008-0000-0700-00008C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57175"/>
    <xdr:sp macro="" textlink="">
      <xdr:nvSpPr>
        <xdr:cNvPr id="141" name="Text Box 34">
          <a:extLst>
            <a:ext uri="{FF2B5EF4-FFF2-40B4-BE49-F238E27FC236}">
              <a16:creationId xmlns:a16="http://schemas.microsoft.com/office/drawing/2014/main" id="{00000000-0008-0000-0700-00008D000000}"/>
            </a:ext>
          </a:extLst>
        </xdr:cNvPr>
        <xdr:cNvSpPr txBox="1">
          <a:spLocks noChangeArrowheads="1"/>
        </xdr:cNvSpPr>
      </xdr:nvSpPr>
      <xdr:spPr bwMode="auto">
        <a:xfrm>
          <a:off x="450532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42" name="Text Box 5">
          <a:extLst>
            <a:ext uri="{FF2B5EF4-FFF2-40B4-BE49-F238E27FC236}">
              <a16:creationId xmlns:a16="http://schemas.microsoft.com/office/drawing/2014/main" id="{00000000-0008-0000-0700-00008E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43" name="Text Box 5">
          <a:extLst>
            <a:ext uri="{FF2B5EF4-FFF2-40B4-BE49-F238E27FC236}">
              <a16:creationId xmlns:a16="http://schemas.microsoft.com/office/drawing/2014/main" id="{00000000-0008-0000-0700-00008F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44" name="Text Box 24">
          <a:extLst>
            <a:ext uri="{FF2B5EF4-FFF2-40B4-BE49-F238E27FC236}">
              <a16:creationId xmlns:a16="http://schemas.microsoft.com/office/drawing/2014/main" id="{00000000-0008-0000-0700-000090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45" name="Text Box 5">
          <a:extLst>
            <a:ext uri="{FF2B5EF4-FFF2-40B4-BE49-F238E27FC236}">
              <a16:creationId xmlns:a16="http://schemas.microsoft.com/office/drawing/2014/main" id="{00000000-0008-0000-0700-000091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46" name="Text Box 5">
          <a:extLst>
            <a:ext uri="{FF2B5EF4-FFF2-40B4-BE49-F238E27FC236}">
              <a16:creationId xmlns:a16="http://schemas.microsoft.com/office/drawing/2014/main" id="{00000000-0008-0000-0700-000092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47" name="Text Box 5">
          <a:extLst>
            <a:ext uri="{FF2B5EF4-FFF2-40B4-BE49-F238E27FC236}">
              <a16:creationId xmlns:a16="http://schemas.microsoft.com/office/drawing/2014/main" id="{00000000-0008-0000-0700-000093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48" name="Text Box 5">
          <a:extLst>
            <a:ext uri="{FF2B5EF4-FFF2-40B4-BE49-F238E27FC236}">
              <a16:creationId xmlns:a16="http://schemas.microsoft.com/office/drawing/2014/main" id="{00000000-0008-0000-0700-000094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49" name="Text Box 5">
          <a:extLst>
            <a:ext uri="{FF2B5EF4-FFF2-40B4-BE49-F238E27FC236}">
              <a16:creationId xmlns:a16="http://schemas.microsoft.com/office/drawing/2014/main" id="{00000000-0008-0000-0700-000095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50" name="Text Box 5">
          <a:extLst>
            <a:ext uri="{FF2B5EF4-FFF2-40B4-BE49-F238E27FC236}">
              <a16:creationId xmlns:a16="http://schemas.microsoft.com/office/drawing/2014/main" id="{00000000-0008-0000-0700-000096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51" name="Text Box 5">
          <a:extLst>
            <a:ext uri="{FF2B5EF4-FFF2-40B4-BE49-F238E27FC236}">
              <a16:creationId xmlns:a16="http://schemas.microsoft.com/office/drawing/2014/main" id="{00000000-0008-0000-0700-000097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57175"/>
    <xdr:sp macro="" textlink="">
      <xdr:nvSpPr>
        <xdr:cNvPr id="152" name="Text Box 34">
          <a:extLst>
            <a:ext uri="{FF2B5EF4-FFF2-40B4-BE49-F238E27FC236}">
              <a16:creationId xmlns:a16="http://schemas.microsoft.com/office/drawing/2014/main" id="{00000000-0008-0000-0700-000098000000}"/>
            </a:ext>
          </a:extLst>
        </xdr:cNvPr>
        <xdr:cNvSpPr txBox="1">
          <a:spLocks noChangeArrowheads="1"/>
        </xdr:cNvSpPr>
      </xdr:nvSpPr>
      <xdr:spPr bwMode="auto">
        <a:xfrm>
          <a:off x="450532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53" name="Text Box 153">
          <a:extLst>
            <a:ext uri="{FF2B5EF4-FFF2-40B4-BE49-F238E27FC236}">
              <a16:creationId xmlns:a16="http://schemas.microsoft.com/office/drawing/2014/main" id="{00000000-0008-0000-0700-000099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54" name="Text Box 154">
          <a:extLst>
            <a:ext uri="{FF2B5EF4-FFF2-40B4-BE49-F238E27FC236}">
              <a16:creationId xmlns:a16="http://schemas.microsoft.com/office/drawing/2014/main" id="{00000000-0008-0000-0700-00009A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55" name="Text Box 24">
          <a:extLst>
            <a:ext uri="{FF2B5EF4-FFF2-40B4-BE49-F238E27FC236}">
              <a16:creationId xmlns:a16="http://schemas.microsoft.com/office/drawing/2014/main" id="{00000000-0008-0000-0700-00009B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56" name="Text Box 3">
          <a:extLst>
            <a:ext uri="{FF2B5EF4-FFF2-40B4-BE49-F238E27FC236}">
              <a16:creationId xmlns:a16="http://schemas.microsoft.com/office/drawing/2014/main" id="{00000000-0008-0000-0700-00009C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57" name="Text Box 4">
          <a:extLst>
            <a:ext uri="{FF2B5EF4-FFF2-40B4-BE49-F238E27FC236}">
              <a16:creationId xmlns:a16="http://schemas.microsoft.com/office/drawing/2014/main" id="{00000000-0008-0000-0700-00009D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58" name="Text Box 5">
          <a:extLst>
            <a:ext uri="{FF2B5EF4-FFF2-40B4-BE49-F238E27FC236}">
              <a16:creationId xmlns:a16="http://schemas.microsoft.com/office/drawing/2014/main" id="{00000000-0008-0000-0700-00009E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59" name="Text Box 6">
          <a:extLst>
            <a:ext uri="{FF2B5EF4-FFF2-40B4-BE49-F238E27FC236}">
              <a16:creationId xmlns:a16="http://schemas.microsoft.com/office/drawing/2014/main" id="{00000000-0008-0000-0700-00009F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60" name="Text Box 7">
          <a:extLst>
            <a:ext uri="{FF2B5EF4-FFF2-40B4-BE49-F238E27FC236}">
              <a16:creationId xmlns:a16="http://schemas.microsoft.com/office/drawing/2014/main" id="{00000000-0008-0000-0700-0000A0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61" name="Text Box 8">
          <a:extLst>
            <a:ext uri="{FF2B5EF4-FFF2-40B4-BE49-F238E27FC236}">
              <a16:creationId xmlns:a16="http://schemas.microsoft.com/office/drawing/2014/main" id="{00000000-0008-0000-0700-0000A1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57175"/>
    <xdr:sp macro="" textlink="">
      <xdr:nvSpPr>
        <xdr:cNvPr id="162" name="Text Box 34">
          <a:extLst>
            <a:ext uri="{FF2B5EF4-FFF2-40B4-BE49-F238E27FC236}">
              <a16:creationId xmlns:a16="http://schemas.microsoft.com/office/drawing/2014/main" id="{00000000-0008-0000-0700-0000A2000000}"/>
            </a:ext>
          </a:extLst>
        </xdr:cNvPr>
        <xdr:cNvSpPr txBox="1">
          <a:spLocks noChangeArrowheads="1"/>
        </xdr:cNvSpPr>
      </xdr:nvSpPr>
      <xdr:spPr bwMode="auto">
        <a:xfrm>
          <a:off x="450532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63" name="Text Box 24">
          <a:extLst>
            <a:ext uri="{FF2B5EF4-FFF2-40B4-BE49-F238E27FC236}">
              <a16:creationId xmlns:a16="http://schemas.microsoft.com/office/drawing/2014/main" id="{00000000-0008-0000-0700-0000A3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64" name="Text Box 5">
          <a:extLst>
            <a:ext uri="{FF2B5EF4-FFF2-40B4-BE49-F238E27FC236}">
              <a16:creationId xmlns:a16="http://schemas.microsoft.com/office/drawing/2014/main" id="{00000000-0008-0000-0700-0000A4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65" name="Text Box 5">
          <a:extLst>
            <a:ext uri="{FF2B5EF4-FFF2-40B4-BE49-F238E27FC236}">
              <a16:creationId xmlns:a16="http://schemas.microsoft.com/office/drawing/2014/main" id="{00000000-0008-0000-0700-0000A5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166" name="Text Box 5">
          <a:extLst>
            <a:ext uri="{FF2B5EF4-FFF2-40B4-BE49-F238E27FC236}">
              <a16:creationId xmlns:a16="http://schemas.microsoft.com/office/drawing/2014/main" id="{00000000-0008-0000-0700-0000A600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67" name="Text Box 5">
          <a:extLst>
            <a:ext uri="{FF2B5EF4-FFF2-40B4-BE49-F238E27FC236}">
              <a16:creationId xmlns:a16="http://schemas.microsoft.com/office/drawing/2014/main" id="{00000000-0008-0000-0700-0000A7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68" name="Text Box 5">
          <a:extLst>
            <a:ext uri="{FF2B5EF4-FFF2-40B4-BE49-F238E27FC236}">
              <a16:creationId xmlns:a16="http://schemas.microsoft.com/office/drawing/2014/main" id="{00000000-0008-0000-0700-0000A8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69" name="Text Box 5">
          <a:extLst>
            <a:ext uri="{FF2B5EF4-FFF2-40B4-BE49-F238E27FC236}">
              <a16:creationId xmlns:a16="http://schemas.microsoft.com/office/drawing/2014/main" id="{00000000-0008-0000-0700-0000A9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170" name="Text Box 5">
          <a:extLst>
            <a:ext uri="{FF2B5EF4-FFF2-40B4-BE49-F238E27FC236}">
              <a16:creationId xmlns:a16="http://schemas.microsoft.com/office/drawing/2014/main" id="{00000000-0008-0000-0700-0000AA00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71" name="Text Box 38">
          <a:extLst>
            <a:ext uri="{FF2B5EF4-FFF2-40B4-BE49-F238E27FC236}">
              <a16:creationId xmlns:a16="http://schemas.microsoft.com/office/drawing/2014/main" id="{00000000-0008-0000-0700-0000AB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76225"/>
    <xdr:sp macro="" textlink="">
      <xdr:nvSpPr>
        <xdr:cNvPr id="172" name="Text Box 38">
          <a:extLst>
            <a:ext uri="{FF2B5EF4-FFF2-40B4-BE49-F238E27FC236}">
              <a16:creationId xmlns:a16="http://schemas.microsoft.com/office/drawing/2014/main" id="{00000000-0008-0000-0700-0000AC000000}"/>
            </a:ext>
          </a:extLst>
        </xdr:cNvPr>
        <xdr:cNvSpPr txBox="1">
          <a:spLocks noChangeArrowheads="1"/>
        </xdr:cNvSpPr>
      </xdr:nvSpPr>
      <xdr:spPr bwMode="auto">
        <a:xfrm>
          <a:off x="3952875" y="288226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160</xdr:row>
      <xdr:rowOff>0</xdr:rowOff>
    </xdr:from>
    <xdr:ext cx="76200" cy="1143000"/>
    <xdr:sp macro="" textlink="">
      <xdr:nvSpPr>
        <xdr:cNvPr id="173" name="Text Box 17">
          <a:extLst>
            <a:ext uri="{FF2B5EF4-FFF2-40B4-BE49-F238E27FC236}">
              <a16:creationId xmlns:a16="http://schemas.microsoft.com/office/drawing/2014/main" id="{00000000-0008-0000-0700-0000AD000000}"/>
            </a:ext>
          </a:extLst>
        </xdr:cNvPr>
        <xdr:cNvSpPr txBox="1">
          <a:spLocks noChangeArrowheads="1"/>
        </xdr:cNvSpPr>
      </xdr:nvSpPr>
      <xdr:spPr bwMode="auto">
        <a:xfrm>
          <a:off x="8991600" y="2882265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74" name="Text Box 57">
          <a:extLst>
            <a:ext uri="{FF2B5EF4-FFF2-40B4-BE49-F238E27FC236}">
              <a16:creationId xmlns:a16="http://schemas.microsoft.com/office/drawing/2014/main" id="{00000000-0008-0000-0700-0000AE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75" name="Text Box 57">
          <a:extLst>
            <a:ext uri="{FF2B5EF4-FFF2-40B4-BE49-F238E27FC236}">
              <a16:creationId xmlns:a16="http://schemas.microsoft.com/office/drawing/2014/main" id="{00000000-0008-0000-0700-0000AF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76" name="Text Box 57">
          <a:extLst>
            <a:ext uri="{FF2B5EF4-FFF2-40B4-BE49-F238E27FC236}">
              <a16:creationId xmlns:a16="http://schemas.microsoft.com/office/drawing/2014/main" id="{00000000-0008-0000-0700-0000B0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77" name="Text Box 5">
          <a:extLst>
            <a:ext uri="{FF2B5EF4-FFF2-40B4-BE49-F238E27FC236}">
              <a16:creationId xmlns:a16="http://schemas.microsoft.com/office/drawing/2014/main" id="{00000000-0008-0000-0700-0000B1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178" name="Text Box 5">
          <a:extLst>
            <a:ext uri="{FF2B5EF4-FFF2-40B4-BE49-F238E27FC236}">
              <a16:creationId xmlns:a16="http://schemas.microsoft.com/office/drawing/2014/main" id="{00000000-0008-0000-0700-0000B200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14325"/>
    <xdr:sp macro="" textlink="">
      <xdr:nvSpPr>
        <xdr:cNvPr id="179" name="Text Box 10">
          <a:extLst>
            <a:ext uri="{FF2B5EF4-FFF2-40B4-BE49-F238E27FC236}">
              <a16:creationId xmlns:a16="http://schemas.microsoft.com/office/drawing/2014/main" id="{00000000-0008-0000-0700-0000B3000000}"/>
            </a:ext>
          </a:extLst>
        </xdr:cNvPr>
        <xdr:cNvSpPr txBox="1">
          <a:spLocks noChangeArrowheads="1"/>
        </xdr:cNvSpPr>
      </xdr:nvSpPr>
      <xdr:spPr bwMode="auto">
        <a:xfrm>
          <a:off x="3952875" y="28822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80" name="Text Box 5">
          <a:extLst>
            <a:ext uri="{FF2B5EF4-FFF2-40B4-BE49-F238E27FC236}">
              <a16:creationId xmlns:a16="http://schemas.microsoft.com/office/drawing/2014/main" id="{00000000-0008-0000-0700-0000B4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181" name="Text Box 5">
          <a:extLst>
            <a:ext uri="{FF2B5EF4-FFF2-40B4-BE49-F238E27FC236}">
              <a16:creationId xmlns:a16="http://schemas.microsoft.com/office/drawing/2014/main" id="{00000000-0008-0000-0700-0000B500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82" name="Text Box 38">
          <a:extLst>
            <a:ext uri="{FF2B5EF4-FFF2-40B4-BE49-F238E27FC236}">
              <a16:creationId xmlns:a16="http://schemas.microsoft.com/office/drawing/2014/main" id="{00000000-0008-0000-0700-0000B6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76225"/>
    <xdr:sp macro="" textlink="">
      <xdr:nvSpPr>
        <xdr:cNvPr id="183" name="Text Box 38">
          <a:extLst>
            <a:ext uri="{FF2B5EF4-FFF2-40B4-BE49-F238E27FC236}">
              <a16:creationId xmlns:a16="http://schemas.microsoft.com/office/drawing/2014/main" id="{00000000-0008-0000-0700-0000B7000000}"/>
            </a:ext>
          </a:extLst>
        </xdr:cNvPr>
        <xdr:cNvSpPr txBox="1">
          <a:spLocks noChangeArrowheads="1"/>
        </xdr:cNvSpPr>
      </xdr:nvSpPr>
      <xdr:spPr bwMode="auto">
        <a:xfrm>
          <a:off x="3952875" y="288226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84" name="Text Box 57">
          <a:extLst>
            <a:ext uri="{FF2B5EF4-FFF2-40B4-BE49-F238E27FC236}">
              <a16:creationId xmlns:a16="http://schemas.microsoft.com/office/drawing/2014/main" id="{00000000-0008-0000-0700-0000B8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85" name="Text Box 57">
          <a:extLst>
            <a:ext uri="{FF2B5EF4-FFF2-40B4-BE49-F238E27FC236}">
              <a16:creationId xmlns:a16="http://schemas.microsoft.com/office/drawing/2014/main" id="{00000000-0008-0000-0700-0000B9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38150"/>
    <xdr:sp macro="" textlink="">
      <xdr:nvSpPr>
        <xdr:cNvPr id="186" name="Text Box 57">
          <a:extLst>
            <a:ext uri="{FF2B5EF4-FFF2-40B4-BE49-F238E27FC236}">
              <a16:creationId xmlns:a16="http://schemas.microsoft.com/office/drawing/2014/main" id="{00000000-0008-0000-0700-0000BA000000}"/>
            </a:ext>
          </a:extLst>
        </xdr:cNvPr>
        <xdr:cNvSpPr txBox="1">
          <a:spLocks noChangeArrowheads="1"/>
        </xdr:cNvSpPr>
      </xdr:nvSpPr>
      <xdr:spPr bwMode="auto">
        <a:xfrm>
          <a:off x="3952875" y="288226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200025"/>
    <xdr:sp macro="" textlink="">
      <xdr:nvSpPr>
        <xdr:cNvPr id="187" name="Text Box 12">
          <a:extLst>
            <a:ext uri="{FF2B5EF4-FFF2-40B4-BE49-F238E27FC236}">
              <a16:creationId xmlns:a16="http://schemas.microsoft.com/office/drawing/2014/main" id="{00000000-0008-0000-0700-0000BB000000}"/>
            </a:ext>
          </a:extLst>
        </xdr:cNvPr>
        <xdr:cNvSpPr txBox="1">
          <a:spLocks noChangeArrowheads="1"/>
        </xdr:cNvSpPr>
      </xdr:nvSpPr>
      <xdr:spPr bwMode="auto">
        <a:xfrm>
          <a:off x="1714500"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200025"/>
    <xdr:sp macro="" textlink="">
      <xdr:nvSpPr>
        <xdr:cNvPr id="188" name="Text Box 13">
          <a:extLst>
            <a:ext uri="{FF2B5EF4-FFF2-40B4-BE49-F238E27FC236}">
              <a16:creationId xmlns:a16="http://schemas.microsoft.com/office/drawing/2014/main" id="{00000000-0008-0000-0700-0000BC000000}"/>
            </a:ext>
          </a:extLst>
        </xdr:cNvPr>
        <xdr:cNvSpPr txBox="1">
          <a:spLocks noChangeArrowheads="1"/>
        </xdr:cNvSpPr>
      </xdr:nvSpPr>
      <xdr:spPr bwMode="auto">
        <a:xfrm>
          <a:off x="1714500"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200025"/>
    <xdr:sp macro="" textlink="">
      <xdr:nvSpPr>
        <xdr:cNvPr id="189" name="Text Box 12">
          <a:extLst>
            <a:ext uri="{FF2B5EF4-FFF2-40B4-BE49-F238E27FC236}">
              <a16:creationId xmlns:a16="http://schemas.microsoft.com/office/drawing/2014/main" id="{00000000-0008-0000-0700-0000BD000000}"/>
            </a:ext>
          </a:extLst>
        </xdr:cNvPr>
        <xdr:cNvSpPr txBox="1">
          <a:spLocks noChangeArrowheads="1"/>
        </xdr:cNvSpPr>
      </xdr:nvSpPr>
      <xdr:spPr bwMode="auto">
        <a:xfrm>
          <a:off x="1714500"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200025"/>
    <xdr:sp macro="" textlink="">
      <xdr:nvSpPr>
        <xdr:cNvPr id="190" name="Text Box 13">
          <a:extLst>
            <a:ext uri="{FF2B5EF4-FFF2-40B4-BE49-F238E27FC236}">
              <a16:creationId xmlns:a16="http://schemas.microsoft.com/office/drawing/2014/main" id="{00000000-0008-0000-0700-0000BE000000}"/>
            </a:ext>
          </a:extLst>
        </xdr:cNvPr>
        <xdr:cNvSpPr txBox="1">
          <a:spLocks noChangeArrowheads="1"/>
        </xdr:cNvSpPr>
      </xdr:nvSpPr>
      <xdr:spPr bwMode="auto">
        <a:xfrm>
          <a:off x="1714500"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161925"/>
    <xdr:sp macro="" textlink="">
      <xdr:nvSpPr>
        <xdr:cNvPr id="191" name="Text Box 56">
          <a:extLst>
            <a:ext uri="{FF2B5EF4-FFF2-40B4-BE49-F238E27FC236}">
              <a16:creationId xmlns:a16="http://schemas.microsoft.com/office/drawing/2014/main" id="{00000000-0008-0000-0700-0000BF000000}"/>
            </a:ext>
          </a:extLst>
        </xdr:cNvPr>
        <xdr:cNvSpPr txBox="1">
          <a:spLocks noChangeArrowheads="1"/>
        </xdr:cNvSpPr>
      </xdr:nvSpPr>
      <xdr:spPr bwMode="auto">
        <a:xfrm>
          <a:off x="1714500" y="288226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161925"/>
    <xdr:sp macro="" textlink="">
      <xdr:nvSpPr>
        <xdr:cNvPr id="192" name="Text Box 57">
          <a:extLst>
            <a:ext uri="{FF2B5EF4-FFF2-40B4-BE49-F238E27FC236}">
              <a16:creationId xmlns:a16="http://schemas.microsoft.com/office/drawing/2014/main" id="{00000000-0008-0000-0700-0000C0000000}"/>
            </a:ext>
          </a:extLst>
        </xdr:cNvPr>
        <xdr:cNvSpPr txBox="1">
          <a:spLocks noChangeArrowheads="1"/>
        </xdr:cNvSpPr>
      </xdr:nvSpPr>
      <xdr:spPr bwMode="auto">
        <a:xfrm>
          <a:off x="1714500" y="288226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200025"/>
    <xdr:sp macro="" textlink="">
      <xdr:nvSpPr>
        <xdr:cNvPr id="193" name="Text Box 12">
          <a:extLst>
            <a:ext uri="{FF2B5EF4-FFF2-40B4-BE49-F238E27FC236}">
              <a16:creationId xmlns:a16="http://schemas.microsoft.com/office/drawing/2014/main" id="{00000000-0008-0000-0700-0000C1000000}"/>
            </a:ext>
          </a:extLst>
        </xdr:cNvPr>
        <xdr:cNvSpPr txBox="1">
          <a:spLocks noChangeArrowheads="1"/>
        </xdr:cNvSpPr>
      </xdr:nvSpPr>
      <xdr:spPr bwMode="auto">
        <a:xfrm>
          <a:off x="1714500"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200025"/>
    <xdr:sp macro="" textlink="">
      <xdr:nvSpPr>
        <xdr:cNvPr id="194" name="Text Box 13">
          <a:extLst>
            <a:ext uri="{FF2B5EF4-FFF2-40B4-BE49-F238E27FC236}">
              <a16:creationId xmlns:a16="http://schemas.microsoft.com/office/drawing/2014/main" id="{00000000-0008-0000-0700-0000C2000000}"/>
            </a:ext>
          </a:extLst>
        </xdr:cNvPr>
        <xdr:cNvSpPr txBox="1">
          <a:spLocks noChangeArrowheads="1"/>
        </xdr:cNvSpPr>
      </xdr:nvSpPr>
      <xdr:spPr bwMode="auto">
        <a:xfrm>
          <a:off x="1714500"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200025"/>
    <xdr:sp macro="" textlink="">
      <xdr:nvSpPr>
        <xdr:cNvPr id="195" name="Text Box 12">
          <a:extLst>
            <a:ext uri="{FF2B5EF4-FFF2-40B4-BE49-F238E27FC236}">
              <a16:creationId xmlns:a16="http://schemas.microsoft.com/office/drawing/2014/main" id="{00000000-0008-0000-0700-0000C3000000}"/>
            </a:ext>
          </a:extLst>
        </xdr:cNvPr>
        <xdr:cNvSpPr txBox="1">
          <a:spLocks noChangeArrowheads="1"/>
        </xdr:cNvSpPr>
      </xdr:nvSpPr>
      <xdr:spPr bwMode="auto">
        <a:xfrm>
          <a:off x="1714500"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200025"/>
    <xdr:sp macro="" textlink="">
      <xdr:nvSpPr>
        <xdr:cNvPr id="196" name="Text Box 13">
          <a:extLst>
            <a:ext uri="{FF2B5EF4-FFF2-40B4-BE49-F238E27FC236}">
              <a16:creationId xmlns:a16="http://schemas.microsoft.com/office/drawing/2014/main" id="{00000000-0008-0000-0700-0000C4000000}"/>
            </a:ext>
          </a:extLst>
        </xdr:cNvPr>
        <xdr:cNvSpPr txBox="1">
          <a:spLocks noChangeArrowheads="1"/>
        </xdr:cNvSpPr>
      </xdr:nvSpPr>
      <xdr:spPr bwMode="auto">
        <a:xfrm>
          <a:off x="1714500"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200025"/>
    <xdr:sp macro="" textlink="">
      <xdr:nvSpPr>
        <xdr:cNvPr id="197" name="Text Box 56">
          <a:extLst>
            <a:ext uri="{FF2B5EF4-FFF2-40B4-BE49-F238E27FC236}">
              <a16:creationId xmlns:a16="http://schemas.microsoft.com/office/drawing/2014/main" id="{00000000-0008-0000-0700-0000C5000000}"/>
            </a:ext>
          </a:extLst>
        </xdr:cNvPr>
        <xdr:cNvSpPr txBox="1">
          <a:spLocks noChangeArrowheads="1"/>
        </xdr:cNvSpPr>
      </xdr:nvSpPr>
      <xdr:spPr bwMode="auto">
        <a:xfrm>
          <a:off x="1714500" y="288226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200025"/>
    <xdr:sp macro="" textlink="">
      <xdr:nvSpPr>
        <xdr:cNvPr id="198" name="Text Box 57">
          <a:extLst>
            <a:ext uri="{FF2B5EF4-FFF2-40B4-BE49-F238E27FC236}">
              <a16:creationId xmlns:a16="http://schemas.microsoft.com/office/drawing/2014/main" id="{00000000-0008-0000-0700-0000C6000000}"/>
            </a:ext>
          </a:extLst>
        </xdr:cNvPr>
        <xdr:cNvSpPr txBox="1">
          <a:spLocks noChangeArrowheads="1"/>
        </xdr:cNvSpPr>
      </xdr:nvSpPr>
      <xdr:spPr bwMode="auto">
        <a:xfrm>
          <a:off x="1714500" y="288226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295275</xdr:colOff>
      <xdr:row>160</xdr:row>
      <xdr:rowOff>0</xdr:rowOff>
    </xdr:from>
    <xdr:ext cx="209550" cy="238125"/>
    <xdr:sp macro="" textlink="">
      <xdr:nvSpPr>
        <xdr:cNvPr id="199" name="Text Box 38">
          <a:extLst>
            <a:ext uri="{FF2B5EF4-FFF2-40B4-BE49-F238E27FC236}">
              <a16:creationId xmlns:a16="http://schemas.microsoft.com/office/drawing/2014/main" id="{00000000-0008-0000-0700-0000C7000000}"/>
            </a:ext>
          </a:extLst>
        </xdr:cNvPr>
        <xdr:cNvSpPr txBox="1">
          <a:spLocks noChangeArrowheads="1"/>
        </xdr:cNvSpPr>
      </xdr:nvSpPr>
      <xdr:spPr bwMode="auto">
        <a:xfrm>
          <a:off x="5953125" y="28822650"/>
          <a:ext cx="2095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38125"/>
    <xdr:sp macro="" textlink="">
      <xdr:nvSpPr>
        <xdr:cNvPr id="201" name="Text Box 5">
          <a:extLst>
            <a:ext uri="{FF2B5EF4-FFF2-40B4-BE49-F238E27FC236}">
              <a16:creationId xmlns:a16="http://schemas.microsoft.com/office/drawing/2014/main" id="{00000000-0008-0000-0700-0000C9000000}"/>
            </a:ext>
          </a:extLst>
        </xdr:cNvPr>
        <xdr:cNvSpPr txBox="1">
          <a:spLocks noChangeArrowheads="1"/>
        </xdr:cNvSpPr>
      </xdr:nvSpPr>
      <xdr:spPr bwMode="auto">
        <a:xfrm>
          <a:off x="39528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202" name="Text Box 8">
          <a:extLst>
            <a:ext uri="{FF2B5EF4-FFF2-40B4-BE49-F238E27FC236}">
              <a16:creationId xmlns:a16="http://schemas.microsoft.com/office/drawing/2014/main" id="{00000000-0008-0000-0700-0000CA00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203" name="Text Box 9">
          <a:extLst>
            <a:ext uri="{FF2B5EF4-FFF2-40B4-BE49-F238E27FC236}">
              <a16:creationId xmlns:a16="http://schemas.microsoft.com/office/drawing/2014/main" id="{00000000-0008-0000-0700-0000CB00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90500"/>
    <xdr:sp macro="" textlink="">
      <xdr:nvSpPr>
        <xdr:cNvPr id="204" name="Text Box 10">
          <a:extLst>
            <a:ext uri="{FF2B5EF4-FFF2-40B4-BE49-F238E27FC236}">
              <a16:creationId xmlns:a16="http://schemas.microsoft.com/office/drawing/2014/main" id="{00000000-0008-0000-0700-0000CC000000}"/>
            </a:ext>
          </a:extLst>
        </xdr:cNvPr>
        <xdr:cNvSpPr txBox="1">
          <a:spLocks noChangeArrowheads="1"/>
        </xdr:cNvSpPr>
      </xdr:nvSpPr>
      <xdr:spPr bwMode="auto">
        <a:xfrm>
          <a:off x="3952875" y="28822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190500</xdr:colOff>
      <xdr:row>160</xdr:row>
      <xdr:rowOff>0</xdr:rowOff>
    </xdr:from>
    <xdr:ext cx="76200" cy="428625"/>
    <xdr:sp macro="" textlink="">
      <xdr:nvSpPr>
        <xdr:cNvPr id="205" name="Text Box 38">
          <a:extLst>
            <a:ext uri="{FF2B5EF4-FFF2-40B4-BE49-F238E27FC236}">
              <a16:creationId xmlns:a16="http://schemas.microsoft.com/office/drawing/2014/main" id="{00000000-0008-0000-0700-0000CD000000}"/>
            </a:ext>
          </a:extLst>
        </xdr:cNvPr>
        <xdr:cNvSpPr txBox="1">
          <a:spLocks noChangeArrowheads="1"/>
        </xdr:cNvSpPr>
      </xdr:nvSpPr>
      <xdr:spPr bwMode="auto">
        <a:xfrm>
          <a:off x="526732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447675</xdr:colOff>
      <xdr:row>160</xdr:row>
      <xdr:rowOff>0</xdr:rowOff>
    </xdr:from>
    <xdr:ext cx="76200" cy="428625"/>
    <xdr:sp macro="" textlink="">
      <xdr:nvSpPr>
        <xdr:cNvPr id="206" name="Text Box 38">
          <a:extLst>
            <a:ext uri="{FF2B5EF4-FFF2-40B4-BE49-F238E27FC236}">
              <a16:creationId xmlns:a16="http://schemas.microsoft.com/office/drawing/2014/main" id="{00000000-0008-0000-0700-0000CE000000}"/>
            </a:ext>
          </a:extLst>
        </xdr:cNvPr>
        <xdr:cNvSpPr txBox="1">
          <a:spLocks noChangeArrowheads="1"/>
        </xdr:cNvSpPr>
      </xdr:nvSpPr>
      <xdr:spPr bwMode="auto">
        <a:xfrm>
          <a:off x="4400550"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07" name="Text Box 38">
          <a:extLst>
            <a:ext uri="{FF2B5EF4-FFF2-40B4-BE49-F238E27FC236}">
              <a16:creationId xmlns:a16="http://schemas.microsoft.com/office/drawing/2014/main" id="{00000000-0008-0000-0700-0000CF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08" name="Text Box 38">
          <a:extLst>
            <a:ext uri="{FF2B5EF4-FFF2-40B4-BE49-F238E27FC236}">
              <a16:creationId xmlns:a16="http://schemas.microsoft.com/office/drawing/2014/main" id="{00000000-0008-0000-0700-0000D0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09" name="Text Box 38">
          <a:extLst>
            <a:ext uri="{FF2B5EF4-FFF2-40B4-BE49-F238E27FC236}">
              <a16:creationId xmlns:a16="http://schemas.microsoft.com/office/drawing/2014/main" id="{00000000-0008-0000-0700-0000D1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10" name="Text Box 38">
          <a:extLst>
            <a:ext uri="{FF2B5EF4-FFF2-40B4-BE49-F238E27FC236}">
              <a16:creationId xmlns:a16="http://schemas.microsoft.com/office/drawing/2014/main" id="{00000000-0008-0000-0700-0000D2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11" name="Text Box 38">
          <a:extLst>
            <a:ext uri="{FF2B5EF4-FFF2-40B4-BE49-F238E27FC236}">
              <a16:creationId xmlns:a16="http://schemas.microsoft.com/office/drawing/2014/main" id="{00000000-0008-0000-0700-0000D3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12" name="Text Box 38">
          <a:extLst>
            <a:ext uri="{FF2B5EF4-FFF2-40B4-BE49-F238E27FC236}">
              <a16:creationId xmlns:a16="http://schemas.microsoft.com/office/drawing/2014/main" id="{00000000-0008-0000-0700-0000D4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13" name="Text Box 38">
          <a:extLst>
            <a:ext uri="{FF2B5EF4-FFF2-40B4-BE49-F238E27FC236}">
              <a16:creationId xmlns:a16="http://schemas.microsoft.com/office/drawing/2014/main" id="{00000000-0008-0000-0700-0000D5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14" name="Text Box 38">
          <a:extLst>
            <a:ext uri="{FF2B5EF4-FFF2-40B4-BE49-F238E27FC236}">
              <a16:creationId xmlns:a16="http://schemas.microsoft.com/office/drawing/2014/main" id="{00000000-0008-0000-0700-0000D6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15" name="Text Box 38">
          <a:extLst>
            <a:ext uri="{FF2B5EF4-FFF2-40B4-BE49-F238E27FC236}">
              <a16:creationId xmlns:a16="http://schemas.microsoft.com/office/drawing/2014/main" id="{00000000-0008-0000-0700-0000D7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16" name="Text Box 38">
          <a:extLst>
            <a:ext uri="{FF2B5EF4-FFF2-40B4-BE49-F238E27FC236}">
              <a16:creationId xmlns:a16="http://schemas.microsoft.com/office/drawing/2014/main" id="{00000000-0008-0000-0700-0000D8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17" name="Text Box 38">
          <a:extLst>
            <a:ext uri="{FF2B5EF4-FFF2-40B4-BE49-F238E27FC236}">
              <a16:creationId xmlns:a16="http://schemas.microsoft.com/office/drawing/2014/main" id="{00000000-0008-0000-0700-0000D9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18" name="Text Box 38">
          <a:extLst>
            <a:ext uri="{FF2B5EF4-FFF2-40B4-BE49-F238E27FC236}">
              <a16:creationId xmlns:a16="http://schemas.microsoft.com/office/drawing/2014/main" id="{00000000-0008-0000-0700-0000DA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19" name="Text Box 38">
          <a:extLst>
            <a:ext uri="{FF2B5EF4-FFF2-40B4-BE49-F238E27FC236}">
              <a16:creationId xmlns:a16="http://schemas.microsoft.com/office/drawing/2014/main" id="{00000000-0008-0000-0700-0000DB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20" name="Text Box 38">
          <a:extLst>
            <a:ext uri="{FF2B5EF4-FFF2-40B4-BE49-F238E27FC236}">
              <a16:creationId xmlns:a16="http://schemas.microsoft.com/office/drawing/2014/main" id="{00000000-0008-0000-0700-0000DC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21" name="Text Box 38">
          <a:extLst>
            <a:ext uri="{FF2B5EF4-FFF2-40B4-BE49-F238E27FC236}">
              <a16:creationId xmlns:a16="http://schemas.microsoft.com/office/drawing/2014/main" id="{00000000-0008-0000-0700-0000DD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22" name="Text Box 38">
          <a:extLst>
            <a:ext uri="{FF2B5EF4-FFF2-40B4-BE49-F238E27FC236}">
              <a16:creationId xmlns:a16="http://schemas.microsoft.com/office/drawing/2014/main" id="{00000000-0008-0000-0700-0000DE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23" name="Text Box 38">
          <a:extLst>
            <a:ext uri="{FF2B5EF4-FFF2-40B4-BE49-F238E27FC236}">
              <a16:creationId xmlns:a16="http://schemas.microsoft.com/office/drawing/2014/main" id="{00000000-0008-0000-0700-0000DF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24" name="Text Box 38">
          <a:extLst>
            <a:ext uri="{FF2B5EF4-FFF2-40B4-BE49-F238E27FC236}">
              <a16:creationId xmlns:a16="http://schemas.microsoft.com/office/drawing/2014/main" id="{00000000-0008-0000-0700-0000E0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25" name="Text Box 38">
          <a:extLst>
            <a:ext uri="{FF2B5EF4-FFF2-40B4-BE49-F238E27FC236}">
              <a16:creationId xmlns:a16="http://schemas.microsoft.com/office/drawing/2014/main" id="{00000000-0008-0000-0700-0000E1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26" name="Text Box 38">
          <a:extLst>
            <a:ext uri="{FF2B5EF4-FFF2-40B4-BE49-F238E27FC236}">
              <a16:creationId xmlns:a16="http://schemas.microsoft.com/office/drawing/2014/main" id="{00000000-0008-0000-0700-0000E2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27" name="Text Box 38">
          <a:extLst>
            <a:ext uri="{FF2B5EF4-FFF2-40B4-BE49-F238E27FC236}">
              <a16:creationId xmlns:a16="http://schemas.microsoft.com/office/drawing/2014/main" id="{00000000-0008-0000-0700-0000E3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28" name="Text Box 38">
          <a:extLst>
            <a:ext uri="{FF2B5EF4-FFF2-40B4-BE49-F238E27FC236}">
              <a16:creationId xmlns:a16="http://schemas.microsoft.com/office/drawing/2014/main" id="{00000000-0008-0000-0700-0000E4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29" name="Text Box 38">
          <a:extLst>
            <a:ext uri="{FF2B5EF4-FFF2-40B4-BE49-F238E27FC236}">
              <a16:creationId xmlns:a16="http://schemas.microsoft.com/office/drawing/2014/main" id="{00000000-0008-0000-0700-0000E5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28625"/>
    <xdr:sp macro="" textlink="">
      <xdr:nvSpPr>
        <xdr:cNvPr id="230" name="Text Box 38">
          <a:extLst>
            <a:ext uri="{FF2B5EF4-FFF2-40B4-BE49-F238E27FC236}">
              <a16:creationId xmlns:a16="http://schemas.microsoft.com/office/drawing/2014/main" id="{00000000-0008-0000-0700-0000E6000000}"/>
            </a:ext>
          </a:extLst>
        </xdr:cNvPr>
        <xdr:cNvSpPr txBox="1">
          <a:spLocks noChangeArrowheads="1"/>
        </xdr:cNvSpPr>
      </xdr:nvSpPr>
      <xdr:spPr bwMode="auto">
        <a:xfrm>
          <a:off x="3952875" y="288226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295275</xdr:colOff>
      <xdr:row>160</xdr:row>
      <xdr:rowOff>0</xdr:rowOff>
    </xdr:from>
    <xdr:ext cx="209550" cy="238125"/>
    <xdr:sp macro="" textlink="">
      <xdr:nvSpPr>
        <xdr:cNvPr id="231" name="Text Box 38">
          <a:extLst>
            <a:ext uri="{FF2B5EF4-FFF2-40B4-BE49-F238E27FC236}">
              <a16:creationId xmlns:a16="http://schemas.microsoft.com/office/drawing/2014/main" id="{00000000-0008-0000-0700-0000E7000000}"/>
            </a:ext>
          </a:extLst>
        </xdr:cNvPr>
        <xdr:cNvSpPr txBox="1">
          <a:spLocks noChangeArrowheads="1"/>
        </xdr:cNvSpPr>
      </xdr:nvSpPr>
      <xdr:spPr bwMode="auto">
        <a:xfrm>
          <a:off x="5953125" y="28822650"/>
          <a:ext cx="2095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295275</xdr:colOff>
      <xdr:row>160</xdr:row>
      <xdr:rowOff>0</xdr:rowOff>
    </xdr:from>
    <xdr:ext cx="209550" cy="238125"/>
    <xdr:sp macro="" textlink="">
      <xdr:nvSpPr>
        <xdr:cNvPr id="232" name="Text Box 38">
          <a:extLst>
            <a:ext uri="{FF2B5EF4-FFF2-40B4-BE49-F238E27FC236}">
              <a16:creationId xmlns:a16="http://schemas.microsoft.com/office/drawing/2014/main" id="{00000000-0008-0000-0700-0000E8000000}"/>
            </a:ext>
          </a:extLst>
        </xdr:cNvPr>
        <xdr:cNvSpPr txBox="1">
          <a:spLocks noChangeArrowheads="1"/>
        </xdr:cNvSpPr>
      </xdr:nvSpPr>
      <xdr:spPr bwMode="auto">
        <a:xfrm>
          <a:off x="5953125" y="28822650"/>
          <a:ext cx="2095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9525</xdr:colOff>
      <xdr:row>160</xdr:row>
      <xdr:rowOff>0</xdr:rowOff>
    </xdr:from>
    <xdr:ext cx="76200" cy="257175"/>
    <xdr:sp macro="" textlink="">
      <xdr:nvSpPr>
        <xdr:cNvPr id="233" name="Text Box 5">
          <a:extLst>
            <a:ext uri="{FF2B5EF4-FFF2-40B4-BE49-F238E27FC236}">
              <a16:creationId xmlns:a16="http://schemas.microsoft.com/office/drawing/2014/main" id="{00000000-0008-0000-0700-0000E9000000}"/>
            </a:ext>
          </a:extLst>
        </xdr:cNvPr>
        <xdr:cNvSpPr txBox="1">
          <a:spLocks noChangeArrowheads="1"/>
        </xdr:cNvSpPr>
      </xdr:nvSpPr>
      <xdr:spPr bwMode="auto">
        <a:xfrm>
          <a:off x="3962400"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34" name="Text Box 5">
          <a:extLst>
            <a:ext uri="{FF2B5EF4-FFF2-40B4-BE49-F238E27FC236}">
              <a16:creationId xmlns:a16="http://schemas.microsoft.com/office/drawing/2014/main" id="{00000000-0008-0000-0700-0000EA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35" name="Text Box 5">
          <a:extLst>
            <a:ext uri="{FF2B5EF4-FFF2-40B4-BE49-F238E27FC236}">
              <a16:creationId xmlns:a16="http://schemas.microsoft.com/office/drawing/2014/main" id="{00000000-0008-0000-0700-0000EB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36" name="Text Box 5">
          <a:extLst>
            <a:ext uri="{FF2B5EF4-FFF2-40B4-BE49-F238E27FC236}">
              <a16:creationId xmlns:a16="http://schemas.microsoft.com/office/drawing/2014/main" id="{00000000-0008-0000-0700-0000EC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37" name="Text Box 5">
          <a:extLst>
            <a:ext uri="{FF2B5EF4-FFF2-40B4-BE49-F238E27FC236}">
              <a16:creationId xmlns:a16="http://schemas.microsoft.com/office/drawing/2014/main" id="{00000000-0008-0000-0700-0000ED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38" name="Text Box 5">
          <a:extLst>
            <a:ext uri="{FF2B5EF4-FFF2-40B4-BE49-F238E27FC236}">
              <a16:creationId xmlns:a16="http://schemas.microsoft.com/office/drawing/2014/main" id="{00000000-0008-0000-0700-0000EE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57175"/>
    <xdr:sp macro="" textlink="">
      <xdr:nvSpPr>
        <xdr:cNvPr id="239" name="Text Box 34">
          <a:extLst>
            <a:ext uri="{FF2B5EF4-FFF2-40B4-BE49-F238E27FC236}">
              <a16:creationId xmlns:a16="http://schemas.microsoft.com/office/drawing/2014/main" id="{00000000-0008-0000-0700-0000EF000000}"/>
            </a:ext>
          </a:extLst>
        </xdr:cNvPr>
        <xdr:cNvSpPr txBox="1">
          <a:spLocks noChangeArrowheads="1"/>
        </xdr:cNvSpPr>
      </xdr:nvSpPr>
      <xdr:spPr bwMode="auto">
        <a:xfrm>
          <a:off x="450532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240" name="Text Box 5">
          <a:extLst>
            <a:ext uri="{FF2B5EF4-FFF2-40B4-BE49-F238E27FC236}">
              <a16:creationId xmlns:a16="http://schemas.microsoft.com/office/drawing/2014/main" id="{00000000-0008-0000-0700-0000F000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41" name="Text Box 5">
          <a:extLst>
            <a:ext uri="{FF2B5EF4-FFF2-40B4-BE49-F238E27FC236}">
              <a16:creationId xmlns:a16="http://schemas.microsoft.com/office/drawing/2014/main" id="{00000000-0008-0000-0700-0000F1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42" name="Text Box 5">
          <a:extLst>
            <a:ext uri="{FF2B5EF4-FFF2-40B4-BE49-F238E27FC236}">
              <a16:creationId xmlns:a16="http://schemas.microsoft.com/office/drawing/2014/main" id="{00000000-0008-0000-0700-0000F2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57175"/>
    <xdr:sp macro="" textlink="">
      <xdr:nvSpPr>
        <xdr:cNvPr id="243" name="Text Box 34">
          <a:extLst>
            <a:ext uri="{FF2B5EF4-FFF2-40B4-BE49-F238E27FC236}">
              <a16:creationId xmlns:a16="http://schemas.microsoft.com/office/drawing/2014/main" id="{00000000-0008-0000-0700-0000F3000000}"/>
            </a:ext>
          </a:extLst>
        </xdr:cNvPr>
        <xdr:cNvSpPr txBox="1">
          <a:spLocks noChangeArrowheads="1"/>
        </xdr:cNvSpPr>
      </xdr:nvSpPr>
      <xdr:spPr bwMode="auto">
        <a:xfrm>
          <a:off x="450532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44" name="Text Box 24">
          <a:extLst>
            <a:ext uri="{FF2B5EF4-FFF2-40B4-BE49-F238E27FC236}">
              <a16:creationId xmlns:a16="http://schemas.microsoft.com/office/drawing/2014/main" id="{00000000-0008-0000-0700-0000F4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45" name="Text Box 5">
          <a:extLst>
            <a:ext uri="{FF2B5EF4-FFF2-40B4-BE49-F238E27FC236}">
              <a16:creationId xmlns:a16="http://schemas.microsoft.com/office/drawing/2014/main" id="{00000000-0008-0000-0700-0000F5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46" name="Text Box 5">
          <a:extLst>
            <a:ext uri="{FF2B5EF4-FFF2-40B4-BE49-F238E27FC236}">
              <a16:creationId xmlns:a16="http://schemas.microsoft.com/office/drawing/2014/main" id="{00000000-0008-0000-0700-0000F6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47" name="Text Box 5">
          <a:extLst>
            <a:ext uri="{FF2B5EF4-FFF2-40B4-BE49-F238E27FC236}">
              <a16:creationId xmlns:a16="http://schemas.microsoft.com/office/drawing/2014/main" id="{00000000-0008-0000-0700-0000F7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48" name="Text Box 5">
          <a:extLst>
            <a:ext uri="{FF2B5EF4-FFF2-40B4-BE49-F238E27FC236}">
              <a16:creationId xmlns:a16="http://schemas.microsoft.com/office/drawing/2014/main" id="{00000000-0008-0000-0700-0000F8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49" name="Text Box 5">
          <a:extLst>
            <a:ext uri="{FF2B5EF4-FFF2-40B4-BE49-F238E27FC236}">
              <a16:creationId xmlns:a16="http://schemas.microsoft.com/office/drawing/2014/main" id="{00000000-0008-0000-0700-0000F9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50" name="Text Box 5">
          <a:extLst>
            <a:ext uri="{FF2B5EF4-FFF2-40B4-BE49-F238E27FC236}">
              <a16:creationId xmlns:a16="http://schemas.microsoft.com/office/drawing/2014/main" id="{00000000-0008-0000-0700-0000FA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57175"/>
    <xdr:sp macro="" textlink="">
      <xdr:nvSpPr>
        <xdr:cNvPr id="251" name="Text Box 34">
          <a:extLst>
            <a:ext uri="{FF2B5EF4-FFF2-40B4-BE49-F238E27FC236}">
              <a16:creationId xmlns:a16="http://schemas.microsoft.com/office/drawing/2014/main" id="{00000000-0008-0000-0700-0000FB000000}"/>
            </a:ext>
          </a:extLst>
        </xdr:cNvPr>
        <xdr:cNvSpPr txBox="1">
          <a:spLocks noChangeArrowheads="1"/>
        </xdr:cNvSpPr>
      </xdr:nvSpPr>
      <xdr:spPr bwMode="auto">
        <a:xfrm>
          <a:off x="450532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52" name="Text Box 153">
          <a:extLst>
            <a:ext uri="{FF2B5EF4-FFF2-40B4-BE49-F238E27FC236}">
              <a16:creationId xmlns:a16="http://schemas.microsoft.com/office/drawing/2014/main" id="{00000000-0008-0000-0700-0000FC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53" name="Text Box 154">
          <a:extLst>
            <a:ext uri="{FF2B5EF4-FFF2-40B4-BE49-F238E27FC236}">
              <a16:creationId xmlns:a16="http://schemas.microsoft.com/office/drawing/2014/main" id="{00000000-0008-0000-0700-0000FD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54" name="Text Box 24">
          <a:extLst>
            <a:ext uri="{FF2B5EF4-FFF2-40B4-BE49-F238E27FC236}">
              <a16:creationId xmlns:a16="http://schemas.microsoft.com/office/drawing/2014/main" id="{00000000-0008-0000-0700-0000FE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55" name="Text Box 3">
          <a:extLst>
            <a:ext uri="{FF2B5EF4-FFF2-40B4-BE49-F238E27FC236}">
              <a16:creationId xmlns:a16="http://schemas.microsoft.com/office/drawing/2014/main" id="{00000000-0008-0000-0700-0000FF00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56" name="Text Box 4">
          <a:extLst>
            <a:ext uri="{FF2B5EF4-FFF2-40B4-BE49-F238E27FC236}">
              <a16:creationId xmlns:a16="http://schemas.microsoft.com/office/drawing/2014/main" id="{00000000-0008-0000-0700-000000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57" name="Text Box 5">
          <a:extLst>
            <a:ext uri="{FF2B5EF4-FFF2-40B4-BE49-F238E27FC236}">
              <a16:creationId xmlns:a16="http://schemas.microsoft.com/office/drawing/2014/main" id="{00000000-0008-0000-0700-000001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58" name="Text Box 6">
          <a:extLst>
            <a:ext uri="{FF2B5EF4-FFF2-40B4-BE49-F238E27FC236}">
              <a16:creationId xmlns:a16="http://schemas.microsoft.com/office/drawing/2014/main" id="{00000000-0008-0000-0700-000002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59" name="Text Box 7">
          <a:extLst>
            <a:ext uri="{FF2B5EF4-FFF2-40B4-BE49-F238E27FC236}">
              <a16:creationId xmlns:a16="http://schemas.microsoft.com/office/drawing/2014/main" id="{00000000-0008-0000-0700-000003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60" name="Text Box 8">
          <a:extLst>
            <a:ext uri="{FF2B5EF4-FFF2-40B4-BE49-F238E27FC236}">
              <a16:creationId xmlns:a16="http://schemas.microsoft.com/office/drawing/2014/main" id="{00000000-0008-0000-0700-000004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57175"/>
    <xdr:sp macro="" textlink="">
      <xdr:nvSpPr>
        <xdr:cNvPr id="261" name="Text Box 34">
          <a:extLst>
            <a:ext uri="{FF2B5EF4-FFF2-40B4-BE49-F238E27FC236}">
              <a16:creationId xmlns:a16="http://schemas.microsoft.com/office/drawing/2014/main" id="{00000000-0008-0000-0700-000005010000}"/>
            </a:ext>
          </a:extLst>
        </xdr:cNvPr>
        <xdr:cNvSpPr txBox="1">
          <a:spLocks noChangeArrowheads="1"/>
        </xdr:cNvSpPr>
      </xdr:nvSpPr>
      <xdr:spPr bwMode="auto">
        <a:xfrm>
          <a:off x="450532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62" name="Text Box 24">
          <a:extLst>
            <a:ext uri="{FF2B5EF4-FFF2-40B4-BE49-F238E27FC236}">
              <a16:creationId xmlns:a16="http://schemas.microsoft.com/office/drawing/2014/main" id="{00000000-0008-0000-0700-000006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63" name="Text Box 5">
          <a:extLst>
            <a:ext uri="{FF2B5EF4-FFF2-40B4-BE49-F238E27FC236}">
              <a16:creationId xmlns:a16="http://schemas.microsoft.com/office/drawing/2014/main" id="{00000000-0008-0000-0700-000007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64" name="Text Box 5">
          <a:extLst>
            <a:ext uri="{FF2B5EF4-FFF2-40B4-BE49-F238E27FC236}">
              <a16:creationId xmlns:a16="http://schemas.microsoft.com/office/drawing/2014/main" id="{00000000-0008-0000-0700-000008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65" name="Text Box 5">
          <a:extLst>
            <a:ext uri="{FF2B5EF4-FFF2-40B4-BE49-F238E27FC236}">
              <a16:creationId xmlns:a16="http://schemas.microsoft.com/office/drawing/2014/main" id="{00000000-0008-0000-0700-000009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66" name="Text Box 1">
          <a:extLst>
            <a:ext uri="{FF2B5EF4-FFF2-40B4-BE49-F238E27FC236}">
              <a16:creationId xmlns:a16="http://schemas.microsoft.com/office/drawing/2014/main" id="{00000000-0008-0000-0700-00000A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67" name="Text Box 2">
          <a:extLst>
            <a:ext uri="{FF2B5EF4-FFF2-40B4-BE49-F238E27FC236}">
              <a16:creationId xmlns:a16="http://schemas.microsoft.com/office/drawing/2014/main" id="{00000000-0008-0000-0700-00000B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68" name="Text Box 3">
          <a:extLst>
            <a:ext uri="{FF2B5EF4-FFF2-40B4-BE49-F238E27FC236}">
              <a16:creationId xmlns:a16="http://schemas.microsoft.com/office/drawing/2014/main" id="{00000000-0008-0000-0700-00000C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69" name="Text Box 4">
          <a:extLst>
            <a:ext uri="{FF2B5EF4-FFF2-40B4-BE49-F238E27FC236}">
              <a16:creationId xmlns:a16="http://schemas.microsoft.com/office/drawing/2014/main" id="{00000000-0008-0000-0700-00000D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70" name="Text Box 6">
          <a:extLst>
            <a:ext uri="{FF2B5EF4-FFF2-40B4-BE49-F238E27FC236}">
              <a16:creationId xmlns:a16="http://schemas.microsoft.com/office/drawing/2014/main" id="{00000000-0008-0000-0700-00000E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71" name="Text Box 7">
          <a:extLst>
            <a:ext uri="{FF2B5EF4-FFF2-40B4-BE49-F238E27FC236}">
              <a16:creationId xmlns:a16="http://schemas.microsoft.com/office/drawing/2014/main" id="{00000000-0008-0000-0700-00000F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72" name="Text Box 8">
          <a:extLst>
            <a:ext uri="{FF2B5EF4-FFF2-40B4-BE49-F238E27FC236}">
              <a16:creationId xmlns:a16="http://schemas.microsoft.com/office/drawing/2014/main" id="{00000000-0008-0000-0700-000010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73" name="Text Box 9">
          <a:extLst>
            <a:ext uri="{FF2B5EF4-FFF2-40B4-BE49-F238E27FC236}">
              <a16:creationId xmlns:a16="http://schemas.microsoft.com/office/drawing/2014/main" id="{00000000-0008-0000-0700-000011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74" name="Text Box 10">
          <a:extLst>
            <a:ext uri="{FF2B5EF4-FFF2-40B4-BE49-F238E27FC236}">
              <a16:creationId xmlns:a16="http://schemas.microsoft.com/office/drawing/2014/main" id="{00000000-0008-0000-0700-000012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257175"/>
    <xdr:sp macro="" textlink="">
      <xdr:nvSpPr>
        <xdr:cNvPr id="275" name="Text Box 11">
          <a:extLst>
            <a:ext uri="{FF2B5EF4-FFF2-40B4-BE49-F238E27FC236}">
              <a16:creationId xmlns:a16="http://schemas.microsoft.com/office/drawing/2014/main" id="{00000000-0008-0000-0700-000013010000}"/>
            </a:ext>
          </a:extLst>
        </xdr:cNvPr>
        <xdr:cNvSpPr txBox="1">
          <a:spLocks noChangeArrowheads="1"/>
        </xdr:cNvSpPr>
      </xdr:nvSpPr>
      <xdr:spPr bwMode="auto">
        <a:xfrm>
          <a:off x="1714500" y="288226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257175"/>
    <xdr:sp macro="" textlink="">
      <xdr:nvSpPr>
        <xdr:cNvPr id="276" name="Text Box 12">
          <a:extLst>
            <a:ext uri="{FF2B5EF4-FFF2-40B4-BE49-F238E27FC236}">
              <a16:creationId xmlns:a16="http://schemas.microsoft.com/office/drawing/2014/main" id="{00000000-0008-0000-0700-000014010000}"/>
            </a:ext>
          </a:extLst>
        </xdr:cNvPr>
        <xdr:cNvSpPr txBox="1">
          <a:spLocks noChangeArrowheads="1"/>
        </xdr:cNvSpPr>
      </xdr:nvSpPr>
      <xdr:spPr bwMode="auto">
        <a:xfrm>
          <a:off x="1714500" y="288226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77" name="Text Box 13">
          <a:extLst>
            <a:ext uri="{FF2B5EF4-FFF2-40B4-BE49-F238E27FC236}">
              <a16:creationId xmlns:a16="http://schemas.microsoft.com/office/drawing/2014/main" id="{00000000-0008-0000-0700-000015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78" name="Text Box 14">
          <a:extLst>
            <a:ext uri="{FF2B5EF4-FFF2-40B4-BE49-F238E27FC236}">
              <a16:creationId xmlns:a16="http://schemas.microsoft.com/office/drawing/2014/main" id="{00000000-0008-0000-0700-000016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257175"/>
    <xdr:sp macro="" textlink="">
      <xdr:nvSpPr>
        <xdr:cNvPr id="279" name="Text Box 15">
          <a:extLst>
            <a:ext uri="{FF2B5EF4-FFF2-40B4-BE49-F238E27FC236}">
              <a16:creationId xmlns:a16="http://schemas.microsoft.com/office/drawing/2014/main" id="{00000000-0008-0000-0700-000017010000}"/>
            </a:ext>
          </a:extLst>
        </xdr:cNvPr>
        <xdr:cNvSpPr txBox="1">
          <a:spLocks noChangeArrowheads="1"/>
        </xdr:cNvSpPr>
      </xdr:nvSpPr>
      <xdr:spPr bwMode="auto">
        <a:xfrm>
          <a:off x="1714500" y="288226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257175"/>
    <xdr:sp macro="" textlink="">
      <xdr:nvSpPr>
        <xdr:cNvPr id="280" name="Text Box 16">
          <a:extLst>
            <a:ext uri="{FF2B5EF4-FFF2-40B4-BE49-F238E27FC236}">
              <a16:creationId xmlns:a16="http://schemas.microsoft.com/office/drawing/2014/main" id="{00000000-0008-0000-0700-000018010000}"/>
            </a:ext>
          </a:extLst>
        </xdr:cNvPr>
        <xdr:cNvSpPr txBox="1">
          <a:spLocks noChangeArrowheads="1"/>
        </xdr:cNvSpPr>
      </xdr:nvSpPr>
      <xdr:spPr bwMode="auto">
        <a:xfrm>
          <a:off x="1714500" y="288226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81" name="Text Box 17">
          <a:extLst>
            <a:ext uri="{FF2B5EF4-FFF2-40B4-BE49-F238E27FC236}">
              <a16:creationId xmlns:a16="http://schemas.microsoft.com/office/drawing/2014/main" id="{00000000-0008-0000-0700-000019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82" name="Text Box 18">
          <a:extLst>
            <a:ext uri="{FF2B5EF4-FFF2-40B4-BE49-F238E27FC236}">
              <a16:creationId xmlns:a16="http://schemas.microsoft.com/office/drawing/2014/main" id="{00000000-0008-0000-0700-00001A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257175"/>
    <xdr:sp macro="" textlink="">
      <xdr:nvSpPr>
        <xdr:cNvPr id="283" name="Text Box 19">
          <a:extLst>
            <a:ext uri="{FF2B5EF4-FFF2-40B4-BE49-F238E27FC236}">
              <a16:creationId xmlns:a16="http://schemas.microsoft.com/office/drawing/2014/main" id="{00000000-0008-0000-0700-00001B010000}"/>
            </a:ext>
          </a:extLst>
        </xdr:cNvPr>
        <xdr:cNvSpPr txBox="1">
          <a:spLocks noChangeArrowheads="1"/>
        </xdr:cNvSpPr>
      </xdr:nvSpPr>
      <xdr:spPr bwMode="auto">
        <a:xfrm>
          <a:off x="1714500" y="288226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257175"/>
    <xdr:sp macro="" textlink="">
      <xdr:nvSpPr>
        <xdr:cNvPr id="284" name="Text Box 20">
          <a:extLst>
            <a:ext uri="{FF2B5EF4-FFF2-40B4-BE49-F238E27FC236}">
              <a16:creationId xmlns:a16="http://schemas.microsoft.com/office/drawing/2014/main" id="{00000000-0008-0000-0700-00001C010000}"/>
            </a:ext>
          </a:extLst>
        </xdr:cNvPr>
        <xdr:cNvSpPr txBox="1">
          <a:spLocks noChangeArrowheads="1"/>
        </xdr:cNvSpPr>
      </xdr:nvSpPr>
      <xdr:spPr bwMode="auto">
        <a:xfrm>
          <a:off x="1714500" y="288226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85" name="Text Box 22">
          <a:extLst>
            <a:ext uri="{FF2B5EF4-FFF2-40B4-BE49-F238E27FC236}">
              <a16:creationId xmlns:a16="http://schemas.microsoft.com/office/drawing/2014/main" id="{00000000-0008-0000-0700-00001D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86" name="Text Box 23">
          <a:extLst>
            <a:ext uri="{FF2B5EF4-FFF2-40B4-BE49-F238E27FC236}">
              <a16:creationId xmlns:a16="http://schemas.microsoft.com/office/drawing/2014/main" id="{00000000-0008-0000-0700-00001E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257175"/>
    <xdr:sp macro="" textlink="">
      <xdr:nvSpPr>
        <xdr:cNvPr id="287" name="Text Box 24">
          <a:extLst>
            <a:ext uri="{FF2B5EF4-FFF2-40B4-BE49-F238E27FC236}">
              <a16:creationId xmlns:a16="http://schemas.microsoft.com/office/drawing/2014/main" id="{00000000-0008-0000-0700-00001F010000}"/>
            </a:ext>
          </a:extLst>
        </xdr:cNvPr>
        <xdr:cNvSpPr txBox="1">
          <a:spLocks noChangeArrowheads="1"/>
        </xdr:cNvSpPr>
      </xdr:nvSpPr>
      <xdr:spPr bwMode="auto">
        <a:xfrm>
          <a:off x="1714500" y="288226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257175"/>
    <xdr:sp macro="" textlink="">
      <xdr:nvSpPr>
        <xdr:cNvPr id="288" name="Text Box 25">
          <a:extLst>
            <a:ext uri="{FF2B5EF4-FFF2-40B4-BE49-F238E27FC236}">
              <a16:creationId xmlns:a16="http://schemas.microsoft.com/office/drawing/2014/main" id="{00000000-0008-0000-0700-000020010000}"/>
            </a:ext>
          </a:extLst>
        </xdr:cNvPr>
        <xdr:cNvSpPr txBox="1">
          <a:spLocks noChangeArrowheads="1"/>
        </xdr:cNvSpPr>
      </xdr:nvSpPr>
      <xdr:spPr bwMode="auto">
        <a:xfrm>
          <a:off x="1714500" y="288226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89" name="Text Box 24">
          <a:extLst>
            <a:ext uri="{FF2B5EF4-FFF2-40B4-BE49-F238E27FC236}">
              <a16:creationId xmlns:a16="http://schemas.microsoft.com/office/drawing/2014/main" id="{00000000-0008-0000-0700-000021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90" name="Text Box 4">
          <a:extLst>
            <a:ext uri="{FF2B5EF4-FFF2-40B4-BE49-F238E27FC236}">
              <a16:creationId xmlns:a16="http://schemas.microsoft.com/office/drawing/2014/main" id="{00000000-0008-0000-0700-000022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91" name="Text Box 5">
          <a:extLst>
            <a:ext uri="{FF2B5EF4-FFF2-40B4-BE49-F238E27FC236}">
              <a16:creationId xmlns:a16="http://schemas.microsoft.com/office/drawing/2014/main" id="{00000000-0008-0000-0700-000023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92" name="Text Box 24">
          <a:extLst>
            <a:ext uri="{FF2B5EF4-FFF2-40B4-BE49-F238E27FC236}">
              <a16:creationId xmlns:a16="http://schemas.microsoft.com/office/drawing/2014/main" id="{00000000-0008-0000-0700-000024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93" name="Text Box 4">
          <a:extLst>
            <a:ext uri="{FF2B5EF4-FFF2-40B4-BE49-F238E27FC236}">
              <a16:creationId xmlns:a16="http://schemas.microsoft.com/office/drawing/2014/main" id="{00000000-0008-0000-0700-000025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94" name="Text Box 5">
          <a:extLst>
            <a:ext uri="{FF2B5EF4-FFF2-40B4-BE49-F238E27FC236}">
              <a16:creationId xmlns:a16="http://schemas.microsoft.com/office/drawing/2014/main" id="{00000000-0008-0000-0700-000026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95" name="Text Box 38">
          <a:extLst>
            <a:ext uri="{FF2B5EF4-FFF2-40B4-BE49-F238E27FC236}">
              <a16:creationId xmlns:a16="http://schemas.microsoft.com/office/drawing/2014/main" id="{00000000-0008-0000-0700-000027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96" name="Text Box 39">
          <a:extLst>
            <a:ext uri="{FF2B5EF4-FFF2-40B4-BE49-F238E27FC236}">
              <a16:creationId xmlns:a16="http://schemas.microsoft.com/office/drawing/2014/main" id="{00000000-0008-0000-0700-000028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97" name="Text Box 40">
          <a:extLst>
            <a:ext uri="{FF2B5EF4-FFF2-40B4-BE49-F238E27FC236}">
              <a16:creationId xmlns:a16="http://schemas.microsoft.com/office/drawing/2014/main" id="{00000000-0008-0000-0700-000029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98" name="Text Box 41">
          <a:extLst>
            <a:ext uri="{FF2B5EF4-FFF2-40B4-BE49-F238E27FC236}">
              <a16:creationId xmlns:a16="http://schemas.microsoft.com/office/drawing/2014/main" id="{00000000-0008-0000-0700-00002A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99" name="Text Box 42">
          <a:extLst>
            <a:ext uri="{FF2B5EF4-FFF2-40B4-BE49-F238E27FC236}">
              <a16:creationId xmlns:a16="http://schemas.microsoft.com/office/drawing/2014/main" id="{00000000-0008-0000-0700-00002B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00" name="Text Box 43">
          <a:extLst>
            <a:ext uri="{FF2B5EF4-FFF2-40B4-BE49-F238E27FC236}">
              <a16:creationId xmlns:a16="http://schemas.microsoft.com/office/drawing/2014/main" id="{00000000-0008-0000-0700-00002C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01" name="Text Box 44">
          <a:extLst>
            <a:ext uri="{FF2B5EF4-FFF2-40B4-BE49-F238E27FC236}">
              <a16:creationId xmlns:a16="http://schemas.microsoft.com/office/drawing/2014/main" id="{00000000-0008-0000-0700-00002D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02" name="Text Box 45">
          <a:extLst>
            <a:ext uri="{FF2B5EF4-FFF2-40B4-BE49-F238E27FC236}">
              <a16:creationId xmlns:a16="http://schemas.microsoft.com/office/drawing/2014/main" id="{00000000-0008-0000-0700-00002E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03" name="Text Box 46">
          <a:extLst>
            <a:ext uri="{FF2B5EF4-FFF2-40B4-BE49-F238E27FC236}">
              <a16:creationId xmlns:a16="http://schemas.microsoft.com/office/drawing/2014/main" id="{00000000-0008-0000-0700-00002F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04" name="Text Box 47">
          <a:extLst>
            <a:ext uri="{FF2B5EF4-FFF2-40B4-BE49-F238E27FC236}">
              <a16:creationId xmlns:a16="http://schemas.microsoft.com/office/drawing/2014/main" id="{00000000-0008-0000-0700-000030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05" name="Text Box 48">
          <a:extLst>
            <a:ext uri="{FF2B5EF4-FFF2-40B4-BE49-F238E27FC236}">
              <a16:creationId xmlns:a16="http://schemas.microsoft.com/office/drawing/2014/main" id="{00000000-0008-0000-0700-000031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06" name="Text Box 49">
          <a:extLst>
            <a:ext uri="{FF2B5EF4-FFF2-40B4-BE49-F238E27FC236}">
              <a16:creationId xmlns:a16="http://schemas.microsoft.com/office/drawing/2014/main" id="{00000000-0008-0000-0700-000032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07" name="Text Box 50">
          <a:extLst>
            <a:ext uri="{FF2B5EF4-FFF2-40B4-BE49-F238E27FC236}">
              <a16:creationId xmlns:a16="http://schemas.microsoft.com/office/drawing/2014/main" id="{00000000-0008-0000-0700-000033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08" name="Text Box 51">
          <a:extLst>
            <a:ext uri="{FF2B5EF4-FFF2-40B4-BE49-F238E27FC236}">
              <a16:creationId xmlns:a16="http://schemas.microsoft.com/office/drawing/2014/main" id="{00000000-0008-0000-0700-000034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09" name="Text Box 52">
          <a:extLst>
            <a:ext uri="{FF2B5EF4-FFF2-40B4-BE49-F238E27FC236}">
              <a16:creationId xmlns:a16="http://schemas.microsoft.com/office/drawing/2014/main" id="{00000000-0008-0000-0700-000035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10" name="Text Box 53">
          <a:extLst>
            <a:ext uri="{FF2B5EF4-FFF2-40B4-BE49-F238E27FC236}">
              <a16:creationId xmlns:a16="http://schemas.microsoft.com/office/drawing/2014/main" id="{00000000-0008-0000-0700-000036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11" name="Text Box 54">
          <a:extLst>
            <a:ext uri="{FF2B5EF4-FFF2-40B4-BE49-F238E27FC236}">
              <a16:creationId xmlns:a16="http://schemas.microsoft.com/office/drawing/2014/main" id="{00000000-0008-0000-0700-000037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12" name="Text Box 55">
          <a:extLst>
            <a:ext uri="{FF2B5EF4-FFF2-40B4-BE49-F238E27FC236}">
              <a16:creationId xmlns:a16="http://schemas.microsoft.com/office/drawing/2014/main" id="{00000000-0008-0000-0700-000038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13" name="Text Box 57">
          <a:extLst>
            <a:ext uri="{FF2B5EF4-FFF2-40B4-BE49-F238E27FC236}">
              <a16:creationId xmlns:a16="http://schemas.microsoft.com/office/drawing/2014/main" id="{00000000-0008-0000-0700-000039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14" name="Text Box 38">
          <a:extLst>
            <a:ext uri="{FF2B5EF4-FFF2-40B4-BE49-F238E27FC236}">
              <a16:creationId xmlns:a16="http://schemas.microsoft.com/office/drawing/2014/main" id="{00000000-0008-0000-0700-00003A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15" name="Text Box 38">
          <a:extLst>
            <a:ext uri="{FF2B5EF4-FFF2-40B4-BE49-F238E27FC236}">
              <a16:creationId xmlns:a16="http://schemas.microsoft.com/office/drawing/2014/main" id="{00000000-0008-0000-0700-00003B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16" name="Text Box 40">
          <a:extLst>
            <a:ext uri="{FF2B5EF4-FFF2-40B4-BE49-F238E27FC236}">
              <a16:creationId xmlns:a16="http://schemas.microsoft.com/office/drawing/2014/main" id="{00000000-0008-0000-0700-00003C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17" name="Text Box 38">
          <a:extLst>
            <a:ext uri="{FF2B5EF4-FFF2-40B4-BE49-F238E27FC236}">
              <a16:creationId xmlns:a16="http://schemas.microsoft.com/office/drawing/2014/main" id="{00000000-0008-0000-0700-00003D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57175"/>
    <xdr:sp macro="" textlink="">
      <xdr:nvSpPr>
        <xdr:cNvPr id="318" name="Text Box 38">
          <a:extLst>
            <a:ext uri="{FF2B5EF4-FFF2-40B4-BE49-F238E27FC236}">
              <a16:creationId xmlns:a16="http://schemas.microsoft.com/office/drawing/2014/main" id="{00000000-0008-0000-0700-00003E010000}"/>
            </a:ext>
          </a:extLst>
        </xdr:cNvPr>
        <xdr:cNvSpPr txBox="1">
          <a:spLocks noChangeArrowheads="1"/>
        </xdr:cNvSpPr>
      </xdr:nvSpPr>
      <xdr:spPr bwMode="auto">
        <a:xfrm>
          <a:off x="450532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19" name="Text Box 4">
          <a:extLst>
            <a:ext uri="{FF2B5EF4-FFF2-40B4-BE49-F238E27FC236}">
              <a16:creationId xmlns:a16="http://schemas.microsoft.com/office/drawing/2014/main" id="{00000000-0008-0000-0700-00003F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57175"/>
    <xdr:sp macro="" textlink="">
      <xdr:nvSpPr>
        <xdr:cNvPr id="321" name="Text Box 34">
          <a:extLst>
            <a:ext uri="{FF2B5EF4-FFF2-40B4-BE49-F238E27FC236}">
              <a16:creationId xmlns:a16="http://schemas.microsoft.com/office/drawing/2014/main" id="{00000000-0008-0000-0700-000041010000}"/>
            </a:ext>
          </a:extLst>
        </xdr:cNvPr>
        <xdr:cNvSpPr txBox="1">
          <a:spLocks noChangeArrowheads="1"/>
        </xdr:cNvSpPr>
      </xdr:nvSpPr>
      <xdr:spPr bwMode="auto">
        <a:xfrm>
          <a:off x="450532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22" name="Text Box 5">
          <a:extLst>
            <a:ext uri="{FF2B5EF4-FFF2-40B4-BE49-F238E27FC236}">
              <a16:creationId xmlns:a16="http://schemas.microsoft.com/office/drawing/2014/main" id="{00000000-0008-0000-0700-000042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23" name="Text Box 5">
          <a:extLst>
            <a:ext uri="{FF2B5EF4-FFF2-40B4-BE49-F238E27FC236}">
              <a16:creationId xmlns:a16="http://schemas.microsoft.com/office/drawing/2014/main" id="{00000000-0008-0000-0700-000043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24" name="Text Box 24">
          <a:extLst>
            <a:ext uri="{FF2B5EF4-FFF2-40B4-BE49-F238E27FC236}">
              <a16:creationId xmlns:a16="http://schemas.microsoft.com/office/drawing/2014/main" id="{00000000-0008-0000-0700-000044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25" name="Text Box 5">
          <a:extLst>
            <a:ext uri="{FF2B5EF4-FFF2-40B4-BE49-F238E27FC236}">
              <a16:creationId xmlns:a16="http://schemas.microsoft.com/office/drawing/2014/main" id="{00000000-0008-0000-0700-000045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26" name="Text Box 5">
          <a:extLst>
            <a:ext uri="{FF2B5EF4-FFF2-40B4-BE49-F238E27FC236}">
              <a16:creationId xmlns:a16="http://schemas.microsoft.com/office/drawing/2014/main" id="{00000000-0008-0000-0700-000046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27" name="Text Box 5">
          <a:extLst>
            <a:ext uri="{FF2B5EF4-FFF2-40B4-BE49-F238E27FC236}">
              <a16:creationId xmlns:a16="http://schemas.microsoft.com/office/drawing/2014/main" id="{00000000-0008-0000-0700-000047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28" name="Text Box 5">
          <a:extLst>
            <a:ext uri="{FF2B5EF4-FFF2-40B4-BE49-F238E27FC236}">
              <a16:creationId xmlns:a16="http://schemas.microsoft.com/office/drawing/2014/main" id="{00000000-0008-0000-0700-000048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29" name="Text Box 5">
          <a:extLst>
            <a:ext uri="{FF2B5EF4-FFF2-40B4-BE49-F238E27FC236}">
              <a16:creationId xmlns:a16="http://schemas.microsoft.com/office/drawing/2014/main" id="{00000000-0008-0000-0700-000049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30" name="Text Box 5">
          <a:extLst>
            <a:ext uri="{FF2B5EF4-FFF2-40B4-BE49-F238E27FC236}">
              <a16:creationId xmlns:a16="http://schemas.microsoft.com/office/drawing/2014/main" id="{00000000-0008-0000-0700-00004A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31" name="Text Box 5">
          <a:extLst>
            <a:ext uri="{FF2B5EF4-FFF2-40B4-BE49-F238E27FC236}">
              <a16:creationId xmlns:a16="http://schemas.microsoft.com/office/drawing/2014/main" id="{00000000-0008-0000-0700-00004B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57175"/>
    <xdr:sp macro="" textlink="">
      <xdr:nvSpPr>
        <xdr:cNvPr id="332" name="Text Box 34">
          <a:extLst>
            <a:ext uri="{FF2B5EF4-FFF2-40B4-BE49-F238E27FC236}">
              <a16:creationId xmlns:a16="http://schemas.microsoft.com/office/drawing/2014/main" id="{00000000-0008-0000-0700-00004C010000}"/>
            </a:ext>
          </a:extLst>
        </xdr:cNvPr>
        <xdr:cNvSpPr txBox="1">
          <a:spLocks noChangeArrowheads="1"/>
        </xdr:cNvSpPr>
      </xdr:nvSpPr>
      <xdr:spPr bwMode="auto">
        <a:xfrm>
          <a:off x="450532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33" name="Text Box 153">
          <a:extLst>
            <a:ext uri="{FF2B5EF4-FFF2-40B4-BE49-F238E27FC236}">
              <a16:creationId xmlns:a16="http://schemas.microsoft.com/office/drawing/2014/main" id="{00000000-0008-0000-0700-00004D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34" name="Text Box 154">
          <a:extLst>
            <a:ext uri="{FF2B5EF4-FFF2-40B4-BE49-F238E27FC236}">
              <a16:creationId xmlns:a16="http://schemas.microsoft.com/office/drawing/2014/main" id="{00000000-0008-0000-0700-00004E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35" name="Text Box 24">
          <a:extLst>
            <a:ext uri="{FF2B5EF4-FFF2-40B4-BE49-F238E27FC236}">
              <a16:creationId xmlns:a16="http://schemas.microsoft.com/office/drawing/2014/main" id="{00000000-0008-0000-0700-00004F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36" name="Text Box 3">
          <a:extLst>
            <a:ext uri="{FF2B5EF4-FFF2-40B4-BE49-F238E27FC236}">
              <a16:creationId xmlns:a16="http://schemas.microsoft.com/office/drawing/2014/main" id="{00000000-0008-0000-0700-000050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37" name="Text Box 4">
          <a:extLst>
            <a:ext uri="{FF2B5EF4-FFF2-40B4-BE49-F238E27FC236}">
              <a16:creationId xmlns:a16="http://schemas.microsoft.com/office/drawing/2014/main" id="{00000000-0008-0000-0700-000051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38" name="Text Box 5">
          <a:extLst>
            <a:ext uri="{FF2B5EF4-FFF2-40B4-BE49-F238E27FC236}">
              <a16:creationId xmlns:a16="http://schemas.microsoft.com/office/drawing/2014/main" id="{00000000-0008-0000-0700-000052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39" name="Text Box 6">
          <a:extLst>
            <a:ext uri="{FF2B5EF4-FFF2-40B4-BE49-F238E27FC236}">
              <a16:creationId xmlns:a16="http://schemas.microsoft.com/office/drawing/2014/main" id="{00000000-0008-0000-0700-000053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40" name="Text Box 7">
          <a:extLst>
            <a:ext uri="{FF2B5EF4-FFF2-40B4-BE49-F238E27FC236}">
              <a16:creationId xmlns:a16="http://schemas.microsoft.com/office/drawing/2014/main" id="{00000000-0008-0000-0700-000054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41" name="Text Box 8">
          <a:extLst>
            <a:ext uri="{FF2B5EF4-FFF2-40B4-BE49-F238E27FC236}">
              <a16:creationId xmlns:a16="http://schemas.microsoft.com/office/drawing/2014/main" id="{00000000-0008-0000-0700-000055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57175"/>
    <xdr:sp macro="" textlink="">
      <xdr:nvSpPr>
        <xdr:cNvPr id="342" name="Text Box 34">
          <a:extLst>
            <a:ext uri="{FF2B5EF4-FFF2-40B4-BE49-F238E27FC236}">
              <a16:creationId xmlns:a16="http://schemas.microsoft.com/office/drawing/2014/main" id="{00000000-0008-0000-0700-000056010000}"/>
            </a:ext>
          </a:extLst>
        </xdr:cNvPr>
        <xdr:cNvSpPr txBox="1">
          <a:spLocks noChangeArrowheads="1"/>
        </xdr:cNvSpPr>
      </xdr:nvSpPr>
      <xdr:spPr bwMode="auto">
        <a:xfrm>
          <a:off x="450532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43" name="Text Box 24">
          <a:extLst>
            <a:ext uri="{FF2B5EF4-FFF2-40B4-BE49-F238E27FC236}">
              <a16:creationId xmlns:a16="http://schemas.microsoft.com/office/drawing/2014/main" id="{00000000-0008-0000-0700-000057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44" name="Text Box 5">
          <a:extLst>
            <a:ext uri="{FF2B5EF4-FFF2-40B4-BE49-F238E27FC236}">
              <a16:creationId xmlns:a16="http://schemas.microsoft.com/office/drawing/2014/main" id="{00000000-0008-0000-0700-000058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45" name="Text Box 5">
          <a:extLst>
            <a:ext uri="{FF2B5EF4-FFF2-40B4-BE49-F238E27FC236}">
              <a16:creationId xmlns:a16="http://schemas.microsoft.com/office/drawing/2014/main" id="{00000000-0008-0000-0700-000059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346" name="Text Box 5">
          <a:extLst>
            <a:ext uri="{FF2B5EF4-FFF2-40B4-BE49-F238E27FC236}">
              <a16:creationId xmlns:a16="http://schemas.microsoft.com/office/drawing/2014/main" id="{00000000-0008-0000-0700-00005A01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47" name="Text Box 5">
          <a:extLst>
            <a:ext uri="{FF2B5EF4-FFF2-40B4-BE49-F238E27FC236}">
              <a16:creationId xmlns:a16="http://schemas.microsoft.com/office/drawing/2014/main" id="{00000000-0008-0000-0700-00005B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48" name="Text Box 5">
          <a:extLst>
            <a:ext uri="{FF2B5EF4-FFF2-40B4-BE49-F238E27FC236}">
              <a16:creationId xmlns:a16="http://schemas.microsoft.com/office/drawing/2014/main" id="{00000000-0008-0000-0700-00005C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57175"/>
    <xdr:sp macro="" textlink="">
      <xdr:nvSpPr>
        <xdr:cNvPr id="349" name="Text Box 34">
          <a:extLst>
            <a:ext uri="{FF2B5EF4-FFF2-40B4-BE49-F238E27FC236}">
              <a16:creationId xmlns:a16="http://schemas.microsoft.com/office/drawing/2014/main" id="{00000000-0008-0000-0700-00005D010000}"/>
            </a:ext>
          </a:extLst>
        </xdr:cNvPr>
        <xdr:cNvSpPr txBox="1">
          <a:spLocks noChangeArrowheads="1"/>
        </xdr:cNvSpPr>
      </xdr:nvSpPr>
      <xdr:spPr bwMode="auto">
        <a:xfrm>
          <a:off x="450532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50" name="Text Box 5">
          <a:extLst>
            <a:ext uri="{FF2B5EF4-FFF2-40B4-BE49-F238E27FC236}">
              <a16:creationId xmlns:a16="http://schemas.microsoft.com/office/drawing/2014/main" id="{00000000-0008-0000-0700-00005E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51" name="Text Box 5">
          <a:extLst>
            <a:ext uri="{FF2B5EF4-FFF2-40B4-BE49-F238E27FC236}">
              <a16:creationId xmlns:a16="http://schemas.microsoft.com/office/drawing/2014/main" id="{00000000-0008-0000-0700-00005F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52" name="Text Box 24">
          <a:extLst>
            <a:ext uri="{FF2B5EF4-FFF2-40B4-BE49-F238E27FC236}">
              <a16:creationId xmlns:a16="http://schemas.microsoft.com/office/drawing/2014/main" id="{00000000-0008-0000-0700-000060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53" name="Text Box 5">
          <a:extLst>
            <a:ext uri="{FF2B5EF4-FFF2-40B4-BE49-F238E27FC236}">
              <a16:creationId xmlns:a16="http://schemas.microsoft.com/office/drawing/2014/main" id="{00000000-0008-0000-0700-000061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54" name="Text Box 5">
          <a:extLst>
            <a:ext uri="{FF2B5EF4-FFF2-40B4-BE49-F238E27FC236}">
              <a16:creationId xmlns:a16="http://schemas.microsoft.com/office/drawing/2014/main" id="{00000000-0008-0000-0700-000062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55" name="Text Box 5">
          <a:extLst>
            <a:ext uri="{FF2B5EF4-FFF2-40B4-BE49-F238E27FC236}">
              <a16:creationId xmlns:a16="http://schemas.microsoft.com/office/drawing/2014/main" id="{00000000-0008-0000-0700-000063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56" name="Text Box 5">
          <a:extLst>
            <a:ext uri="{FF2B5EF4-FFF2-40B4-BE49-F238E27FC236}">
              <a16:creationId xmlns:a16="http://schemas.microsoft.com/office/drawing/2014/main" id="{00000000-0008-0000-0700-000064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57" name="Text Box 5">
          <a:extLst>
            <a:ext uri="{FF2B5EF4-FFF2-40B4-BE49-F238E27FC236}">
              <a16:creationId xmlns:a16="http://schemas.microsoft.com/office/drawing/2014/main" id="{00000000-0008-0000-0700-000065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58" name="Text Box 5">
          <a:extLst>
            <a:ext uri="{FF2B5EF4-FFF2-40B4-BE49-F238E27FC236}">
              <a16:creationId xmlns:a16="http://schemas.microsoft.com/office/drawing/2014/main" id="{00000000-0008-0000-0700-000066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59" name="Text Box 5">
          <a:extLst>
            <a:ext uri="{FF2B5EF4-FFF2-40B4-BE49-F238E27FC236}">
              <a16:creationId xmlns:a16="http://schemas.microsoft.com/office/drawing/2014/main" id="{00000000-0008-0000-0700-000067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57175"/>
    <xdr:sp macro="" textlink="">
      <xdr:nvSpPr>
        <xdr:cNvPr id="360" name="Text Box 34">
          <a:extLst>
            <a:ext uri="{FF2B5EF4-FFF2-40B4-BE49-F238E27FC236}">
              <a16:creationId xmlns:a16="http://schemas.microsoft.com/office/drawing/2014/main" id="{00000000-0008-0000-0700-000068010000}"/>
            </a:ext>
          </a:extLst>
        </xdr:cNvPr>
        <xdr:cNvSpPr txBox="1">
          <a:spLocks noChangeArrowheads="1"/>
        </xdr:cNvSpPr>
      </xdr:nvSpPr>
      <xdr:spPr bwMode="auto">
        <a:xfrm>
          <a:off x="450532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61" name="Text Box 153">
          <a:extLst>
            <a:ext uri="{FF2B5EF4-FFF2-40B4-BE49-F238E27FC236}">
              <a16:creationId xmlns:a16="http://schemas.microsoft.com/office/drawing/2014/main" id="{00000000-0008-0000-0700-000069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62" name="Text Box 154">
          <a:extLst>
            <a:ext uri="{FF2B5EF4-FFF2-40B4-BE49-F238E27FC236}">
              <a16:creationId xmlns:a16="http://schemas.microsoft.com/office/drawing/2014/main" id="{00000000-0008-0000-0700-00006A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63" name="Text Box 24">
          <a:extLst>
            <a:ext uri="{FF2B5EF4-FFF2-40B4-BE49-F238E27FC236}">
              <a16:creationId xmlns:a16="http://schemas.microsoft.com/office/drawing/2014/main" id="{00000000-0008-0000-0700-00006B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64" name="Text Box 3">
          <a:extLst>
            <a:ext uri="{FF2B5EF4-FFF2-40B4-BE49-F238E27FC236}">
              <a16:creationId xmlns:a16="http://schemas.microsoft.com/office/drawing/2014/main" id="{00000000-0008-0000-0700-00006C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65" name="Text Box 4">
          <a:extLst>
            <a:ext uri="{FF2B5EF4-FFF2-40B4-BE49-F238E27FC236}">
              <a16:creationId xmlns:a16="http://schemas.microsoft.com/office/drawing/2014/main" id="{00000000-0008-0000-0700-00006D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66" name="Text Box 5">
          <a:extLst>
            <a:ext uri="{FF2B5EF4-FFF2-40B4-BE49-F238E27FC236}">
              <a16:creationId xmlns:a16="http://schemas.microsoft.com/office/drawing/2014/main" id="{00000000-0008-0000-0700-00006E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67" name="Text Box 6">
          <a:extLst>
            <a:ext uri="{FF2B5EF4-FFF2-40B4-BE49-F238E27FC236}">
              <a16:creationId xmlns:a16="http://schemas.microsoft.com/office/drawing/2014/main" id="{00000000-0008-0000-0700-00006F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68" name="Text Box 7">
          <a:extLst>
            <a:ext uri="{FF2B5EF4-FFF2-40B4-BE49-F238E27FC236}">
              <a16:creationId xmlns:a16="http://schemas.microsoft.com/office/drawing/2014/main" id="{00000000-0008-0000-0700-000070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69" name="Text Box 8">
          <a:extLst>
            <a:ext uri="{FF2B5EF4-FFF2-40B4-BE49-F238E27FC236}">
              <a16:creationId xmlns:a16="http://schemas.microsoft.com/office/drawing/2014/main" id="{00000000-0008-0000-0700-000071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57175"/>
    <xdr:sp macro="" textlink="">
      <xdr:nvSpPr>
        <xdr:cNvPr id="370" name="Text Box 34">
          <a:extLst>
            <a:ext uri="{FF2B5EF4-FFF2-40B4-BE49-F238E27FC236}">
              <a16:creationId xmlns:a16="http://schemas.microsoft.com/office/drawing/2014/main" id="{00000000-0008-0000-0700-000072010000}"/>
            </a:ext>
          </a:extLst>
        </xdr:cNvPr>
        <xdr:cNvSpPr txBox="1">
          <a:spLocks noChangeArrowheads="1"/>
        </xdr:cNvSpPr>
      </xdr:nvSpPr>
      <xdr:spPr bwMode="auto">
        <a:xfrm>
          <a:off x="450532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71" name="Text Box 24">
          <a:extLst>
            <a:ext uri="{FF2B5EF4-FFF2-40B4-BE49-F238E27FC236}">
              <a16:creationId xmlns:a16="http://schemas.microsoft.com/office/drawing/2014/main" id="{00000000-0008-0000-0700-000073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72" name="Text Box 5">
          <a:extLst>
            <a:ext uri="{FF2B5EF4-FFF2-40B4-BE49-F238E27FC236}">
              <a16:creationId xmlns:a16="http://schemas.microsoft.com/office/drawing/2014/main" id="{00000000-0008-0000-0700-000074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73" name="Text Box 5">
          <a:extLst>
            <a:ext uri="{FF2B5EF4-FFF2-40B4-BE49-F238E27FC236}">
              <a16:creationId xmlns:a16="http://schemas.microsoft.com/office/drawing/2014/main" id="{00000000-0008-0000-0700-000075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374" name="Text Box 5">
          <a:extLst>
            <a:ext uri="{FF2B5EF4-FFF2-40B4-BE49-F238E27FC236}">
              <a16:creationId xmlns:a16="http://schemas.microsoft.com/office/drawing/2014/main" id="{00000000-0008-0000-0700-00007601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75" name="Text Box 5">
          <a:extLst>
            <a:ext uri="{FF2B5EF4-FFF2-40B4-BE49-F238E27FC236}">
              <a16:creationId xmlns:a16="http://schemas.microsoft.com/office/drawing/2014/main" id="{00000000-0008-0000-0700-000077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76" name="Text Box 5">
          <a:extLst>
            <a:ext uri="{FF2B5EF4-FFF2-40B4-BE49-F238E27FC236}">
              <a16:creationId xmlns:a16="http://schemas.microsoft.com/office/drawing/2014/main" id="{00000000-0008-0000-0700-000078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77" name="Text Box 5">
          <a:extLst>
            <a:ext uri="{FF2B5EF4-FFF2-40B4-BE49-F238E27FC236}">
              <a16:creationId xmlns:a16="http://schemas.microsoft.com/office/drawing/2014/main" id="{00000000-0008-0000-0700-000079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378" name="Text Box 5">
          <a:extLst>
            <a:ext uri="{FF2B5EF4-FFF2-40B4-BE49-F238E27FC236}">
              <a16:creationId xmlns:a16="http://schemas.microsoft.com/office/drawing/2014/main" id="{00000000-0008-0000-0700-00007A01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79" name="Text Box 38">
          <a:extLst>
            <a:ext uri="{FF2B5EF4-FFF2-40B4-BE49-F238E27FC236}">
              <a16:creationId xmlns:a16="http://schemas.microsoft.com/office/drawing/2014/main" id="{00000000-0008-0000-0700-00007B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76225"/>
    <xdr:sp macro="" textlink="">
      <xdr:nvSpPr>
        <xdr:cNvPr id="380" name="Text Box 38">
          <a:extLst>
            <a:ext uri="{FF2B5EF4-FFF2-40B4-BE49-F238E27FC236}">
              <a16:creationId xmlns:a16="http://schemas.microsoft.com/office/drawing/2014/main" id="{00000000-0008-0000-0700-00007C010000}"/>
            </a:ext>
          </a:extLst>
        </xdr:cNvPr>
        <xdr:cNvSpPr txBox="1">
          <a:spLocks noChangeArrowheads="1"/>
        </xdr:cNvSpPr>
      </xdr:nvSpPr>
      <xdr:spPr bwMode="auto">
        <a:xfrm>
          <a:off x="3952875" y="288226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160</xdr:row>
      <xdr:rowOff>0</xdr:rowOff>
    </xdr:from>
    <xdr:ext cx="76200" cy="1143000"/>
    <xdr:sp macro="" textlink="">
      <xdr:nvSpPr>
        <xdr:cNvPr id="381" name="Text Box 17">
          <a:extLst>
            <a:ext uri="{FF2B5EF4-FFF2-40B4-BE49-F238E27FC236}">
              <a16:creationId xmlns:a16="http://schemas.microsoft.com/office/drawing/2014/main" id="{00000000-0008-0000-0700-00007D010000}"/>
            </a:ext>
          </a:extLst>
        </xdr:cNvPr>
        <xdr:cNvSpPr txBox="1">
          <a:spLocks noChangeArrowheads="1"/>
        </xdr:cNvSpPr>
      </xdr:nvSpPr>
      <xdr:spPr bwMode="auto">
        <a:xfrm>
          <a:off x="8991600" y="2882265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82" name="Text Box 57">
          <a:extLst>
            <a:ext uri="{FF2B5EF4-FFF2-40B4-BE49-F238E27FC236}">
              <a16:creationId xmlns:a16="http://schemas.microsoft.com/office/drawing/2014/main" id="{00000000-0008-0000-0700-00007E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83" name="Text Box 57">
          <a:extLst>
            <a:ext uri="{FF2B5EF4-FFF2-40B4-BE49-F238E27FC236}">
              <a16:creationId xmlns:a16="http://schemas.microsoft.com/office/drawing/2014/main" id="{00000000-0008-0000-0700-00007F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84" name="Text Box 57">
          <a:extLst>
            <a:ext uri="{FF2B5EF4-FFF2-40B4-BE49-F238E27FC236}">
              <a16:creationId xmlns:a16="http://schemas.microsoft.com/office/drawing/2014/main" id="{00000000-0008-0000-0700-000080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85" name="Text Box 5">
          <a:extLst>
            <a:ext uri="{FF2B5EF4-FFF2-40B4-BE49-F238E27FC236}">
              <a16:creationId xmlns:a16="http://schemas.microsoft.com/office/drawing/2014/main" id="{00000000-0008-0000-0700-000081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386" name="Text Box 5">
          <a:extLst>
            <a:ext uri="{FF2B5EF4-FFF2-40B4-BE49-F238E27FC236}">
              <a16:creationId xmlns:a16="http://schemas.microsoft.com/office/drawing/2014/main" id="{00000000-0008-0000-0700-00008201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14325"/>
    <xdr:sp macro="" textlink="">
      <xdr:nvSpPr>
        <xdr:cNvPr id="387" name="Text Box 10">
          <a:extLst>
            <a:ext uri="{FF2B5EF4-FFF2-40B4-BE49-F238E27FC236}">
              <a16:creationId xmlns:a16="http://schemas.microsoft.com/office/drawing/2014/main" id="{00000000-0008-0000-0700-000083010000}"/>
            </a:ext>
          </a:extLst>
        </xdr:cNvPr>
        <xdr:cNvSpPr txBox="1">
          <a:spLocks noChangeArrowheads="1"/>
        </xdr:cNvSpPr>
      </xdr:nvSpPr>
      <xdr:spPr bwMode="auto">
        <a:xfrm>
          <a:off x="3952875" y="28822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88" name="Text Box 5">
          <a:extLst>
            <a:ext uri="{FF2B5EF4-FFF2-40B4-BE49-F238E27FC236}">
              <a16:creationId xmlns:a16="http://schemas.microsoft.com/office/drawing/2014/main" id="{00000000-0008-0000-0700-000084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389" name="Text Box 5">
          <a:extLst>
            <a:ext uri="{FF2B5EF4-FFF2-40B4-BE49-F238E27FC236}">
              <a16:creationId xmlns:a16="http://schemas.microsoft.com/office/drawing/2014/main" id="{00000000-0008-0000-0700-00008501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90" name="Text Box 38">
          <a:extLst>
            <a:ext uri="{FF2B5EF4-FFF2-40B4-BE49-F238E27FC236}">
              <a16:creationId xmlns:a16="http://schemas.microsoft.com/office/drawing/2014/main" id="{00000000-0008-0000-0700-000086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76225"/>
    <xdr:sp macro="" textlink="">
      <xdr:nvSpPr>
        <xdr:cNvPr id="391" name="Text Box 38">
          <a:extLst>
            <a:ext uri="{FF2B5EF4-FFF2-40B4-BE49-F238E27FC236}">
              <a16:creationId xmlns:a16="http://schemas.microsoft.com/office/drawing/2014/main" id="{00000000-0008-0000-0700-000087010000}"/>
            </a:ext>
          </a:extLst>
        </xdr:cNvPr>
        <xdr:cNvSpPr txBox="1">
          <a:spLocks noChangeArrowheads="1"/>
        </xdr:cNvSpPr>
      </xdr:nvSpPr>
      <xdr:spPr bwMode="auto">
        <a:xfrm>
          <a:off x="3952875" y="288226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92" name="Text Box 57">
          <a:extLst>
            <a:ext uri="{FF2B5EF4-FFF2-40B4-BE49-F238E27FC236}">
              <a16:creationId xmlns:a16="http://schemas.microsoft.com/office/drawing/2014/main" id="{00000000-0008-0000-0700-000088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393" name="Text Box 57">
          <a:extLst>
            <a:ext uri="{FF2B5EF4-FFF2-40B4-BE49-F238E27FC236}">
              <a16:creationId xmlns:a16="http://schemas.microsoft.com/office/drawing/2014/main" id="{00000000-0008-0000-0700-000089010000}"/>
            </a:ext>
          </a:extLst>
        </xdr:cNvPr>
        <xdr:cNvSpPr txBox="1">
          <a:spLocks noChangeArrowheads="1"/>
        </xdr:cNvSpPr>
      </xdr:nvSpPr>
      <xdr:spPr bwMode="auto">
        <a:xfrm>
          <a:off x="3952875" y="28822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38150"/>
    <xdr:sp macro="" textlink="">
      <xdr:nvSpPr>
        <xdr:cNvPr id="394" name="Text Box 57">
          <a:extLst>
            <a:ext uri="{FF2B5EF4-FFF2-40B4-BE49-F238E27FC236}">
              <a16:creationId xmlns:a16="http://schemas.microsoft.com/office/drawing/2014/main" id="{00000000-0008-0000-0700-00008A010000}"/>
            </a:ext>
          </a:extLst>
        </xdr:cNvPr>
        <xdr:cNvSpPr txBox="1">
          <a:spLocks noChangeArrowheads="1"/>
        </xdr:cNvSpPr>
      </xdr:nvSpPr>
      <xdr:spPr bwMode="auto">
        <a:xfrm>
          <a:off x="3952875" y="288226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200025"/>
    <xdr:sp macro="" textlink="">
      <xdr:nvSpPr>
        <xdr:cNvPr id="395" name="Text Box 12">
          <a:extLst>
            <a:ext uri="{FF2B5EF4-FFF2-40B4-BE49-F238E27FC236}">
              <a16:creationId xmlns:a16="http://schemas.microsoft.com/office/drawing/2014/main" id="{00000000-0008-0000-0700-00008B010000}"/>
            </a:ext>
          </a:extLst>
        </xdr:cNvPr>
        <xdr:cNvSpPr txBox="1">
          <a:spLocks noChangeArrowheads="1"/>
        </xdr:cNvSpPr>
      </xdr:nvSpPr>
      <xdr:spPr bwMode="auto">
        <a:xfrm>
          <a:off x="1714500"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200025"/>
    <xdr:sp macro="" textlink="">
      <xdr:nvSpPr>
        <xdr:cNvPr id="396" name="Text Box 13">
          <a:extLst>
            <a:ext uri="{FF2B5EF4-FFF2-40B4-BE49-F238E27FC236}">
              <a16:creationId xmlns:a16="http://schemas.microsoft.com/office/drawing/2014/main" id="{00000000-0008-0000-0700-00008C010000}"/>
            </a:ext>
          </a:extLst>
        </xdr:cNvPr>
        <xdr:cNvSpPr txBox="1">
          <a:spLocks noChangeArrowheads="1"/>
        </xdr:cNvSpPr>
      </xdr:nvSpPr>
      <xdr:spPr bwMode="auto">
        <a:xfrm>
          <a:off x="1714500"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200025"/>
    <xdr:sp macro="" textlink="">
      <xdr:nvSpPr>
        <xdr:cNvPr id="397" name="Text Box 12">
          <a:extLst>
            <a:ext uri="{FF2B5EF4-FFF2-40B4-BE49-F238E27FC236}">
              <a16:creationId xmlns:a16="http://schemas.microsoft.com/office/drawing/2014/main" id="{00000000-0008-0000-0700-00008D010000}"/>
            </a:ext>
          </a:extLst>
        </xdr:cNvPr>
        <xdr:cNvSpPr txBox="1">
          <a:spLocks noChangeArrowheads="1"/>
        </xdr:cNvSpPr>
      </xdr:nvSpPr>
      <xdr:spPr bwMode="auto">
        <a:xfrm>
          <a:off x="1714500"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200025"/>
    <xdr:sp macro="" textlink="">
      <xdr:nvSpPr>
        <xdr:cNvPr id="398" name="Text Box 13">
          <a:extLst>
            <a:ext uri="{FF2B5EF4-FFF2-40B4-BE49-F238E27FC236}">
              <a16:creationId xmlns:a16="http://schemas.microsoft.com/office/drawing/2014/main" id="{00000000-0008-0000-0700-00008E010000}"/>
            </a:ext>
          </a:extLst>
        </xdr:cNvPr>
        <xdr:cNvSpPr txBox="1">
          <a:spLocks noChangeArrowheads="1"/>
        </xdr:cNvSpPr>
      </xdr:nvSpPr>
      <xdr:spPr bwMode="auto">
        <a:xfrm>
          <a:off x="1714500"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161925"/>
    <xdr:sp macro="" textlink="">
      <xdr:nvSpPr>
        <xdr:cNvPr id="399" name="Text Box 56">
          <a:extLst>
            <a:ext uri="{FF2B5EF4-FFF2-40B4-BE49-F238E27FC236}">
              <a16:creationId xmlns:a16="http://schemas.microsoft.com/office/drawing/2014/main" id="{00000000-0008-0000-0700-00008F010000}"/>
            </a:ext>
          </a:extLst>
        </xdr:cNvPr>
        <xdr:cNvSpPr txBox="1">
          <a:spLocks noChangeArrowheads="1"/>
        </xdr:cNvSpPr>
      </xdr:nvSpPr>
      <xdr:spPr bwMode="auto">
        <a:xfrm>
          <a:off x="1714500" y="288226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161925"/>
    <xdr:sp macro="" textlink="">
      <xdr:nvSpPr>
        <xdr:cNvPr id="400" name="Text Box 57">
          <a:extLst>
            <a:ext uri="{FF2B5EF4-FFF2-40B4-BE49-F238E27FC236}">
              <a16:creationId xmlns:a16="http://schemas.microsoft.com/office/drawing/2014/main" id="{00000000-0008-0000-0700-000090010000}"/>
            </a:ext>
          </a:extLst>
        </xdr:cNvPr>
        <xdr:cNvSpPr txBox="1">
          <a:spLocks noChangeArrowheads="1"/>
        </xdr:cNvSpPr>
      </xdr:nvSpPr>
      <xdr:spPr bwMode="auto">
        <a:xfrm>
          <a:off x="1714500" y="288226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200025"/>
    <xdr:sp macro="" textlink="">
      <xdr:nvSpPr>
        <xdr:cNvPr id="401" name="Text Box 12">
          <a:extLst>
            <a:ext uri="{FF2B5EF4-FFF2-40B4-BE49-F238E27FC236}">
              <a16:creationId xmlns:a16="http://schemas.microsoft.com/office/drawing/2014/main" id="{00000000-0008-0000-0700-000091010000}"/>
            </a:ext>
          </a:extLst>
        </xdr:cNvPr>
        <xdr:cNvSpPr txBox="1">
          <a:spLocks noChangeArrowheads="1"/>
        </xdr:cNvSpPr>
      </xdr:nvSpPr>
      <xdr:spPr bwMode="auto">
        <a:xfrm>
          <a:off x="1714500"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200025"/>
    <xdr:sp macro="" textlink="">
      <xdr:nvSpPr>
        <xdr:cNvPr id="402" name="Text Box 13">
          <a:extLst>
            <a:ext uri="{FF2B5EF4-FFF2-40B4-BE49-F238E27FC236}">
              <a16:creationId xmlns:a16="http://schemas.microsoft.com/office/drawing/2014/main" id="{00000000-0008-0000-0700-000092010000}"/>
            </a:ext>
          </a:extLst>
        </xdr:cNvPr>
        <xdr:cNvSpPr txBox="1">
          <a:spLocks noChangeArrowheads="1"/>
        </xdr:cNvSpPr>
      </xdr:nvSpPr>
      <xdr:spPr bwMode="auto">
        <a:xfrm>
          <a:off x="1714500"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200025"/>
    <xdr:sp macro="" textlink="">
      <xdr:nvSpPr>
        <xdr:cNvPr id="403" name="Text Box 12">
          <a:extLst>
            <a:ext uri="{FF2B5EF4-FFF2-40B4-BE49-F238E27FC236}">
              <a16:creationId xmlns:a16="http://schemas.microsoft.com/office/drawing/2014/main" id="{00000000-0008-0000-0700-000093010000}"/>
            </a:ext>
          </a:extLst>
        </xdr:cNvPr>
        <xdr:cNvSpPr txBox="1">
          <a:spLocks noChangeArrowheads="1"/>
        </xdr:cNvSpPr>
      </xdr:nvSpPr>
      <xdr:spPr bwMode="auto">
        <a:xfrm>
          <a:off x="1714500"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200025"/>
    <xdr:sp macro="" textlink="">
      <xdr:nvSpPr>
        <xdr:cNvPr id="404" name="Text Box 13">
          <a:extLst>
            <a:ext uri="{FF2B5EF4-FFF2-40B4-BE49-F238E27FC236}">
              <a16:creationId xmlns:a16="http://schemas.microsoft.com/office/drawing/2014/main" id="{00000000-0008-0000-0700-000094010000}"/>
            </a:ext>
          </a:extLst>
        </xdr:cNvPr>
        <xdr:cNvSpPr txBox="1">
          <a:spLocks noChangeArrowheads="1"/>
        </xdr:cNvSpPr>
      </xdr:nvSpPr>
      <xdr:spPr bwMode="auto">
        <a:xfrm>
          <a:off x="1714500"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200025"/>
    <xdr:sp macro="" textlink="">
      <xdr:nvSpPr>
        <xdr:cNvPr id="405" name="Text Box 56">
          <a:extLst>
            <a:ext uri="{FF2B5EF4-FFF2-40B4-BE49-F238E27FC236}">
              <a16:creationId xmlns:a16="http://schemas.microsoft.com/office/drawing/2014/main" id="{00000000-0008-0000-0700-000095010000}"/>
            </a:ext>
          </a:extLst>
        </xdr:cNvPr>
        <xdr:cNvSpPr txBox="1">
          <a:spLocks noChangeArrowheads="1"/>
        </xdr:cNvSpPr>
      </xdr:nvSpPr>
      <xdr:spPr bwMode="auto">
        <a:xfrm>
          <a:off x="1714500" y="288226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0" cy="200025"/>
    <xdr:sp macro="" textlink="">
      <xdr:nvSpPr>
        <xdr:cNvPr id="406" name="Text Box 57">
          <a:extLst>
            <a:ext uri="{FF2B5EF4-FFF2-40B4-BE49-F238E27FC236}">
              <a16:creationId xmlns:a16="http://schemas.microsoft.com/office/drawing/2014/main" id="{00000000-0008-0000-0700-000096010000}"/>
            </a:ext>
          </a:extLst>
        </xdr:cNvPr>
        <xdr:cNvSpPr txBox="1">
          <a:spLocks noChangeArrowheads="1"/>
        </xdr:cNvSpPr>
      </xdr:nvSpPr>
      <xdr:spPr bwMode="auto">
        <a:xfrm>
          <a:off x="1714500" y="288226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0</xdr:colOff>
      <xdr:row>160</xdr:row>
      <xdr:rowOff>0</xdr:rowOff>
    </xdr:from>
    <xdr:to>
      <xdr:col>3</xdr:col>
      <xdr:colOff>76200</xdr:colOff>
      <xdr:row>160</xdr:row>
      <xdr:rowOff>38100</xdr:rowOff>
    </xdr:to>
    <xdr:sp macro="" textlink="">
      <xdr:nvSpPr>
        <xdr:cNvPr id="407" name="Text Box 5">
          <a:extLst>
            <a:ext uri="{FF2B5EF4-FFF2-40B4-BE49-F238E27FC236}">
              <a16:creationId xmlns:a16="http://schemas.microsoft.com/office/drawing/2014/main" id="{00000000-0008-0000-0700-00009701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160</xdr:row>
      <xdr:rowOff>0</xdr:rowOff>
    </xdr:from>
    <xdr:to>
      <xdr:col>3</xdr:col>
      <xdr:colOff>76200</xdr:colOff>
      <xdr:row>160</xdr:row>
      <xdr:rowOff>38100</xdr:rowOff>
    </xdr:to>
    <xdr:sp macro="" textlink="">
      <xdr:nvSpPr>
        <xdr:cNvPr id="408" name="Text Box 8">
          <a:extLst>
            <a:ext uri="{FF2B5EF4-FFF2-40B4-BE49-F238E27FC236}">
              <a16:creationId xmlns:a16="http://schemas.microsoft.com/office/drawing/2014/main" id="{00000000-0008-0000-0700-00009801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160</xdr:row>
      <xdr:rowOff>0</xdr:rowOff>
    </xdr:from>
    <xdr:to>
      <xdr:col>3</xdr:col>
      <xdr:colOff>76200</xdr:colOff>
      <xdr:row>160</xdr:row>
      <xdr:rowOff>38100</xdr:rowOff>
    </xdr:to>
    <xdr:sp macro="" textlink="">
      <xdr:nvSpPr>
        <xdr:cNvPr id="409" name="Text Box 9">
          <a:extLst>
            <a:ext uri="{FF2B5EF4-FFF2-40B4-BE49-F238E27FC236}">
              <a16:creationId xmlns:a16="http://schemas.microsoft.com/office/drawing/2014/main" id="{00000000-0008-0000-0700-00009901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160</xdr:row>
      <xdr:rowOff>0</xdr:rowOff>
    </xdr:from>
    <xdr:to>
      <xdr:col>3</xdr:col>
      <xdr:colOff>76200</xdr:colOff>
      <xdr:row>160</xdr:row>
      <xdr:rowOff>28575</xdr:rowOff>
    </xdr:to>
    <xdr:sp macro="" textlink="">
      <xdr:nvSpPr>
        <xdr:cNvPr id="410" name="Text Box 46">
          <a:extLst>
            <a:ext uri="{FF2B5EF4-FFF2-40B4-BE49-F238E27FC236}">
              <a16:creationId xmlns:a16="http://schemas.microsoft.com/office/drawing/2014/main" id="{00000000-0008-0000-0700-00009A010000}"/>
            </a:ext>
          </a:extLst>
        </xdr:cNvPr>
        <xdr:cNvSpPr txBox="1">
          <a:spLocks noChangeArrowheads="1"/>
        </xdr:cNvSpPr>
      </xdr:nvSpPr>
      <xdr:spPr bwMode="auto">
        <a:xfrm>
          <a:off x="3952875" y="28822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160</xdr:row>
      <xdr:rowOff>0</xdr:rowOff>
    </xdr:from>
    <xdr:to>
      <xdr:col>3</xdr:col>
      <xdr:colOff>76200</xdr:colOff>
      <xdr:row>160</xdr:row>
      <xdr:rowOff>28575</xdr:rowOff>
    </xdr:to>
    <xdr:sp macro="" textlink="">
      <xdr:nvSpPr>
        <xdr:cNvPr id="411" name="Text Box 43">
          <a:extLst>
            <a:ext uri="{FF2B5EF4-FFF2-40B4-BE49-F238E27FC236}">
              <a16:creationId xmlns:a16="http://schemas.microsoft.com/office/drawing/2014/main" id="{00000000-0008-0000-0700-00009B010000}"/>
            </a:ext>
          </a:extLst>
        </xdr:cNvPr>
        <xdr:cNvSpPr txBox="1">
          <a:spLocks noChangeArrowheads="1"/>
        </xdr:cNvSpPr>
      </xdr:nvSpPr>
      <xdr:spPr bwMode="auto">
        <a:xfrm>
          <a:off x="3952875" y="28822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160</xdr:row>
      <xdr:rowOff>0</xdr:rowOff>
    </xdr:from>
    <xdr:to>
      <xdr:col>3</xdr:col>
      <xdr:colOff>76200</xdr:colOff>
      <xdr:row>160</xdr:row>
      <xdr:rowOff>57150</xdr:rowOff>
    </xdr:to>
    <xdr:sp macro="" textlink="">
      <xdr:nvSpPr>
        <xdr:cNvPr id="412" name="Text Box 43">
          <a:extLst>
            <a:ext uri="{FF2B5EF4-FFF2-40B4-BE49-F238E27FC236}">
              <a16:creationId xmlns:a16="http://schemas.microsoft.com/office/drawing/2014/main" id="{00000000-0008-0000-0700-00009C010000}"/>
            </a:ext>
          </a:extLst>
        </xdr:cNvPr>
        <xdr:cNvSpPr txBox="1">
          <a:spLocks noChangeArrowheads="1"/>
        </xdr:cNvSpPr>
      </xdr:nvSpPr>
      <xdr:spPr bwMode="auto">
        <a:xfrm>
          <a:off x="3952875" y="288226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160</xdr:row>
      <xdr:rowOff>0</xdr:rowOff>
    </xdr:from>
    <xdr:ext cx="76200" cy="38100"/>
    <xdr:sp macro="" textlink="">
      <xdr:nvSpPr>
        <xdr:cNvPr id="413" name="Text Box 5">
          <a:extLst>
            <a:ext uri="{FF2B5EF4-FFF2-40B4-BE49-F238E27FC236}">
              <a16:creationId xmlns:a16="http://schemas.microsoft.com/office/drawing/2014/main" id="{00000000-0008-0000-0700-00009D01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
    <xdr:sp macro="" textlink="">
      <xdr:nvSpPr>
        <xdr:cNvPr id="414" name="Text Box 8">
          <a:extLst>
            <a:ext uri="{FF2B5EF4-FFF2-40B4-BE49-F238E27FC236}">
              <a16:creationId xmlns:a16="http://schemas.microsoft.com/office/drawing/2014/main" id="{00000000-0008-0000-0700-00009E01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
    <xdr:sp macro="" textlink="">
      <xdr:nvSpPr>
        <xdr:cNvPr id="415" name="Text Box 9">
          <a:extLst>
            <a:ext uri="{FF2B5EF4-FFF2-40B4-BE49-F238E27FC236}">
              <a16:creationId xmlns:a16="http://schemas.microsoft.com/office/drawing/2014/main" id="{00000000-0008-0000-0700-00009F01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
    <xdr:sp macro="" textlink="">
      <xdr:nvSpPr>
        <xdr:cNvPr id="416" name="Text Box 5">
          <a:extLst>
            <a:ext uri="{FF2B5EF4-FFF2-40B4-BE49-F238E27FC236}">
              <a16:creationId xmlns:a16="http://schemas.microsoft.com/office/drawing/2014/main" id="{00000000-0008-0000-0700-0000A001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
    <xdr:sp macro="" textlink="">
      <xdr:nvSpPr>
        <xdr:cNvPr id="417" name="Text Box 8">
          <a:extLst>
            <a:ext uri="{FF2B5EF4-FFF2-40B4-BE49-F238E27FC236}">
              <a16:creationId xmlns:a16="http://schemas.microsoft.com/office/drawing/2014/main" id="{00000000-0008-0000-0700-0000A101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
    <xdr:sp macro="" textlink="">
      <xdr:nvSpPr>
        <xdr:cNvPr id="418" name="Text Box 9">
          <a:extLst>
            <a:ext uri="{FF2B5EF4-FFF2-40B4-BE49-F238E27FC236}">
              <a16:creationId xmlns:a16="http://schemas.microsoft.com/office/drawing/2014/main" id="{00000000-0008-0000-0700-0000A201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
    <xdr:sp macro="" textlink="">
      <xdr:nvSpPr>
        <xdr:cNvPr id="419" name="Text Box 5">
          <a:extLst>
            <a:ext uri="{FF2B5EF4-FFF2-40B4-BE49-F238E27FC236}">
              <a16:creationId xmlns:a16="http://schemas.microsoft.com/office/drawing/2014/main" id="{00000000-0008-0000-0700-0000A301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
    <xdr:sp macro="" textlink="">
      <xdr:nvSpPr>
        <xdr:cNvPr id="420" name="Text Box 8">
          <a:extLst>
            <a:ext uri="{FF2B5EF4-FFF2-40B4-BE49-F238E27FC236}">
              <a16:creationId xmlns:a16="http://schemas.microsoft.com/office/drawing/2014/main" id="{00000000-0008-0000-0700-0000A401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
    <xdr:sp macro="" textlink="">
      <xdr:nvSpPr>
        <xdr:cNvPr id="421" name="Text Box 9">
          <a:extLst>
            <a:ext uri="{FF2B5EF4-FFF2-40B4-BE49-F238E27FC236}">
              <a16:creationId xmlns:a16="http://schemas.microsoft.com/office/drawing/2014/main" id="{00000000-0008-0000-0700-0000A501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
    <xdr:sp macro="" textlink="">
      <xdr:nvSpPr>
        <xdr:cNvPr id="422" name="Text Box 5">
          <a:extLst>
            <a:ext uri="{FF2B5EF4-FFF2-40B4-BE49-F238E27FC236}">
              <a16:creationId xmlns:a16="http://schemas.microsoft.com/office/drawing/2014/main" id="{00000000-0008-0000-0700-0000A601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
    <xdr:sp macro="" textlink="">
      <xdr:nvSpPr>
        <xdr:cNvPr id="423" name="Text Box 8">
          <a:extLst>
            <a:ext uri="{FF2B5EF4-FFF2-40B4-BE49-F238E27FC236}">
              <a16:creationId xmlns:a16="http://schemas.microsoft.com/office/drawing/2014/main" id="{00000000-0008-0000-0700-0000A701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
    <xdr:sp macro="" textlink="">
      <xdr:nvSpPr>
        <xdr:cNvPr id="424" name="Text Box 9">
          <a:extLst>
            <a:ext uri="{FF2B5EF4-FFF2-40B4-BE49-F238E27FC236}">
              <a16:creationId xmlns:a16="http://schemas.microsoft.com/office/drawing/2014/main" id="{00000000-0008-0000-0700-0000A8010000}"/>
            </a:ext>
          </a:extLst>
        </xdr:cNvPr>
        <xdr:cNvSpPr txBox="1">
          <a:spLocks noChangeArrowheads="1"/>
        </xdr:cNvSpPr>
      </xdr:nvSpPr>
      <xdr:spPr bwMode="auto">
        <a:xfrm>
          <a:off x="3952875" y="288226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425" name="Text Box 3">
          <a:extLst>
            <a:ext uri="{FF2B5EF4-FFF2-40B4-BE49-F238E27FC236}">
              <a16:creationId xmlns:a16="http://schemas.microsoft.com/office/drawing/2014/main" id="{00000000-0008-0000-0700-0000A901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533400"/>
    <xdr:sp macro="" textlink="">
      <xdr:nvSpPr>
        <xdr:cNvPr id="426" name="Text Box 38">
          <a:extLst>
            <a:ext uri="{FF2B5EF4-FFF2-40B4-BE49-F238E27FC236}">
              <a16:creationId xmlns:a16="http://schemas.microsoft.com/office/drawing/2014/main" id="{00000000-0008-0000-0700-0000AA010000}"/>
            </a:ext>
          </a:extLst>
        </xdr:cNvPr>
        <xdr:cNvSpPr txBox="1">
          <a:spLocks noChangeArrowheads="1"/>
        </xdr:cNvSpPr>
      </xdr:nvSpPr>
      <xdr:spPr bwMode="auto">
        <a:xfrm>
          <a:off x="450532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27" name="Text Box 16">
          <a:extLst>
            <a:ext uri="{FF2B5EF4-FFF2-40B4-BE49-F238E27FC236}">
              <a16:creationId xmlns:a16="http://schemas.microsoft.com/office/drawing/2014/main" id="{00000000-0008-0000-0700-0000AB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28" name="Text Box 17">
          <a:extLst>
            <a:ext uri="{FF2B5EF4-FFF2-40B4-BE49-F238E27FC236}">
              <a16:creationId xmlns:a16="http://schemas.microsoft.com/office/drawing/2014/main" id="{00000000-0008-0000-0700-0000AC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29" name="Text Box 18">
          <a:extLst>
            <a:ext uri="{FF2B5EF4-FFF2-40B4-BE49-F238E27FC236}">
              <a16:creationId xmlns:a16="http://schemas.microsoft.com/office/drawing/2014/main" id="{00000000-0008-0000-0700-0000AD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30" name="Text Box 19">
          <a:extLst>
            <a:ext uri="{FF2B5EF4-FFF2-40B4-BE49-F238E27FC236}">
              <a16:creationId xmlns:a16="http://schemas.microsoft.com/office/drawing/2014/main" id="{00000000-0008-0000-0700-0000AE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31" name="Text Box 20">
          <a:extLst>
            <a:ext uri="{FF2B5EF4-FFF2-40B4-BE49-F238E27FC236}">
              <a16:creationId xmlns:a16="http://schemas.microsoft.com/office/drawing/2014/main" id="{00000000-0008-0000-0700-0000AF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32" name="Text Box 21">
          <a:extLst>
            <a:ext uri="{FF2B5EF4-FFF2-40B4-BE49-F238E27FC236}">
              <a16:creationId xmlns:a16="http://schemas.microsoft.com/office/drawing/2014/main" id="{00000000-0008-0000-0700-0000B0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33" name="Text Box 22">
          <a:extLst>
            <a:ext uri="{FF2B5EF4-FFF2-40B4-BE49-F238E27FC236}">
              <a16:creationId xmlns:a16="http://schemas.microsoft.com/office/drawing/2014/main" id="{00000000-0008-0000-0700-0000B1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34" name="Text Box 23">
          <a:extLst>
            <a:ext uri="{FF2B5EF4-FFF2-40B4-BE49-F238E27FC236}">
              <a16:creationId xmlns:a16="http://schemas.microsoft.com/office/drawing/2014/main" id="{00000000-0008-0000-0700-0000B2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35" name="Text Box 24">
          <a:extLst>
            <a:ext uri="{FF2B5EF4-FFF2-40B4-BE49-F238E27FC236}">
              <a16:creationId xmlns:a16="http://schemas.microsoft.com/office/drawing/2014/main" id="{00000000-0008-0000-0700-0000B3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36" name="Text Box 26">
          <a:extLst>
            <a:ext uri="{FF2B5EF4-FFF2-40B4-BE49-F238E27FC236}">
              <a16:creationId xmlns:a16="http://schemas.microsoft.com/office/drawing/2014/main" id="{00000000-0008-0000-0700-0000B4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37" name="Text Box 27">
          <a:extLst>
            <a:ext uri="{FF2B5EF4-FFF2-40B4-BE49-F238E27FC236}">
              <a16:creationId xmlns:a16="http://schemas.microsoft.com/office/drawing/2014/main" id="{00000000-0008-0000-0700-0000B5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38" name="Text Box 28">
          <a:extLst>
            <a:ext uri="{FF2B5EF4-FFF2-40B4-BE49-F238E27FC236}">
              <a16:creationId xmlns:a16="http://schemas.microsoft.com/office/drawing/2014/main" id="{00000000-0008-0000-0700-0000B6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39" name="Text Box 29">
          <a:extLst>
            <a:ext uri="{FF2B5EF4-FFF2-40B4-BE49-F238E27FC236}">
              <a16:creationId xmlns:a16="http://schemas.microsoft.com/office/drawing/2014/main" id="{00000000-0008-0000-0700-0000B7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40" name="Text Box 30">
          <a:extLst>
            <a:ext uri="{FF2B5EF4-FFF2-40B4-BE49-F238E27FC236}">
              <a16:creationId xmlns:a16="http://schemas.microsoft.com/office/drawing/2014/main" id="{00000000-0008-0000-0700-0000B8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41" name="Text Box 31">
          <a:extLst>
            <a:ext uri="{FF2B5EF4-FFF2-40B4-BE49-F238E27FC236}">
              <a16:creationId xmlns:a16="http://schemas.microsoft.com/office/drawing/2014/main" id="{00000000-0008-0000-0700-0000B9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42" name="Text Box 32">
          <a:extLst>
            <a:ext uri="{FF2B5EF4-FFF2-40B4-BE49-F238E27FC236}">
              <a16:creationId xmlns:a16="http://schemas.microsoft.com/office/drawing/2014/main" id="{00000000-0008-0000-0700-0000BA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43" name="Text Box 33">
          <a:extLst>
            <a:ext uri="{FF2B5EF4-FFF2-40B4-BE49-F238E27FC236}">
              <a16:creationId xmlns:a16="http://schemas.microsoft.com/office/drawing/2014/main" id="{00000000-0008-0000-0700-0000BB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44" name="Text Box 34">
          <a:extLst>
            <a:ext uri="{FF2B5EF4-FFF2-40B4-BE49-F238E27FC236}">
              <a16:creationId xmlns:a16="http://schemas.microsoft.com/office/drawing/2014/main" id="{00000000-0008-0000-0700-0000BC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45" name="Text Box 35">
          <a:extLst>
            <a:ext uri="{FF2B5EF4-FFF2-40B4-BE49-F238E27FC236}">
              <a16:creationId xmlns:a16="http://schemas.microsoft.com/office/drawing/2014/main" id="{00000000-0008-0000-0700-0000BD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46" name="Text Box 36">
          <a:extLst>
            <a:ext uri="{FF2B5EF4-FFF2-40B4-BE49-F238E27FC236}">
              <a16:creationId xmlns:a16="http://schemas.microsoft.com/office/drawing/2014/main" id="{00000000-0008-0000-0700-0000BE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47" name="Text Box 37">
          <a:extLst>
            <a:ext uri="{FF2B5EF4-FFF2-40B4-BE49-F238E27FC236}">
              <a16:creationId xmlns:a16="http://schemas.microsoft.com/office/drawing/2014/main" id="{00000000-0008-0000-0700-0000BF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48" name="Text Box 38">
          <a:extLst>
            <a:ext uri="{FF2B5EF4-FFF2-40B4-BE49-F238E27FC236}">
              <a16:creationId xmlns:a16="http://schemas.microsoft.com/office/drawing/2014/main" id="{00000000-0008-0000-0700-0000C0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49" name="Text Box 39">
          <a:extLst>
            <a:ext uri="{FF2B5EF4-FFF2-40B4-BE49-F238E27FC236}">
              <a16:creationId xmlns:a16="http://schemas.microsoft.com/office/drawing/2014/main" id="{00000000-0008-0000-0700-0000C1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50" name="Text Box 40">
          <a:extLst>
            <a:ext uri="{FF2B5EF4-FFF2-40B4-BE49-F238E27FC236}">
              <a16:creationId xmlns:a16="http://schemas.microsoft.com/office/drawing/2014/main" id="{00000000-0008-0000-0700-0000C2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51" name="Text Box 41">
          <a:extLst>
            <a:ext uri="{FF2B5EF4-FFF2-40B4-BE49-F238E27FC236}">
              <a16:creationId xmlns:a16="http://schemas.microsoft.com/office/drawing/2014/main" id="{00000000-0008-0000-0700-0000C3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52" name="Text Box 42">
          <a:extLst>
            <a:ext uri="{FF2B5EF4-FFF2-40B4-BE49-F238E27FC236}">
              <a16:creationId xmlns:a16="http://schemas.microsoft.com/office/drawing/2014/main" id="{00000000-0008-0000-0700-0000C4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53" name="Text Box 43">
          <a:extLst>
            <a:ext uri="{FF2B5EF4-FFF2-40B4-BE49-F238E27FC236}">
              <a16:creationId xmlns:a16="http://schemas.microsoft.com/office/drawing/2014/main" id="{00000000-0008-0000-0700-0000C5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54" name="Text Box 44">
          <a:extLst>
            <a:ext uri="{FF2B5EF4-FFF2-40B4-BE49-F238E27FC236}">
              <a16:creationId xmlns:a16="http://schemas.microsoft.com/office/drawing/2014/main" id="{00000000-0008-0000-0700-0000C6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55" name="Text Box 45">
          <a:extLst>
            <a:ext uri="{FF2B5EF4-FFF2-40B4-BE49-F238E27FC236}">
              <a16:creationId xmlns:a16="http://schemas.microsoft.com/office/drawing/2014/main" id="{00000000-0008-0000-0700-0000C7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56" name="Text Box 46">
          <a:extLst>
            <a:ext uri="{FF2B5EF4-FFF2-40B4-BE49-F238E27FC236}">
              <a16:creationId xmlns:a16="http://schemas.microsoft.com/office/drawing/2014/main" id="{00000000-0008-0000-0700-0000C8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57" name="Text Box 47">
          <a:extLst>
            <a:ext uri="{FF2B5EF4-FFF2-40B4-BE49-F238E27FC236}">
              <a16:creationId xmlns:a16="http://schemas.microsoft.com/office/drawing/2014/main" id="{00000000-0008-0000-0700-0000C9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58" name="Text Box 48">
          <a:extLst>
            <a:ext uri="{FF2B5EF4-FFF2-40B4-BE49-F238E27FC236}">
              <a16:creationId xmlns:a16="http://schemas.microsoft.com/office/drawing/2014/main" id="{00000000-0008-0000-0700-0000CA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59" name="Text Box 49">
          <a:extLst>
            <a:ext uri="{FF2B5EF4-FFF2-40B4-BE49-F238E27FC236}">
              <a16:creationId xmlns:a16="http://schemas.microsoft.com/office/drawing/2014/main" id="{00000000-0008-0000-0700-0000CB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60" name="Text Box 50">
          <a:extLst>
            <a:ext uri="{FF2B5EF4-FFF2-40B4-BE49-F238E27FC236}">
              <a16:creationId xmlns:a16="http://schemas.microsoft.com/office/drawing/2014/main" id="{00000000-0008-0000-0700-0000CC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61" name="Text Box 51">
          <a:extLst>
            <a:ext uri="{FF2B5EF4-FFF2-40B4-BE49-F238E27FC236}">
              <a16:creationId xmlns:a16="http://schemas.microsoft.com/office/drawing/2014/main" id="{00000000-0008-0000-0700-0000CD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62" name="Text Box 52">
          <a:extLst>
            <a:ext uri="{FF2B5EF4-FFF2-40B4-BE49-F238E27FC236}">
              <a16:creationId xmlns:a16="http://schemas.microsoft.com/office/drawing/2014/main" id="{00000000-0008-0000-0700-0000CE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63" name="Text Box 53">
          <a:extLst>
            <a:ext uri="{FF2B5EF4-FFF2-40B4-BE49-F238E27FC236}">
              <a16:creationId xmlns:a16="http://schemas.microsoft.com/office/drawing/2014/main" id="{00000000-0008-0000-0700-0000CF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64" name="Text Box 54">
          <a:extLst>
            <a:ext uri="{FF2B5EF4-FFF2-40B4-BE49-F238E27FC236}">
              <a16:creationId xmlns:a16="http://schemas.microsoft.com/office/drawing/2014/main" id="{00000000-0008-0000-0700-0000D0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65" name="Text Box 55">
          <a:extLst>
            <a:ext uri="{FF2B5EF4-FFF2-40B4-BE49-F238E27FC236}">
              <a16:creationId xmlns:a16="http://schemas.microsoft.com/office/drawing/2014/main" id="{00000000-0008-0000-0700-0000D1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66" name="Text Box 56">
          <a:extLst>
            <a:ext uri="{FF2B5EF4-FFF2-40B4-BE49-F238E27FC236}">
              <a16:creationId xmlns:a16="http://schemas.microsoft.com/office/drawing/2014/main" id="{00000000-0008-0000-0700-0000D2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67" name="Text Box 57">
          <a:extLst>
            <a:ext uri="{FF2B5EF4-FFF2-40B4-BE49-F238E27FC236}">
              <a16:creationId xmlns:a16="http://schemas.microsoft.com/office/drawing/2014/main" id="{00000000-0008-0000-0700-0000D3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68" name="Text Box 58">
          <a:extLst>
            <a:ext uri="{FF2B5EF4-FFF2-40B4-BE49-F238E27FC236}">
              <a16:creationId xmlns:a16="http://schemas.microsoft.com/office/drawing/2014/main" id="{00000000-0008-0000-0700-0000D4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69" name="Text Box 59">
          <a:extLst>
            <a:ext uri="{FF2B5EF4-FFF2-40B4-BE49-F238E27FC236}">
              <a16:creationId xmlns:a16="http://schemas.microsoft.com/office/drawing/2014/main" id="{00000000-0008-0000-0700-0000D5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70" name="Text Box 60">
          <a:extLst>
            <a:ext uri="{FF2B5EF4-FFF2-40B4-BE49-F238E27FC236}">
              <a16:creationId xmlns:a16="http://schemas.microsoft.com/office/drawing/2014/main" id="{00000000-0008-0000-0700-0000D6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71" name="Text Box 61">
          <a:extLst>
            <a:ext uri="{FF2B5EF4-FFF2-40B4-BE49-F238E27FC236}">
              <a16:creationId xmlns:a16="http://schemas.microsoft.com/office/drawing/2014/main" id="{00000000-0008-0000-0700-0000D7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72" name="Text Box 62">
          <a:extLst>
            <a:ext uri="{FF2B5EF4-FFF2-40B4-BE49-F238E27FC236}">
              <a16:creationId xmlns:a16="http://schemas.microsoft.com/office/drawing/2014/main" id="{00000000-0008-0000-0700-0000D8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73" name="Text Box 63">
          <a:extLst>
            <a:ext uri="{FF2B5EF4-FFF2-40B4-BE49-F238E27FC236}">
              <a16:creationId xmlns:a16="http://schemas.microsoft.com/office/drawing/2014/main" id="{00000000-0008-0000-0700-0000D9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74" name="Text Box 64">
          <a:extLst>
            <a:ext uri="{FF2B5EF4-FFF2-40B4-BE49-F238E27FC236}">
              <a16:creationId xmlns:a16="http://schemas.microsoft.com/office/drawing/2014/main" id="{00000000-0008-0000-0700-0000DA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75" name="Text Box 65">
          <a:extLst>
            <a:ext uri="{FF2B5EF4-FFF2-40B4-BE49-F238E27FC236}">
              <a16:creationId xmlns:a16="http://schemas.microsoft.com/office/drawing/2014/main" id="{00000000-0008-0000-0700-0000DB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600075"/>
    <xdr:sp macro="" textlink="">
      <xdr:nvSpPr>
        <xdr:cNvPr id="476" name="Text Box 2">
          <a:extLst>
            <a:ext uri="{FF2B5EF4-FFF2-40B4-BE49-F238E27FC236}">
              <a16:creationId xmlns:a16="http://schemas.microsoft.com/office/drawing/2014/main" id="{00000000-0008-0000-0700-0000DC010000}"/>
            </a:ext>
          </a:extLst>
        </xdr:cNvPr>
        <xdr:cNvSpPr txBox="1">
          <a:spLocks noChangeArrowheads="1"/>
        </xdr:cNvSpPr>
      </xdr:nvSpPr>
      <xdr:spPr bwMode="auto">
        <a:xfrm>
          <a:off x="3952875" y="288226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77" name="Text Box 16">
          <a:extLst>
            <a:ext uri="{FF2B5EF4-FFF2-40B4-BE49-F238E27FC236}">
              <a16:creationId xmlns:a16="http://schemas.microsoft.com/office/drawing/2014/main" id="{00000000-0008-0000-0700-0000DD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78" name="Text Box 17">
          <a:extLst>
            <a:ext uri="{FF2B5EF4-FFF2-40B4-BE49-F238E27FC236}">
              <a16:creationId xmlns:a16="http://schemas.microsoft.com/office/drawing/2014/main" id="{00000000-0008-0000-0700-0000DE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79" name="Text Box 18">
          <a:extLst>
            <a:ext uri="{FF2B5EF4-FFF2-40B4-BE49-F238E27FC236}">
              <a16:creationId xmlns:a16="http://schemas.microsoft.com/office/drawing/2014/main" id="{00000000-0008-0000-0700-0000DF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80" name="Text Box 19">
          <a:extLst>
            <a:ext uri="{FF2B5EF4-FFF2-40B4-BE49-F238E27FC236}">
              <a16:creationId xmlns:a16="http://schemas.microsoft.com/office/drawing/2014/main" id="{00000000-0008-0000-0700-0000E0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81" name="Text Box 20">
          <a:extLst>
            <a:ext uri="{FF2B5EF4-FFF2-40B4-BE49-F238E27FC236}">
              <a16:creationId xmlns:a16="http://schemas.microsoft.com/office/drawing/2014/main" id="{00000000-0008-0000-0700-0000E1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82" name="Text Box 21">
          <a:extLst>
            <a:ext uri="{FF2B5EF4-FFF2-40B4-BE49-F238E27FC236}">
              <a16:creationId xmlns:a16="http://schemas.microsoft.com/office/drawing/2014/main" id="{00000000-0008-0000-0700-0000E2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83" name="Text Box 22">
          <a:extLst>
            <a:ext uri="{FF2B5EF4-FFF2-40B4-BE49-F238E27FC236}">
              <a16:creationId xmlns:a16="http://schemas.microsoft.com/office/drawing/2014/main" id="{00000000-0008-0000-0700-0000E3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484" name="Text Box 23">
          <a:extLst>
            <a:ext uri="{FF2B5EF4-FFF2-40B4-BE49-F238E27FC236}">
              <a16:creationId xmlns:a16="http://schemas.microsoft.com/office/drawing/2014/main" id="{00000000-0008-0000-0700-0000E401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485" name="Text Box 76">
          <a:extLst>
            <a:ext uri="{FF2B5EF4-FFF2-40B4-BE49-F238E27FC236}">
              <a16:creationId xmlns:a16="http://schemas.microsoft.com/office/drawing/2014/main" id="{00000000-0008-0000-0700-0000E501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486" name="Text Box 77">
          <a:extLst>
            <a:ext uri="{FF2B5EF4-FFF2-40B4-BE49-F238E27FC236}">
              <a16:creationId xmlns:a16="http://schemas.microsoft.com/office/drawing/2014/main" id="{00000000-0008-0000-0700-0000E601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487" name="Text Box 78">
          <a:extLst>
            <a:ext uri="{FF2B5EF4-FFF2-40B4-BE49-F238E27FC236}">
              <a16:creationId xmlns:a16="http://schemas.microsoft.com/office/drawing/2014/main" id="{00000000-0008-0000-0700-0000E701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600075"/>
    <xdr:sp macro="" textlink="">
      <xdr:nvSpPr>
        <xdr:cNvPr id="488" name="Text Box 2">
          <a:extLst>
            <a:ext uri="{FF2B5EF4-FFF2-40B4-BE49-F238E27FC236}">
              <a16:creationId xmlns:a16="http://schemas.microsoft.com/office/drawing/2014/main" id="{00000000-0008-0000-0700-0000E8010000}"/>
            </a:ext>
          </a:extLst>
        </xdr:cNvPr>
        <xdr:cNvSpPr txBox="1">
          <a:spLocks noChangeArrowheads="1"/>
        </xdr:cNvSpPr>
      </xdr:nvSpPr>
      <xdr:spPr bwMode="auto">
        <a:xfrm>
          <a:off x="3952875" y="288226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600075"/>
    <xdr:sp macro="" textlink="">
      <xdr:nvSpPr>
        <xdr:cNvPr id="489" name="Text Box 2">
          <a:extLst>
            <a:ext uri="{FF2B5EF4-FFF2-40B4-BE49-F238E27FC236}">
              <a16:creationId xmlns:a16="http://schemas.microsoft.com/office/drawing/2014/main" id="{00000000-0008-0000-0700-0000E9010000}"/>
            </a:ext>
          </a:extLst>
        </xdr:cNvPr>
        <xdr:cNvSpPr txBox="1">
          <a:spLocks noChangeArrowheads="1"/>
        </xdr:cNvSpPr>
      </xdr:nvSpPr>
      <xdr:spPr bwMode="auto">
        <a:xfrm>
          <a:off x="3952875" y="288226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490" name="Text Box 46">
          <a:extLst>
            <a:ext uri="{FF2B5EF4-FFF2-40B4-BE49-F238E27FC236}">
              <a16:creationId xmlns:a16="http://schemas.microsoft.com/office/drawing/2014/main" id="{00000000-0008-0000-0700-0000EA01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491" name="Text Box 43">
          <a:extLst>
            <a:ext uri="{FF2B5EF4-FFF2-40B4-BE49-F238E27FC236}">
              <a16:creationId xmlns:a16="http://schemas.microsoft.com/office/drawing/2014/main" id="{00000000-0008-0000-0700-0000EB01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209550</xdr:colOff>
      <xdr:row>160</xdr:row>
      <xdr:rowOff>0</xdr:rowOff>
    </xdr:from>
    <xdr:ext cx="76200" cy="238125"/>
    <xdr:sp macro="" textlink="">
      <xdr:nvSpPr>
        <xdr:cNvPr id="492" name="Text Box 38">
          <a:extLst>
            <a:ext uri="{FF2B5EF4-FFF2-40B4-BE49-F238E27FC236}">
              <a16:creationId xmlns:a16="http://schemas.microsoft.com/office/drawing/2014/main" id="{00000000-0008-0000-0700-0000EC010000}"/>
            </a:ext>
          </a:extLst>
        </xdr:cNvPr>
        <xdr:cNvSpPr txBox="1">
          <a:spLocks noChangeArrowheads="1"/>
        </xdr:cNvSpPr>
      </xdr:nvSpPr>
      <xdr:spPr bwMode="auto">
        <a:xfrm>
          <a:off x="5867400"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38125"/>
    <xdr:sp macro="" textlink="">
      <xdr:nvSpPr>
        <xdr:cNvPr id="493" name="Text Box 38">
          <a:extLst>
            <a:ext uri="{FF2B5EF4-FFF2-40B4-BE49-F238E27FC236}">
              <a16:creationId xmlns:a16="http://schemas.microsoft.com/office/drawing/2014/main" id="{00000000-0008-0000-0700-0000ED010000}"/>
            </a:ext>
          </a:extLst>
        </xdr:cNvPr>
        <xdr:cNvSpPr txBox="1">
          <a:spLocks noChangeArrowheads="1"/>
        </xdr:cNvSpPr>
      </xdr:nvSpPr>
      <xdr:spPr bwMode="auto">
        <a:xfrm>
          <a:off x="450532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494" name="Text Box 43">
          <a:extLst>
            <a:ext uri="{FF2B5EF4-FFF2-40B4-BE49-F238E27FC236}">
              <a16:creationId xmlns:a16="http://schemas.microsoft.com/office/drawing/2014/main" id="{00000000-0008-0000-0700-0000EE010000}"/>
            </a:ext>
          </a:extLst>
        </xdr:cNvPr>
        <xdr:cNvSpPr txBox="1">
          <a:spLocks noChangeArrowheads="1"/>
        </xdr:cNvSpPr>
      </xdr:nvSpPr>
      <xdr:spPr bwMode="auto">
        <a:xfrm>
          <a:off x="3952875" y="288226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057275"/>
    <xdr:sp macro="" textlink="">
      <xdr:nvSpPr>
        <xdr:cNvPr id="495" name="Text Box 1">
          <a:extLst>
            <a:ext uri="{FF2B5EF4-FFF2-40B4-BE49-F238E27FC236}">
              <a16:creationId xmlns:a16="http://schemas.microsoft.com/office/drawing/2014/main" id="{00000000-0008-0000-0700-0000EF010000}"/>
            </a:ext>
          </a:extLst>
        </xdr:cNvPr>
        <xdr:cNvSpPr txBox="1">
          <a:spLocks noChangeArrowheads="1"/>
        </xdr:cNvSpPr>
      </xdr:nvSpPr>
      <xdr:spPr bwMode="auto">
        <a:xfrm>
          <a:off x="3952875"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057275"/>
    <xdr:sp macro="" textlink="">
      <xdr:nvSpPr>
        <xdr:cNvPr id="496" name="Text Box 3">
          <a:extLst>
            <a:ext uri="{FF2B5EF4-FFF2-40B4-BE49-F238E27FC236}">
              <a16:creationId xmlns:a16="http://schemas.microsoft.com/office/drawing/2014/main" id="{00000000-0008-0000-0700-0000F0010000}"/>
            </a:ext>
          </a:extLst>
        </xdr:cNvPr>
        <xdr:cNvSpPr txBox="1">
          <a:spLocks noChangeArrowheads="1"/>
        </xdr:cNvSpPr>
      </xdr:nvSpPr>
      <xdr:spPr bwMode="auto">
        <a:xfrm>
          <a:off x="3952875"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057275"/>
    <xdr:sp macro="" textlink="">
      <xdr:nvSpPr>
        <xdr:cNvPr id="497" name="Text Box 4">
          <a:extLst>
            <a:ext uri="{FF2B5EF4-FFF2-40B4-BE49-F238E27FC236}">
              <a16:creationId xmlns:a16="http://schemas.microsoft.com/office/drawing/2014/main" id="{00000000-0008-0000-0700-0000F1010000}"/>
            </a:ext>
          </a:extLst>
        </xdr:cNvPr>
        <xdr:cNvSpPr txBox="1">
          <a:spLocks noChangeArrowheads="1"/>
        </xdr:cNvSpPr>
      </xdr:nvSpPr>
      <xdr:spPr bwMode="auto">
        <a:xfrm>
          <a:off x="3952875"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057275"/>
    <xdr:sp macro="" textlink="">
      <xdr:nvSpPr>
        <xdr:cNvPr id="498" name="Text Box 5">
          <a:extLst>
            <a:ext uri="{FF2B5EF4-FFF2-40B4-BE49-F238E27FC236}">
              <a16:creationId xmlns:a16="http://schemas.microsoft.com/office/drawing/2014/main" id="{00000000-0008-0000-0700-0000F2010000}"/>
            </a:ext>
          </a:extLst>
        </xdr:cNvPr>
        <xdr:cNvSpPr txBox="1">
          <a:spLocks noChangeArrowheads="1"/>
        </xdr:cNvSpPr>
      </xdr:nvSpPr>
      <xdr:spPr bwMode="auto">
        <a:xfrm>
          <a:off x="3952875"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057275"/>
    <xdr:sp macro="" textlink="">
      <xdr:nvSpPr>
        <xdr:cNvPr id="499" name="Text Box 6">
          <a:extLst>
            <a:ext uri="{FF2B5EF4-FFF2-40B4-BE49-F238E27FC236}">
              <a16:creationId xmlns:a16="http://schemas.microsoft.com/office/drawing/2014/main" id="{00000000-0008-0000-0700-0000F3010000}"/>
            </a:ext>
          </a:extLst>
        </xdr:cNvPr>
        <xdr:cNvSpPr txBox="1">
          <a:spLocks noChangeArrowheads="1"/>
        </xdr:cNvSpPr>
      </xdr:nvSpPr>
      <xdr:spPr bwMode="auto">
        <a:xfrm>
          <a:off x="3952875"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057275"/>
    <xdr:sp macro="" textlink="">
      <xdr:nvSpPr>
        <xdr:cNvPr id="500" name="Text Box 7">
          <a:extLst>
            <a:ext uri="{FF2B5EF4-FFF2-40B4-BE49-F238E27FC236}">
              <a16:creationId xmlns:a16="http://schemas.microsoft.com/office/drawing/2014/main" id="{00000000-0008-0000-0700-0000F4010000}"/>
            </a:ext>
          </a:extLst>
        </xdr:cNvPr>
        <xdr:cNvSpPr txBox="1">
          <a:spLocks noChangeArrowheads="1"/>
        </xdr:cNvSpPr>
      </xdr:nvSpPr>
      <xdr:spPr bwMode="auto">
        <a:xfrm>
          <a:off x="3952875"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1057275"/>
    <xdr:sp macro="" textlink="">
      <xdr:nvSpPr>
        <xdr:cNvPr id="501" name="Text Box 11">
          <a:extLst>
            <a:ext uri="{FF2B5EF4-FFF2-40B4-BE49-F238E27FC236}">
              <a16:creationId xmlns:a16="http://schemas.microsoft.com/office/drawing/2014/main" id="{00000000-0008-0000-0700-0000F5010000}"/>
            </a:ext>
          </a:extLst>
        </xdr:cNvPr>
        <xdr:cNvSpPr txBox="1">
          <a:spLocks noChangeArrowheads="1"/>
        </xdr:cNvSpPr>
      </xdr:nvSpPr>
      <xdr:spPr bwMode="auto">
        <a:xfrm>
          <a:off x="1714500"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1057275"/>
    <xdr:sp macro="" textlink="">
      <xdr:nvSpPr>
        <xdr:cNvPr id="502" name="Text Box 12">
          <a:extLst>
            <a:ext uri="{FF2B5EF4-FFF2-40B4-BE49-F238E27FC236}">
              <a16:creationId xmlns:a16="http://schemas.microsoft.com/office/drawing/2014/main" id="{00000000-0008-0000-0700-0000F6010000}"/>
            </a:ext>
          </a:extLst>
        </xdr:cNvPr>
        <xdr:cNvSpPr txBox="1">
          <a:spLocks noChangeArrowheads="1"/>
        </xdr:cNvSpPr>
      </xdr:nvSpPr>
      <xdr:spPr bwMode="auto">
        <a:xfrm>
          <a:off x="1714500"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057275"/>
    <xdr:sp macro="" textlink="">
      <xdr:nvSpPr>
        <xdr:cNvPr id="503" name="Text Box 13">
          <a:extLst>
            <a:ext uri="{FF2B5EF4-FFF2-40B4-BE49-F238E27FC236}">
              <a16:creationId xmlns:a16="http://schemas.microsoft.com/office/drawing/2014/main" id="{00000000-0008-0000-0700-0000F7010000}"/>
            </a:ext>
          </a:extLst>
        </xdr:cNvPr>
        <xdr:cNvSpPr txBox="1">
          <a:spLocks noChangeArrowheads="1"/>
        </xdr:cNvSpPr>
      </xdr:nvSpPr>
      <xdr:spPr bwMode="auto">
        <a:xfrm>
          <a:off x="3952875"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057275"/>
    <xdr:sp macro="" textlink="">
      <xdr:nvSpPr>
        <xdr:cNvPr id="504" name="Text Box 14">
          <a:extLst>
            <a:ext uri="{FF2B5EF4-FFF2-40B4-BE49-F238E27FC236}">
              <a16:creationId xmlns:a16="http://schemas.microsoft.com/office/drawing/2014/main" id="{00000000-0008-0000-0700-0000F8010000}"/>
            </a:ext>
          </a:extLst>
        </xdr:cNvPr>
        <xdr:cNvSpPr txBox="1">
          <a:spLocks noChangeArrowheads="1"/>
        </xdr:cNvSpPr>
      </xdr:nvSpPr>
      <xdr:spPr bwMode="auto">
        <a:xfrm>
          <a:off x="3952875"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1057275"/>
    <xdr:sp macro="" textlink="">
      <xdr:nvSpPr>
        <xdr:cNvPr id="505" name="Text Box 15">
          <a:extLst>
            <a:ext uri="{FF2B5EF4-FFF2-40B4-BE49-F238E27FC236}">
              <a16:creationId xmlns:a16="http://schemas.microsoft.com/office/drawing/2014/main" id="{00000000-0008-0000-0700-0000F9010000}"/>
            </a:ext>
          </a:extLst>
        </xdr:cNvPr>
        <xdr:cNvSpPr txBox="1">
          <a:spLocks noChangeArrowheads="1"/>
        </xdr:cNvSpPr>
      </xdr:nvSpPr>
      <xdr:spPr bwMode="auto">
        <a:xfrm>
          <a:off x="1714500"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1057275"/>
    <xdr:sp macro="" textlink="">
      <xdr:nvSpPr>
        <xdr:cNvPr id="506" name="Text Box 16">
          <a:extLst>
            <a:ext uri="{FF2B5EF4-FFF2-40B4-BE49-F238E27FC236}">
              <a16:creationId xmlns:a16="http://schemas.microsoft.com/office/drawing/2014/main" id="{00000000-0008-0000-0700-0000FA010000}"/>
            </a:ext>
          </a:extLst>
        </xdr:cNvPr>
        <xdr:cNvSpPr txBox="1">
          <a:spLocks noChangeArrowheads="1"/>
        </xdr:cNvSpPr>
      </xdr:nvSpPr>
      <xdr:spPr bwMode="auto">
        <a:xfrm>
          <a:off x="1714500"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057275"/>
    <xdr:sp macro="" textlink="">
      <xdr:nvSpPr>
        <xdr:cNvPr id="507" name="Text Box 22">
          <a:extLst>
            <a:ext uri="{FF2B5EF4-FFF2-40B4-BE49-F238E27FC236}">
              <a16:creationId xmlns:a16="http://schemas.microsoft.com/office/drawing/2014/main" id="{00000000-0008-0000-0700-0000FB010000}"/>
            </a:ext>
          </a:extLst>
        </xdr:cNvPr>
        <xdr:cNvSpPr txBox="1">
          <a:spLocks noChangeArrowheads="1"/>
        </xdr:cNvSpPr>
      </xdr:nvSpPr>
      <xdr:spPr bwMode="auto">
        <a:xfrm>
          <a:off x="3952875"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160</xdr:row>
      <xdr:rowOff>0</xdr:rowOff>
    </xdr:from>
    <xdr:ext cx="76200" cy="1057275"/>
    <xdr:sp macro="" textlink="">
      <xdr:nvSpPr>
        <xdr:cNvPr id="508" name="Text Box 23">
          <a:extLst>
            <a:ext uri="{FF2B5EF4-FFF2-40B4-BE49-F238E27FC236}">
              <a16:creationId xmlns:a16="http://schemas.microsoft.com/office/drawing/2014/main" id="{00000000-0008-0000-0700-0000FC010000}"/>
            </a:ext>
          </a:extLst>
        </xdr:cNvPr>
        <xdr:cNvSpPr txBox="1">
          <a:spLocks noChangeArrowheads="1"/>
        </xdr:cNvSpPr>
      </xdr:nvSpPr>
      <xdr:spPr bwMode="auto">
        <a:xfrm>
          <a:off x="3990975"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1057275"/>
    <xdr:sp macro="" textlink="">
      <xdr:nvSpPr>
        <xdr:cNvPr id="509" name="Text Box 24">
          <a:extLst>
            <a:ext uri="{FF2B5EF4-FFF2-40B4-BE49-F238E27FC236}">
              <a16:creationId xmlns:a16="http://schemas.microsoft.com/office/drawing/2014/main" id="{00000000-0008-0000-0700-0000FD010000}"/>
            </a:ext>
          </a:extLst>
        </xdr:cNvPr>
        <xdr:cNvSpPr txBox="1">
          <a:spLocks noChangeArrowheads="1"/>
        </xdr:cNvSpPr>
      </xdr:nvSpPr>
      <xdr:spPr bwMode="auto">
        <a:xfrm>
          <a:off x="1714500"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1057275"/>
    <xdr:sp macro="" textlink="">
      <xdr:nvSpPr>
        <xdr:cNvPr id="510" name="Text Box 25">
          <a:extLst>
            <a:ext uri="{FF2B5EF4-FFF2-40B4-BE49-F238E27FC236}">
              <a16:creationId xmlns:a16="http://schemas.microsoft.com/office/drawing/2014/main" id="{00000000-0008-0000-0700-0000FE010000}"/>
            </a:ext>
          </a:extLst>
        </xdr:cNvPr>
        <xdr:cNvSpPr txBox="1">
          <a:spLocks noChangeArrowheads="1"/>
        </xdr:cNvSpPr>
      </xdr:nvSpPr>
      <xdr:spPr bwMode="auto">
        <a:xfrm>
          <a:off x="1714500"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11" name="Text Box 5">
          <a:extLst>
            <a:ext uri="{FF2B5EF4-FFF2-40B4-BE49-F238E27FC236}">
              <a16:creationId xmlns:a16="http://schemas.microsoft.com/office/drawing/2014/main" id="{00000000-0008-0000-0700-0000FF01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12" name="Text Box 5">
          <a:extLst>
            <a:ext uri="{FF2B5EF4-FFF2-40B4-BE49-F238E27FC236}">
              <a16:creationId xmlns:a16="http://schemas.microsoft.com/office/drawing/2014/main" id="{00000000-0008-0000-0700-00000002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513" name="Text Box 5">
          <a:extLst>
            <a:ext uri="{FF2B5EF4-FFF2-40B4-BE49-F238E27FC236}">
              <a16:creationId xmlns:a16="http://schemas.microsoft.com/office/drawing/2014/main" id="{00000000-0008-0000-0700-00000102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14" name="Text Box 38">
          <a:extLst>
            <a:ext uri="{FF2B5EF4-FFF2-40B4-BE49-F238E27FC236}">
              <a16:creationId xmlns:a16="http://schemas.microsoft.com/office/drawing/2014/main" id="{00000000-0008-0000-0700-00000202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15" name="Text Box 38">
          <a:extLst>
            <a:ext uri="{FF2B5EF4-FFF2-40B4-BE49-F238E27FC236}">
              <a16:creationId xmlns:a16="http://schemas.microsoft.com/office/drawing/2014/main" id="{00000000-0008-0000-0700-00000302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304800</xdr:colOff>
      <xdr:row>160</xdr:row>
      <xdr:rowOff>0</xdr:rowOff>
    </xdr:from>
    <xdr:ext cx="76200" cy="581025"/>
    <xdr:sp macro="" textlink="">
      <xdr:nvSpPr>
        <xdr:cNvPr id="516" name="Text Box 38">
          <a:extLst>
            <a:ext uri="{FF2B5EF4-FFF2-40B4-BE49-F238E27FC236}">
              <a16:creationId xmlns:a16="http://schemas.microsoft.com/office/drawing/2014/main" id="{00000000-0008-0000-0700-000004020000}"/>
            </a:ext>
          </a:extLst>
        </xdr:cNvPr>
        <xdr:cNvSpPr txBox="1">
          <a:spLocks noChangeArrowheads="1"/>
        </xdr:cNvSpPr>
      </xdr:nvSpPr>
      <xdr:spPr bwMode="auto">
        <a:xfrm>
          <a:off x="7686675" y="288226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17" name="Text Box 38">
          <a:extLst>
            <a:ext uri="{FF2B5EF4-FFF2-40B4-BE49-F238E27FC236}">
              <a16:creationId xmlns:a16="http://schemas.microsoft.com/office/drawing/2014/main" id="{00000000-0008-0000-0700-00000502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18" name="Text Box 38">
          <a:extLst>
            <a:ext uri="{FF2B5EF4-FFF2-40B4-BE49-F238E27FC236}">
              <a16:creationId xmlns:a16="http://schemas.microsoft.com/office/drawing/2014/main" id="{00000000-0008-0000-0700-00000602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19" name="Text Box 38">
          <a:extLst>
            <a:ext uri="{FF2B5EF4-FFF2-40B4-BE49-F238E27FC236}">
              <a16:creationId xmlns:a16="http://schemas.microsoft.com/office/drawing/2014/main" id="{00000000-0008-0000-0700-00000702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20" name="Text Box 38">
          <a:extLst>
            <a:ext uri="{FF2B5EF4-FFF2-40B4-BE49-F238E27FC236}">
              <a16:creationId xmlns:a16="http://schemas.microsoft.com/office/drawing/2014/main" id="{00000000-0008-0000-0700-00000802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21" name="Text Box 38">
          <a:extLst>
            <a:ext uri="{FF2B5EF4-FFF2-40B4-BE49-F238E27FC236}">
              <a16:creationId xmlns:a16="http://schemas.microsoft.com/office/drawing/2014/main" id="{00000000-0008-0000-0700-00000902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22" name="Text Box 38">
          <a:extLst>
            <a:ext uri="{FF2B5EF4-FFF2-40B4-BE49-F238E27FC236}">
              <a16:creationId xmlns:a16="http://schemas.microsoft.com/office/drawing/2014/main" id="{00000000-0008-0000-0700-00000A02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23" name="Text Box 38">
          <a:extLst>
            <a:ext uri="{FF2B5EF4-FFF2-40B4-BE49-F238E27FC236}">
              <a16:creationId xmlns:a16="http://schemas.microsoft.com/office/drawing/2014/main" id="{00000000-0008-0000-0700-00000B02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24" name="Text Box 38">
          <a:extLst>
            <a:ext uri="{FF2B5EF4-FFF2-40B4-BE49-F238E27FC236}">
              <a16:creationId xmlns:a16="http://schemas.microsoft.com/office/drawing/2014/main" id="{00000000-0008-0000-0700-00000C02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25" name="Text Box 38">
          <a:extLst>
            <a:ext uri="{FF2B5EF4-FFF2-40B4-BE49-F238E27FC236}">
              <a16:creationId xmlns:a16="http://schemas.microsoft.com/office/drawing/2014/main" id="{00000000-0008-0000-0700-00000D02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26" name="Text Box 38">
          <a:extLst>
            <a:ext uri="{FF2B5EF4-FFF2-40B4-BE49-F238E27FC236}">
              <a16:creationId xmlns:a16="http://schemas.microsoft.com/office/drawing/2014/main" id="{00000000-0008-0000-0700-00000E02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533400"/>
    <xdr:sp macro="" textlink="">
      <xdr:nvSpPr>
        <xdr:cNvPr id="527" name="Text Box 38">
          <a:extLst>
            <a:ext uri="{FF2B5EF4-FFF2-40B4-BE49-F238E27FC236}">
              <a16:creationId xmlns:a16="http://schemas.microsoft.com/office/drawing/2014/main" id="{00000000-0008-0000-0700-00000F020000}"/>
            </a:ext>
          </a:extLst>
        </xdr:cNvPr>
        <xdr:cNvSpPr txBox="1">
          <a:spLocks noChangeArrowheads="1"/>
        </xdr:cNvSpPr>
      </xdr:nvSpPr>
      <xdr:spPr bwMode="auto">
        <a:xfrm>
          <a:off x="450532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160</xdr:row>
      <xdr:rowOff>0</xdr:rowOff>
    </xdr:from>
    <xdr:ext cx="76200" cy="638175"/>
    <xdr:sp macro="" textlink="">
      <xdr:nvSpPr>
        <xdr:cNvPr id="528" name="Text Box 39">
          <a:extLst>
            <a:ext uri="{FF2B5EF4-FFF2-40B4-BE49-F238E27FC236}">
              <a16:creationId xmlns:a16="http://schemas.microsoft.com/office/drawing/2014/main" id="{00000000-0008-0000-0700-000010020000}"/>
            </a:ext>
          </a:extLst>
        </xdr:cNvPr>
        <xdr:cNvSpPr txBox="1">
          <a:spLocks noChangeArrowheads="1"/>
        </xdr:cNvSpPr>
      </xdr:nvSpPr>
      <xdr:spPr bwMode="auto">
        <a:xfrm>
          <a:off x="6334125" y="2882265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533400"/>
    <xdr:sp macro="" textlink="">
      <xdr:nvSpPr>
        <xdr:cNvPr id="529" name="Text Box 39">
          <a:extLst>
            <a:ext uri="{FF2B5EF4-FFF2-40B4-BE49-F238E27FC236}">
              <a16:creationId xmlns:a16="http://schemas.microsoft.com/office/drawing/2014/main" id="{00000000-0008-0000-0700-000011020000}"/>
            </a:ext>
          </a:extLst>
        </xdr:cNvPr>
        <xdr:cNvSpPr txBox="1">
          <a:spLocks noChangeArrowheads="1"/>
        </xdr:cNvSpPr>
      </xdr:nvSpPr>
      <xdr:spPr bwMode="auto">
        <a:xfrm>
          <a:off x="41433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533400"/>
    <xdr:sp macro="" textlink="">
      <xdr:nvSpPr>
        <xdr:cNvPr id="530" name="Text Box 39">
          <a:extLst>
            <a:ext uri="{FF2B5EF4-FFF2-40B4-BE49-F238E27FC236}">
              <a16:creationId xmlns:a16="http://schemas.microsoft.com/office/drawing/2014/main" id="{00000000-0008-0000-0700-000012020000}"/>
            </a:ext>
          </a:extLst>
        </xdr:cNvPr>
        <xdr:cNvSpPr txBox="1">
          <a:spLocks noChangeArrowheads="1"/>
        </xdr:cNvSpPr>
      </xdr:nvSpPr>
      <xdr:spPr bwMode="auto">
        <a:xfrm>
          <a:off x="41433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31" name="Text Box 38">
          <a:extLst>
            <a:ext uri="{FF2B5EF4-FFF2-40B4-BE49-F238E27FC236}">
              <a16:creationId xmlns:a16="http://schemas.microsoft.com/office/drawing/2014/main" id="{00000000-0008-0000-0700-00001302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32" name="Text Box 38">
          <a:extLst>
            <a:ext uri="{FF2B5EF4-FFF2-40B4-BE49-F238E27FC236}">
              <a16:creationId xmlns:a16="http://schemas.microsoft.com/office/drawing/2014/main" id="{00000000-0008-0000-0700-00001402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33" name="Text Box 38">
          <a:extLst>
            <a:ext uri="{FF2B5EF4-FFF2-40B4-BE49-F238E27FC236}">
              <a16:creationId xmlns:a16="http://schemas.microsoft.com/office/drawing/2014/main" id="{00000000-0008-0000-0700-00001502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34" name="Text Box 38">
          <a:extLst>
            <a:ext uri="{FF2B5EF4-FFF2-40B4-BE49-F238E27FC236}">
              <a16:creationId xmlns:a16="http://schemas.microsoft.com/office/drawing/2014/main" id="{00000000-0008-0000-0700-00001602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35" name="Text Box 38">
          <a:extLst>
            <a:ext uri="{FF2B5EF4-FFF2-40B4-BE49-F238E27FC236}">
              <a16:creationId xmlns:a16="http://schemas.microsoft.com/office/drawing/2014/main" id="{00000000-0008-0000-0700-00001702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390525</xdr:colOff>
      <xdr:row>160</xdr:row>
      <xdr:rowOff>0</xdr:rowOff>
    </xdr:from>
    <xdr:ext cx="142875" cy="533400"/>
    <xdr:sp macro="" textlink="">
      <xdr:nvSpPr>
        <xdr:cNvPr id="536" name="Text Box 38">
          <a:extLst>
            <a:ext uri="{FF2B5EF4-FFF2-40B4-BE49-F238E27FC236}">
              <a16:creationId xmlns:a16="http://schemas.microsoft.com/office/drawing/2014/main" id="{00000000-0008-0000-0700-000018020000}"/>
            </a:ext>
          </a:extLst>
        </xdr:cNvPr>
        <xdr:cNvSpPr txBox="1">
          <a:spLocks noChangeArrowheads="1"/>
        </xdr:cNvSpPr>
      </xdr:nvSpPr>
      <xdr:spPr bwMode="auto">
        <a:xfrm>
          <a:off x="4343400" y="28822650"/>
          <a:ext cx="142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37" name="Text Box 38">
          <a:extLst>
            <a:ext uri="{FF2B5EF4-FFF2-40B4-BE49-F238E27FC236}">
              <a16:creationId xmlns:a16="http://schemas.microsoft.com/office/drawing/2014/main" id="{00000000-0008-0000-0700-00001902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38" name="Text Box 38">
          <a:extLst>
            <a:ext uri="{FF2B5EF4-FFF2-40B4-BE49-F238E27FC236}">
              <a16:creationId xmlns:a16="http://schemas.microsoft.com/office/drawing/2014/main" id="{00000000-0008-0000-0700-00001A02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39" name="Text Box 5">
          <a:extLst>
            <a:ext uri="{FF2B5EF4-FFF2-40B4-BE49-F238E27FC236}">
              <a16:creationId xmlns:a16="http://schemas.microsoft.com/office/drawing/2014/main" id="{00000000-0008-0000-0700-00001B02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40" name="Text Box 38">
          <a:extLst>
            <a:ext uri="{FF2B5EF4-FFF2-40B4-BE49-F238E27FC236}">
              <a16:creationId xmlns:a16="http://schemas.microsoft.com/office/drawing/2014/main" id="{00000000-0008-0000-0700-00001C02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541" name="Text Box 38">
          <a:extLst>
            <a:ext uri="{FF2B5EF4-FFF2-40B4-BE49-F238E27FC236}">
              <a16:creationId xmlns:a16="http://schemas.microsoft.com/office/drawing/2014/main" id="{00000000-0008-0000-0700-00001D02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542" name="Text Box 5">
          <a:extLst>
            <a:ext uri="{FF2B5EF4-FFF2-40B4-BE49-F238E27FC236}">
              <a16:creationId xmlns:a16="http://schemas.microsoft.com/office/drawing/2014/main" id="{00000000-0008-0000-0700-00001E02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543" name="Text Box 5">
          <a:extLst>
            <a:ext uri="{FF2B5EF4-FFF2-40B4-BE49-F238E27FC236}">
              <a16:creationId xmlns:a16="http://schemas.microsoft.com/office/drawing/2014/main" id="{00000000-0008-0000-0700-00001F02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544" name="Text Box 5">
          <a:extLst>
            <a:ext uri="{FF2B5EF4-FFF2-40B4-BE49-F238E27FC236}">
              <a16:creationId xmlns:a16="http://schemas.microsoft.com/office/drawing/2014/main" id="{00000000-0008-0000-0700-00002002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545" name="Text Box 38">
          <a:extLst>
            <a:ext uri="{FF2B5EF4-FFF2-40B4-BE49-F238E27FC236}">
              <a16:creationId xmlns:a16="http://schemas.microsoft.com/office/drawing/2014/main" id="{00000000-0008-0000-0700-000021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546" name="Text Box 38">
          <a:extLst>
            <a:ext uri="{FF2B5EF4-FFF2-40B4-BE49-F238E27FC236}">
              <a16:creationId xmlns:a16="http://schemas.microsoft.com/office/drawing/2014/main" id="{00000000-0008-0000-0700-000022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547" name="Text Box 38">
          <a:extLst>
            <a:ext uri="{FF2B5EF4-FFF2-40B4-BE49-F238E27FC236}">
              <a16:creationId xmlns:a16="http://schemas.microsoft.com/office/drawing/2014/main" id="{00000000-0008-0000-0700-00002302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548" name="Text Box 38">
          <a:extLst>
            <a:ext uri="{FF2B5EF4-FFF2-40B4-BE49-F238E27FC236}">
              <a16:creationId xmlns:a16="http://schemas.microsoft.com/office/drawing/2014/main" id="{00000000-0008-0000-0700-000024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549" name="Text Box 38">
          <a:extLst>
            <a:ext uri="{FF2B5EF4-FFF2-40B4-BE49-F238E27FC236}">
              <a16:creationId xmlns:a16="http://schemas.microsoft.com/office/drawing/2014/main" id="{00000000-0008-0000-0700-000025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550" name="Text Box 38">
          <a:extLst>
            <a:ext uri="{FF2B5EF4-FFF2-40B4-BE49-F238E27FC236}">
              <a16:creationId xmlns:a16="http://schemas.microsoft.com/office/drawing/2014/main" id="{00000000-0008-0000-0700-00002602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551" name="Text Box 38">
          <a:extLst>
            <a:ext uri="{FF2B5EF4-FFF2-40B4-BE49-F238E27FC236}">
              <a16:creationId xmlns:a16="http://schemas.microsoft.com/office/drawing/2014/main" id="{00000000-0008-0000-0700-000027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552" name="Text Box 38">
          <a:extLst>
            <a:ext uri="{FF2B5EF4-FFF2-40B4-BE49-F238E27FC236}">
              <a16:creationId xmlns:a16="http://schemas.microsoft.com/office/drawing/2014/main" id="{00000000-0008-0000-0700-00002802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553" name="Text Box 38">
          <a:extLst>
            <a:ext uri="{FF2B5EF4-FFF2-40B4-BE49-F238E27FC236}">
              <a16:creationId xmlns:a16="http://schemas.microsoft.com/office/drawing/2014/main" id="{00000000-0008-0000-0700-000029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554" name="Text Box 38">
          <a:extLst>
            <a:ext uri="{FF2B5EF4-FFF2-40B4-BE49-F238E27FC236}">
              <a16:creationId xmlns:a16="http://schemas.microsoft.com/office/drawing/2014/main" id="{00000000-0008-0000-0700-00002A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555" name="Text Box 38">
          <a:extLst>
            <a:ext uri="{FF2B5EF4-FFF2-40B4-BE49-F238E27FC236}">
              <a16:creationId xmlns:a16="http://schemas.microsoft.com/office/drawing/2014/main" id="{00000000-0008-0000-0700-00002B02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556" name="Text Box 38">
          <a:extLst>
            <a:ext uri="{FF2B5EF4-FFF2-40B4-BE49-F238E27FC236}">
              <a16:creationId xmlns:a16="http://schemas.microsoft.com/office/drawing/2014/main" id="{00000000-0008-0000-0700-00002C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557" name="Text Box 38">
          <a:extLst>
            <a:ext uri="{FF2B5EF4-FFF2-40B4-BE49-F238E27FC236}">
              <a16:creationId xmlns:a16="http://schemas.microsoft.com/office/drawing/2014/main" id="{00000000-0008-0000-0700-00002D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558" name="Text Box 38">
          <a:extLst>
            <a:ext uri="{FF2B5EF4-FFF2-40B4-BE49-F238E27FC236}">
              <a16:creationId xmlns:a16="http://schemas.microsoft.com/office/drawing/2014/main" id="{00000000-0008-0000-0700-00002E020000}"/>
            </a:ext>
          </a:extLst>
        </xdr:cNvPr>
        <xdr:cNvSpPr txBox="1">
          <a:spLocks noChangeArrowheads="1"/>
        </xdr:cNvSpPr>
      </xdr:nvSpPr>
      <xdr:spPr bwMode="auto">
        <a:xfrm>
          <a:off x="450532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559" name="Text Box 39">
          <a:extLst>
            <a:ext uri="{FF2B5EF4-FFF2-40B4-BE49-F238E27FC236}">
              <a16:creationId xmlns:a16="http://schemas.microsoft.com/office/drawing/2014/main" id="{00000000-0008-0000-0700-00002F02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560" name="Text Box 39">
          <a:extLst>
            <a:ext uri="{FF2B5EF4-FFF2-40B4-BE49-F238E27FC236}">
              <a16:creationId xmlns:a16="http://schemas.microsoft.com/office/drawing/2014/main" id="{00000000-0008-0000-0700-00003002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561" name="Text Box 39">
          <a:extLst>
            <a:ext uri="{FF2B5EF4-FFF2-40B4-BE49-F238E27FC236}">
              <a16:creationId xmlns:a16="http://schemas.microsoft.com/office/drawing/2014/main" id="{00000000-0008-0000-0700-00003102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562" name="Text Box 38">
          <a:extLst>
            <a:ext uri="{FF2B5EF4-FFF2-40B4-BE49-F238E27FC236}">
              <a16:creationId xmlns:a16="http://schemas.microsoft.com/office/drawing/2014/main" id="{00000000-0008-0000-0700-000032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563" name="Text Box 38">
          <a:extLst>
            <a:ext uri="{FF2B5EF4-FFF2-40B4-BE49-F238E27FC236}">
              <a16:creationId xmlns:a16="http://schemas.microsoft.com/office/drawing/2014/main" id="{00000000-0008-0000-0700-00003302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564" name="Text Box 38">
          <a:extLst>
            <a:ext uri="{FF2B5EF4-FFF2-40B4-BE49-F238E27FC236}">
              <a16:creationId xmlns:a16="http://schemas.microsoft.com/office/drawing/2014/main" id="{00000000-0008-0000-0700-000034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565" name="Text Box 38">
          <a:extLst>
            <a:ext uri="{FF2B5EF4-FFF2-40B4-BE49-F238E27FC236}">
              <a16:creationId xmlns:a16="http://schemas.microsoft.com/office/drawing/2014/main" id="{00000000-0008-0000-0700-000035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566" name="Text Box 38">
          <a:extLst>
            <a:ext uri="{FF2B5EF4-FFF2-40B4-BE49-F238E27FC236}">
              <a16:creationId xmlns:a16="http://schemas.microsoft.com/office/drawing/2014/main" id="{00000000-0008-0000-0700-000036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567" name="Text Box 38">
          <a:extLst>
            <a:ext uri="{FF2B5EF4-FFF2-40B4-BE49-F238E27FC236}">
              <a16:creationId xmlns:a16="http://schemas.microsoft.com/office/drawing/2014/main" id="{00000000-0008-0000-0700-00003702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568" name="Text Box 38">
          <a:extLst>
            <a:ext uri="{FF2B5EF4-FFF2-40B4-BE49-F238E27FC236}">
              <a16:creationId xmlns:a16="http://schemas.microsoft.com/office/drawing/2014/main" id="{00000000-0008-0000-0700-000038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569" name="Text Box 38">
          <a:extLst>
            <a:ext uri="{FF2B5EF4-FFF2-40B4-BE49-F238E27FC236}">
              <a16:creationId xmlns:a16="http://schemas.microsoft.com/office/drawing/2014/main" id="{00000000-0008-0000-0700-00003902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570" name="Text Box 5">
          <a:extLst>
            <a:ext uri="{FF2B5EF4-FFF2-40B4-BE49-F238E27FC236}">
              <a16:creationId xmlns:a16="http://schemas.microsoft.com/office/drawing/2014/main" id="{00000000-0008-0000-0700-00003A020000}"/>
            </a:ext>
          </a:extLst>
        </xdr:cNvPr>
        <xdr:cNvSpPr txBox="1">
          <a:spLocks noChangeArrowheads="1"/>
        </xdr:cNvSpPr>
      </xdr:nvSpPr>
      <xdr:spPr bwMode="auto">
        <a:xfrm>
          <a:off x="3952875" y="288226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571" name="Text Box 38">
          <a:extLst>
            <a:ext uri="{FF2B5EF4-FFF2-40B4-BE49-F238E27FC236}">
              <a16:creationId xmlns:a16="http://schemas.microsoft.com/office/drawing/2014/main" id="{00000000-0008-0000-0700-00003B02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572" name="Text Box 38">
          <a:extLst>
            <a:ext uri="{FF2B5EF4-FFF2-40B4-BE49-F238E27FC236}">
              <a16:creationId xmlns:a16="http://schemas.microsoft.com/office/drawing/2014/main" id="{00000000-0008-0000-0700-00003C02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573" name="Text Box 5">
          <a:extLst>
            <a:ext uri="{FF2B5EF4-FFF2-40B4-BE49-F238E27FC236}">
              <a16:creationId xmlns:a16="http://schemas.microsoft.com/office/drawing/2014/main" id="{00000000-0008-0000-0700-00003D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574" name="Text Box 5">
          <a:extLst>
            <a:ext uri="{FF2B5EF4-FFF2-40B4-BE49-F238E27FC236}">
              <a16:creationId xmlns:a16="http://schemas.microsoft.com/office/drawing/2014/main" id="{00000000-0008-0000-0700-00003E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575" name="Text Box 5">
          <a:extLst>
            <a:ext uri="{FF2B5EF4-FFF2-40B4-BE49-F238E27FC236}">
              <a16:creationId xmlns:a16="http://schemas.microsoft.com/office/drawing/2014/main" id="{00000000-0008-0000-0700-00003F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576" name="Text Box 5">
          <a:extLst>
            <a:ext uri="{FF2B5EF4-FFF2-40B4-BE49-F238E27FC236}">
              <a16:creationId xmlns:a16="http://schemas.microsoft.com/office/drawing/2014/main" id="{00000000-0008-0000-0700-000040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577" name="Text Box 5">
          <a:extLst>
            <a:ext uri="{FF2B5EF4-FFF2-40B4-BE49-F238E27FC236}">
              <a16:creationId xmlns:a16="http://schemas.microsoft.com/office/drawing/2014/main" id="{00000000-0008-0000-0700-000041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578" name="Text Box 5">
          <a:extLst>
            <a:ext uri="{FF2B5EF4-FFF2-40B4-BE49-F238E27FC236}">
              <a16:creationId xmlns:a16="http://schemas.microsoft.com/office/drawing/2014/main" id="{00000000-0008-0000-0700-000042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133350"/>
    <xdr:sp macro="" textlink="">
      <xdr:nvSpPr>
        <xdr:cNvPr id="579" name="Text Box 5">
          <a:extLst>
            <a:ext uri="{FF2B5EF4-FFF2-40B4-BE49-F238E27FC236}">
              <a16:creationId xmlns:a16="http://schemas.microsoft.com/office/drawing/2014/main" id="{00000000-0008-0000-0700-000043020000}"/>
            </a:ext>
          </a:extLst>
        </xdr:cNvPr>
        <xdr:cNvSpPr txBox="1">
          <a:spLocks noChangeArrowheads="1"/>
        </xdr:cNvSpPr>
      </xdr:nvSpPr>
      <xdr:spPr bwMode="auto">
        <a:xfrm>
          <a:off x="3952875" y="28822650"/>
          <a:ext cx="76200" cy="133350"/>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580" name="Text Box 5">
          <a:extLst>
            <a:ext uri="{FF2B5EF4-FFF2-40B4-BE49-F238E27FC236}">
              <a16:creationId xmlns:a16="http://schemas.microsoft.com/office/drawing/2014/main" id="{00000000-0008-0000-0700-000044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581" name="Text Box 5">
          <a:extLst>
            <a:ext uri="{FF2B5EF4-FFF2-40B4-BE49-F238E27FC236}">
              <a16:creationId xmlns:a16="http://schemas.microsoft.com/office/drawing/2014/main" id="{00000000-0008-0000-0700-000045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582" name="Text Box 34">
          <a:extLst>
            <a:ext uri="{FF2B5EF4-FFF2-40B4-BE49-F238E27FC236}">
              <a16:creationId xmlns:a16="http://schemas.microsoft.com/office/drawing/2014/main" id="{00000000-0008-0000-0700-000046020000}"/>
            </a:ext>
          </a:extLst>
        </xdr:cNvPr>
        <xdr:cNvSpPr txBox="1">
          <a:spLocks noChangeArrowheads="1"/>
        </xdr:cNvSpPr>
      </xdr:nvSpPr>
      <xdr:spPr bwMode="auto">
        <a:xfrm>
          <a:off x="450532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583" name="Text Box 5">
          <a:extLst>
            <a:ext uri="{FF2B5EF4-FFF2-40B4-BE49-F238E27FC236}">
              <a16:creationId xmlns:a16="http://schemas.microsoft.com/office/drawing/2014/main" id="{00000000-0008-0000-0700-000047020000}"/>
            </a:ext>
          </a:extLst>
        </xdr:cNvPr>
        <xdr:cNvSpPr txBox="1">
          <a:spLocks noChangeArrowheads="1"/>
        </xdr:cNvSpPr>
      </xdr:nvSpPr>
      <xdr:spPr bwMode="auto">
        <a:xfrm>
          <a:off x="3952875" y="2882265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584" name="Text Box 24">
          <a:extLst>
            <a:ext uri="{FF2B5EF4-FFF2-40B4-BE49-F238E27FC236}">
              <a16:creationId xmlns:a16="http://schemas.microsoft.com/office/drawing/2014/main" id="{00000000-0008-0000-0700-000048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585" name="Text Box 5">
          <a:extLst>
            <a:ext uri="{FF2B5EF4-FFF2-40B4-BE49-F238E27FC236}">
              <a16:creationId xmlns:a16="http://schemas.microsoft.com/office/drawing/2014/main" id="{00000000-0008-0000-0700-000049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586" name="Text Box 5">
          <a:extLst>
            <a:ext uri="{FF2B5EF4-FFF2-40B4-BE49-F238E27FC236}">
              <a16:creationId xmlns:a16="http://schemas.microsoft.com/office/drawing/2014/main" id="{00000000-0008-0000-0700-00004A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587" name="Text Box 5">
          <a:extLst>
            <a:ext uri="{FF2B5EF4-FFF2-40B4-BE49-F238E27FC236}">
              <a16:creationId xmlns:a16="http://schemas.microsoft.com/office/drawing/2014/main" id="{00000000-0008-0000-0700-00004B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588" name="Text Box 5">
          <a:extLst>
            <a:ext uri="{FF2B5EF4-FFF2-40B4-BE49-F238E27FC236}">
              <a16:creationId xmlns:a16="http://schemas.microsoft.com/office/drawing/2014/main" id="{00000000-0008-0000-0700-00004C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0050"/>
    <xdr:sp macro="" textlink="">
      <xdr:nvSpPr>
        <xdr:cNvPr id="589" name="Text Box 5">
          <a:extLst>
            <a:ext uri="{FF2B5EF4-FFF2-40B4-BE49-F238E27FC236}">
              <a16:creationId xmlns:a16="http://schemas.microsoft.com/office/drawing/2014/main" id="{00000000-0008-0000-0700-00004D020000}"/>
            </a:ext>
          </a:extLst>
        </xdr:cNvPr>
        <xdr:cNvSpPr txBox="1">
          <a:spLocks noChangeArrowheads="1"/>
        </xdr:cNvSpPr>
      </xdr:nvSpPr>
      <xdr:spPr bwMode="auto">
        <a:xfrm>
          <a:off x="3952875" y="28822650"/>
          <a:ext cx="76200" cy="400050"/>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590" name="Text Box 5">
          <a:extLst>
            <a:ext uri="{FF2B5EF4-FFF2-40B4-BE49-F238E27FC236}">
              <a16:creationId xmlns:a16="http://schemas.microsoft.com/office/drawing/2014/main" id="{00000000-0008-0000-0700-00004E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591" name="Text Box 5">
          <a:extLst>
            <a:ext uri="{FF2B5EF4-FFF2-40B4-BE49-F238E27FC236}">
              <a16:creationId xmlns:a16="http://schemas.microsoft.com/office/drawing/2014/main" id="{00000000-0008-0000-0700-00004F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592" name="Text Box 34">
          <a:extLst>
            <a:ext uri="{FF2B5EF4-FFF2-40B4-BE49-F238E27FC236}">
              <a16:creationId xmlns:a16="http://schemas.microsoft.com/office/drawing/2014/main" id="{00000000-0008-0000-0700-000050020000}"/>
            </a:ext>
          </a:extLst>
        </xdr:cNvPr>
        <xdr:cNvSpPr txBox="1">
          <a:spLocks noChangeArrowheads="1"/>
        </xdr:cNvSpPr>
      </xdr:nvSpPr>
      <xdr:spPr bwMode="auto">
        <a:xfrm>
          <a:off x="450532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593" name="Text Box 153">
          <a:extLst>
            <a:ext uri="{FF2B5EF4-FFF2-40B4-BE49-F238E27FC236}">
              <a16:creationId xmlns:a16="http://schemas.microsoft.com/office/drawing/2014/main" id="{00000000-0008-0000-0700-000051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594" name="Text Box 154">
          <a:extLst>
            <a:ext uri="{FF2B5EF4-FFF2-40B4-BE49-F238E27FC236}">
              <a16:creationId xmlns:a16="http://schemas.microsoft.com/office/drawing/2014/main" id="{00000000-0008-0000-0700-000052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595" name="Text Box 24">
          <a:extLst>
            <a:ext uri="{FF2B5EF4-FFF2-40B4-BE49-F238E27FC236}">
              <a16:creationId xmlns:a16="http://schemas.microsoft.com/office/drawing/2014/main" id="{00000000-0008-0000-0700-000053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596" name="Text Box 3">
          <a:extLst>
            <a:ext uri="{FF2B5EF4-FFF2-40B4-BE49-F238E27FC236}">
              <a16:creationId xmlns:a16="http://schemas.microsoft.com/office/drawing/2014/main" id="{00000000-0008-0000-0700-000054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597" name="Text Box 4">
          <a:extLst>
            <a:ext uri="{FF2B5EF4-FFF2-40B4-BE49-F238E27FC236}">
              <a16:creationId xmlns:a16="http://schemas.microsoft.com/office/drawing/2014/main" id="{00000000-0008-0000-0700-000055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598" name="Text Box 5">
          <a:extLst>
            <a:ext uri="{FF2B5EF4-FFF2-40B4-BE49-F238E27FC236}">
              <a16:creationId xmlns:a16="http://schemas.microsoft.com/office/drawing/2014/main" id="{00000000-0008-0000-0700-000056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599" name="Text Box 6">
          <a:extLst>
            <a:ext uri="{FF2B5EF4-FFF2-40B4-BE49-F238E27FC236}">
              <a16:creationId xmlns:a16="http://schemas.microsoft.com/office/drawing/2014/main" id="{00000000-0008-0000-0700-000057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00" name="Text Box 7">
          <a:extLst>
            <a:ext uri="{FF2B5EF4-FFF2-40B4-BE49-F238E27FC236}">
              <a16:creationId xmlns:a16="http://schemas.microsoft.com/office/drawing/2014/main" id="{00000000-0008-0000-0700-000058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01" name="Text Box 8">
          <a:extLst>
            <a:ext uri="{FF2B5EF4-FFF2-40B4-BE49-F238E27FC236}">
              <a16:creationId xmlns:a16="http://schemas.microsoft.com/office/drawing/2014/main" id="{00000000-0008-0000-0700-000059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602" name="Text Box 34">
          <a:extLst>
            <a:ext uri="{FF2B5EF4-FFF2-40B4-BE49-F238E27FC236}">
              <a16:creationId xmlns:a16="http://schemas.microsoft.com/office/drawing/2014/main" id="{00000000-0008-0000-0700-00005A020000}"/>
            </a:ext>
          </a:extLst>
        </xdr:cNvPr>
        <xdr:cNvSpPr txBox="1">
          <a:spLocks noChangeArrowheads="1"/>
        </xdr:cNvSpPr>
      </xdr:nvSpPr>
      <xdr:spPr bwMode="auto">
        <a:xfrm>
          <a:off x="450532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603" name="Text Box 5">
          <a:extLst>
            <a:ext uri="{FF2B5EF4-FFF2-40B4-BE49-F238E27FC236}">
              <a16:creationId xmlns:a16="http://schemas.microsoft.com/office/drawing/2014/main" id="{00000000-0008-0000-0700-00005B020000}"/>
            </a:ext>
          </a:extLst>
        </xdr:cNvPr>
        <xdr:cNvSpPr txBox="1">
          <a:spLocks noChangeArrowheads="1"/>
        </xdr:cNvSpPr>
      </xdr:nvSpPr>
      <xdr:spPr bwMode="auto">
        <a:xfrm>
          <a:off x="3952875" y="2882265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04" name="Text Box 24">
          <a:extLst>
            <a:ext uri="{FF2B5EF4-FFF2-40B4-BE49-F238E27FC236}">
              <a16:creationId xmlns:a16="http://schemas.microsoft.com/office/drawing/2014/main" id="{00000000-0008-0000-0700-00005C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05" name="Text Box 5">
          <a:extLst>
            <a:ext uri="{FF2B5EF4-FFF2-40B4-BE49-F238E27FC236}">
              <a16:creationId xmlns:a16="http://schemas.microsoft.com/office/drawing/2014/main" id="{00000000-0008-0000-0700-00005D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06" name="Text Box 5">
          <a:extLst>
            <a:ext uri="{FF2B5EF4-FFF2-40B4-BE49-F238E27FC236}">
              <a16:creationId xmlns:a16="http://schemas.microsoft.com/office/drawing/2014/main" id="{00000000-0008-0000-0700-00005E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07" name="Text Box 5">
          <a:extLst>
            <a:ext uri="{FF2B5EF4-FFF2-40B4-BE49-F238E27FC236}">
              <a16:creationId xmlns:a16="http://schemas.microsoft.com/office/drawing/2014/main" id="{00000000-0008-0000-0700-00005F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608" name="Text Box 34">
          <a:extLst>
            <a:ext uri="{FF2B5EF4-FFF2-40B4-BE49-F238E27FC236}">
              <a16:creationId xmlns:a16="http://schemas.microsoft.com/office/drawing/2014/main" id="{00000000-0008-0000-0700-000060020000}"/>
            </a:ext>
          </a:extLst>
        </xdr:cNvPr>
        <xdr:cNvSpPr txBox="1">
          <a:spLocks noChangeArrowheads="1"/>
        </xdr:cNvSpPr>
      </xdr:nvSpPr>
      <xdr:spPr bwMode="auto">
        <a:xfrm>
          <a:off x="450532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09" name="Text Box 5">
          <a:extLst>
            <a:ext uri="{FF2B5EF4-FFF2-40B4-BE49-F238E27FC236}">
              <a16:creationId xmlns:a16="http://schemas.microsoft.com/office/drawing/2014/main" id="{00000000-0008-0000-0700-000061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10" name="Text Box 5">
          <a:extLst>
            <a:ext uri="{FF2B5EF4-FFF2-40B4-BE49-F238E27FC236}">
              <a16:creationId xmlns:a16="http://schemas.microsoft.com/office/drawing/2014/main" id="{00000000-0008-0000-0700-000062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611" name="Text Box 5">
          <a:extLst>
            <a:ext uri="{FF2B5EF4-FFF2-40B4-BE49-F238E27FC236}">
              <a16:creationId xmlns:a16="http://schemas.microsoft.com/office/drawing/2014/main" id="{00000000-0008-0000-0700-000063020000}"/>
            </a:ext>
          </a:extLst>
        </xdr:cNvPr>
        <xdr:cNvSpPr txBox="1">
          <a:spLocks noChangeArrowheads="1"/>
        </xdr:cNvSpPr>
      </xdr:nvSpPr>
      <xdr:spPr bwMode="auto">
        <a:xfrm>
          <a:off x="3952875" y="2882265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12" name="Text Box 24">
          <a:extLst>
            <a:ext uri="{FF2B5EF4-FFF2-40B4-BE49-F238E27FC236}">
              <a16:creationId xmlns:a16="http://schemas.microsoft.com/office/drawing/2014/main" id="{00000000-0008-0000-0700-000064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13" name="Text Box 5">
          <a:extLst>
            <a:ext uri="{FF2B5EF4-FFF2-40B4-BE49-F238E27FC236}">
              <a16:creationId xmlns:a16="http://schemas.microsoft.com/office/drawing/2014/main" id="{00000000-0008-0000-0700-000065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14" name="Text Box 5">
          <a:extLst>
            <a:ext uri="{FF2B5EF4-FFF2-40B4-BE49-F238E27FC236}">
              <a16:creationId xmlns:a16="http://schemas.microsoft.com/office/drawing/2014/main" id="{00000000-0008-0000-0700-000066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15" name="Text Box 5">
          <a:extLst>
            <a:ext uri="{FF2B5EF4-FFF2-40B4-BE49-F238E27FC236}">
              <a16:creationId xmlns:a16="http://schemas.microsoft.com/office/drawing/2014/main" id="{00000000-0008-0000-0700-000067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16" name="Text Box 5">
          <a:extLst>
            <a:ext uri="{FF2B5EF4-FFF2-40B4-BE49-F238E27FC236}">
              <a16:creationId xmlns:a16="http://schemas.microsoft.com/office/drawing/2014/main" id="{00000000-0008-0000-0700-000068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17" name="Text Box 5">
          <a:extLst>
            <a:ext uri="{FF2B5EF4-FFF2-40B4-BE49-F238E27FC236}">
              <a16:creationId xmlns:a16="http://schemas.microsoft.com/office/drawing/2014/main" id="{00000000-0008-0000-0700-000069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0050"/>
    <xdr:sp macro="" textlink="">
      <xdr:nvSpPr>
        <xdr:cNvPr id="618" name="Text Box 5">
          <a:extLst>
            <a:ext uri="{FF2B5EF4-FFF2-40B4-BE49-F238E27FC236}">
              <a16:creationId xmlns:a16="http://schemas.microsoft.com/office/drawing/2014/main" id="{00000000-0008-0000-0700-00006A020000}"/>
            </a:ext>
          </a:extLst>
        </xdr:cNvPr>
        <xdr:cNvSpPr txBox="1">
          <a:spLocks noChangeArrowheads="1"/>
        </xdr:cNvSpPr>
      </xdr:nvSpPr>
      <xdr:spPr bwMode="auto">
        <a:xfrm>
          <a:off x="3952875" y="28822650"/>
          <a:ext cx="76200" cy="400050"/>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19" name="Text Box 5">
          <a:extLst>
            <a:ext uri="{FF2B5EF4-FFF2-40B4-BE49-F238E27FC236}">
              <a16:creationId xmlns:a16="http://schemas.microsoft.com/office/drawing/2014/main" id="{00000000-0008-0000-0700-00006B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20" name="Text Box 5">
          <a:extLst>
            <a:ext uri="{FF2B5EF4-FFF2-40B4-BE49-F238E27FC236}">
              <a16:creationId xmlns:a16="http://schemas.microsoft.com/office/drawing/2014/main" id="{00000000-0008-0000-0700-00006C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621" name="Text Box 34">
          <a:extLst>
            <a:ext uri="{FF2B5EF4-FFF2-40B4-BE49-F238E27FC236}">
              <a16:creationId xmlns:a16="http://schemas.microsoft.com/office/drawing/2014/main" id="{00000000-0008-0000-0700-00006D020000}"/>
            </a:ext>
          </a:extLst>
        </xdr:cNvPr>
        <xdr:cNvSpPr txBox="1">
          <a:spLocks noChangeArrowheads="1"/>
        </xdr:cNvSpPr>
      </xdr:nvSpPr>
      <xdr:spPr bwMode="auto">
        <a:xfrm>
          <a:off x="450532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22" name="Text Box 153">
          <a:extLst>
            <a:ext uri="{FF2B5EF4-FFF2-40B4-BE49-F238E27FC236}">
              <a16:creationId xmlns:a16="http://schemas.microsoft.com/office/drawing/2014/main" id="{00000000-0008-0000-0700-00006E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23" name="Text Box 154">
          <a:extLst>
            <a:ext uri="{FF2B5EF4-FFF2-40B4-BE49-F238E27FC236}">
              <a16:creationId xmlns:a16="http://schemas.microsoft.com/office/drawing/2014/main" id="{00000000-0008-0000-0700-00006F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24" name="Text Box 24">
          <a:extLst>
            <a:ext uri="{FF2B5EF4-FFF2-40B4-BE49-F238E27FC236}">
              <a16:creationId xmlns:a16="http://schemas.microsoft.com/office/drawing/2014/main" id="{00000000-0008-0000-0700-000070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25" name="Text Box 3">
          <a:extLst>
            <a:ext uri="{FF2B5EF4-FFF2-40B4-BE49-F238E27FC236}">
              <a16:creationId xmlns:a16="http://schemas.microsoft.com/office/drawing/2014/main" id="{00000000-0008-0000-0700-000071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26" name="Text Box 4">
          <a:extLst>
            <a:ext uri="{FF2B5EF4-FFF2-40B4-BE49-F238E27FC236}">
              <a16:creationId xmlns:a16="http://schemas.microsoft.com/office/drawing/2014/main" id="{00000000-0008-0000-0700-000072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27" name="Text Box 5">
          <a:extLst>
            <a:ext uri="{FF2B5EF4-FFF2-40B4-BE49-F238E27FC236}">
              <a16:creationId xmlns:a16="http://schemas.microsoft.com/office/drawing/2014/main" id="{00000000-0008-0000-0700-000073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28" name="Text Box 6">
          <a:extLst>
            <a:ext uri="{FF2B5EF4-FFF2-40B4-BE49-F238E27FC236}">
              <a16:creationId xmlns:a16="http://schemas.microsoft.com/office/drawing/2014/main" id="{00000000-0008-0000-0700-000074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29" name="Text Box 7">
          <a:extLst>
            <a:ext uri="{FF2B5EF4-FFF2-40B4-BE49-F238E27FC236}">
              <a16:creationId xmlns:a16="http://schemas.microsoft.com/office/drawing/2014/main" id="{00000000-0008-0000-0700-000075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30" name="Text Box 8">
          <a:extLst>
            <a:ext uri="{FF2B5EF4-FFF2-40B4-BE49-F238E27FC236}">
              <a16:creationId xmlns:a16="http://schemas.microsoft.com/office/drawing/2014/main" id="{00000000-0008-0000-0700-000076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631" name="Text Box 34">
          <a:extLst>
            <a:ext uri="{FF2B5EF4-FFF2-40B4-BE49-F238E27FC236}">
              <a16:creationId xmlns:a16="http://schemas.microsoft.com/office/drawing/2014/main" id="{00000000-0008-0000-0700-000077020000}"/>
            </a:ext>
          </a:extLst>
        </xdr:cNvPr>
        <xdr:cNvSpPr txBox="1">
          <a:spLocks noChangeArrowheads="1"/>
        </xdr:cNvSpPr>
      </xdr:nvSpPr>
      <xdr:spPr bwMode="auto">
        <a:xfrm>
          <a:off x="450532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632" name="Text Box 5">
          <a:extLst>
            <a:ext uri="{FF2B5EF4-FFF2-40B4-BE49-F238E27FC236}">
              <a16:creationId xmlns:a16="http://schemas.microsoft.com/office/drawing/2014/main" id="{00000000-0008-0000-0700-000078020000}"/>
            </a:ext>
          </a:extLst>
        </xdr:cNvPr>
        <xdr:cNvSpPr txBox="1">
          <a:spLocks noChangeArrowheads="1"/>
        </xdr:cNvSpPr>
      </xdr:nvSpPr>
      <xdr:spPr bwMode="auto">
        <a:xfrm>
          <a:off x="3952875" y="2882265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33" name="Text Box 24">
          <a:extLst>
            <a:ext uri="{FF2B5EF4-FFF2-40B4-BE49-F238E27FC236}">
              <a16:creationId xmlns:a16="http://schemas.microsoft.com/office/drawing/2014/main" id="{00000000-0008-0000-0700-000079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34" name="Text Box 5">
          <a:extLst>
            <a:ext uri="{FF2B5EF4-FFF2-40B4-BE49-F238E27FC236}">
              <a16:creationId xmlns:a16="http://schemas.microsoft.com/office/drawing/2014/main" id="{00000000-0008-0000-0700-00007A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35" name="Text Box 5">
          <a:extLst>
            <a:ext uri="{FF2B5EF4-FFF2-40B4-BE49-F238E27FC236}">
              <a16:creationId xmlns:a16="http://schemas.microsoft.com/office/drawing/2014/main" id="{00000000-0008-0000-0700-00007B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133350"/>
    <xdr:sp macro="" textlink="">
      <xdr:nvSpPr>
        <xdr:cNvPr id="636" name="Text Box 5">
          <a:extLst>
            <a:ext uri="{FF2B5EF4-FFF2-40B4-BE49-F238E27FC236}">
              <a16:creationId xmlns:a16="http://schemas.microsoft.com/office/drawing/2014/main" id="{00000000-0008-0000-0700-00007C020000}"/>
            </a:ext>
          </a:extLst>
        </xdr:cNvPr>
        <xdr:cNvSpPr txBox="1">
          <a:spLocks noChangeArrowheads="1"/>
        </xdr:cNvSpPr>
      </xdr:nvSpPr>
      <xdr:spPr bwMode="auto">
        <a:xfrm>
          <a:off x="3952875" y="28822650"/>
          <a:ext cx="76200" cy="133350"/>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37" name="Text Box 5">
          <a:extLst>
            <a:ext uri="{FF2B5EF4-FFF2-40B4-BE49-F238E27FC236}">
              <a16:creationId xmlns:a16="http://schemas.microsoft.com/office/drawing/2014/main" id="{00000000-0008-0000-0700-00007D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38" name="Text Box 5">
          <a:extLst>
            <a:ext uri="{FF2B5EF4-FFF2-40B4-BE49-F238E27FC236}">
              <a16:creationId xmlns:a16="http://schemas.microsoft.com/office/drawing/2014/main" id="{00000000-0008-0000-0700-00007E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639" name="Text Box 34">
          <a:extLst>
            <a:ext uri="{FF2B5EF4-FFF2-40B4-BE49-F238E27FC236}">
              <a16:creationId xmlns:a16="http://schemas.microsoft.com/office/drawing/2014/main" id="{00000000-0008-0000-0700-00007F020000}"/>
            </a:ext>
          </a:extLst>
        </xdr:cNvPr>
        <xdr:cNvSpPr txBox="1">
          <a:spLocks noChangeArrowheads="1"/>
        </xdr:cNvSpPr>
      </xdr:nvSpPr>
      <xdr:spPr bwMode="auto">
        <a:xfrm>
          <a:off x="450532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40" name="Text Box 5">
          <a:extLst>
            <a:ext uri="{FF2B5EF4-FFF2-40B4-BE49-F238E27FC236}">
              <a16:creationId xmlns:a16="http://schemas.microsoft.com/office/drawing/2014/main" id="{00000000-0008-0000-0700-000080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41" name="Text Box 5">
          <a:extLst>
            <a:ext uri="{FF2B5EF4-FFF2-40B4-BE49-F238E27FC236}">
              <a16:creationId xmlns:a16="http://schemas.microsoft.com/office/drawing/2014/main" id="{00000000-0008-0000-0700-000081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642" name="Text Box 5">
          <a:extLst>
            <a:ext uri="{FF2B5EF4-FFF2-40B4-BE49-F238E27FC236}">
              <a16:creationId xmlns:a16="http://schemas.microsoft.com/office/drawing/2014/main" id="{00000000-0008-0000-0700-000082020000}"/>
            </a:ext>
          </a:extLst>
        </xdr:cNvPr>
        <xdr:cNvSpPr txBox="1">
          <a:spLocks noChangeArrowheads="1"/>
        </xdr:cNvSpPr>
      </xdr:nvSpPr>
      <xdr:spPr bwMode="auto">
        <a:xfrm>
          <a:off x="3952875" y="2882265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43" name="Text Box 24">
          <a:extLst>
            <a:ext uri="{FF2B5EF4-FFF2-40B4-BE49-F238E27FC236}">
              <a16:creationId xmlns:a16="http://schemas.microsoft.com/office/drawing/2014/main" id="{00000000-0008-0000-0700-000083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44" name="Text Box 5">
          <a:extLst>
            <a:ext uri="{FF2B5EF4-FFF2-40B4-BE49-F238E27FC236}">
              <a16:creationId xmlns:a16="http://schemas.microsoft.com/office/drawing/2014/main" id="{00000000-0008-0000-0700-000084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45" name="Text Box 5">
          <a:extLst>
            <a:ext uri="{FF2B5EF4-FFF2-40B4-BE49-F238E27FC236}">
              <a16:creationId xmlns:a16="http://schemas.microsoft.com/office/drawing/2014/main" id="{00000000-0008-0000-0700-000085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46" name="Text Box 5">
          <a:extLst>
            <a:ext uri="{FF2B5EF4-FFF2-40B4-BE49-F238E27FC236}">
              <a16:creationId xmlns:a16="http://schemas.microsoft.com/office/drawing/2014/main" id="{00000000-0008-0000-0700-000086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47" name="Text Box 5">
          <a:extLst>
            <a:ext uri="{FF2B5EF4-FFF2-40B4-BE49-F238E27FC236}">
              <a16:creationId xmlns:a16="http://schemas.microsoft.com/office/drawing/2014/main" id="{00000000-0008-0000-0700-000087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48" name="Text Box 5">
          <a:extLst>
            <a:ext uri="{FF2B5EF4-FFF2-40B4-BE49-F238E27FC236}">
              <a16:creationId xmlns:a16="http://schemas.microsoft.com/office/drawing/2014/main" id="{00000000-0008-0000-0700-000088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0050"/>
    <xdr:sp macro="" textlink="">
      <xdr:nvSpPr>
        <xdr:cNvPr id="649" name="Text Box 5">
          <a:extLst>
            <a:ext uri="{FF2B5EF4-FFF2-40B4-BE49-F238E27FC236}">
              <a16:creationId xmlns:a16="http://schemas.microsoft.com/office/drawing/2014/main" id="{00000000-0008-0000-0700-000089020000}"/>
            </a:ext>
          </a:extLst>
        </xdr:cNvPr>
        <xdr:cNvSpPr txBox="1">
          <a:spLocks noChangeArrowheads="1"/>
        </xdr:cNvSpPr>
      </xdr:nvSpPr>
      <xdr:spPr bwMode="auto">
        <a:xfrm>
          <a:off x="3952875" y="28822650"/>
          <a:ext cx="76200" cy="400050"/>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50" name="Text Box 5">
          <a:extLst>
            <a:ext uri="{FF2B5EF4-FFF2-40B4-BE49-F238E27FC236}">
              <a16:creationId xmlns:a16="http://schemas.microsoft.com/office/drawing/2014/main" id="{00000000-0008-0000-0700-00008A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51" name="Text Box 5">
          <a:extLst>
            <a:ext uri="{FF2B5EF4-FFF2-40B4-BE49-F238E27FC236}">
              <a16:creationId xmlns:a16="http://schemas.microsoft.com/office/drawing/2014/main" id="{00000000-0008-0000-0700-00008B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652" name="Text Box 34">
          <a:extLst>
            <a:ext uri="{FF2B5EF4-FFF2-40B4-BE49-F238E27FC236}">
              <a16:creationId xmlns:a16="http://schemas.microsoft.com/office/drawing/2014/main" id="{00000000-0008-0000-0700-00008C020000}"/>
            </a:ext>
          </a:extLst>
        </xdr:cNvPr>
        <xdr:cNvSpPr txBox="1">
          <a:spLocks noChangeArrowheads="1"/>
        </xdr:cNvSpPr>
      </xdr:nvSpPr>
      <xdr:spPr bwMode="auto">
        <a:xfrm>
          <a:off x="450532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53" name="Text Box 153">
          <a:extLst>
            <a:ext uri="{FF2B5EF4-FFF2-40B4-BE49-F238E27FC236}">
              <a16:creationId xmlns:a16="http://schemas.microsoft.com/office/drawing/2014/main" id="{00000000-0008-0000-0700-00008D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54" name="Text Box 154">
          <a:extLst>
            <a:ext uri="{FF2B5EF4-FFF2-40B4-BE49-F238E27FC236}">
              <a16:creationId xmlns:a16="http://schemas.microsoft.com/office/drawing/2014/main" id="{00000000-0008-0000-0700-00008E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55" name="Text Box 24">
          <a:extLst>
            <a:ext uri="{FF2B5EF4-FFF2-40B4-BE49-F238E27FC236}">
              <a16:creationId xmlns:a16="http://schemas.microsoft.com/office/drawing/2014/main" id="{00000000-0008-0000-0700-00008F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56" name="Text Box 3">
          <a:extLst>
            <a:ext uri="{FF2B5EF4-FFF2-40B4-BE49-F238E27FC236}">
              <a16:creationId xmlns:a16="http://schemas.microsoft.com/office/drawing/2014/main" id="{00000000-0008-0000-0700-000090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57" name="Text Box 4">
          <a:extLst>
            <a:ext uri="{FF2B5EF4-FFF2-40B4-BE49-F238E27FC236}">
              <a16:creationId xmlns:a16="http://schemas.microsoft.com/office/drawing/2014/main" id="{00000000-0008-0000-0700-000091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58" name="Text Box 5">
          <a:extLst>
            <a:ext uri="{FF2B5EF4-FFF2-40B4-BE49-F238E27FC236}">
              <a16:creationId xmlns:a16="http://schemas.microsoft.com/office/drawing/2014/main" id="{00000000-0008-0000-0700-000092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59" name="Text Box 6">
          <a:extLst>
            <a:ext uri="{FF2B5EF4-FFF2-40B4-BE49-F238E27FC236}">
              <a16:creationId xmlns:a16="http://schemas.microsoft.com/office/drawing/2014/main" id="{00000000-0008-0000-0700-000093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60" name="Text Box 7">
          <a:extLst>
            <a:ext uri="{FF2B5EF4-FFF2-40B4-BE49-F238E27FC236}">
              <a16:creationId xmlns:a16="http://schemas.microsoft.com/office/drawing/2014/main" id="{00000000-0008-0000-0700-000094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61" name="Text Box 8">
          <a:extLst>
            <a:ext uri="{FF2B5EF4-FFF2-40B4-BE49-F238E27FC236}">
              <a16:creationId xmlns:a16="http://schemas.microsoft.com/office/drawing/2014/main" id="{00000000-0008-0000-0700-000095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662" name="Text Box 34">
          <a:extLst>
            <a:ext uri="{FF2B5EF4-FFF2-40B4-BE49-F238E27FC236}">
              <a16:creationId xmlns:a16="http://schemas.microsoft.com/office/drawing/2014/main" id="{00000000-0008-0000-0700-000096020000}"/>
            </a:ext>
          </a:extLst>
        </xdr:cNvPr>
        <xdr:cNvSpPr txBox="1">
          <a:spLocks noChangeArrowheads="1"/>
        </xdr:cNvSpPr>
      </xdr:nvSpPr>
      <xdr:spPr bwMode="auto">
        <a:xfrm>
          <a:off x="450532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663" name="Text Box 5">
          <a:extLst>
            <a:ext uri="{FF2B5EF4-FFF2-40B4-BE49-F238E27FC236}">
              <a16:creationId xmlns:a16="http://schemas.microsoft.com/office/drawing/2014/main" id="{00000000-0008-0000-0700-000097020000}"/>
            </a:ext>
          </a:extLst>
        </xdr:cNvPr>
        <xdr:cNvSpPr txBox="1">
          <a:spLocks noChangeArrowheads="1"/>
        </xdr:cNvSpPr>
      </xdr:nvSpPr>
      <xdr:spPr bwMode="auto">
        <a:xfrm>
          <a:off x="3952875" y="2882265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64" name="Text Box 24">
          <a:extLst>
            <a:ext uri="{FF2B5EF4-FFF2-40B4-BE49-F238E27FC236}">
              <a16:creationId xmlns:a16="http://schemas.microsoft.com/office/drawing/2014/main" id="{00000000-0008-0000-0700-000098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65" name="Text Box 5">
          <a:extLst>
            <a:ext uri="{FF2B5EF4-FFF2-40B4-BE49-F238E27FC236}">
              <a16:creationId xmlns:a16="http://schemas.microsoft.com/office/drawing/2014/main" id="{00000000-0008-0000-0700-000099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66" name="Text Box 5">
          <a:extLst>
            <a:ext uri="{FF2B5EF4-FFF2-40B4-BE49-F238E27FC236}">
              <a16:creationId xmlns:a16="http://schemas.microsoft.com/office/drawing/2014/main" id="{00000000-0008-0000-0700-00009A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133350"/>
    <xdr:sp macro="" textlink="">
      <xdr:nvSpPr>
        <xdr:cNvPr id="667" name="Text Box 5">
          <a:extLst>
            <a:ext uri="{FF2B5EF4-FFF2-40B4-BE49-F238E27FC236}">
              <a16:creationId xmlns:a16="http://schemas.microsoft.com/office/drawing/2014/main" id="{00000000-0008-0000-0700-00009B020000}"/>
            </a:ext>
          </a:extLst>
        </xdr:cNvPr>
        <xdr:cNvSpPr txBox="1">
          <a:spLocks noChangeArrowheads="1"/>
        </xdr:cNvSpPr>
      </xdr:nvSpPr>
      <xdr:spPr bwMode="auto">
        <a:xfrm>
          <a:off x="3952875" y="28822650"/>
          <a:ext cx="76200" cy="133350"/>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68" name="Text Box 5">
          <a:extLst>
            <a:ext uri="{FF2B5EF4-FFF2-40B4-BE49-F238E27FC236}">
              <a16:creationId xmlns:a16="http://schemas.microsoft.com/office/drawing/2014/main" id="{00000000-0008-0000-0700-00009C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69" name="Text Box 5">
          <a:extLst>
            <a:ext uri="{FF2B5EF4-FFF2-40B4-BE49-F238E27FC236}">
              <a16:creationId xmlns:a16="http://schemas.microsoft.com/office/drawing/2014/main" id="{00000000-0008-0000-0700-00009D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11</xdr:col>
      <xdr:colOff>19050</xdr:colOff>
      <xdr:row>160</xdr:row>
      <xdr:rowOff>0</xdr:rowOff>
    </xdr:from>
    <xdr:ext cx="76200" cy="400050"/>
    <xdr:sp macro="" textlink="">
      <xdr:nvSpPr>
        <xdr:cNvPr id="670" name="Text Box 17">
          <a:extLst>
            <a:ext uri="{FF2B5EF4-FFF2-40B4-BE49-F238E27FC236}">
              <a16:creationId xmlns:a16="http://schemas.microsoft.com/office/drawing/2014/main" id="{00000000-0008-0000-0700-00009E020000}"/>
            </a:ext>
          </a:extLst>
        </xdr:cNvPr>
        <xdr:cNvSpPr txBox="1">
          <a:spLocks noChangeArrowheads="1"/>
        </xdr:cNvSpPr>
      </xdr:nvSpPr>
      <xdr:spPr bwMode="auto">
        <a:xfrm>
          <a:off x="842962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671" name="Text Box 55">
          <a:extLst>
            <a:ext uri="{FF2B5EF4-FFF2-40B4-BE49-F238E27FC236}">
              <a16:creationId xmlns:a16="http://schemas.microsoft.com/office/drawing/2014/main" id="{00000000-0008-0000-0700-00009F020000}"/>
            </a:ext>
          </a:extLst>
        </xdr:cNvPr>
        <xdr:cNvSpPr txBox="1">
          <a:spLocks noChangeArrowheads="1"/>
        </xdr:cNvSpPr>
      </xdr:nvSpPr>
      <xdr:spPr bwMode="auto">
        <a:xfrm>
          <a:off x="395287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672" name="Text Box 56">
          <a:extLst>
            <a:ext uri="{FF2B5EF4-FFF2-40B4-BE49-F238E27FC236}">
              <a16:creationId xmlns:a16="http://schemas.microsoft.com/office/drawing/2014/main" id="{00000000-0008-0000-0700-0000A0020000}"/>
            </a:ext>
          </a:extLst>
        </xdr:cNvPr>
        <xdr:cNvSpPr txBox="1">
          <a:spLocks noChangeArrowheads="1"/>
        </xdr:cNvSpPr>
      </xdr:nvSpPr>
      <xdr:spPr bwMode="auto">
        <a:xfrm>
          <a:off x="395287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673" name="Text Box 57">
          <a:extLst>
            <a:ext uri="{FF2B5EF4-FFF2-40B4-BE49-F238E27FC236}">
              <a16:creationId xmlns:a16="http://schemas.microsoft.com/office/drawing/2014/main" id="{00000000-0008-0000-0700-0000A102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674" name="Text Box 17">
          <a:extLst>
            <a:ext uri="{FF2B5EF4-FFF2-40B4-BE49-F238E27FC236}">
              <a16:creationId xmlns:a16="http://schemas.microsoft.com/office/drawing/2014/main" id="{00000000-0008-0000-0700-0000A2020000}"/>
            </a:ext>
          </a:extLst>
        </xdr:cNvPr>
        <xdr:cNvSpPr txBox="1">
          <a:spLocks noChangeArrowheads="1"/>
        </xdr:cNvSpPr>
      </xdr:nvSpPr>
      <xdr:spPr bwMode="auto">
        <a:xfrm>
          <a:off x="395287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675" name="Text Box 55">
          <a:extLst>
            <a:ext uri="{FF2B5EF4-FFF2-40B4-BE49-F238E27FC236}">
              <a16:creationId xmlns:a16="http://schemas.microsoft.com/office/drawing/2014/main" id="{00000000-0008-0000-0700-0000A3020000}"/>
            </a:ext>
          </a:extLst>
        </xdr:cNvPr>
        <xdr:cNvSpPr txBox="1">
          <a:spLocks noChangeArrowheads="1"/>
        </xdr:cNvSpPr>
      </xdr:nvSpPr>
      <xdr:spPr bwMode="auto">
        <a:xfrm>
          <a:off x="395287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676" name="Text Box 56">
          <a:extLst>
            <a:ext uri="{FF2B5EF4-FFF2-40B4-BE49-F238E27FC236}">
              <a16:creationId xmlns:a16="http://schemas.microsoft.com/office/drawing/2014/main" id="{00000000-0008-0000-0700-0000A4020000}"/>
            </a:ext>
          </a:extLst>
        </xdr:cNvPr>
        <xdr:cNvSpPr txBox="1">
          <a:spLocks noChangeArrowheads="1"/>
        </xdr:cNvSpPr>
      </xdr:nvSpPr>
      <xdr:spPr bwMode="auto">
        <a:xfrm>
          <a:off x="395287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677" name="Text Box 57">
          <a:extLst>
            <a:ext uri="{FF2B5EF4-FFF2-40B4-BE49-F238E27FC236}">
              <a16:creationId xmlns:a16="http://schemas.microsoft.com/office/drawing/2014/main" id="{00000000-0008-0000-0700-0000A502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468629</xdr:colOff>
      <xdr:row>160</xdr:row>
      <xdr:rowOff>0</xdr:rowOff>
    </xdr:from>
    <xdr:ext cx="45719" cy="419100"/>
    <xdr:sp macro="" textlink="">
      <xdr:nvSpPr>
        <xdr:cNvPr id="678" name="Text Box 10">
          <a:extLst>
            <a:ext uri="{FF2B5EF4-FFF2-40B4-BE49-F238E27FC236}">
              <a16:creationId xmlns:a16="http://schemas.microsoft.com/office/drawing/2014/main" id="{00000000-0008-0000-0700-0000A6020000}"/>
            </a:ext>
          </a:extLst>
        </xdr:cNvPr>
        <xdr:cNvSpPr txBox="1">
          <a:spLocks noChangeArrowheads="1"/>
        </xdr:cNvSpPr>
      </xdr:nvSpPr>
      <xdr:spPr bwMode="auto">
        <a:xfrm>
          <a:off x="5545454" y="28822650"/>
          <a:ext cx="45719"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468629</xdr:colOff>
      <xdr:row>160</xdr:row>
      <xdr:rowOff>0</xdr:rowOff>
    </xdr:from>
    <xdr:ext cx="45719" cy="419100"/>
    <xdr:sp macro="" textlink="">
      <xdr:nvSpPr>
        <xdr:cNvPr id="679" name="Text Box 10">
          <a:extLst>
            <a:ext uri="{FF2B5EF4-FFF2-40B4-BE49-F238E27FC236}">
              <a16:creationId xmlns:a16="http://schemas.microsoft.com/office/drawing/2014/main" id="{00000000-0008-0000-0700-0000A7020000}"/>
            </a:ext>
          </a:extLst>
        </xdr:cNvPr>
        <xdr:cNvSpPr txBox="1">
          <a:spLocks noChangeArrowheads="1"/>
        </xdr:cNvSpPr>
      </xdr:nvSpPr>
      <xdr:spPr bwMode="auto">
        <a:xfrm>
          <a:off x="5545454" y="28822650"/>
          <a:ext cx="45719"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680" name="Text Box 5">
          <a:extLst>
            <a:ext uri="{FF2B5EF4-FFF2-40B4-BE49-F238E27FC236}">
              <a16:creationId xmlns:a16="http://schemas.microsoft.com/office/drawing/2014/main" id="{00000000-0008-0000-0700-0000A8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133350"/>
    <xdr:sp macro="" textlink="">
      <xdr:nvSpPr>
        <xdr:cNvPr id="681" name="Text Box 5">
          <a:extLst>
            <a:ext uri="{FF2B5EF4-FFF2-40B4-BE49-F238E27FC236}">
              <a16:creationId xmlns:a16="http://schemas.microsoft.com/office/drawing/2014/main" id="{00000000-0008-0000-0700-0000A9020000}"/>
            </a:ext>
          </a:extLst>
        </xdr:cNvPr>
        <xdr:cNvSpPr txBox="1">
          <a:spLocks noChangeArrowheads="1"/>
        </xdr:cNvSpPr>
      </xdr:nvSpPr>
      <xdr:spPr bwMode="auto">
        <a:xfrm>
          <a:off x="3952875" y="28822650"/>
          <a:ext cx="76200" cy="133350"/>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82" name="Text Box 57">
          <a:extLst>
            <a:ext uri="{FF2B5EF4-FFF2-40B4-BE49-F238E27FC236}">
              <a16:creationId xmlns:a16="http://schemas.microsoft.com/office/drawing/2014/main" id="{00000000-0008-0000-0700-0000AA02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683" name="Text Box 5">
          <a:extLst>
            <a:ext uri="{FF2B5EF4-FFF2-40B4-BE49-F238E27FC236}">
              <a16:creationId xmlns:a16="http://schemas.microsoft.com/office/drawing/2014/main" id="{00000000-0008-0000-0700-0000AB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133350"/>
    <xdr:sp macro="" textlink="">
      <xdr:nvSpPr>
        <xdr:cNvPr id="684" name="Text Box 5">
          <a:extLst>
            <a:ext uri="{FF2B5EF4-FFF2-40B4-BE49-F238E27FC236}">
              <a16:creationId xmlns:a16="http://schemas.microsoft.com/office/drawing/2014/main" id="{00000000-0008-0000-0700-0000AC020000}"/>
            </a:ext>
          </a:extLst>
        </xdr:cNvPr>
        <xdr:cNvSpPr txBox="1">
          <a:spLocks noChangeArrowheads="1"/>
        </xdr:cNvSpPr>
      </xdr:nvSpPr>
      <xdr:spPr bwMode="auto">
        <a:xfrm>
          <a:off x="3952875" y="28822650"/>
          <a:ext cx="76200" cy="133350"/>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85" name="Text Box 5">
          <a:extLst>
            <a:ext uri="{FF2B5EF4-FFF2-40B4-BE49-F238E27FC236}">
              <a16:creationId xmlns:a16="http://schemas.microsoft.com/office/drawing/2014/main" id="{00000000-0008-0000-0700-0000AD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86" name="Text Box 5">
          <a:extLst>
            <a:ext uri="{FF2B5EF4-FFF2-40B4-BE49-F238E27FC236}">
              <a16:creationId xmlns:a16="http://schemas.microsoft.com/office/drawing/2014/main" id="{00000000-0008-0000-0700-0000AE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687" name="Text Box 5">
          <a:extLst>
            <a:ext uri="{FF2B5EF4-FFF2-40B4-BE49-F238E27FC236}">
              <a16:creationId xmlns:a16="http://schemas.microsoft.com/office/drawing/2014/main" id="{00000000-0008-0000-0700-0000AF02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688" name="Text Box 57">
          <a:extLst>
            <a:ext uri="{FF2B5EF4-FFF2-40B4-BE49-F238E27FC236}">
              <a16:creationId xmlns:a16="http://schemas.microsoft.com/office/drawing/2014/main" id="{00000000-0008-0000-0700-0000B002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689" name="Text Box 57">
          <a:extLst>
            <a:ext uri="{FF2B5EF4-FFF2-40B4-BE49-F238E27FC236}">
              <a16:creationId xmlns:a16="http://schemas.microsoft.com/office/drawing/2014/main" id="{00000000-0008-0000-0700-0000B102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690" name="Text Box 17">
          <a:extLst>
            <a:ext uri="{FF2B5EF4-FFF2-40B4-BE49-F238E27FC236}">
              <a16:creationId xmlns:a16="http://schemas.microsoft.com/office/drawing/2014/main" id="{00000000-0008-0000-0700-0000B2020000}"/>
            </a:ext>
          </a:extLst>
        </xdr:cNvPr>
        <xdr:cNvSpPr txBox="1">
          <a:spLocks noChangeArrowheads="1"/>
        </xdr:cNvSpPr>
      </xdr:nvSpPr>
      <xdr:spPr bwMode="auto">
        <a:xfrm>
          <a:off x="395287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691" name="Text Box 55">
          <a:extLst>
            <a:ext uri="{FF2B5EF4-FFF2-40B4-BE49-F238E27FC236}">
              <a16:creationId xmlns:a16="http://schemas.microsoft.com/office/drawing/2014/main" id="{00000000-0008-0000-0700-0000B3020000}"/>
            </a:ext>
          </a:extLst>
        </xdr:cNvPr>
        <xdr:cNvSpPr txBox="1">
          <a:spLocks noChangeArrowheads="1"/>
        </xdr:cNvSpPr>
      </xdr:nvSpPr>
      <xdr:spPr bwMode="auto">
        <a:xfrm>
          <a:off x="395287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692" name="Text Box 56">
          <a:extLst>
            <a:ext uri="{FF2B5EF4-FFF2-40B4-BE49-F238E27FC236}">
              <a16:creationId xmlns:a16="http://schemas.microsoft.com/office/drawing/2014/main" id="{00000000-0008-0000-0700-0000B4020000}"/>
            </a:ext>
          </a:extLst>
        </xdr:cNvPr>
        <xdr:cNvSpPr txBox="1">
          <a:spLocks noChangeArrowheads="1"/>
        </xdr:cNvSpPr>
      </xdr:nvSpPr>
      <xdr:spPr bwMode="auto">
        <a:xfrm>
          <a:off x="395287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693" name="Text Box 57">
          <a:extLst>
            <a:ext uri="{FF2B5EF4-FFF2-40B4-BE49-F238E27FC236}">
              <a16:creationId xmlns:a16="http://schemas.microsoft.com/office/drawing/2014/main" id="{00000000-0008-0000-0700-0000B502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694" name="Text Box 17">
          <a:extLst>
            <a:ext uri="{FF2B5EF4-FFF2-40B4-BE49-F238E27FC236}">
              <a16:creationId xmlns:a16="http://schemas.microsoft.com/office/drawing/2014/main" id="{00000000-0008-0000-0700-0000B6020000}"/>
            </a:ext>
          </a:extLst>
        </xdr:cNvPr>
        <xdr:cNvSpPr txBox="1">
          <a:spLocks noChangeArrowheads="1"/>
        </xdr:cNvSpPr>
      </xdr:nvSpPr>
      <xdr:spPr bwMode="auto">
        <a:xfrm>
          <a:off x="395287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695" name="Text Box 55">
          <a:extLst>
            <a:ext uri="{FF2B5EF4-FFF2-40B4-BE49-F238E27FC236}">
              <a16:creationId xmlns:a16="http://schemas.microsoft.com/office/drawing/2014/main" id="{00000000-0008-0000-0700-0000B7020000}"/>
            </a:ext>
          </a:extLst>
        </xdr:cNvPr>
        <xdr:cNvSpPr txBox="1">
          <a:spLocks noChangeArrowheads="1"/>
        </xdr:cNvSpPr>
      </xdr:nvSpPr>
      <xdr:spPr bwMode="auto">
        <a:xfrm>
          <a:off x="395287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696" name="Text Box 56">
          <a:extLst>
            <a:ext uri="{FF2B5EF4-FFF2-40B4-BE49-F238E27FC236}">
              <a16:creationId xmlns:a16="http://schemas.microsoft.com/office/drawing/2014/main" id="{00000000-0008-0000-0700-0000B8020000}"/>
            </a:ext>
          </a:extLst>
        </xdr:cNvPr>
        <xdr:cNvSpPr txBox="1">
          <a:spLocks noChangeArrowheads="1"/>
        </xdr:cNvSpPr>
      </xdr:nvSpPr>
      <xdr:spPr bwMode="auto">
        <a:xfrm>
          <a:off x="395287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697" name="Text Box 57">
          <a:extLst>
            <a:ext uri="{FF2B5EF4-FFF2-40B4-BE49-F238E27FC236}">
              <a16:creationId xmlns:a16="http://schemas.microsoft.com/office/drawing/2014/main" id="{00000000-0008-0000-0700-0000B902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698" name="Text Box 5">
          <a:extLst>
            <a:ext uri="{FF2B5EF4-FFF2-40B4-BE49-F238E27FC236}">
              <a16:creationId xmlns:a16="http://schemas.microsoft.com/office/drawing/2014/main" id="{00000000-0008-0000-0700-0000BA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133350"/>
    <xdr:sp macro="" textlink="">
      <xdr:nvSpPr>
        <xdr:cNvPr id="699" name="Text Box 5">
          <a:extLst>
            <a:ext uri="{FF2B5EF4-FFF2-40B4-BE49-F238E27FC236}">
              <a16:creationId xmlns:a16="http://schemas.microsoft.com/office/drawing/2014/main" id="{00000000-0008-0000-0700-0000BB020000}"/>
            </a:ext>
          </a:extLst>
        </xdr:cNvPr>
        <xdr:cNvSpPr txBox="1">
          <a:spLocks noChangeArrowheads="1"/>
        </xdr:cNvSpPr>
      </xdr:nvSpPr>
      <xdr:spPr bwMode="auto">
        <a:xfrm>
          <a:off x="3952875" y="28822650"/>
          <a:ext cx="76200" cy="133350"/>
        </a:xfrm>
        <a:prstGeom prst="rect">
          <a:avLst/>
        </a:prstGeom>
        <a:noFill/>
        <a:ln w="9525">
          <a:noFill/>
          <a:miter lim="800000"/>
          <a:headEnd/>
          <a:tailEnd/>
        </a:ln>
      </xdr:spPr>
    </xdr:sp>
    <xdr:clientData/>
  </xdr:oneCellAnchor>
  <xdr:oneCellAnchor>
    <xdr:from>
      <xdr:col>3</xdr:col>
      <xdr:colOff>0</xdr:colOff>
      <xdr:row>160</xdr:row>
      <xdr:rowOff>0</xdr:rowOff>
    </xdr:from>
    <xdr:ext cx="76200" cy="257175"/>
    <xdr:sp macro="" textlink="">
      <xdr:nvSpPr>
        <xdr:cNvPr id="700" name="Text Box 10">
          <a:extLst>
            <a:ext uri="{FF2B5EF4-FFF2-40B4-BE49-F238E27FC236}">
              <a16:creationId xmlns:a16="http://schemas.microsoft.com/office/drawing/2014/main" id="{00000000-0008-0000-0700-0000BC020000}"/>
            </a:ext>
          </a:extLst>
        </xdr:cNvPr>
        <xdr:cNvSpPr txBox="1">
          <a:spLocks noChangeArrowheads="1"/>
        </xdr:cNvSpPr>
      </xdr:nvSpPr>
      <xdr:spPr bwMode="auto">
        <a:xfrm>
          <a:off x="3952875" y="28822650"/>
          <a:ext cx="76200" cy="257175"/>
        </a:xfrm>
        <a:prstGeom prst="rect">
          <a:avLst/>
        </a:prstGeom>
        <a:noFill/>
        <a:ln w="9525">
          <a:noFill/>
          <a:miter lim="800000"/>
          <a:headEnd/>
          <a:tailEnd/>
        </a:ln>
      </xdr:spPr>
    </xdr:sp>
    <xdr:clientData/>
  </xdr:oneCellAnchor>
  <xdr:oneCellAnchor>
    <xdr:from>
      <xdr:col>3</xdr:col>
      <xdr:colOff>0</xdr:colOff>
      <xdr:row>160</xdr:row>
      <xdr:rowOff>0</xdr:rowOff>
    </xdr:from>
    <xdr:ext cx="76200" cy="257175"/>
    <xdr:sp macro="" textlink="">
      <xdr:nvSpPr>
        <xdr:cNvPr id="701" name="Text Box 10">
          <a:extLst>
            <a:ext uri="{FF2B5EF4-FFF2-40B4-BE49-F238E27FC236}">
              <a16:creationId xmlns:a16="http://schemas.microsoft.com/office/drawing/2014/main" id="{00000000-0008-0000-0700-0000BD020000}"/>
            </a:ext>
          </a:extLst>
        </xdr:cNvPr>
        <xdr:cNvSpPr txBox="1">
          <a:spLocks noChangeArrowheads="1"/>
        </xdr:cNvSpPr>
      </xdr:nvSpPr>
      <xdr:spPr bwMode="auto">
        <a:xfrm>
          <a:off x="3952875" y="28822650"/>
          <a:ext cx="76200" cy="257175"/>
        </a:xfrm>
        <a:prstGeom prst="rect">
          <a:avLst/>
        </a:prstGeom>
        <a:noFill/>
        <a:ln w="9525">
          <a:noFill/>
          <a:miter lim="800000"/>
          <a:headEnd/>
          <a:tailEnd/>
        </a:ln>
      </xdr:spPr>
    </xdr:sp>
    <xdr:clientData/>
  </xdr:oneCellAnchor>
  <xdr:oneCellAnchor>
    <xdr:from>
      <xdr:col>3</xdr:col>
      <xdr:colOff>0</xdr:colOff>
      <xdr:row>160</xdr:row>
      <xdr:rowOff>0</xdr:rowOff>
    </xdr:from>
    <xdr:ext cx="76200" cy="257175"/>
    <xdr:sp macro="" textlink="">
      <xdr:nvSpPr>
        <xdr:cNvPr id="702" name="Text Box 10">
          <a:extLst>
            <a:ext uri="{FF2B5EF4-FFF2-40B4-BE49-F238E27FC236}">
              <a16:creationId xmlns:a16="http://schemas.microsoft.com/office/drawing/2014/main" id="{00000000-0008-0000-0700-0000BE020000}"/>
            </a:ext>
          </a:extLst>
        </xdr:cNvPr>
        <xdr:cNvSpPr txBox="1">
          <a:spLocks noChangeArrowheads="1"/>
        </xdr:cNvSpPr>
      </xdr:nvSpPr>
      <xdr:spPr bwMode="auto">
        <a:xfrm>
          <a:off x="3952875" y="28822650"/>
          <a:ext cx="76200" cy="2571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703" name="Text Box 57">
          <a:extLst>
            <a:ext uri="{FF2B5EF4-FFF2-40B4-BE49-F238E27FC236}">
              <a16:creationId xmlns:a16="http://schemas.microsoft.com/office/drawing/2014/main" id="{00000000-0008-0000-0700-0000BF02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704" name="Text Box 57">
          <a:extLst>
            <a:ext uri="{FF2B5EF4-FFF2-40B4-BE49-F238E27FC236}">
              <a16:creationId xmlns:a16="http://schemas.microsoft.com/office/drawing/2014/main" id="{00000000-0008-0000-0700-0000C002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705" name="Text Box 57">
          <a:extLst>
            <a:ext uri="{FF2B5EF4-FFF2-40B4-BE49-F238E27FC236}">
              <a16:creationId xmlns:a16="http://schemas.microsoft.com/office/drawing/2014/main" id="{00000000-0008-0000-0700-0000C102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706" name="Text Box 10">
          <a:extLst>
            <a:ext uri="{FF2B5EF4-FFF2-40B4-BE49-F238E27FC236}">
              <a16:creationId xmlns:a16="http://schemas.microsoft.com/office/drawing/2014/main" id="{00000000-0008-0000-0700-0000C2020000}"/>
            </a:ext>
          </a:extLst>
        </xdr:cNvPr>
        <xdr:cNvSpPr txBox="1">
          <a:spLocks noChangeArrowheads="1"/>
        </xdr:cNvSpPr>
      </xdr:nvSpPr>
      <xdr:spPr bwMode="auto">
        <a:xfrm>
          <a:off x="3952875" y="28822650"/>
          <a:ext cx="76200" cy="257175"/>
        </a:xfrm>
        <a:prstGeom prst="rect">
          <a:avLst/>
        </a:prstGeom>
        <a:noFill/>
        <a:ln w="9525">
          <a:noFill/>
          <a:miter lim="800000"/>
          <a:headEnd/>
          <a:tailEnd/>
        </a:ln>
      </xdr:spPr>
    </xdr:sp>
    <xdr:clientData/>
  </xdr:oneCellAnchor>
  <xdr:oneCellAnchor>
    <xdr:from>
      <xdr:col>3</xdr:col>
      <xdr:colOff>0</xdr:colOff>
      <xdr:row>160</xdr:row>
      <xdr:rowOff>0</xdr:rowOff>
    </xdr:from>
    <xdr:ext cx="76200" cy="333375"/>
    <xdr:sp macro="" textlink="">
      <xdr:nvSpPr>
        <xdr:cNvPr id="707" name="Text Box 10">
          <a:extLst>
            <a:ext uri="{FF2B5EF4-FFF2-40B4-BE49-F238E27FC236}">
              <a16:creationId xmlns:a16="http://schemas.microsoft.com/office/drawing/2014/main" id="{00000000-0008-0000-0700-0000C3020000}"/>
            </a:ext>
          </a:extLst>
        </xdr:cNvPr>
        <xdr:cNvSpPr txBox="1">
          <a:spLocks noChangeArrowheads="1"/>
        </xdr:cNvSpPr>
      </xdr:nvSpPr>
      <xdr:spPr bwMode="auto">
        <a:xfrm>
          <a:off x="3952875" y="28822650"/>
          <a:ext cx="76200" cy="3333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708" name="Text Box 5">
          <a:extLst>
            <a:ext uri="{FF2B5EF4-FFF2-40B4-BE49-F238E27FC236}">
              <a16:creationId xmlns:a16="http://schemas.microsoft.com/office/drawing/2014/main" id="{00000000-0008-0000-0700-0000C4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709" name="Text Box 5">
          <a:extLst>
            <a:ext uri="{FF2B5EF4-FFF2-40B4-BE49-F238E27FC236}">
              <a16:creationId xmlns:a16="http://schemas.microsoft.com/office/drawing/2014/main" id="{00000000-0008-0000-0700-0000C502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710" name="Text Box 57">
          <a:extLst>
            <a:ext uri="{FF2B5EF4-FFF2-40B4-BE49-F238E27FC236}">
              <a16:creationId xmlns:a16="http://schemas.microsoft.com/office/drawing/2014/main" id="{00000000-0008-0000-0700-0000C602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711" name="Text Box 57">
          <a:extLst>
            <a:ext uri="{FF2B5EF4-FFF2-40B4-BE49-F238E27FC236}">
              <a16:creationId xmlns:a16="http://schemas.microsoft.com/office/drawing/2014/main" id="{00000000-0008-0000-0700-0000C702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712" name="Text Box 5">
          <a:extLst>
            <a:ext uri="{FF2B5EF4-FFF2-40B4-BE49-F238E27FC236}">
              <a16:creationId xmlns:a16="http://schemas.microsoft.com/office/drawing/2014/main" id="{00000000-0008-0000-0700-0000C802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713" name="Text Box 5">
          <a:extLst>
            <a:ext uri="{FF2B5EF4-FFF2-40B4-BE49-F238E27FC236}">
              <a16:creationId xmlns:a16="http://schemas.microsoft.com/office/drawing/2014/main" id="{00000000-0008-0000-0700-0000C902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714" name="Text Box 5">
          <a:extLst>
            <a:ext uri="{FF2B5EF4-FFF2-40B4-BE49-F238E27FC236}">
              <a16:creationId xmlns:a16="http://schemas.microsoft.com/office/drawing/2014/main" id="{00000000-0008-0000-0700-0000CA02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15" name="Text Box 38">
          <a:extLst>
            <a:ext uri="{FF2B5EF4-FFF2-40B4-BE49-F238E27FC236}">
              <a16:creationId xmlns:a16="http://schemas.microsoft.com/office/drawing/2014/main" id="{00000000-0008-0000-0700-0000CB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16" name="Text Box 38">
          <a:extLst>
            <a:ext uri="{FF2B5EF4-FFF2-40B4-BE49-F238E27FC236}">
              <a16:creationId xmlns:a16="http://schemas.microsoft.com/office/drawing/2014/main" id="{00000000-0008-0000-0700-0000CC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717" name="Text Box 38">
          <a:extLst>
            <a:ext uri="{FF2B5EF4-FFF2-40B4-BE49-F238E27FC236}">
              <a16:creationId xmlns:a16="http://schemas.microsoft.com/office/drawing/2014/main" id="{00000000-0008-0000-0700-0000CD02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18" name="Text Box 38">
          <a:extLst>
            <a:ext uri="{FF2B5EF4-FFF2-40B4-BE49-F238E27FC236}">
              <a16:creationId xmlns:a16="http://schemas.microsoft.com/office/drawing/2014/main" id="{00000000-0008-0000-0700-0000CE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19" name="Text Box 38">
          <a:extLst>
            <a:ext uri="{FF2B5EF4-FFF2-40B4-BE49-F238E27FC236}">
              <a16:creationId xmlns:a16="http://schemas.microsoft.com/office/drawing/2014/main" id="{00000000-0008-0000-0700-0000CF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720" name="Text Box 38">
          <a:extLst>
            <a:ext uri="{FF2B5EF4-FFF2-40B4-BE49-F238E27FC236}">
              <a16:creationId xmlns:a16="http://schemas.microsoft.com/office/drawing/2014/main" id="{00000000-0008-0000-0700-0000D002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21" name="Text Box 38">
          <a:extLst>
            <a:ext uri="{FF2B5EF4-FFF2-40B4-BE49-F238E27FC236}">
              <a16:creationId xmlns:a16="http://schemas.microsoft.com/office/drawing/2014/main" id="{00000000-0008-0000-0700-0000D1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722" name="Text Box 38">
          <a:extLst>
            <a:ext uri="{FF2B5EF4-FFF2-40B4-BE49-F238E27FC236}">
              <a16:creationId xmlns:a16="http://schemas.microsoft.com/office/drawing/2014/main" id="{00000000-0008-0000-0700-0000D202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23" name="Text Box 38">
          <a:extLst>
            <a:ext uri="{FF2B5EF4-FFF2-40B4-BE49-F238E27FC236}">
              <a16:creationId xmlns:a16="http://schemas.microsoft.com/office/drawing/2014/main" id="{00000000-0008-0000-0700-0000D3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24" name="Text Box 38">
          <a:extLst>
            <a:ext uri="{FF2B5EF4-FFF2-40B4-BE49-F238E27FC236}">
              <a16:creationId xmlns:a16="http://schemas.microsoft.com/office/drawing/2014/main" id="{00000000-0008-0000-0700-0000D4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725" name="Text Box 38">
          <a:extLst>
            <a:ext uri="{FF2B5EF4-FFF2-40B4-BE49-F238E27FC236}">
              <a16:creationId xmlns:a16="http://schemas.microsoft.com/office/drawing/2014/main" id="{00000000-0008-0000-0700-0000D502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26" name="Text Box 38">
          <a:extLst>
            <a:ext uri="{FF2B5EF4-FFF2-40B4-BE49-F238E27FC236}">
              <a16:creationId xmlns:a16="http://schemas.microsoft.com/office/drawing/2014/main" id="{00000000-0008-0000-0700-0000D6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27" name="Text Box 38">
          <a:extLst>
            <a:ext uri="{FF2B5EF4-FFF2-40B4-BE49-F238E27FC236}">
              <a16:creationId xmlns:a16="http://schemas.microsoft.com/office/drawing/2014/main" id="{00000000-0008-0000-0700-0000D7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728" name="Text Box 38">
          <a:extLst>
            <a:ext uri="{FF2B5EF4-FFF2-40B4-BE49-F238E27FC236}">
              <a16:creationId xmlns:a16="http://schemas.microsoft.com/office/drawing/2014/main" id="{00000000-0008-0000-0700-0000D8020000}"/>
            </a:ext>
          </a:extLst>
        </xdr:cNvPr>
        <xdr:cNvSpPr txBox="1">
          <a:spLocks noChangeArrowheads="1"/>
        </xdr:cNvSpPr>
      </xdr:nvSpPr>
      <xdr:spPr bwMode="auto">
        <a:xfrm>
          <a:off x="450532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729" name="Text Box 39">
          <a:extLst>
            <a:ext uri="{FF2B5EF4-FFF2-40B4-BE49-F238E27FC236}">
              <a16:creationId xmlns:a16="http://schemas.microsoft.com/office/drawing/2014/main" id="{00000000-0008-0000-0700-0000D902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730" name="Text Box 39">
          <a:extLst>
            <a:ext uri="{FF2B5EF4-FFF2-40B4-BE49-F238E27FC236}">
              <a16:creationId xmlns:a16="http://schemas.microsoft.com/office/drawing/2014/main" id="{00000000-0008-0000-0700-0000DA02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731" name="Text Box 39">
          <a:extLst>
            <a:ext uri="{FF2B5EF4-FFF2-40B4-BE49-F238E27FC236}">
              <a16:creationId xmlns:a16="http://schemas.microsoft.com/office/drawing/2014/main" id="{00000000-0008-0000-0700-0000DB02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32" name="Text Box 38">
          <a:extLst>
            <a:ext uri="{FF2B5EF4-FFF2-40B4-BE49-F238E27FC236}">
              <a16:creationId xmlns:a16="http://schemas.microsoft.com/office/drawing/2014/main" id="{00000000-0008-0000-0700-0000DC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733" name="Text Box 38">
          <a:extLst>
            <a:ext uri="{FF2B5EF4-FFF2-40B4-BE49-F238E27FC236}">
              <a16:creationId xmlns:a16="http://schemas.microsoft.com/office/drawing/2014/main" id="{00000000-0008-0000-0700-0000DD02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34" name="Text Box 38">
          <a:extLst>
            <a:ext uri="{FF2B5EF4-FFF2-40B4-BE49-F238E27FC236}">
              <a16:creationId xmlns:a16="http://schemas.microsoft.com/office/drawing/2014/main" id="{00000000-0008-0000-0700-0000DE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35" name="Text Box 38">
          <a:extLst>
            <a:ext uri="{FF2B5EF4-FFF2-40B4-BE49-F238E27FC236}">
              <a16:creationId xmlns:a16="http://schemas.microsoft.com/office/drawing/2014/main" id="{00000000-0008-0000-0700-0000DF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36" name="Text Box 38">
          <a:extLst>
            <a:ext uri="{FF2B5EF4-FFF2-40B4-BE49-F238E27FC236}">
              <a16:creationId xmlns:a16="http://schemas.microsoft.com/office/drawing/2014/main" id="{00000000-0008-0000-0700-0000E0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737" name="Text Box 38">
          <a:extLst>
            <a:ext uri="{FF2B5EF4-FFF2-40B4-BE49-F238E27FC236}">
              <a16:creationId xmlns:a16="http://schemas.microsoft.com/office/drawing/2014/main" id="{00000000-0008-0000-0700-0000E102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38" name="Text Box 38">
          <a:extLst>
            <a:ext uri="{FF2B5EF4-FFF2-40B4-BE49-F238E27FC236}">
              <a16:creationId xmlns:a16="http://schemas.microsoft.com/office/drawing/2014/main" id="{00000000-0008-0000-0700-0000E2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739" name="Text Box 38">
          <a:extLst>
            <a:ext uri="{FF2B5EF4-FFF2-40B4-BE49-F238E27FC236}">
              <a16:creationId xmlns:a16="http://schemas.microsoft.com/office/drawing/2014/main" id="{00000000-0008-0000-0700-0000E302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740" name="Text Box 5">
          <a:extLst>
            <a:ext uri="{FF2B5EF4-FFF2-40B4-BE49-F238E27FC236}">
              <a16:creationId xmlns:a16="http://schemas.microsoft.com/office/drawing/2014/main" id="{00000000-0008-0000-0700-0000E4020000}"/>
            </a:ext>
          </a:extLst>
        </xdr:cNvPr>
        <xdr:cNvSpPr txBox="1">
          <a:spLocks noChangeArrowheads="1"/>
        </xdr:cNvSpPr>
      </xdr:nvSpPr>
      <xdr:spPr bwMode="auto">
        <a:xfrm>
          <a:off x="3952875" y="288226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741" name="Text Box 38">
          <a:extLst>
            <a:ext uri="{FF2B5EF4-FFF2-40B4-BE49-F238E27FC236}">
              <a16:creationId xmlns:a16="http://schemas.microsoft.com/office/drawing/2014/main" id="{00000000-0008-0000-0700-0000E502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742" name="Text Box 38">
          <a:extLst>
            <a:ext uri="{FF2B5EF4-FFF2-40B4-BE49-F238E27FC236}">
              <a16:creationId xmlns:a16="http://schemas.microsoft.com/office/drawing/2014/main" id="{00000000-0008-0000-0700-0000E602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743" name="Text Box 5">
          <a:extLst>
            <a:ext uri="{FF2B5EF4-FFF2-40B4-BE49-F238E27FC236}">
              <a16:creationId xmlns:a16="http://schemas.microsoft.com/office/drawing/2014/main" id="{00000000-0008-0000-0700-0000E702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744" name="Text Box 5">
          <a:extLst>
            <a:ext uri="{FF2B5EF4-FFF2-40B4-BE49-F238E27FC236}">
              <a16:creationId xmlns:a16="http://schemas.microsoft.com/office/drawing/2014/main" id="{00000000-0008-0000-0700-0000E802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745" name="Text Box 5">
          <a:extLst>
            <a:ext uri="{FF2B5EF4-FFF2-40B4-BE49-F238E27FC236}">
              <a16:creationId xmlns:a16="http://schemas.microsoft.com/office/drawing/2014/main" id="{00000000-0008-0000-0700-0000E902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46" name="Text Box 38">
          <a:extLst>
            <a:ext uri="{FF2B5EF4-FFF2-40B4-BE49-F238E27FC236}">
              <a16:creationId xmlns:a16="http://schemas.microsoft.com/office/drawing/2014/main" id="{00000000-0008-0000-0700-0000EA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47" name="Text Box 38">
          <a:extLst>
            <a:ext uri="{FF2B5EF4-FFF2-40B4-BE49-F238E27FC236}">
              <a16:creationId xmlns:a16="http://schemas.microsoft.com/office/drawing/2014/main" id="{00000000-0008-0000-0700-0000EB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748" name="Text Box 38">
          <a:extLst>
            <a:ext uri="{FF2B5EF4-FFF2-40B4-BE49-F238E27FC236}">
              <a16:creationId xmlns:a16="http://schemas.microsoft.com/office/drawing/2014/main" id="{00000000-0008-0000-0700-0000EC02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49" name="Text Box 38">
          <a:extLst>
            <a:ext uri="{FF2B5EF4-FFF2-40B4-BE49-F238E27FC236}">
              <a16:creationId xmlns:a16="http://schemas.microsoft.com/office/drawing/2014/main" id="{00000000-0008-0000-0700-0000ED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50" name="Text Box 38">
          <a:extLst>
            <a:ext uri="{FF2B5EF4-FFF2-40B4-BE49-F238E27FC236}">
              <a16:creationId xmlns:a16="http://schemas.microsoft.com/office/drawing/2014/main" id="{00000000-0008-0000-0700-0000EE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751" name="Text Box 38">
          <a:extLst>
            <a:ext uri="{FF2B5EF4-FFF2-40B4-BE49-F238E27FC236}">
              <a16:creationId xmlns:a16="http://schemas.microsoft.com/office/drawing/2014/main" id="{00000000-0008-0000-0700-0000EF02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52" name="Text Box 38">
          <a:extLst>
            <a:ext uri="{FF2B5EF4-FFF2-40B4-BE49-F238E27FC236}">
              <a16:creationId xmlns:a16="http://schemas.microsoft.com/office/drawing/2014/main" id="{00000000-0008-0000-0700-0000F0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753" name="Text Box 38">
          <a:extLst>
            <a:ext uri="{FF2B5EF4-FFF2-40B4-BE49-F238E27FC236}">
              <a16:creationId xmlns:a16="http://schemas.microsoft.com/office/drawing/2014/main" id="{00000000-0008-0000-0700-0000F102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54" name="Text Box 38">
          <a:extLst>
            <a:ext uri="{FF2B5EF4-FFF2-40B4-BE49-F238E27FC236}">
              <a16:creationId xmlns:a16="http://schemas.microsoft.com/office/drawing/2014/main" id="{00000000-0008-0000-0700-0000F2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55" name="Text Box 38">
          <a:extLst>
            <a:ext uri="{FF2B5EF4-FFF2-40B4-BE49-F238E27FC236}">
              <a16:creationId xmlns:a16="http://schemas.microsoft.com/office/drawing/2014/main" id="{00000000-0008-0000-0700-0000F3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756" name="Text Box 38">
          <a:extLst>
            <a:ext uri="{FF2B5EF4-FFF2-40B4-BE49-F238E27FC236}">
              <a16:creationId xmlns:a16="http://schemas.microsoft.com/office/drawing/2014/main" id="{00000000-0008-0000-0700-0000F402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57" name="Text Box 38">
          <a:extLst>
            <a:ext uri="{FF2B5EF4-FFF2-40B4-BE49-F238E27FC236}">
              <a16:creationId xmlns:a16="http://schemas.microsoft.com/office/drawing/2014/main" id="{00000000-0008-0000-0700-0000F5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58" name="Text Box 38">
          <a:extLst>
            <a:ext uri="{FF2B5EF4-FFF2-40B4-BE49-F238E27FC236}">
              <a16:creationId xmlns:a16="http://schemas.microsoft.com/office/drawing/2014/main" id="{00000000-0008-0000-0700-0000F6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759" name="Text Box 38">
          <a:extLst>
            <a:ext uri="{FF2B5EF4-FFF2-40B4-BE49-F238E27FC236}">
              <a16:creationId xmlns:a16="http://schemas.microsoft.com/office/drawing/2014/main" id="{00000000-0008-0000-0700-0000F7020000}"/>
            </a:ext>
          </a:extLst>
        </xdr:cNvPr>
        <xdr:cNvSpPr txBox="1">
          <a:spLocks noChangeArrowheads="1"/>
        </xdr:cNvSpPr>
      </xdr:nvSpPr>
      <xdr:spPr bwMode="auto">
        <a:xfrm>
          <a:off x="450532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760" name="Text Box 39">
          <a:extLst>
            <a:ext uri="{FF2B5EF4-FFF2-40B4-BE49-F238E27FC236}">
              <a16:creationId xmlns:a16="http://schemas.microsoft.com/office/drawing/2014/main" id="{00000000-0008-0000-0700-0000F802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761" name="Text Box 39">
          <a:extLst>
            <a:ext uri="{FF2B5EF4-FFF2-40B4-BE49-F238E27FC236}">
              <a16:creationId xmlns:a16="http://schemas.microsoft.com/office/drawing/2014/main" id="{00000000-0008-0000-0700-0000F902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762" name="Text Box 39">
          <a:extLst>
            <a:ext uri="{FF2B5EF4-FFF2-40B4-BE49-F238E27FC236}">
              <a16:creationId xmlns:a16="http://schemas.microsoft.com/office/drawing/2014/main" id="{00000000-0008-0000-0700-0000FA02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63" name="Text Box 38">
          <a:extLst>
            <a:ext uri="{FF2B5EF4-FFF2-40B4-BE49-F238E27FC236}">
              <a16:creationId xmlns:a16="http://schemas.microsoft.com/office/drawing/2014/main" id="{00000000-0008-0000-0700-0000FB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764" name="Text Box 38">
          <a:extLst>
            <a:ext uri="{FF2B5EF4-FFF2-40B4-BE49-F238E27FC236}">
              <a16:creationId xmlns:a16="http://schemas.microsoft.com/office/drawing/2014/main" id="{00000000-0008-0000-0700-0000FC02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65" name="Text Box 38">
          <a:extLst>
            <a:ext uri="{FF2B5EF4-FFF2-40B4-BE49-F238E27FC236}">
              <a16:creationId xmlns:a16="http://schemas.microsoft.com/office/drawing/2014/main" id="{00000000-0008-0000-0700-0000FD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66" name="Text Box 38">
          <a:extLst>
            <a:ext uri="{FF2B5EF4-FFF2-40B4-BE49-F238E27FC236}">
              <a16:creationId xmlns:a16="http://schemas.microsoft.com/office/drawing/2014/main" id="{00000000-0008-0000-0700-0000FE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67" name="Text Box 38">
          <a:extLst>
            <a:ext uri="{FF2B5EF4-FFF2-40B4-BE49-F238E27FC236}">
              <a16:creationId xmlns:a16="http://schemas.microsoft.com/office/drawing/2014/main" id="{00000000-0008-0000-0700-0000FF02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768" name="Text Box 38">
          <a:extLst>
            <a:ext uri="{FF2B5EF4-FFF2-40B4-BE49-F238E27FC236}">
              <a16:creationId xmlns:a16="http://schemas.microsoft.com/office/drawing/2014/main" id="{00000000-0008-0000-0700-000000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69" name="Text Box 38">
          <a:extLst>
            <a:ext uri="{FF2B5EF4-FFF2-40B4-BE49-F238E27FC236}">
              <a16:creationId xmlns:a16="http://schemas.microsoft.com/office/drawing/2014/main" id="{00000000-0008-0000-0700-000001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770" name="Text Box 38">
          <a:extLst>
            <a:ext uri="{FF2B5EF4-FFF2-40B4-BE49-F238E27FC236}">
              <a16:creationId xmlns:a16="http://schemas.microsoft.com/office/drawing/2014/main" id="{00000000-0008-0000-0700-000002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771" name="Text Box 5">
          <a:extLst>
            <a:ext uri="{FF2B5EF4-FFF2-40B4-BE49-F238E27FC236}">
              <a16:creationId xmlns:a16="http://schemas.microsoft.com/office/drawing/2014/main" id="{00000000-0008-0000-0700-000003030000}"/>
            </a:ext>
          </a:extLst>
        </xdr:cNvPr>
        <xdr:cNvSpPr txBox="1">
          <a:spLocks noChangeArrowheads="1"/>
        </xdr:cNvSpPr>
      </xdr:nvSpPr>
      <xdr:spPr bwMode="auto">
        <a:xfrm>
          <a:off x="3952875" y="288226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772" name="Text Box 38">
          <a:extLst>
            <a:ext uri="{FF2B5EF4-FFF2-40B4-BE49-F238E27FC236}">
              <a16:creationId xmlns:a16="http://schemas.microsoft.com/office/drawing/2014/main" id="{00000000-0008-0000-0700-00000403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773" name="Text Box 38">
          <a:extLst>
            <a:ext uri="{FF2B5EF4-FFF2-40B4-BE49-F238E27FC236}">
              <a16:creationId xmlns:a16="http://schemas.microsoft.com/office/drawing/2014/main" id="{00000000-0008-0000-0700-00000503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774" name="Text Box 5">
          <a:extLst>
            <a:ext uri="{FF2B5EF4-FFF2-40B4-BE49-F238E27FC236}">
              <a16:creationId xmlns:a16="http://schemas.microsoft.com/office/drawing/2014/main" id="{00000000-0008-0000-0700-00000603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775" name="Text Box 5">
          <a:extLst>
            <a:ext uri="{FF2B5EF4-FFF2-40B4-BE49-F238E27FC236}">
              <a16:creationId xmlns:a16="http://schemas.microsoft.com/office/drawing/2014/main" id="{00000000-0008-0000-0700-00000703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776" name="Text Box 5">
          <a:extLst>
            <a:ext uri="{FF2B5EF4-FFF2-40B4-BE49-F238E27FC236}">
              <a16:creationId xmlns:a16="http://schemas.microsoft.com/office/drawing/2014/main" id="{00000000-0008-0000-0700-00000803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77" name="Text Box 38">
          <a:extLst>
            <a:ext uri="{FF2B5EF4-FFF2-40B4-BE49-F238E27FC236}">
              <a16:creationId xmlns:a16="http://schemas.microsoft.com/office/drawing/2014/main" id="{00000000-0008-0000-0700-000009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78" name="Text Box 38">
          <a:extLst>
            <a:ext uri="{FF2B5EF4-FFF2-40B4-BE49-F238E27FC236}">
              <a16:creationId xmlns:a16="http://schemas.microsoft.com/office/drawing/2014/main" id="{00000000-0008-0000-0700-00000A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779" name="Text Box 38">
          <a:extLst>
            <a:ext uri="{FF2B5EF4-FFF2-40B4-BE49-F238E27FC236}">
              <a16:creationId xmlns:a16="http://schemas.microsoft.com/office/drawing/2014/main" id="{00000000-0008-0000-0700-00000B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80" name="Text Box 38">
          <a:extLst>
            <a:ext uri="{FF2B5EF4-FFF2-40B4-BE49-F238E27FC236}">
              <a16:creationId xmlns:a16="http://schemas.microsoft.com/office/drawing/2014/main" id="{00000000-0008-0000-0700-00000C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81" name="Text Box 38">
          <a:extLst>
            <a:ext uri="{FF2B5EF4-FFF2-40B4-BE49-F238E27FC236}">
              <a16:creationId xmlns:a16="http://schemas.microsoft.com/office/drawing/2014/main" id="{00000000-0008-0000-0700-00000D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782" name="Text Box 38">
          <a:extLst>
            <a:ext uri="{FF2B5EF4-FFF2-40B4-BE49-F238E27FC236}">
              <a16:creationId xmlns:a16="http://schemas.microsoft.com/office/drawing/2014/main" id="{00000000-0008-0000-0700-00000E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83" name="Text Box 38">
          <a:extLst>
            <a:ext uri="{FF2B5EF4-FFF2-40B4-BE49-F238E27FC236}">
              <a16:creationId xmlns:a16="http://schemas.microsoft.com/office/drawing/2014/main" id="{00000000-0008-0000-0700-00000F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784" name="Text Box 38">
          <a:extLst>
            <a:ext uri="{FF2B5EF4-FFF2-40B4-BE49-F238E27FC236}">
              <a16:creationId xmlns:a16="http://schemas.microsoft.com/office/drawing/2014/main" id="{00000000-0008-0000-0700-000010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85" name="Text Box 38">
          <a:extLst>
            <a:ext uri="{FF2B5EF4-FFF2-40B4-BE49-F238E27FC236}">
              <a16:creationId xmlns:a16="http://schemas.microsoft.com/office/drawing/2014/main" id="{00000000-0008-0000-0700-000011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86" name="Text Box 38">
          <a:extLst>
            <a:ext uri="{FF2B5EF4-FFF2-40B4-BE49-F238E27FC236}">
              <a16:creationId xmlns:a16="http://schemas.microsoft.com/office/drawing/2014/main" id="{00000000-0008-0000-0700-000012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787" name="Text Box 38">
          <a:extLst>
            <a:ext uri="{FF2B5EF4-FFF2-40B4-BE49-F238E27FC236}">
              <a16:creationId xmlns:a16="http://schemas.microsoft.com/office/drawing/2014/main" id="{00000000-0008-0000-0700-000013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88" name="Text Box 38">
          <a:extLst>
            <a:ext uri="{FF2B5EF4-FFF2-40B4-BE49-F238E27FC236}">
              <a16:creationId xmlns:a16="http://schemas.microsoft.com/office/drawing/2014/main" id="{00000000-0008-0000-0700-000014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89" name="Text Box 38">
          <a:extLst>
            <a:ext uri="{FF2B5EF4-FFF2-40B4-BE49-F238E27FC236}">
              <a16:creationId xmlns:a16="http://schemas.microsoft.com/office/drawing/2014/main" id="{00000000-0008-0000-0700-000015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790" name="Text Box 38">
          <a:extLst>
            <a:ext uri="{FF2B5EF4-FFF2-40B4-BE49-F238E27FC236}">
              <a16:creationId xmlns:a16="http://schemas.microsoft.com/office/drawing/2014/main" id="{00000000-0008-0000-0700-000016030000}"/>
            </a:ext>
          </a:extLst>
        </xdr:cNvPr>
        <xdr:cNvSpPr txBox="1">
          <a:spLocks noChangeArrowheads="1"/>
        </xdr:cNvSpPr>
      </xdr:nvSpPr>
      <xdr:spPr bwMode="auto">
        <a:xfrm>
          <a:off x="450532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791" name="Text Box 39">
          <a:extLst>
            <a:ext uri="{FF2B5EF4-FFF2-40B4-BE49-F238E27FC236}">
              <a16:creationId xmlns:a16="http://schemas.microsoft.com/office/drawing/2014/main" id="{00000000-0008-0000-0700-00001703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792" name="Text Box 39">
          <a:extLst>
            <a:ext uri="{FF2B5EF4-FFF2-40B4-BE49-F238E27FC236}">
              <a16:creationId xmlns:a16="http://schemas.microsoft.com/office/drawing/2014/main" id="{00000000-0008-0000-0700-00001803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793" name="Text Box 39">
          <a:extLst>
            <a:ext uri="{FF2B5EF4-FFF2-40B4-BE49-F238E27FC236}">
              <a16:creationId xmlns:a16="http://schemas.microsoft.com/office/drawing/2014/main" id="{00000000-0008-0000-0700-00001903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94" name="Text Box 38">
          <a:extLst>
            <a:ext uri="{FF2B5EF4-FFF2-40B4-BE49-F238E27FC236}">
              <a16:creationId xmlns:a16="http://schemas.microsoft.com/office/drawing/2014/main" id="{00000000-0008-0000-0700-00001A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795" name="Text Box 38">
          <a:extLst>
            <a:ext uri="{FF2B5EF4-FFF2-40B4-BE49-F238E27FC236}">
              <a16:creationId xmlns:a16="http://schemas.microsoft.com/office/drawing/2014/main" id="{00000000-0008-0000-0700-00001B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96" name="Text Box 38">
          <a:extLst>
            <a:ext uri="{FF2B5EF4-FFF2-40B4-BE49-F238E27FC236}">
              <a16:creationId xmlns:a16="http://schemas.microsoft.com/office/drawing/2014/main" id="{00000000-0008-0000-0700-00001C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97" name="Text Box 38">
          <a:extLst>
            <a:ext uri="{FF2B5EF4-FFF2-40B4-BE49-F238E27FC236}">
              <a16:creationId xmlns:a16="http://schemas.microsoft.com/office/drawing/2014/main" id="{00000000-0008-0000-0700-00001D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798" name="Text Box 38">
          <a:extLst>
            <a:ext uri="{FF2B5EF4-FFF2-40B4-BE49-F238E27FC236}">
              <a16:creationId xmlns:a16="http://schemas.microsoft.com/office/drawing/2014/main" id="{00000000-0008-0000-0700-00001E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799" name="Text Box 38">
          <a:extLst>
            <a:ext uri="{FF2B5EF4-FFF2-40B4-BE49-F238E27FC236}">
              <a16:creationId xmlns:a16="http://schemas.microsoft.com/office/drawing/2014/main" id="{00000000-0008-0000-0700-00001F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00" name="Text Box 38">
          <a:extLst>
            <a:ext uri="{FF2B5EF4-FFF2-40B4-BE49-F238E27FC236}">
              <a16:creationId xmlns:a16="http://schemas.microsoft.com/office/drawing/2014/main" id="{00000000-0008-0000-0700-000020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801" name="Text Box 38">
          <a:extLst>
            <a:ext uri="{FF2B5EF4-FFF2-40B4-BE49-F238E27FC236}">
              <a16:creationId xmlns:a16="http://schemas.microsoft.com/office/drawing/2014/main" id="{00000000-0008-0000-0700-000021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802" name="Text Box 5">
          <a:extLst>
            <a:ext uri="{FF2B5EF4-FFF2-40B4-BE49-F238E27FC236}">
              <a16:creationId xmlns:a16="http://schemas.microsoft.com/office/drawing/2014/main" id="{00000000-0008-0000-0700-000022030000}"/>
            </a:ext>
          </a:extLst>
        </xdr:cNvPr>
        <xdr:cNvSpPr txBox="1">
          <a:spLocks noChangeArrowheads="1"/>
        </xdr:cNvSpPr>
      </xdr:nvSpPr>
      <xdr:spPr bwMode="auto">
        <a:xfrm>
          <a:off x="3952875" y="288226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803" name="Text Box 38">
          <a:extLst>
            <a:ext uri="{FF2B5EF4-FFF2-40B4-BE49-F238E27FC236}">
              <a16:creationId xmlns:a16="http://schemas.microsoft.com/office/drawing/2014/main" id="{00000000-0008-0000-0700-00002303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804" name="Text Box 38">
          <a:extLst>
            <a:ext uri="{FF2B5EF4-FFF2-40B4-BE49-F238E27FC236}">
              <a16:creationId xmlns:a16="http://schemas.microsoft.com/office/drawing/2014/main" id="{00000000-0008-0000-0700-00002403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805" name="Text Box 5">
          <a:extLst>
            <a:ext uri="{FF2B5EF4-FFF2-40B4-BE49-F238E27FC236}">
              <a16:creationId xmlns:a16="http://schemas.microsoft.com/office/drawing/2014/main" id="{00000000-0008-0000-0700-00002503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806" name="Text Box 5">
          <a:extLst>
            <a:ext uri="{FF2B5EF4-FFF2-40B4-BE49-F238E27FC236}">
              <a16:creationId xmlns:a16="http://schemas.microsoft.com/office/drawing/2014/main" id="{00000000-0008-0000-0700-00002603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807" name="Text Box 5">
          <a:extLst>
            <a:ext uri="{FF2B5EF4-FFF2-40B4-BE49-F238E27FC236}">
              <a16:creationId xmlns:a16="http://schemas.microsoft.com/office/drawing/2014/main" id="{00000000-0008-0000-0700-00002703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08" name="Text Box 38">
          <a:extLst>
            <a:ext uri="{FF2B5EF4-FFF2-40B4-BE49-F238E27FC236}">
              <a16:creationId xmlns:a16="http://schemas.microsoft.com/office/drawing/2014/main" id="{00000000-0008-0000-0700-000028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09" name="Text Box 38">
          <a:extLst>
            <a:ext uri="{FF2B5EF4-FFF2-40B4-BE49-F238E27FC236}">
              <a16:creationId xmlns:a16="http://schemas.microsoft.com/office/drawing/2014/main" id="{00000000-0008-0000-0700-000029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810" name="Text Box 38">
          <a:extLst>
            <a:ext uri="{FF2B5EF4-FFF2-40B4-BE49-F238E27FC236}">
              <a16:creationId xmlns:a16="http://schemas.microsoft.com/office/drawing/2014/main" id="{00000000-0008-0000-0700-00002A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11" name="Text Box 38">
          <a:extLst>
            <a:ext uri="{FF2B5EF4-FFF2-40B4-BE49-F238E27FC236}">
              <a16:creationId xmlns:a16="http://schemas.microsoft.com/office/drawing/2014/main" id="{00000000-0008-0000-0700-00002B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12" name="Text Box 38">
          <a:extLst>
            <a:ext uri="{FF2B5EF4-FFF2-40B4-BE49-F238E27FC236}">
              <a16:creationId xmlns:a16="http://schemas.microsoft.com/office/drawing/2014/main" id="{00000000-0008-0000-0700-00002C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813" name="Text Box 38">
          <a:extLst>
            <a:ext uri="{FF2B5EF4-FFF2-40B4-BE49-F238E27FC236}">
              <a16:creationId xmlns:a16="http://schemas.microsoft.com/office/drawing/2014/main" id="{00000000-0008-0000-0700-00002D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14" name="Text Box 38">
          <a:extLst>
            <a:ext uri="{FF2B5EF4-FFF2-40B4-BE49-F238E27FC236}">
              <a16:creationId xmlns:a16="http://schemas.microsoft.com/office/drawing/2014/main" id="{00000000-0008-0000-0700-00002E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815" name="Text Box 38">
          <a:extLst>
            <a:ext uri="{FF2B5EF4-FFF2-40B4-BE49-F238E27FC236}">
              <a16:creationId xmlns:a16="http://schemas.microsoft.com/office/drawing/2014/main" id="{00000000-0008-0000-0700-00002F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16" name="Text Box 38">
          <a:extLst>
            <a:ext uri="{FF2B5EF4-FFF2-40B4-BE49-F238E27FC236}">
              <a16:creationId xmlns:a16="http://schemas.microsoft.com/office/drawing/2014/main" id="{00000000-0008-0000-0700-000030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17" name="Text Box 38">
          <a:extLst>
            <a:ext uri="{FF2B5EF4-FFF2-40B4-BE49-F238E27FC236}">
              <a16:creationId xmlns:a16="http://schemas.microsoft.com/office/drawing/2014/main" id="{00000000-0008-0000-0700-000031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818" name="Text Box 38">
          <a:extLst>
            <a:ext uri="{FF2B5EF4-FFF2-40B4-BE49-F238E27FC236}">
              <a16:creationId xmlns:a16="http://schemas.microsoft.com/office/drawing/2014/main" id="{00000000-0008-0000-0700-000032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19" name="Text Box 38">
          <a:extLst>
            <a:ext uri="{FF2B5EF4-FFF2-40B4-BE49-F238E27FC236}">
              <a16:creationId xmlns:a16="http://schemas.microsoft.com/office/drawing/2014/main" id="{00000000-0008-0000-0700-000033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20" name="Text Box 38">
          <a:extLst>
            <a:ext uri="{FF2B5EF4-FFF2-40B4-BE49-F238E27FC236}">
              <a16:creationId xmlns:a16="http://schemas.microsoft.com/office/drawing/2014/main" id="{00000000-0008-0000-0700-000034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821" name="Text Box 38">
          <a:extLst>
            <a:ext uri="{FF2B5EF4-FFF2-40B4-BE49-F238E27FC236}">
              <a16:creationId xmlns:a16="http://schemas.microsoft.com/office/drawing/2014/main" id="{00000000-0008-0000-0700-000035030000}"/>
            </a:ext>
          </a:extLst>
        </xdr:cNvPr>
        <xdr:cNvSpPr txBox="1">
          <a:spLocks noChangeArrowheads="1"/>
        </xdr:cNvSpPr>
      </xdr:nvSpPr>
      <xdr:spPr bwMode="auto">
        <a:xfrm>
          <a:off x="450532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822" name="Text Box 39">
          <a:extLst>
            <a:ext uri="{FF2B5EF4-FFF2-40B4-BE49-F238E27FC236}">
              <a16:creationId xmlns:a16="http://schemas.microsoft.com/office/drawing/2014/main" id="{00000000-0008-0000-0700-00003603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823" name="Text Box 39">
          <a:extLst>
            <a:ext uri="{FF2B5EF4-FFF2-40B4-BE49-F238E27FC236}">
              <a16:creationId xmlns:a16="http://schemas.microsoft.com/office/drawing/2014/main" id="{00000000-0008-0000-0700-00003703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824" name="Text Box 39">
          <a:extLst>
            <a:ext uri="{FF2B5EF4-FFF2-40B4-BE49-F238E27FC236}">
              <a16:creationId xmlns:a16="http://schemas.microsoft.com/office/drawing/2014/main" id="{00000000-0008-0000-0700-00003803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25" name="Text Box 38">
          <a:extLst>
            <a:ext uri="{FF2B5EF4-FFF2-40B4-BE49-F238E27FC236}">
              <a16:creationId xmlns:a16="http://schemas.microsoft.com/office/drawing/2014/main" id="{00000000-0008-0000-0700-000039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826" name="Text Box 38">
          <a:extLst>
            <a:ext uri="{FF2B5EF4-FFF2-40B4-BE49-F238E27FC236}">
              <a16:creationId xmlns:a16="http://schemas.microsoft.com/office/drawing/2014/main" id="{00000000-0008-0000-0700-00003A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27" name="Text Box 38">
          <a:extLst>
            <a:ext uri="{FF2B5EF4-FFF2-40B4-BE49-F238E27FC236}">
              <a16:creationId xmlns:a16="http://schemas.microsoft.com/office/drawing/2014/main" id="{00000000-0008-0000-0700-00003B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28" name="Text Box 38">
          <a:extLst>
            <a:ext uri="{FF2B5EF4-FFF2-40B4-BE49-F238E27FC236}">
              <a16:creationId xmlns:a16="http://schemas.microsoft.com/office/drawing/2014/main" id="{00000000-0008-0000-0700-00003C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29" name="Text Box 38">
          <a:extLst>
            <a:ext uri="{FF2B5EF4-FFF2-40B4-BE49-F238E27FC236}">
              <a16:creationId xmlns:a16="http://schemas.microsoft.com/office/drawing/2014/main" id="{00000000-0008-0000-0700-00003D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830" name="Text Box 38">
          <a:extLst>
            <a:ext uri="{FF2B5EF4-FFF2-40B4-BE49-F238E27FC236}">
              <a16:creationId xmlns:a16="http://schemas.microsoft.com/office/drawing/2014/main" id="{00000000-0008-0000-0700-00003E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31" name="Text Box 38">
          <a:extLst>
            <a:ext uri="{FF2B5EF4-FFF2-40B4-BE49-F238E27FC236}">
              <a16:creationId xmlns:a16="http://schemas.microsoft.com/office/drawing/2014/main" id="{00000000-0008-0000-0700-00003F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832" name="Text Box 38">
          <a:extLst>
            <a:ext uri="{FF2B5EF4-FFF2-40B4-BE49-F238E27FC236}">
              <a16:creationId xmlns:a16="http://schemas.microsoft.com/office/drawing/2014/main" id="{00000000-0008-0000-0700-000040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833" name="Text Box 5">
          <a:extLst>
            <a:ext uri="{FF2B5EF4-FFF2-40B4-BE49-F238E27FC236}">
              <a16:creationId xmlns:a16="http://schemas.microsoft.com/office/drawing/2014/main" id="{00000000-0008-0000-0700-000041030000}"/>
            </a:ext>
          </a:extLst>
        </xdr:cNvPr>
        <xdr:cNvSpPr txBox="1">
          <a:spLocks noChangeArrowheads="1"/>
        </xdr:cNvSpPr>
      </xdr:nvSpPr>
      <xdr:spPr bwMode="auto">
        <a:xfrm>
          <a:off x="3952875" y="288226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834" name="Text Box 38">
          <a:extLst>
            <a:ext uri="{FF2B5EF4-FFF2-40B4-BE49-F238E27FC236}">
              <a16:creationId xmlns:a16="http://schemas.microsoft.com/office/drawing/2014/main" id="{00000000-0008-0000-0700-00004203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835" name="Text Box 38">
          <a:extLst>
            <a:ext uri="{FF2B5EF4-FFF2-40B4-BE49-F238E27FC236}">
              <a16:creationId xmlns:a16="http://schemas.microsoft.com/office/drawing/2014/main" id="{00000000-0008-0000-0700-00004303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836" name="Text Box 5">
          <a:extLst>
            <a:ext uri="{FF2B5EF4-FFF2-40B4-BE49-F238E27FC236}">
              <a16:creationId xmlns:a16="http://schemas.microsoft.com/office/drawing/2014/main" id="{00000000-0008-0000-0700-00004403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837" name="Text Box 5">
          <a:extLst>
            <a:ext uri="{FF2B5EF4-FFF2-40B4-BE49-F238E27FC236}">
              <a16:creationId xmlns:a16="http://schemas.microsoft.com/office/drawing/2014/main" id="{00000000-0008-0000-0700-00004503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838" name="Text Box 5">
          <a:extLst>
            <a:ext uri="{FF2B5EF4-FFF2-40B4-BE49-F238E27FC236}">
              <a16:creationId xmlns:a16="http://schemas.microsoft.com/office/drawing/2014/main" id="{00000000-0008-0000-0700-00004603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39" name="Text Box 38">
          <a:extLst>
            <a:ext uri="{FF2B5EF4-FFF2-40B4-BE49-F238E27FC236}">
              <a16:creationId xmlns:a16="http://schemas.microsoft.com/office/drawing/2014/main" id="{00000000-0008-0000-0700-000047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40" name="Text Box 38">
          <a:extLst>
            <a:ext uri="{FF2B5EF4-FFF2-40B4-BE49-F238E27FC236}">
              <a16:creationId xmlns:a16="http://schemas.microsoft.com/office/drawing/2014/main" id="{00000000-0008-0000-0700-000048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841" name="Text Box 38">
          <a:extLst>
            <a:ext uri="{FF2B5EF4-FFF2-40B4-BE49-F238E27FC236}">
              <a16:creationId xmlns:a16="http://schemas.microsoft.com/office/drawing/2014/main" id="{00000000-0008-0000-0700-000049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42" name="Text Box 38">
          <a:extLst>
            <a:ext uri="{FF2B5EF4-FFF2-40B4-BE49-F238E27FC236}">
              <a16:creationId xmlns:a16="http://schemas.microsoft.com/office/drawing/2014/main" id="{00000000-0008-0000-0700-00004A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43" name="Text Box 38">
          <a:extLst>
            <a:ext uri="{FF2B5EF4-FFF2-40B4-BE49-F238E27FC236}">
              <a16:creationId xmlns:a16="http://schemas.microsoft.com/office/drawing/2014/main" id="{00000000-0008-0000-0700-00004B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844" name="Text Box 38">
          <a:extLst>
            <a:ext uri="{FF2B5EF4-FFF2-40B4-BE49-F238E27FC236}">
              <a16:creationId xmlns:a16="http://schemas.microsoft.com/office/drawing/2014/main" id="{00000000-0008-0000-0700-00004C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45" name="Text Box 38">
          <a:extLst>
            <a:ext uri="{FF2B5EF4-FFF2-40B4-BE49-F238E27FC236}">
              <a16:creationId xmlns:a16="http://schemas.microsoft.com/office/drawing/2014/main" id="{00000000-0008-0000-0700-00004D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846" name="Text Box 38">
          <a:extLst>
            <a:ext uri="{FF2B5EF4-FFF2-40B4-BE49-F238E27FC236}">
              <a16:creationId xmlns:a16="http://schemas.microsoft.com/office/drawing/2014/main" id="{00000000-0008-0000-0700-00004E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47" name="Text Box 38">
          <a:extLst>
            <a:ext uri="{FF2B5EF4-FFF2-40B4-BE49-F238E27FC236}">
              <a16:creationId xmlns:a16="http://schemas.microsoft.com/office/drawing/2014/main" id="{00000000-0008-0000-0700-00004F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48" name="Text Box 38">
          <a:extLst>
            <a:ext uri="{FF2B5EF4-FFF2-40B4-BE49-F238E27FC236}">
              <a16:creationId xmlns:a16="http://schemas.microsoft.com/office/drawing/2014/main" id="{00000000-0008-0000-0700-000050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849" name="Text Box 38">
          <a:extLst>
            <a:ext uri="{FF2B5EF4-FFF2-40B4-BE49-F238E27FC236}">
              <a16:creationId xmlns:a16="http://schemas.microsoft.com/office/drawing/2014/main" id="{00000000-0008-0000-0700-000051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50" name="Text Box 38">
          <a:extLst>
            <a:ext uri="{FF2B5EF4-FFF2-40B4-BE49-F238E27FC236}">
              <a16:creationId xmlns:a16="http://schemas.microsoft.com/office/drawing/2014/main" id="{00000000-0008-0000-0700-000052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51" name="Text Box 38">
          <a:extLst>
            <a:ext uri="{FF2B5EF4-FFF2-40B4-BE49-F238E27FC236}">
              <a16:creationId xmlns:a16="http://schemas.microsoft.com/office/drawing/2014/main" id="{00000000-0008-0000-0700-000053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852" name="Text Box 38">
          <a:extLst>
            <a:ext uri="{FF2B5EF4-FFF2-40B4-BE49-F238E27FC236}">
              <a16:creationId xmlns:a16="http://schemas.microsoft.com/office/drawing/2014/main" id="{00000000-0008-0000-0700-000054030000}"/>
            </a:ext>
          </a:extLst>
        </xdr:cNvPr>
        <xdr:cNvSpPr txBox="1">
          <a:spLocks noChangeArrowheads="1"/>
        </xdr:cNvSpPr>
      </xdr:nvSpPr>
      <xdr:spPr bwMode="auto">
        <a:xfrm>
          <a:off x="450532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853" name="Text Box 39">
          <a:extLst>
            <a:ext uri="{FF2B5EF4-FFF2-40B4-BE49-F238E27FC236}">
              <a16:creationId xmlns:a16="http://schemas.microsoft.com/office/drawing/2014/main" id="{00000000-0008-0000-0700-00005503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854" name="Text Box 39">
          <a:extLst>
            <a:ext uri="{FF2B5EF4-FFF2-40B4-BE49-F238E27FC236}">
              <a16:creationId xmlns:a16="http://schemas.microsoft.com/office/drawing/2014/main" id="{00000000-0008-0000-0700-00005603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855" name="Text Box 39">
          <a:extLst>
            <a:ext uri="{FF2B5EF4-FFF2-40B4-BE49-F238E27FC236}">
              <a16:creationId xmlns:a16="http://schemas.microsoft.com/office/drawing/2014/main" id="{00000000-0008-0000-0700-00005703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56" name="Text Box 38">
          <a:extLst>
            <a:ext uri="{FF2B5EF4-FFF2-40B4-BE49-F238E27FC236}">
              <a16:creationId xmlns:a16="http://schemas.microsoft.com/office/drawing/2014/main" id="{00000000-0008-0000-0700-000058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857" name="Text Box 38">
          <a:extLst>
            <a:ext uri="{FF2B5EF4-FFF2-40B4-BE49-F238E27FC236}">
              <a16:creationId xmlns:a16="http://schemas.microsoft.com/office/drawing/2014/main" id="{00000000-0008-0000-0700-000059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58" name="Text Box 38">
          <a:extLst>
            <a:ext uri="{FF2B5EF4-FFF2-40B4-BE49-F238E27FC236}">
              <a16:creationId xmlns:a16="http://schemas.microsoft.com/office/drawing/2014/main" id="{00000000-0008-0000-0700-00005A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59" name="Text Box 38">
          <a:extLst>
            <a:ext uri="{FF2B5EF4-FFF2-40B4-BE49-F238E27FC236}">
              <a16:creationId xmlns:a16="http://schemas.microsoft.com/office/drawing/2014/main" id="{00000000-0008-0000-0700-00005B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60" name="Text Box 38">
          <a:extLst>
            <a:ext uri="{FF2B5EF4-FFF2-40B4-BE49-F238E27FC236}">
              <a16:creationId xmlns:a16="http://schemas.microsoft.com/office/drawing/2014/main" id="{00000000-0008-0000-0700-00005C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861" name="Text Box 38">
          <a:extLst>
            <a:ext uri="{FF2B5EF4-FFF2-40B4-BE49-F238E27FC236}">
              <a16:creationId xmlns:a16="http://schemas.microsoft.com/office/drawing/2014/main" id="{00000000-0008-0000-0700-00005D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62" name="Text Box 38">
          <a:extLst>
            <a:ext uri="{FF2B5EF4-FFF2-40B4-BE49-F238E27FC236}">
              <a16:creationId xmlns:a16="http://schemas.microsoft.com/office/drawing/2014/main" id="{00000000-0008-0000-0700-00005E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863" name="Text Box 38">
          <a:extLst>
            <a:ext uri="{FF2B5EF4-FFF2-40B4-BE49-F238E27FC236}">
              <a16:creationId xmlns:a16="http://schemas.microsoft.com/office/drawing/2014/main" id="{00000000-0008-0000-0700-00005F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864" name="Text Box 5">
          <a:extLst>
            <a:ext uri="{FF2B5EF4-FFF2-40B4-BE49-F238E27FC236}">
              <a16:creationId xmlns:a16="http://schemas.microsoft.com/office/drawing/2014/main" id="{00000000-0008-0000-0700-000060030000}"/>
            </a:ext>
          </a:extLst>
        </xdr:cNvPr>
        <xdr:cNvSpPr txBox="1">
          <a:spLocks noChangeArrowheads="1"/>
        </xdr:cNvSpPr>
      </xdr:nvSpPr>
      <xdr:spPr bwMode="auto">
        <a:xfrm>
          <a:off x="3952875" y="288226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865" name="Text Box 38">
          <a:extLst>
            <a:ext uri="{FF2B5EF4-FFF2-40B4-BE49-F238E27FC236}">
              <a16:creationId xmlns:a16="http://schemas.microsoft.com/office/drawing/2014/main" id="{00000000-0008-0000-0700-00006103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866" name="Text Box 38">
          <a:extLst>
            <a:ext uri="{FF2B5EF4-FFF2-40B4-BE49-F238E27FC236}">
              <a16:creationId xmlns:a16="http://schemas.microsoft.com/office/drawing/2014/main" id="{00000000-0008-0000-0700-00006203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867" name="Text Box 5">
          <a:extLst>
            <a:ext uri="{FF2B5EF4-FFF2-40B4-BE49-F238E27FC236}">
              <a16:creationId xmlns:a16="http://schemas.microsoft.com/office/drawing/2014/main" id="{00000000-0008-0000-0700-00006303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868" name="Text Box 5">
          <a:extLst>
            <a:ext uri="{FF2B5EF4-FFF2-40B4-BE49-F238E27FC236}">
              <a16:creationId xmlns:a16="http://schemas.microsoft.com/office/drawing/2014/main" id="{00000000-0008-0000-0700-00006403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869" name="Text Box 5">
          <a:extLst>
            <a:ext uri="{FF2B5EF4-FFF2-40B4-BE49-F238E27FC236}">
              <a16:creationId xmlns:a16="http://schemas.microsoft.com/office/drawing/2014/main" id="{00000000-0008-0000-0700-00006503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70" name="Text Box 38">
          <a:extLst>
            <a:ext uri="{FF2B5EF4-FFF2-40B4-BE49-F238E27FC236}">
              <a16:creationId xmlns:a16="http://schemas.microsoft.com/office/drawing/2014/main" id="{00000000-0008-0000-0700-000066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71" name="Text Box 38">
          <a:extLst>
            <a:ext uri="{FF2B5EF4-FFF2-40B4-BE49-F238E27FC236}">
              <a16:creationId xmlns:a16="http://schemas.microsoft.com/office/drawing/2014/main" id="{00000000-0008-0000-0700-000067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872" name="Text Box 38">
          <a:extLst>
            <a:ext uri="{FF2B5EF4-FFF2-40B4-BE49-F238E27FC236}">
              <a16:creationId xmlns:a16="http://schemas.microsoft.com/office/drawing/2014/main" id="{00000000-0008-0000-0700-000068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73" name="Text Box 38">
          <a:extLst>
            <a:ext uri="{FF2B5EF4-FFF2-40B4-BE49-F238E27FC236}">
              <a16:creationId xmlns:a16="http://schemas.microsoft.com/office/drawing/2014/main" id="{00000000-0008-0000-0700-000069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74" name="Text Box 38">
          <a:extLst>
            <a:ext uri="{FF2B5EF4-FFF2-40B4-BE49-F238E27FC236}">
              <a16:creationId xmlns:a16="http://schemas.microsoft.com/office/drawing/2014/main" id="{00000000-0008-0000-0700-00006A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875" name="Text Box 38">
          <a:extLst>
            <a:ext uri="{FF2B5EF4-FFF2-40B4-BE49-F238E27FC236}">
              <a16:creationId xmlns:a16="http://schemas.microsoft.com/office/drawing/2014/main" id="{00000000-0008-0000-0700-00006B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76" name="Text Box 38">
          <a:extLst>
            <a:ext uri="{FF2B5EF4-FFF2-40B4-BE49-F238E27FC236}">
              <a16:creationId xmlns:a16="http://schemas.microsoft.com/office/drawing/2014/main" id="{00000000-0008-0000-0700-00006C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877" name="Text Box 38">
          <a:extLst>
            <a:ext uri="{FF2B5EF4-FFF2-40B4-BE49-F238E27FC236}">
              <a16:creationId xmlns:a16="http://schemas.microsoft.com/office/drawing/2014/main" id="{00000000-0008-0000-0700-00006D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78" name="Text Box 38">
          <a:extLst>
            <a:ext uri="{FF2B5EF4-FFF2-40B4-BE49-F238E27FC236}">
              <a16:creationId xmlns:a16="http://schemas.microsoft.com/office/drawing/2014/main" id="{00000000-0008-0000-0700-00006E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79" name="Text Box 38">
          <a:extLst>
            <a:ext uri="{FF2B5EF4-FFF2-40B4-BE49-F238E27FC236}">
              <a16:creationId xmlns:a16="http://schemas.microsoft.com/office/drawing/2014/main" id="{00000000-0008-0000-0700-00006F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880" name="Text Box 38">
          <a:extLst>
            <a:ext uri="{FF2B5EF4-FFF2-40B4-BE49-F238E27FC236}">
              <a16:creationId xmlns:a16="http://schemas.microsoft.com/office/drawing/2014/main" id="{00000000-0008-0000-0700-000070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81" name="Text Box 38">
          <a:extLst>
            <a:ext uri="{FF2B5EF4-FFF2-40B4-BE49-F238E27FC236}">
              <a16:creationId xmlns:a16="http://schemas.microsoft.com/office/drawing/2014/main" id="{00000000-0008-0000-0700-000071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82" name="Text Box 38">
          <a:extLst>
            <a:ext uri="{FF2B5EF4-FFF2-40B4-BE49-F238E27FC236}">
              <a16:creationId xmlns:a16="http://schemas.microsoft.com/office/drawing/2014/main" id="{00000000-0008-0000-0700-000072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883" name="Text Box 38">
          <a:extLst>
            <a:ext uri="{FF2B5EF4-FFF2-40B4-BE49-F238E27FC236}">
              <a16:creationId xmlns:a16="http://schemas.microsoft.com/office/drawing/2014/main" id="{00000000-0008-0000-0700-000073030000}"/>
            </a:ext>
          </a:extLst>
        </xdr:cNvPr>
        <xdr:cNvSpPr txBox="1">
          <a:spLocks noChangeArrowheads="1"/>
        </xdr:cNvSpPr>
      </xdr:nvSpPr>
      <xdr:spPr bwMode="auto">
        <a:xfrm>
          <a:off x="450532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884" name="Text Box 39">
          <a:extLst>
            <a:ext uri="{FF2B5EF4-FFF2-40B4-BE49-F238E27FC236}">
              <a16:creationId xmlns:a16="http://schemas.microsoft.com/office/drawing/2014/main" id="{00000000-0008-0000-0700-00007403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885" name="Text Box 39">
          <a:extLst>
            <a:ext uri="{FF2B5EF4-FFF2-40B4-BE49-F238E27FC236}">
              <a16:creationId xmlns:a16="http://schemas.microsoft.com/office/drawing/2014/main" id="{00000000-0008-0000-0700-00007503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886" name="Text Box 39">
          <a:extLst>
            <a:ext uri="{FF2B5EF4-FFF2-40B4-BE49-F238E27FC236}">
              <a16:creationId xmlns:a16="http://schemas.microsoft.com/office/drawing/2014/main" id="{00000000-0008-0000-0700-00007603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87" name="Text Box 38">
          <a:extLst>
            <a:ext uri="{FF2B5EF4-FFF2-40B4-BE49-F238E27FC236}">
              <a16:creationId xmlns:a16="http://schemas.microsoft.com/office/drawing/2014/main" id="{00000000-0008-0000-0700-000077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888" name="Text Box 38">
          <a:extLst>
            <a:ext uri="{FF2B5EF4-FFF2-40B4-BE49-F238E27FC236}">
              <a16:creationId xmlns:a16="http://schemas.microsoft.com/office/drawing/2014/main" id="{00000000-0008-0000-0700-000078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89" name="Text Box 38">
          <a:extLst>
            <a:ext uri="{FF2B5EF4-FFF2-40B4-BE49-F238E27FC236}">
              <a16:creationId xmlns:a16="http://schemas.microsoft.com/office/drawing/2014/main" id="{00000000-0008-0000-0700-000079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90" name="Text Box 38">
          <a:extLst>
            <a:ext uri="{FF2B5EF4-FFF2-40B4-BE49-F238E27FC236}">
              <a16:creationId xmlns:a16="http://schemas.microsoft.com/office/drawing/2014/main" id="{00000000-0008-0000-0700-00007A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91" name="Text Box 38">
          <a:extLst>
            <a:ext uri="{FF2B5EF4-FFF2-40B4-BE49-F238E27FC236}">
              <a16:creationId xmlns:a16="http://schemas.microsoft.com/office/drawing/2014/main" id="{00000000-0008-0000-0700-00007B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892" name="Text Box 38">
          <a:extLst>
            <a:ext uri="{FF2B5EF4-FFF2-40B4-BE49-F238E27FC236}">
              <a16:creationId xmlns:a16="http://schemas.microsoft.com/office/drawing/2014/main" id="{00000000-0008-0000-0700-00007C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893" name="Text Box 38">
          <a:extLst>
            <a:ext uri="{FF2B5EF4-FFF2-40B4-BE49-F238E27FC236}">
              <a16:creationId xmlns:a16="http://schemas.microsoft.com/office/drawing/2014/main" id="{00000000-0008-0000-0700-00007D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894" name="Text Box 38">
          <a:extLst>
            <a:ext uri="{FF2B5EF4-FFF2-40B4-BE49-F238E27FC236}">
              <a16:creationId xmlns:a16="http://schemas.microsoft.com/office/drawing/2014/main" id="{00000000-0008-0000-0700-00007E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895" name="Text Box 5">
          <a:extLst>
            <a:ext uri="{FF2B5EF4-FFF2-40B4-BE49-F238E27FC236}">
              <a16:creationId xmlns:a16="http://schemas.microsoft.com/office/drawing/2014/main" id="{00000000-0008-0000-0700-00007F030000}"/>
            </a:ext>
          </a:extLst>
        </xdr:cNvPr>
        <xdr:cNvSpPr txBox="1">
          <a:spLocks noChangeArrowheads="1"/>
        </xdr:cNvSpPr>
      </xdr:nvSpPr>
      <xdr:spPr bwMode="auto">
        <a:xfrm>
          <a:off x="3952875" y="288226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896" name="Text Box 38">
          <a:extLst>
            <a:ext uri="{FF2B5EF4-FFF2-40B4-BE49-F238E27FC236}">
              <a16:creationId xmlns:a16="http://schemas.microsoft.com/office/drawing/2014/main" id="{00000000-0008-0000-0700-00008003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897" name="Text Box 38">
          <a:extLst>
            <a:ext uri="{FF2B5EF4-FFF2-40B4-BE49-F238E27FC236}">
              <a16:creationId xmlns:a16="http://schemas.microsoft.com/office/drawing/2014/main" id="{00000000-0008-0000-0700-00008103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898" name="Text Box 2">
          <a:extLst>
            <a:ext uri="{FF2B5EF4-FFF2-40B4-BE49-F238E27FC236}">
              <a16:creationId xmlns:a16="http://schemas.microsoft.com/office/drawing/2014/main" id="{00000000-0008-0000-0700-000082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899" name="Text Box 6">
          <a:extLst>
            <a:ext uri="{FF2B5EF4-FFF2-40B4-BE49-F238E27FC236}">
              <a16:creationId xmlns:a16="http://schemas.microsoft.com/office/drawing/2014/main" id="{00000000-0008-0000-0700-000083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00" name="Text Box 7">
          <a:extLst>
            <a:ext uri="{FF2B5EF4-FFF2-40B4-BE49-F238E27FC236}">
              <a16:creationId xmlns:a16="http://schemas.microsoft.com/office/drawing/2014/main" id="{00000000-0008-0000-0700-000084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01" name="Text Box 8">
          <a:extLst>
            <a:ext uri="{FF2B5EF4-FFF2-40B4-BE49-F238E27FC236}">
              <a16:creationId xmlns:a16="http://schemas.microsoft.com/office/drawing/2014/main" id="{00000000-0008-0000-0700-000085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02" name="Text Box 9">
          <a:extLst>
            <a:ext uri="{FF2B5EF4-FFF2-40B4-BE49-F238E27FC236}">
              <a16:creationId xmlns:a16="http://schemas.microsoft.com/office/drawing/2014/main" id="{00000000-0008-0000-0700-000086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03" name="Text Box 10">
          <a:extLst>
            <a:ext uri="{FF2B5EF4-FFF2-40B4-BE49-F238E27FC236}">
              <a16:creationId xmlns:a16="http://schemas.microsoft.com/office/drawing/2014/main" id="{00000000-0008-0000-0700-000087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904" name="Text Box 11">
          <a:extLst>
            <a:ext uri="{FF2B5EF4-FFF2-40B4-BE49-F238E27FC236}">
              <a16:creationId xmlns:a16="http://schemas.microsoft.com/office/drawing/2014/main" id="{00000000-0008-0000-0700-000088030000}"/>
            </a:ext>
          </a:extLst>
        </xdr:cNvPr>
        <xdr:cNvSpPr txBox="1">
          <a:spLocks noChangeArrowheads="1"/>
        </xdr:cNvSpPr>
      </xdr:nvSpPr>
      <xdr:spPr bwMode="auto">
        <a:xfrm>
          <a:off x="1714500" y="2882265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905" name="Text Box 12">
          <a:extLst>
            <a:ext uri="{FF2B5EF4-FFF2-40B4-BE49-F238E27FC236}">
              <a16:creationId xmlns:a16="http://schemas.microsoft.com/office/drawing/2014/main" id="{00000000-0008-0000-0700-000089030000}"/>
            </a:ext>
          </a:extLst>
        </xdr:cNvPr>
        <xdr:cNvSpPr txBox="1">
          <a:spLocks noChangeArrowheads="1"/>
        </xdr:cNvSpPr>
      </xdr:nvSpPr>
      <xdr:spPr bwMode="auto">
        <a:xfrm>
          <a:off x="1714500"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06" name="Text Box 13">
          <a:extLst>
            <a:ext uri="{FF2B5EF4-FFF2-40B4-BE49-F238E27FC236}">
              <a16:creationId xmlns:a16="http://schemas.microsoft.com/office/drawing/2014/main" id="{00000000-0008-0000-0700-00008A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07" name="Text Box 14">
          <a:extLst>
            <a:ext uri="{FF2B5EF4-FFF2-40B4-BE49-F238E27FC236}">
              <a16:creationId xmlns:a16="http://schemas.microsoft.com/office/drawing/2014/main" id="{00000000-0008-0000-0700-00008B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908" name="Text Box 15">
          <a:extLst>
            <a:ext uri="{FF2B5EF4-FFF2-40B4-BE49-F238E27FC236}">
              <a16:creationId xmlns:a16="http://schemas.microsoft.com/office/drawing/2014/main" id="{00000000-0008-0000-0700-00008C030000}"/>
            </a:ext>
          </a:extLst>
        </xdr:cNvPr>
        <xdr:cNvSpPr txBox="1">
          <a:spLocks noChangeArrowheads="1"/>
        </xdr:cNvSpPr>
      </xdr:nvSpPr>
      <xdr:spPr bwMode="auto">
        <a:xfrm>
          <a:off x="1714500" y="2882265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909" name="Text Box 16">
          <a:extLst>
            <a:ext uri="{FF2B5EF4-FFF2-40B4-BE49-F238E27FC236}">
              <a16:creationId xmlns:a16="http://schemas.microsoft.com/office/drawing/2014/main" id="{00000000-0008-0000-0700-00008D030000}"/>
            </a:ext>
          </a:extLst>
        </xdr:cNvPr>
        <xdr:cNvSpPr txBox="1">
          <a:spLocks noChangeArrowheads="1"/>
        </xdr:cNvSpPr>
      </xdr:nvSpPr>
      <xdr:spPr bwMode="auto">
        <a:xfrm>
          <a:off x="1714500"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10" name="Text Box 17">
          <a:extLst>
            <a:ext uri="{FF2B5EF4-FFF2-40B4-BE49-F238E27FC236}">
              <a16:creationId xmlns:a16="http://schemas.microsoft.com/office/drawing/2014/main" id="{00000000-0008-0000-0700-00008E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11" name="Text Box 18">
          <a:extLst>
            <a:ext uri="{FF2B5EF4-FFF2-40B4-BE49-F238E27FC236}">
              <a16:creationId xmlns:a16="http://schemas.microsoft.com/office/drawing/2014/main" id="{00000000-0008-0000-0700-00008F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912" name="Text Box 19">
          <a:extLst>
            <a:ext uri="{FF2B5EF4-FFF2-40B4-BE49-F238E27FC236}">
              <a16:creationId xmlns:a16="http://schemas.microsoft.com/office/drawing/2014/main" id="{00000000-0008-0000-0700-000090030000}"/>
            </a:ext>
          </a:extLst>
        </xdr:cNvPr>
        <xdr:cNvSpPr txBox="1">
          <a:spLocks noChangeArrowheads="1"/>
        </xdr:cNvSpPr>
      </xdr:nvSpPr>
      <xdr:spPr bwMode="auto">
        <a:xfrm>
          <a:off x="1714500" y="2882265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913" name="Text Box 20">
          <a:extLst>
            <a:ext uri="{FF2B5EF4-FFF2-40B4-BE49-F238E27FC236}">
              <a16:creationId xmlns:a16="http://schemas.microsoft.com/office/drawing/2014/main" id="{00000000-0008-0000-0700-000091030000}"/>
            </a:ext>
          </a:extLst>
        </xdr:cNvPr>
        <xdr:cNvSpPr txBox="1">
          <a:spLocks noChangeArrowheads="1"/>
        </xdr:cNvSpPr>
      </xdr:nvSpPr>
      <xdr:spPr bwMode="auto">
        <a:xfrm>
          <a:off x="1714500"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14" name="Text Box 22">
          <a:extLst>
            <a:ext uri="{FF2B5EF4-FFF2-40B4-BE49-F238E27FC236}">
              <a16:creationId xmlns:a16="http://schemas.microsoft.com/office/drawing/2014/main" id="{00000000-0008-0000-0700-000092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15" name="Text Box 23">
          <a:extLst>
            <a:ext uri="{FF2B5EF4-FFF2-40B4-BE49-F238E27FC236}">
              <a16:creationId xmlns:a16="http://schemas.microsoft.com/office/drawing/2014/main" id="{00000000-0008-0000-0700-000093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916" name="Text Box 24">
          <a:extLst>
            <a:ext uri="{FF2B5EF4-FFF2-40B4-BE49-F238E27FC236}">
              <a16:creationId xmlns:a16="http://schemas.microsoft.com/office/drawing/2014/main" id="{00000000-0008-0000-0700-000094030000}"/>
            </a:ext>
          </a:extLst>
        </xdr:cNvPr>
        <xdr:cNvSpPr txBox="1">
          <a:spLocks noChangeArrowheads="1"/>
        </xdr:cNvSpPr>
      </xdr:nvSpPr>
      <xdr:spPr bwMode="auto">
        <a:xfrm>
          <a:off x="1714500" y="2882265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917" name="Text Box 25">
          <a:extLst>
            <a:ext uri="{FF2B5EF4-FFF2-40B4-BE49-F238E27FC236}">
              <a16:creationId xmlns:a16="http://schemas.microsoft.com/office/drawing/2014/main" id="{00000000-0008-0000-0700-000095030000}"/>
            </a:ext>
          </a:extLst>
        </xdr:cNvPr>
        <xdr:cNvSpPr txBox="1">
          <a:spLocks noChangeArrowheads="1"/>
        </xdr:cNvSpPr>
      </xdr:nvSpPr>
      <xdr:spPr bwMode="auto">
        <a:xfrm>
          <a:off x="1714500"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18" name="Text Box 3">
          <a:extLst>
            <a:ext uri="{FF2B5EF4-FFF2-40B4-BE49-F238E27FC236}">
              <a16:creationId xmlns:a16="http://schemas.microsoft.com/office/drawing/2014/main" id="{00000000-0008-0000-0700-000096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19" name="Text Box 4">
          <a:extLst>
            <a:ext uri="{FF2B5EF4-FFF2-40B4-BE49-F238E27FC236}">
              <a16:creationId xmlns:a16="http://schemas.microsoft.com/office/drawing/2014/main" id="{00000000-0008-0000-0700-000097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20" name="Text Box 5">
          <a:extLst>
            <a:ext uri="{FF2B5EF4-FFF2-40B4-BE49-F238E27FC236}">
              <a16:creationId xmlns:a16="http://schemas.microsoft.com/office/drawing/2014/main" id="{00000000-0008-0000-0700-000098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21" name="Text Box 6">
          <a:extLst>
            <a:ext uri="{FF2B5EF4-FFF2-40B4-BE49-F238E27FC236}">
              <a16:creationId xmlns:a16="http://schemas.microsoft.com/office/drawing/2014/main" id="{00000000-0008-0000-0700-000099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22" name="Text Box 7">
          <a:extLst>
            <a:ext uri="{FF2B5EF4-FFF2-40B4-BE49-F238E27FC236}">
              <a16:creationId xmlns:a16="http://schemas.microsoft.com/office/drawing/2014/main" id="{00000000-0008-0000-0700-00009A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23" name="Text Box 8">
          <a:extLst>
            <a:ext uri="{FF2B5EF4-FFF2-40B4-BE49-F238E27FC236}">
              <a16:creationId xmlns:a16="http://schemas.microsoft.com/office/drawing/2014/main" id="{00000000-0008-0000-0700-00009B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24" name="Text Box 17">
          <a:extLst>
            <a:ext uri="{FF2B5EF4-FFF2-40B4-BE49-F238E27FC236}">
              <a16:creationId xmlns:a16="http://schemas.microsoft.com/office/drawing/2014/main" id="{00000000-0008-0000-0700-00009C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25" name="Text Box 54">
          <a:extLst>
            <a:ext uri="{FF2B5EF4-FFF2-40B4-BE49-F238E27FC236}">
              <a16:creationId xmlns:a16="http://schemas.microsoft.com/office/drawing/2014/main" id="{00000000-0008-0000-0700-00009D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26" name="Text Box 55">
          <a:extLst>
            <a:ext uri="{FF2B5EF4-FFF2-40B4-BE49-F238E27FC236}">
              <a16:creationId xmlns:a16="http://schemas.microsoft.com/office/drawing/2014/main" id="{00000000-0008-0000-0700-00009E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27" name="Text Box 56">
          <a:extLst>
            <a:ext uri="{FF2B5EF4-FFF2-40B4-BE49-F238E27FC236}">
              <a16:creationId xmlns:a16="http://schemas.microsoft.com/office/drawing/2014/main" id="{00000000-0008-0000-0700-00009F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28" name="Text Box 57">
          <a:extLst>
            <a:ext uri="{FF2B5EF4-FFF2-40B4-BE49-F238E27FC236}">
              <a16:creationId xmlns:a16="http://schemas.microsoft.com/office/drawing/2014/main" id="{00000000-0008-0000-0700-0000A0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9550"/>
    <xdr:sp macro="" textlink="">
      <xdr:nvSpPr>
        <xdr:cNvPr id="929" name="Text Box 5">
          <a:extLst>
            <a:ext uri="{FF2B5EF4-FFF2-40B4-BE49-F238E27FC236}">
              <a16:creationId xmlns:a16="http://schemas.microsoft.com/office/drawing/2014/main" id="{00000000-0008-0000-0700-0000A1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930" name="Text Box 5">
          <a:extLst>
            <a:ext uri="{FF2B5EF4-FFF2-40B4-BE49-F238E27FC236}">
              <a16:creationId xmlns:a16="http://schemas.microsoft.com/office/drawing/2014/main" id="{00000000-0008-0000-0700-0000A2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931" name="Text Box 5">
          <a:extLst>
            <a:ext uri="{FF2B5EF4-FFF2-40B4-BE49-F238E27FC236}">
              <a16:creationId xmlns:a16="http://schemas.microsoft.com/office/drawing/2014/main" id="{00000000-0008-0000-0700-0000A303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932" name="Text Box 38">
          <a:extLst>
            <a:ext uri="{FF2B5EF4-FFF2-40B4-BE49-F238E27FC236}">
              <a16:creationId xmlns:a16="http://schemas.microsoft.com/office/drawing/2014/main" id="{00000000-0008-0000-0700-0000A403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933" name="Text Box 38">
          <a:extLst>
            <a:ext uri="{FF2B5EF4-FFF2-40B4-BE49-F238E27FC236}">
              <a16:creationId xmlns:a16="http://schemas.microsoft.com/office/drawing/2014/main" id="{00000000-0008-0000-0700-0000A503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304800</xdr:colOff>
      <xdr:row>160</xdr:row>
      <xdr:rowOff>0</xdr:rowOff>
    </xdr:from>
    <xdr:ext cx="76200" cy="533400"/>
    <xdr:sp macro="" textlink="">
      <xdr:nvSpPr>
        <xdr:cNvPr id="934" name="Text Box 38">
          <a:extLst>
            <a:ext uri="{FF2B5EF4-FFF2-40B4-BE49-F238E27FC236}">
              <a16:creationId xmlns:a16="http://schemas.microsoft.com/office/drawing/2014/main" id="{00000000-0008-0000-0700-0000A6030000}"/>
            </a:ext>
          </a:extLst>
        </xdr:cNvPr>
        <xdr:cNvSpPr txBox="1">
          <a:spLocks noChangeArrowheads="1"/>
        </xdr:cNvSpPr>
      </xdr:nvSpPr>
      <xdr:spPr bwMode="auto">
        <a:xfrm>
          <a:off x="76866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935" name="Text Box 38">
          <a:extLst>
            <a:ext uri="{FF2B5EF4-FFF2-40B4-BE49-F238E27FC236}">
              <a16:creationId xmlns:a16="http://schemas.microsoft.com/office/drawing/2014/main" id="{00000000-0008-0000-0700-0000A703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936" name="Text Box 38">
          <a:extLst>
            <a:ext uri="{FF2B5EF4-FFF2-40B4-BE49-F238E27FC236}">
              <a16:creationId xmlns:a16="http://schemas.microsoft.com/office/drawing/2014/main" id="{00000000-0008-0000-0700-0000A803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937" name="Text Box 38">
          <a:extLst>
            <a:ext uri="{FF2B5EF4-FFF2-40B4-BE49-F238E27FC236}">
              <a16:creationId xmlns:a16="http://schemas.microsoft.com/office/drawing/2014/main" id="{00000000-0008-0000-0700-0000A903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938" name="Text Box 38">
          <a:extLst>
            <a:ext uri="{FF2B5EF4-FFF2-40B4-BE49-F238E27FC236}">
              <a16:creationId xmlns:a16="http://schemas.microsoft.com/office/drawing/2014/main" id="{00000000-0008-0000-0700-0000AA03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939" name="Text Box 38">
          <a:extLst>
            <a:ext uri="{FF2B5EF4-FFF2-40B4-BE49-F238E27FC236}">
              <a16:creationId xmlns:a16="http://schemas.microsoft.com/office/drawing/2014/main" id="{00000000-0008-0000-0700-0000AB03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940" name="Text Box 38">
          <a:extLst>
            <a:ext uri="{FF2B5EF4-FFF2-40B4-BE49-F238E27FC236}">
              <a16:creationId xmlns:a16="http://schemas.microsoft.com/office/drawing/2014/main" id="{00000000-0008-0000-0700-0000AC03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941" name="Text Box 38">
          <a:extLst>
            <a:ext uri="{FF2B5EF4-FFF2-40B4-BE49-F238E27FC236}">
              <a16:creationId xmlns:a16="http://schemas.microsoft.com/office/drawing/2014/main" id="{00000000-0008-0000-0700-0000AD03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942" name="Text Box 38">
          <a:extLst>
            <a:ext uri="{FF2B5EF4-FFF2-40B4-BE49-F238E27FC236}">
              <a16:creationId xmlns:a16="http://schemas.microsoft.com/office/drawing/2014/main" id="{00000000-0008-0000-0700-0000AE03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943" name="Text Box 38">
          <a:extLst>
            <a:ext uri="{FF2B5EF4-FFF2-40B4-BE49-F238E27FC236}">
              <a16:creationId xmlns:a16="http://schemas.microsoft.com/office/drawing/2014/main" id="{00000000-0008-0000-0700-0000AF03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944" name="Text Box 38">
          <a:extLst>
            <a:ext uri="{FF2B5EF4-FFF2-40B4-BE49-F238E27FC236}">
              <a16:creationId xmlns:a16="http://schemas.microsoft.com/office/drawing/2014/main" id="{00000000-0008-0000-0700-0000B003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533400"/>
    <xdr:sp macro="" textlink="">
      <xdr:nvSpPr>
        <xdr:cNvPr id="945" name="Text Box 38">
          <a:extLst>
            <a:ext uri="{FF2B5EF4-FFF2-40B4-BE49-F238E27FC236}">
              <a16:creationId xmlns:a16="http://schemas.microsoft.com/office/drawing/2014/main" id="{00000000-0008-0000-0700-0000B1030000}"/>
            </a:ext>
          </a:extLst>
        </xdr:cNvPr>
        <xdr:cNvSpPr txBox="1">
          <a:spLocks noChangeArrowheads="1"/>
        </xdr:cNvSpPr>
      </xdr:nvSpPr>
      <xdr:spPr bwMode="auto">
        <a:xfrm>
          <a:off x="450532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160</xdr:row>
      <xdr:rowOff>0</xdr:rowOff>
    </xdr:from>
    <xdr:ext cx="76200" cy="533400"/>
    <xdr:sp macro="" textlink="">
      <xdr:nvSpPr>
        <xdr:cNvPr id="946" name="Text Box 39">
          <a:extLst>
            <a:ext uri="{FF2B5EF4-FFF2-40B4-BE49-F238E27FC236}">
              <a16:creationId xmlns:a16="http://schemas.microsoft.com/office/drawing/2014/main" id="{00000000-0008-0000-0700-0000B2030000}"/>
            </a:ext>
          </a:extLst>
        </xdr:cNvPr>
        <xdr:cNvSpPr txBox="1">
          <a:spLocks noChangeArrowheads="1"/>
        </xdr:cNvSpPr>
      </xdr:nvSpPr>
      <xdr:spPr bwMode="auto">
        <a:xfrm>
          <a:off x="633412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533400"/>
    <xdr:sp macro="" textlink="">
      <xdr:nvSpPr>
        <xdr:cNvPr id="947" name="Text Box 39">
          <a:extLst>
            <a:ext uri="{FF2B5EF4-FFF2-40B4-BE49-F238E27FC236}">
              <a16:creationId xmlns:a16="http://schemas.microsoft.com/office/drawing/2014/main" id="{00000000-0008-0000-0700-0000B3030000}"/>
            </a:ext>
          </a:extLst>
        </xdr:cNvPr>
        <xdr:cNvSpPr txBox="1">
          <a:spLocks noChangeArrowheads="1"/>
        </xdr:cNvSpPr>
      </xdr:nvSpPr>
      <xdr:spPr bwMode="auto">
        <a:xfrm>
          <a:off x="41433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533400"/>
    <xdr:sp macro="" textlink="">
      <xdr:nvSpPr>
        <xdr:cNvPr id="948" name="Text Box 39">
          <a:extLst>
            <a:ext uri="{FF2B5EF4-FFF2-40B4-BE49-F238E27FC236}">
              <a16:creationId xmlns:a16="http://schemas.microsoft.com/office/drawing/2014/main" id="{00000000-0008-0000-0700-0000B4030000}"/>
            </a:ext>
          </a:extLst>
        </xdr:cNvPr>
        <xdr:cNvSpPr txBox="1">
          <a:spLocks noChangeArrowheads="1"/>
        </xdr:cNvSpPr>
      </xdr:nvSpPr>
      <xdr:spPr bwMode="auto">
        <a:xfrm>
          <a:off x="41433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949" name="Text Box 38">
          <a:extLst>
            <a:ext uri="{FF2B5EF4-FFF2-40B4-BE49-F238E27FC236}">
              <a16:creationId xmlns:a16="http://schemas.microsoft.com/office/drawing/2014/main" id="{00000000-0008-0000-0700-0000B503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950" name="Text Box 38">
          <a:extLst>
            <a:ext uri="{FF2B5EF4-FFF2-40B4-BE49-F238E27FC236}">
              <a16:creationId xmlns:a16="http://schemas.microsoft.com/office/drawing/2014/main" id="{00000000-0008-0000-0700-0000B603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951" name="Text Box 38">
          <a:extLst>
            <a:ext uri="{FF2B5EF4-FFF2-40B4-BE49-F238E27FC236}">
              <a16:creationId xmlns:a16="http://schemas.microsoft.com/office/drawing/2014/main" id="{00000000-0008-0000-0700-0000B703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952" name="Text Box 38">
          <a:extLst>
            <a:ext uri="{FF2B5EF4-FFF2-40B4-BE49-F238E27FC236}">
              <a16:creationId xmlns:a16="http://schemas.microsoft.com/office/drawing/2014/main" id="{00000000-0008-0000-0700-0000B803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953" name="Text Box 38">
          <a:extLst>
            <a:ext uri="{FF2B5EF4-FFF2-40B4-BE49-F238E27FC236}">
              <a16:creationId xmlns:a16="http://schemas.microsoft.com/office/drawing/2014/main" id="{00000000-0008-0000-0700-0000B9030000}"/>
            </a:ext>
          </a:extLst>
        </xdr:cNvPr>
        <xdr:cNvSpPr txBox="1">
          <a:spLocks noChangeArrowheads="1"/>
        </xdr:cNvSpPr>
      </xdr:nvSpPr>
      <xdr:spPr bwMode="auto">
        <a:xfrm>
          <a:off x="3952875" y="288226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390525</xdr:colOff>
      <xdr:row>160</xdr:row>
      <xdr:rowOff>0</xdr:rowOff>
    </xdr:from>
    <xdr:ext cx="142875" cy="533400"/>
    <xdr:sp macro="" textlink="">
      <xdr:nvSpPr>
        <xdr:cNvPr id="954" name="Text Box 38">
          <a:extLst>
            <a:ext uri="{FF2B5EF4-FFF2-40B4-BE49-F238E27FC236}">
              <a16:creationId xmlns:a16="http://schemas.microsoft.com/office/drawing/2014/main" id="{00000000-0008-0000-0700-0000BA030000}"/>
            </a:ext>
          </a:extLst>
        </xdr:cNvPr>
        <xdr:cNvSpPr txBox="1">
          <a:spLocks noChangeArrowheads="1"/>
        </xdr:cNvSpPr>
      </xdr:nvSpPr>
      <xdr:spPr bwMode="auto">
        <a:xfrm>
          <a:off x="4343400" y="28822650"/>
          <a:ext cx="142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955" name="Text Box 38">
          <a:extLst>
            <a:ext uri="{FF2B5EF4-FFF2-40B4-BE49-F238E27FC236}">
              <a16:creationId xmlns:a16="http://schemas.microsoft.com/office/drawing/2014/main" id="{00000000-0008-0000-0700-0000BB03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38125"/>
    <xdr:sp macro="" textlink="">
      <xdr:nvSpPr>
        <xdr:cNvPr id="956" name="Text Box 38">
          <a:extLst>
            <a:ext uri="{FF2B5EF4-FFF2-40B4-BE49-F238E27FC236}">
              <a16:creationId xmlns:a16="http://schemas.microsoft.com/office/drawing/2014/main" id="{00000000-0008-0000-0700-0000BC030000}"/>
            </a:ext>
          </a:extLst>
        </xdr:cNvPr>
        <xdr:cNvSpPr txBox="1">
          <a:spLocks noChangeArrowheads="1"/>
        </xdr:cNvSpPr>
      </xdr:nvSpPr>
      <xdr:spPr bwMode="auto">
        <a:xfrm>
          <a:off x="39528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42900"/>
    <xdr:sp macro="" textlink="">
      <xdr:nvSpPr>
        <xdr:cNvPr id="957" name="Text Box 5">
          <a:extLst>
            <a:ext uri="{FF2B5EF4-FFF2-40B4-BE49-F238E27FC236}">
              <a16:creationId xmlns:a16="http://schemas.microsoft.com/office/drawing/2014/main" id="{00000000-0008-0000-0700-0000BD030000}"/>
            </a:ext>
          </a:extLst>
        </xdr:cNvPr>
        <xdr:cNvSpPr txBox="1">
          <a:spLocks noChangeArrowheads="1"/>
        </xdr:cNvSpPr>
      </xdr:nvSpPr>
      <xdr:spPr bwMode="auto">
        <a:xfrm>
          <a:off x="3952875" y="288226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958" name="Text Box 38">
          <a:extLst>
            <a:ext uri="{FF2B5EF4-FFF2-40B4-BE49-F238E27FC236}">
              <a16:creationId xmlns:a16="http://schemas.microsoft.com/office/drawing/2014/main" id="{00000000-0008-0000-0700-0000BE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959" name="Text Box 38">
          <a:extLst>
            <a:ext uri="{FF2B5EF4-FFF2-40B4-BE49-F238E27FC236}">
              <a16:creationId xmlns:a16="http://schemas.microsoft.com/office/drawing/2014/main" id="{00000000-0008-0000-0700-0000BF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960" name="Text Box 5">
          <a:extLst>
            <a:ext uri="{FF2B5EF4-FFF2-40B4-BE49-F238E27FC236}">
              <a16:creationId xmlns:a16="http://schemas.microsoft.com/office/drawing/2014/main" id="{00000000-0008-0000-0700-0000C003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961" name="Text Box 5">
          <a:extLst>
            <a:ext uri="{FF2B5EF4-FFF2-40B4-BE49-F238E27FC236}">
              <a16:creationId xmlns:a16="http://schemas.microsoft.com/office/drawing/2014/main" id="{00000000-0008-0000-0700-0000C103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962" name="Text Box 5">
          <a:extLst>
            <a:ext uri="{FF2B5EF4-FFF2-40B4-BE49-F238E27FC236}">
              <a16:creationId xmlns:a16="http://schemas.microsoft.com/office/drawing/2014/main" id="{00000000-0008-0000-0700-0000C203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963" name="Text Box 38">
          <a:extLst>
            <a:ext uri="{FF2B5EF4-FFF2-40B4-BE49-F238E27FC236}">
              <a16:creationId xmlns:a16="http://schemas.microsoft.com/office/drawing/2014/main" id="{00000000-0008-0000-0700-0000C3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964" name="Text Box 38">
          <a:extLst>
            <a:ext uri="{FF2B5EF4-FFF2-40B4-BE49-F238E27FC236}">
              <a16:creationId xmlns:a16="http://schemas.microsoft.com/office/drawing/2014/main" id="{00000000-0008-0000-0700-0000C4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965" name="Text Box 38">
          <a:extLst>
            <a:ext uri="{FF2B5EF4-FFF2-40B4-BE49-F238E27FC236}">
              <a16:creationId xmlns:a16="http://schemas.microsoft.com/office/drawing/2014/main" id="{00000000-0008-0000-0700-0000C5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966" name="Text Box 38">
          <a:extLst>
            <a:ext uri="{FF2B5EF4-FFF2-40B4-BE49-F238E27FC236}">
              <a16:creationId xmlns:a16="http://schemas.microsoft.com/office/drawing/2014/main" id="{00000000-0008-0000-0700-0000C6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967" name="Text Box 38">
          <a:extLst>
            <a:ext uri="{FF2B5EF4-FFF2-40B4-BE49-F238E27FC236}">
              <a16:creationId xmlns:a16="http://schemas.microsoft.com/office/drawing/2014/main" id="{00000000-0008-0000-0700-0000C7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968" name="Text Box 38">
          <a:extLst>
            <a:ext uri="{FF2B5EF4-FFF2-40B4-BE49-F238E27FC236}">
              <a16:creationId xmlns:a16="http://schemas.microsoft.com/office/drawing/2014/main" id="{00000000-0008-0000-0700-0000C8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969" name="Text Box 38">
          <a:extLst>
            <a:ext uri="{FF2B5EF4-FFF2-40B4-BE49-F238E27FC236}">
              <a16:creationId xmlns:a16="http://schemas.microsoft.com/office/drawing/2014/main" id="{00000000-0008-0000-0700-0000C9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970" name="Text Box 38">
          <a:extLst>
            <a:ext uri="{FF2B5EF4-FFF2-40B4-BE49-F238E27FC236}">
              <a16:creationId xmlns:a16="http://schemas.microsoft.com/office/drawing/2014/main" id="{00000000-0008-0000-0700-0000CA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971" name="Text Box 38">
          <a:extLst>
            <a:ext uri="{FF2B5EF4-FFF2-40B4-BE49-F238E27FC236}">
              <a16:creationId xmlns:a16="http://schemas.microsoft.com/office/drawing/2014/main" id="{00000000-0008-0000-0700-0000CB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972" name="Text Box 38">
          <a:extLst>
            <a:ext uri="{FF2B5EF4-FFF2-40B4-BE49-F238E27FC236}">
              <a16:creationId xmlns:a16="http://schemas.microsoft.com/office/drawing/2014/main" id="{00000000-0008-0000-0700-0000CC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973" name="Text Box 38">
          <a:extLst>
            <a:ext uri="{FF2B5EF4-FFF2-40B4-BE49-F238E27FC236}">
              <a16:creationId xmlns:a16="http://schemas.microsoft.com/office/drawing/2014/main" id="{00000000-0008-0000-0700-0000CD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974" name="Text Box 38">
          <a:extLst>
            <a:ext uri="{FF2B5EF4-FFF2-40B4-BE49-F238E27FC236}">
              <a16:creationId xmlns:a16="http://schemas.microsoft.com/office/drawing/2014/main" id="{00000000-0008-0000-0700-0000CE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975" name="Text Box 38">
          <a:extLst>
            <a:ext uri="{FF2B5EF4-FFF2-40B4-BE49-F238E27FC236}">
              <a16:creationId xmlns:a16="http://schemas.microsoft.com/office/drawing/2014/main" id="{00000000-0008-0000-0700-0000CF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976" name="Text Box 38">
          <a:extLst>
            <a:ext uri="{FF2B5EF4-FFF2-40B4-BE49-F238E27FC236}">
              <a16:creationId xmlns:a16="http://schemas.microsoft.com/office/drawing/2014/main" id="{00000000-0008-0000-0700-0000D0030000}"/>
            </a:ext>
          </a:extLst>
        </xdr:cNvPr>
        <xdr:cNvSpPr txBox="1">
          <a:spLocks noChangeArrowheads="1"/>
        </xdr:cNvSpPr>
      </xdr:nvSpPr>
      <xdr:spPr bwMode="auto">
        <a:xfrm>
          <a:off x="450532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977" name="Text Box 39">
          <a:extLst>
            <a:ext uri="{FF2B5EF4-FFF2-40B4-BE49-F238E27FC236}">
              <a16:creationId xmlns:a16="http://schemas.microsoft.com/office/drawing/2014/main" id="{00000000-0008-0000-0700-0000D103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978" name="Text Box 39">
          <a:extLst>
            <a:ext uri="{FF2B5EF4-FFF2-40B4-BE49-F238E27FC236}">
              <a16:creationId xmlns:a16="http://schemas.microsoft.com/office/drawing/2014/main" id="{00000000-0008-0000-0700-0000D203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979" name="Text Box 39">
          <a:extLst>
            <a:ext uri="{FF2B5EF4-FFF2-40B4-BE49-F238E27FC236}">
              <a16:creationId xmlns:a16="http://schemas.microsoft.com/office/drawing/2014/main" id="{00000000-0008-0000-0700-0000D303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980" name="Text Box 38">
          <a:extLst>
            <a:ext uri="{FF2B5EF4-FFF2-40B4-BE49-F238E27FC236}">
              <a16:creationId xmlns:a16="http://schemas.microsoft.com/office/drawing/2014/main" id="{00000000-0008-0000-0700-0000D4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981" name="Text Box 38">
          <a:extLst>
            <a:ext uri="{FF2B5EF4-FFF2-40B4-BE49-F238E27FC236}">
              <a16:creationId xmlns:a16="http://schemas.microsoft.com/office/drawing/2014/main" id="{00000000-0008-0000-0700-0000D5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982" name="Text Box 38">
          <a:extLst>
            <a:ext uri="{FF2B5EF4-FFF2-40B4-BE49-F238E27FC236}">
              <a16:creationId xmlns:a16="http://schemas.microsoft.com/office/drawing/2014/main" id="{00000000-0008-0000-0700-0000D6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983" name="Text Box 38">
          <a:extLst>
            <a:ext uri="{FF2B5EF4-FFF2-40B4-BE49-F238E27FC236}">
              <a16:creationId xmlns:a16="http://schemas.microsoft.com/office/drawing/2014/main" id="{00000000-0008-0000-0700-0000D7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984" name="Text Box 38">
          <a:extLst>
            <a:ext uri="{FF2B5EF4-FFF2-40B4-BE49-F238E27FC236}">
              <a16:creationId xmlns:a16="http://schemas.microsoft.com/office/drawing/2014/main" id="{00000000-0008-0000-0700-0000D8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985" name="Text Box 38">
          <a:extLst>
            <a:ext uri="{FF2B5EF4-FFF2-40B4-BE49-F238E27FC236}">
              <a16:creationId xmlns:a16="http://schemas.microsoft.com/office/drawing/2014/main" id="{00000000-0008-0000-0700-0000D9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986" name="Text Box 38">
          <a:extLst>
            <a:ext uri="{FF2B5EF4-FFF2-40B4-BE49-F238E27FC236}">
              <a16:creationId xmlns:a16="http://schemas.microsoft.com/office/drawing/2014/main" id="{00000000-0008-0000-0700-0000DA03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987" name="Text Box 38">
          <a:extLst>
            <a:ext uri="{FF2B5EF4-FFF2-40B4-BE49-F238E27FC236}">
              <a16:creationId xmlns:a16="http://schemas.microsoft.com/office/drawing/2014/main" id="{00000000-0008-0000-0700-0000DB03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988" name="Text Box 5">
          <a:extLst>
            <a:ext uri="{FF2B5EF4-FFF2-40B4-BE49-F238E27FC236}">
              <a16:creationId xmlns:a16="http://schemas.microsoft.com/office/drawing/2014/main" id="{00000000-0008-0000-0700-0000DC030000}"/>
            </a:ext>
          </a:extLst>
        </xdr:cNvPr>
        <xdr:cNvSpPr txBox="1">
          <a:spLocks noChangeArrowheads="1"/>
        </xdr:cNvSpPr>
      </xdr:nvSpPr>
      <xdr:spPr bwMode="auto">
        <a:xfrm>
          <a:off x="3952875" y="288226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989" name="Text Box 38">
          <a:extLst>
            <a:ext uri="{FF2B5EF4-FFF2-40B4-BE49-F238E27FC236}">
              <a16:creationId xmlns:a16="http://schemas.microsoft.com/office/drawing/2014/main" id="{00000000-0008-0000-0700-0000DD03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990" name="Text Box 38">
          <a:extLst>
            <a:ext uri="{FF2B5EF4-FFF2-40B4-BE49-F238E27FC236}">
              <a16:creationId xmlns:a16="http://schemas.microsoft.com/office/drawing/2014/main" id="{00000000-0008-0000-0700-0000DE03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991" name="Text Box 5">
          <a:extLst>
            <a:ext uri="{FF2B5EF4-FFF2-40B4-BE49-F238E27FC236}">
              <a16:creationId xmlns:a16="http://schemas.microsoft.com/office/drawing/2014/main" id="{00000000-0008-0000-0700-0000DF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92" name="Text Box 5">
          <a:extLst>
            <a:ext uri="{FF2B5EF4-FFF2-40B4-BE49-F238E27FC236}">
              <a16:creationId xmlns:a16="http://schemas.microsoft.com/office/drawing/2014/main" id="{00000000-0008-0000-0700-0000E0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93" name="Text Box 5">
          <a:extLst>
            <a:ext uri="{FF2B5EF4-FFF2-40B4-BE49-F238E27FC236}">
              <a16:creationId xmlns:a16="http://schemas.microsoft.com/office/drawing/2014/main" id="{00000000-0008-0000-0700-0000E1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94" name="Text Box 5">
          <a:extLst>
            <a:ext uri="{FF2B5EF4-FFF2-40B4-BE49-F238E27FC236}">
              <a16:creationId xmlns:a16="http://schemas.microsoft.com/office/drawing/2014/main" id="{00000000-0008-0000-0700-0000E2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95" name="Text Box 5">
          <a:extLst>
            <a:ext uri="{FF2B5EF4-FFF2-40B4-BE49-F238E27FC236}">
              <a16:creationId xmlns:a16="http://schemas.microsoft.com/office/drawing/2014/main" id="{00000000-0008-0000-0700-0000E3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96" name="Text Box 5">
          <a:extLst>
            <a:ext uri="{FF2B5EF4-FFF2-40B4-BE49-F238E27FC236}">
              <a16:creationId xmlns:a16="http://schemas.microsoft.com/office/drawing/2014/main" id="{00000000-0008-0000-0700-0000E4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133350"/>
    <xdr:sp macro="" textlink="">
      <xdr:nvSpPr>
        <xdr:cNvPr id="997" name="Text Box 5">
          <a:extLst>
            <a:ext uri="{FF2B5EF4-FFF2-40B4-BE49-F238E27FC236}">
              <a16:creationId xmlns:a16="http://schemas.microsoft.com/office/drawing/2014/main" id="{00000000-0008-0000-0700-0000E5030000}"/>
            </a:ext>
          </a:extLst>
        </xdr:cNvPr>
        <xdr:cNvSpPr txBox="1">
          <a:spLocks noChangeArrowheads="1"/>
        </xdr:cNvSpPr>
      </xdr:nvSpPr>
      <xdr:spPr bwMode="auto">
        <a:xfrm>
          <a:off x="3952875" y="28822650"/>
          <a:ext cx="76200" cy="133350"/>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98" name="Text Box 5">
          <a:extLst>
            <a:ext uri="{FF2B5EF4-FFF2-40B4-BE49-F238E27FC236}">
              <a16:creationId xmlns:a16="http://schemas.microsoft.com/office/drawing/2014/main" id="{00000000-0008-0000-0700-0000E6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999" name="Text Box 5">
          <a:extLst>
            <a:ext uri="{FF2B5EF4-FFF2-40B4-BE49-F238E27FC236}">
              <a16:creationId xmlns:a16="http://schemas.microsoft.com/office/drawing/2014/main" id="{00000000-0008-0000-0700-0000E7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1000" name="Text Box 34">
          <a:extLst>
            <a:ext uri="{FF2B5EF4-FFF2-40B4-BE49-F238E27FC236}">
              <a16:creationId xmlns:a16="http://schemas.microsoft.com/office/drawing/2014/main" id="{00000000-0008-0000-0700-0000E8030000}"/>
            </a:ext>
          </a:extLst>
        </xdr:cNvPr>
        <xdr:cNvSpPr txBox="1">
          <a:spLocks noChangeArrowheads="1"/>
        </xdr:cNvSpPr>
      </xdr:nvSpPr>
      <xdr:spPr bwMode="auto">
        <a:xfrm>
          <a:off x="450532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1001" name="Text Box 5">
          <a:extLst>
            <a:ext uri="{FF2B5EF4-FFF2-40B4-BE49-F238E27FC236}">
              <a16:creationId xmlns:a16="http://schemas.microsoft.com/office/drawing/2014/main" id="{00000000-0008-0000-0700-0000E9030000}"/>
            </a:ext>
          </a:extLst>
        </xdr:cNvPr>
        <xdr:cNvSpPr txBox="1">
          <a:spLocks noChangeArrowheads="1"/>
        </xdr:cNvSpPr>
      </xdr:nvSpPr>
      <xdr:spPr bwMode="auto">
        <a:xfrm>
          <a:off x="3952875" y="2882265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02" name="Text Box 24">
          <a:extLst>
            <a:ext uri="{FF2B5EF4-FFF2-40B4-BE49-F238E27FC236}">
              <a16:creationId xmlns:a16="http://schemas.microsoft.com/office/drawing/2014/main" id="{00000000-0008-0000-0700-0000EA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03" name="Text Box 5">
          <a:extLst>
            <a:ext uri="{FF2B5EF4-FFF2-40B4-BE49-F238E27FC236}">
              <a16:creationId xmlns:a16="http://schemas.microsoft.com/office/drawing/2014/main" id="{00000000-0008-0000-0700-0000EB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04" name="Text Box 5">
          <a:extLst>
            <a:ext uri="{FF2B5EF4-FFF2-40B4-BE49-F238E27FC236}">
              <a16:creationId xmlns:a16="http://schemas.microsoft.com/office/drawing/2014/main" id="{00000000-0008-0000-0700-0000EC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05" name="Text Box 5">
          <a:extLst>
            <a:ext uri="{FF2B5EF4-FFF2-40B4-BE49-F238E27FC236}">
              <a16:creationId xmlns:a16="http://schemas.microsoft.com/office/drawing/2014/main" id="{00000000-0008-0000-0700-0000ED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06" name="Text Box 5">
          <a:extLst>
            <a:ext uri="{FF2B5EF4-FFF2-40B4-BE49-F238E27FC236}">
              <a16:creationId xmlns:a16="http://schemas.microsoft.com/office/drawing/2014/main" id="{00000000-0008-0000-0700-0000EE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0050"/>
    <xdr:sp macro="" textlink="">
      <xdr:nvSpPr>
        <xdr:cNvPr id="1007" name="Text Box 5">
          <a:extLst>
            <a:ext uri="{FF2B5EF4-FFF2-40B4-BE49-F238E27FC236}">
              <a16:creationId xmlns:a16="http://schemas.microsoft.com/office/drawing/2014/main" id="{00000000-0008-0000-0700-0000EF030000}"/>
            </a:ext>
          </a:extLst>
        </xdr:cNvPr>
        <xdr:cNvSpPr txBox="1">
          <a:spLocks noChangeArrowheads="1"/>
        </xdr:cNvSpPr>
      </xdr:nvSpPr>
      <xdr:spPr bwMode="auto">
        <a:xfrm>
          <a:off x="3952875" y="28822650"/>
          <a:ext cx="76200" cy="400050"/>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08" name="Text Box 5">
          <a:extLst>
            <a:ext uri="{FF2B5EF4-FFF2-40B4-BE49-F238E27FC236}">
              <a16:creationId xmlns:a16="http://schemas.microsoft.com/office/drawing/2014/main" id="{00000000-0008-0000-0700-0000F0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09" name="Text Box 5">
          <a:extLst>
            <a:ext uri="{FF2B5EF4-FFF2-40B4-BE49-F238E27FC236}">
              <a16:creationId xmlns:a16="http://schemas.microsoft.com/office/drawing/2014/main" id="{00000000-0008-0000-0700-0000F1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1010" name="Text Box 34">
          <a:extLst>
            <a:ext uri="{FF2B5EF4-FFF2-40B4-BE49-F238E27FC236}">
              <a16:creationId xmlns:a16="http://schemas.microsoft.com/office/drawing/2014/main" id="{00000000-0008-0000-0700-0000F2030000}"/>
            </a:ext>
          </a:extLst>
        </xdr:cNvPr>
        <xdr:cNvSpPr txBox="1">
          <a:spLocks noChangeArrowheads="1"/>
        </xdr:cNvSpPr>
      </xdr:nvSpPr>
      <xdr:spPr bwMode="auto">
        <a:xfrm>
          <a:off x="450532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11" name="Text Box 153">
          <a:extLst>
            <a:ext uri="{FF2B5EF4-FFF2-40B4-BE49-F238E27FC236}">
              <a16:creationId xmlns:a16="http://schemas.microsoft.com/office/drawing/2014/main" id="{00000000-0008-0000-0700-0000F3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12" name="Text Box 154">
          <a:extLst>
            <a:ext uri="{FF2B5EF4-FFF2-40B4-BE49-F238E27FC236}">
              <a16:creationId xmlns:a16="http://schemas.microsoft.com/office/drawing/2014/main" id="{00000000-0008-0000-0700-0000F4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13" name="Text Box 24">
          <a:extLst>
            <a:ext uri="{FF2B5EF4-FFF2-40B4-BE49-F238E27FC236}">
              <a16:creationId xmlns:a16="http://schemas.microsoft.com/office/drawing/2014/main" id="{00000000-0008-0000-0700-0000F5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14" name="Text Box 3">
          <a:extLst>
            <a:ext uri="{FF2B5EF4-FFF2-40B4-BE49-F238E27FC236}">
              <a16:creationId xmlns:a16="http://schemas.microsoft.com/office/drawing/2014/main" id="{00000000-0008-0000-0700-0000F6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15" name="Text Box 4">
          <a:extLst>
            <a:ext uri="{FF2B5EF4-FFF2-40B4-BE49-F238E27FC236}">
              <a16:creationId xmlns:a16="http://schemas.microsoft.com/office/drawing/2014/main" id="{00000000-0008-0000-0700-0000F7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16" name="Text Box 5">
          <a:extLst>
            <a:ext uri="{FF2B5EF4-FFF2-40B4-BE49-F238E27FC236}">
              <a16:creationId xmlns:a16="http://schemas.microsoft.com/office/drawing/2014/main" id="{00000000-0008-0000-0700-0000F8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17" name="Text Box 6">
          <a:extLst>
            <a:ext uri="{FF2B5EF4-FFF2-40B4-BE49-F238E27FC236}">
              <a16:creationId xmlns:a16="http://schemas.microsoft.com/office/drawing/2014/main" id="{00000000-0008-0000-0700-0000F9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18" name="Text Box 7">
          <a:extLst>
            <a:ext uri="{FF2B5EF4-FFF2-40B4-BE49-F238E27FC236}">
              <a16:creationId xmlns:a16="http://schemas.microsoft.com/office/drawing/2014/main" id="{00000000-0008-0000-0700-0000FA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19" name="Text Box 8">
          <a:extLst>
            <a:ext uri="{FF2B5EF4-FFF2-40B4-BE49-F238E27FC236}">
              <a16:creationId xmlns:a16="http://schemas.microsoft.com/office/drawing/2014/main" id="{00000000-0008-0000-0700-0000FB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1020" name="Text Box 34">
          <a:extLst>
            <a:ext uri="{FF2B5EF4-FFF2-40B4-BE49-F238E27FC236}">
              <a16:creationId xmlns:a16="http://schemas.microsoft.com/office/drawing/2014/main" id="{00000000-0008-0000-0700-0000FC030000}"/>
            </a:ext>
          </a:extLst>
        </xdr:cNvPr>
        <xdr:cNvSpPr txBox="1">
          <a:spLocks noChangeArrowheads="1"/>
        </xdr:cNvSpPr>
      </xdr:nvSpPr>
      <xdr:spPr bwMode="auto">
        <a:xfrm>
          <a:off x="450532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1021" name="Text Box 5">
          <a:extLst>
            <a:ext uri="{FF2B5EF4-FFF2-40B4-BE49-F238E27FC236}">
              <a16:creationId xmlns:a16="http://schemas.microsoft.com/office/drawing/2014/main" id="{00000000-0008-0000-0700-0000FD030000}"/>
            </a:ext>
          </a:extLst>
        </xdr:cNvPr>
        <xdr:cNvSpPr txBox="1">
          <a:spLocks noChangeArrowheads="1"/>
        </xdr:cNvSpPr>
      </xdr:nvSpPr>
      <xdr:spPr bwMode="auto">
        <a:xfrm>
          <a:off x="3952875" y="2882265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22" name="Text Box 24">
          <a:extLst>
            <a:ext uri="{FF2B5EF4-FFF2-40B4-BE49-F238E27FC236}">
              <a16:creationId xmlns:a16="http://schemas.microsoft.com/office/drawing/2014/main" id="{00000000-0008-0000-0700-0000FE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23" name="Text Box 5">
          <a:extLst>
            <a:ext uri="{FF2B5EF4-FFF2-40B4-BE49-F238E27FC236}">
              <a16:creationId xmlns:a16="http://schemas.microsoft.com/office/drawing/2014/main" id="{00000000-0008-0000-0700-0000FF03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24" name="Text Box 5">
          <a:extLst>
            <a:ext uri="{FF2B5EF4-FFF2-40B4-BE49-F238E27FC236}">
              <a16:creationId xmlns:a16="http://schemas.microsoft.com/office/drawing/2014/main" id="{00000000-0008-0000-0700-000000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25" name="Text Box 5">
          <a:extLst>
            <a:ext uri="{FF2B5EF4-FFF2-40B4-BE49-F238E27FC236}">
              <a16:creationId xmlns:a16="http://schemas.microsoft.com/office/drawing/2014/main" id="{00000000-0008-0000-0700-000001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1026" name="Text Box 34">
          <a:extLst>
            <a:ext uri="{FF2B5EF4-FFF2-40B4-BE49-F238E27FC236}">
              <a16:creationId xmlns:a16="http://schemas.microsoft.com/office/drawing/2014/main" id="{00000000-0008-0000-0700-000002040000}"/>
            </a:ext>
          </a:extLst>
        </xdr:cNvPr>
        <xdr:cNvSpPr txBox="1">
          <a:spLocks noChangeArrowheads="1"/>
        </xdr:cNvSpPr>
      </xdr:nvSpPr>
      <xdr:spPr bwMode="auto">
        <a:xfrm>
          <a:off x="450532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27" name="Text Box 5">
          <a:extLst>
            <a:ext uri="{FF2B5EF4-FFF2-40B4-BE49-F238E27FC236}">
              <a16:creationId xmlns:a16="http://schemas.microsoft.com/office/drawing/2014/main" id="{00000000-0008-0000-0700-000003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28" name="Text Box 5">
          <a:extLst>
            <a:ext uri="{FF2B5EF4-FFF2-40B4-BE49-F238E27FC236}">
              <a16:creationId xmlns:a16="http://schemas.microsoft.com/office/drawing/2014/main" id="{00000000-0008-0000-0700-000004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1029" name="Text Box 5">
          <a:extLst>
            <a:ext uri="{FF2B5EF4-FFF2-40B4-BE49-F238E27FC236}">
              <a16:creationId xmlns:a16="http://schemas.microsoft.com/office/drawing/2014/main" id="{00000000-0008-0000-0700-000005040000}"/>
            </a:ext>
          </a:extLst>
        </xdr:cNvPr>
        <xdr:cNvSpPr txBox="1">
          <a:spLocks noChangeArrowheads="1"/>
        </xdr:cNvSpPr>
      </xdr:nvSpPr>
      <xdr:spPr bwMode="auto">
        <a:xfrm>
          <a:off x="3952875" y="2882265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30" name="Text Box 24">
          <a:extLst>
            <a:ext uri="{FF2B5EF4-FFF2-40B4-BE49-F238E27FC236}">
              <a16:creationId xmlns:a16="http://schemas.microsoft.com/office/drawing/2014/main" id="{00000000-0008-0000-0700-000006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31" name="Text Box 5">
          <a:extLst>
            <a:ext uri="{FF2B5EF4-FFF2-40B4-BE49-F238E27FC236}">
              <a16:creationId xmlns:a16="http://schemas.microsoft.com/office/drawing/2014/main" id="{00000000-0008-0000-0700-000007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32" name="Text Box 5">
          <a:extLst>
            <a:ext uri="{FF2B5EF4-FFF2-40B4-BE49-F238E27FC236}">
              <a16:creationId xmlns:a16="http://schemas.microsoft.com/office/drawing/2014/main" id="{00000000-0008-0000-0700-000008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33" name="Text Box 5">
          <a:extLst>
            <a:ext uri="{FF2B5EF4-FFF2-40B4-BE49-F238E27FC236}">
              <a16:creationId xmlns:a16="http://schemas.microsoft.com/office/drawing/2014/main" id="{00000000-0008-0000-0700-000009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34" name="Text Box 5">
          <a:extLst>
            <a:ext uri="{FF2B5EF4-FFF2-40B4-BE49-F238E27FC236}">
              <a16:creationId xmlns:a16="http://schemas.microsoft.com/office/drawing/2014/main" id="{00000000-0008-0000-0700-00000A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35" name="Text Box 5">
          <a:extLst>
            <a:ext uri="{FF2B5EF4-FFF2-40B4-BE49-F238E27FC236}">
              <a16:creationId xmlns:a16="http://schemas.microsoft.com/office/drawing/2014/main" id="{00000000-0008-0000-0700-00000B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0050"/>
    <xdr:sp macro="" textlink="">
      <xdr:nvSpPr>
        <xdr:cNvPr id="1036" name="Text Box 5">
          <a:extLst>
            <a:ext uri="{FF2B5EF4-FFF2-40B4-BE49-F238E27FC236}">
              <a16:creationId xmlns:a16="http://schemas.microsoft.com/office/drawing/2014/main" id="{00000000-0008-0000-0700-00000C040000}"/>
            </a:ext>
          </a:extLst>
        </xdr:cNvPr>
        <xdr:cNvSpPr txBox="1">
          <a:spLocks noChangeArrowheads="1"/>
        </xdr:cNvSpPr>
      </xdr:nvSpPr>
      <xdr:spPr bwMode="auto">
        <a:xfrm>
          <a:off x="3952875" y="28822650"/>
          <a:ext cx="76200" cy="400050"/>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37" name="Text Box 5">
          <a:extLst>
            <a:ext uri="{FF2B5EF4-FFF2-40B4-BE49-F238E27FC236}">
              <a16:creationId xmlns:a16="http://schemas.microsoft.com/office/drawing/2014/main" id="{00000000-0008-0000-0700-00000D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38" name="Text Box 5">
          <a:extLst>
            <a:ext uri="{FF2B5EF4-FFF2-40B4-BE49-F238E27FC236}">
              <a16:creationId xmlns:a16="http://schemas.microsoft.com/office/drawing/2014/main" id="{00000000-0008-0000-0700-00000E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1039" name="Text Box 34">
          <a:extLst>
            <a:ext uri="{FF2B5EF4-FFF2-40B4-BE49-F238E27FC236}">
              <a16:creationId xmlns:a16="http://schemas.microsoft.com/office/drawing/2014/main" id="{00000000-0008-0000-0700-00000F040000}"/>
            </a:ext>
          </a:extLst>
        </xdr:cNvPr>
        <xdr:cNvSpPr txBox="1">
          <a:spLocks noChangeArrowheads="1"/>
        </xdr:cNvSpPr>
      </xdr:nvSpPr>
      <xdr:spPr bwMode="auto">
        <a:xfrm>
          <a:off x="450532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40" name="Text Box 153">
          <a:extLst>
            <a:ext uri="{FF2B5EF4-FFF2-40B4-BE49-F238E27FC236}">
              <a16:creationId xmlns:a16="http://schemas.microsoft.com/office/drawing/2014/main" id="{00000000-0008-0000-0700-000010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41" name="Text Box 154">
          <a:extLst>
            <a:ext uri="{FF2B5EF4-FFF2-40B4-BE49-F238E27FC236}">
              <a16:creationId xmlns:a16="http://schemas.microsoft.com/office/drawing/2014/main" id="{00000000-0008-0000-0700-000011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42" name="Text Box 24">
          <a:extLst>
            <a:ext uri="{FF2B5EF4-FFF2-40B4-BE49-F238E27FC236}">
              <a16:creationId xmlns:a16="http://schemas.microsoft.com/office/drawing/2014/main" id="{00000000-0008-0000-0700-000012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43" name="Text Box 3">
          <a:extLst>
            <a:ext uri="{FF2B5EF4-FFF2-40B4-BE49-F238E27FC236}">
              <a16:creationId xmlns:a16="http://schemas.microsoft.com/office/drawing/2014/main" id="{00000000-0008-0000-0700-000013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44" name="Text Box 4">
          <a:extLst>
            <a:ext uri="{FF2B5EF4-FFF2-40B4-BE49-F238E27FC236}">
              <a16:creationId xmlns:a16="http://schemas.microsoft.com/office/drawing/2014/main" id="{00000000-0008-0000-0700-000014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45" name="Text Box 5">
          <a:extLst>
            <a:ext uri="{FF2B5EF4-FFF2-40B4-BE49-F238E27FC236}">
              <a16:creationId xmlns:a16="http://schemas.microsoft.com/office/drawing/2014/main" id="{00000000-0008-0000-0700-000015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46" name="Text Box 6">
          <a:extLst>
            <a:ext uri="{FF2B5EF4-FFF2-40B4-BE49-F238E27FC236}">
              <a16:creationId xmlns:a16="http://schemas.microsoft.com/office/drawing/2014/main" id="{00000000-0008-0000-0700-000016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47" name="Text Box 7">
          <a:extLst>
            <a:ext uri="{FF2B5EF4-FFF2-40B4-BE49-F238E27FC236}">
              <a16:creationId xmlns:a16="http://schemas.microsoft.com/office/drawing/2014/main" id="{00000000-0008-0000-0700-000017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48" name="Text Box 8">
          <a:extLst>
            <a:ext uri="{FF2B5EF4-FFF2-40B4-BE49-F238E27FC236}">
              <a16:creationId xmlns:a16="http://schemas.microsoft.com/office/drawing/2014/main" id="{00000000-0008-0000-0700-000018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1049" name="Text Box 34">
          <a:extLst>
            <a:ext uri="{FF2B5EF4-FFF2-40B4-BE49-F238E27FC236}">
              <a16:creationId xmlns:a16="http://schemas.microsoft.com/office/drawing/2014/main" id="{00000000-0008-0000-0700-000019040000}"/>
            </a:ext>
          </a:extLst>
        </xdr:cNvPr>
        <xdr:cNvSpPr txBox="1">
          <a:spLocks noChangeArrowheads="1"/>
        </xdr:cNvSpPr>
      </xdr:nvSpPr>
      <xdr:spPr bwMode="auto">
        <a:xfrm>
          <a:off x="450532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1050" name="Text Box 5">
          <a:extLst>
            <a:ext uri="{FF2B5EF4-FFF2-40B4-BE49-F238E27FC236}">
              <a16:creationId xmlns:a16="http://schemas.microsoft.com/office/drawing/2014/main" id="{00000000-0008-0000-0700-00001A040000}"/>
            </a:ext>
          </a:extLst>
        </xdr:cNvPr>
        <xdr:cNvSpPr txBox="1">
          <a:spLocks noChangeArrowheads="1"/>
        </xdr:cNvSpPr>
      </xdr:nvSpPr>
      <xdr:spPr bwMode="auto">
        <a:xfrm>
          <a:off x="3952875" y="2882265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51" name="Text Box 24">
          <a:extLst>
            <a:ext uri="{FF2B5EF4-FFF2-40B4-BE49-F238E27FC236}">
              <a16:creationId xmlns:a16="http://schemas.microsoft.com/office/drawing/2014/main" id="{00000000-0008-0000-0700-00001B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52" name="Text Box 5">
          <a:extLst>
            <a:ext uri="{FF2B5EF4-FFF2-40B4-BE49-F238E27FC236}">
              <a16:creationId xmlns:a16="http://schemas.microsoft.com/office/drawing/2014/main" id="{00000000-0008-0000-0700-00001C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53" name="Text Box 5">
          <a:extLst>
            <a:ext uri="{FF2B5EF4-FFF2-40B4-BE49-F238E27FC236}">
              <a16:creationId xmlns:a16="http://schemas.microsoft.com/office/drawing/2014/main" id="{00000000-0008-0000-0700-00001D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133350"/>
    <xdr:sp macro="" textlink="">
      <xdr:nvSpPr>
        <xdr:cNvPr id="1054" name="Text Box 5">
          <a:extLst>
            <a:ext uri="{FF2B5EF4-FFF2-40B4-BE49-F238E27FC236}">
              <a16:creationId xmlns:a16="http://schemas.microsoft.com/office/drawing/2014/main" id="{00000000-0008-0000-0700-00001E040000}"/>
            </a:ext>
          </a:extLst>
        </xdr:cNvPr>
        <xdr:cNvSpPr txBox="1">
          <a:spLocks noChangeArrowheads="1"/>
        </xdr:cNvSpPr>
      </xdr:nvSpPr>
      <xdr:spPr bwMode="auto">
        <a:xfrm>
          <a:off x="3952875" y="28822650"/>
          <a:ext cx="76200" cy="133350"/>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55" name="Text Box 5">
          <a:extLst>
            <a:ext uri="{FF2B5EF4-FFF2-40B4-BE49-F238E27FC236}">
              <a16:creationId xmlns:a16="http://schemas.microsoft.com/office/drawing/2014/main" id="{00000000-0008-0000-0700-00001F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56" name="Text Box 5">
          <a:extLst>
            <a:ext uri="{FF2B5EF4-FFF2-40B4-BE49-F238E27FC236}">
              <a16:creationId xmlns:a16="http://schemas.microsoft.com/office/drawing/2014/main" id="{00000000-0008-0000-0700-000020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1057" name="Text Box 34">
          <a:extLst>
            <a:ext uri="{FF2B5EF4-FFF2-40B4-BE49-F238E27FC236}">
              <a16:creationId xmlns:a16="http://schemas.microsoft.com/office/drawing/2014/main" id="{00000000-0008-0000-0700-000021040000}"/>
            </a:ext>
          </a:extLst>
        </xdr:cNvPr>
        <xdr:cNvSpPr txBox="1">
          <a:spLocks noChangeArrowheads="1"/>
        </xdr:cNvSpPr>
      </xdr:nvSpPr>
      <xdr:spPr bwMode="auto">
        <a:xfrm>
          <a:off x="450532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58" name="Text Box 5">
          <a:extLst>
            <a:ext uri="{FF2B5EF4-FFF2-40B4-BE49-F238E27FC236}">
              <a16:creationId xmlns:a16="http://schemas.microsoft.com/office/drawing/2014/main" id="{00000000-0008-0000-0700-000022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59" name="Text Box 5">
          <a:extLst>
            <a:ext uri="{FF2B5EF4-FFF2-40B4-BE49-F238E27FC236}">
              <a16:creationId xmlns:a16="http://schemas.microsoft.com/office/drawing/2014/main" id="{00000000-0008-0000-0700-000023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1060" name="Text Box 5">
          <a:extLst>
            <a:ext uri="{FF2B5EF4-FFF2-40B4-BE49-F238E27FC236}">
              <a16:creationId xmlns:a16="http://schemas.microsoft.com/office/drawing/2014/main" id="{00000000-0008-0000-0700-000024040000}"/>
            </a:ext>
          </a:extLst>
        </xdr:cNvPr>
        <xdr:cNvSpPr txBox="1">
          <a:spLocks noChangeArrowheads="1"/>
        </xdr:cNvSpPr>
      </xdr:nvSpPr>
      <xdr:spPr bwMode="auto">
        <a:xfrm>
          <a:off x="3952875" y="2882265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61" name="Text Box 24">
          <a:extLst>
            <a:ext uri="{FF2B5EF4-FFF2-40B4-BE49-F238E27FC236}">
              <a16:creationId xmlns:a16="http://schemas.microsoft.com/office/drawing/2014/main" id="{00000000-0008-0000-0700-000025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62" name="Text Box 5">
          <a:extLst>
            <a:ext uri="{FF2B5EF4-FFF2-40B4-BE49-F238E27FC236}">
              <a16:creationId xmlns:a16="http://schemas.microsoft.com/office/drawing/2014/main" id="{00000000-0008-0000-0700-000026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63" name="Text Box 5">
          <a:extLst>
            <a:ext uri="{FF2B5EF4-FFF2-40B4-BE49-F238E27FC236}">
              <a16:creationId xmlns:a16="http://schemas.microsoft.com/office/drawing/2014/main" id="{00000000-0008-0000-0700-000027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64" name="Text Box 5">
          <a:extLst>
            <a:ext uri="{FF2B5EF4-FFF2-40B4-BE49-F238E27FC236}">
              <a16:creationId xmlns:a16="http://schemas.microsoft.com/office/drawing/2014/main" id="{00000000-0008-0000-0700-000028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65" name="Text Box 5">
          <a:extLst>
            <a:ext uri="{FF2B5EF4-FFF2-40B4-BE49-F238E27FC236}">
              <a16:creationId xmlns:a16="http://schemas.microsoft.com/office/drawing/2014/main" id="{00000000-0008-0000-0700-000029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66" name="Text Box 5">
          <a:extLst>
            <a:ext uri="{FF2B5EF4-FFF2-40B4-BE49-F238E27FC236}">
              <a16:creationId xmlns:a16="http://schemas.microsoft.com/office/drawing/2014/main" id="{00000000-0008-0000-0700-00002A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0050"/>
    <xdr:sp macro="" textlink="">
      <xdr:nvSpPr>
        <xdr:cNvPr id="1067" name="Text Box 5">
          <a:extLst>
            <a:ext uri="{FF2B5EF4-FFF2-40B4-BE49-F238E27FC236}">
              <a16:creationId xmlns:a16="http://schemas.microsoft.com/office/drawing/2014/main" id="{00000000-0008-0000-0700-00002B040000}"/>
            </a:ext>
          </a:extLst>
        </xdr:cNvPr>
        <xdr:cNvSpPr txBox="1">
          <a:spLocks noChangeArrowheads="1"/>
        </xdr:cNvSpPr>
      </xdr:nvSpPr>
      <xdr:spPr bwMode="auto">
        <a:xfrm>
          <a:off x="3952875" y="28822650"/>
          <a:ext cx="76200" cy="400050"/>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68" name="Text Box 5">
          <a:extLst>
            <a:ext uri="{FF2B5EF4-FFF2-40B4-BE49-F238E27FC236}">
              <a16:creationId xmlns:a16="http://schemas.microsoft.com/office/drawing/2014/main" id="{00000000-0008-0000-0700-00002C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69" name="Text Box 5">
          <a:extLst>
            <a:ext uri="{FF2B5EF4-FFF2-40B4-BE49-F238E27FC236}">
              <a16:creationId xmlns:a16="http://schemas.microsoft.com/office/drawing/2014/main" id="{00000000-0008-0000-0700-00002D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1070" name="Text Box 34">
          <a:extLst>
            <a:ext uri="{FF2B5EF4-FFF2-40B4-BE49-F238E27FC236}">
              <a16:creationId xmlns:a16="http://schemas.microsoft.com/office/drawing/2014/main" id="{00000000-0008-0000-0700-00002E040000}"/>
            </a:ext>
          </a:extLst>
        </xdr:cNvPr>
        <xdr:cNvSpPr txBox="1">
          <a:spLocks noChangeArrowheads="1"/>
        </xdr:cNvSpPr>
      </xdr:nvSpPr>
      <xdr:spPr bwMode="auto">
        <a:xfrm>
          <a:off x="450532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71" name="Text Box 153">
          <a:extLst>
            <a:ext uri="{FF2B5EF4-FFF2-40B4-BE49-F238E27FC236}">
              <a16:creationId xmlns:a16="http://schemas.microsoft.com/office/drawing/2014/main" id="{00000000-0008-0000-0700-00002F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72" name="Text Box 154">
          <a:extLst>
            <a:ext uri="{FF2B5EF4-FFF2-40B4-BE49-F238E27FC236}">
              <a16:creationId xmlns:a16="http://schemas.microsoft.com/office/drawing/2014/main" id="{00000000-0008-0000-0700-000030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73" name="Text Box 24">
          <a:extLst>
            <a:ext uri="{FF2B5EF4-FFF2-40B4-BE49-F238E27FC236}">
              <a16:creationId xmlns:a16="http://schemas.microsoft.com/office/drawing/2014/main" id="{00000000-0008-0000-0700-000031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74" name="Text Box 3">
          <a:extLst>
            <a:ext uri="{FF2B5EF4-FFF2-40B4-BE49-F238E27FC236}">
              <a16:creationId xmlns:a16="http://schemas.microsoft.com/office/drawing/2014/main" id="{00000000-0008-0000-0700-000032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75" name="Text Box 4">
          <a:extLst>
            <a:ext uri="{FF2B5EF4-FFF2-40B4-BE49-F238E27FC236}">
              <a16:creationId xmlns:a16="http://schemas.microsoft.com/office/drawing/2014/main" id="{00000000-0008-0000-0700-000033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76" name="Text Box 5">
          <a:extLst>
            <a:ext uri="{FF2B5EF4-FFF2-40B4-BE49-F238E27FC236}">
              <a16:creationId xmlns:a16="http://schemas.microsoft.com/office/drawing/2014/main" id="{00000000-0008-0000-0700-000034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77" name="Text Box 6">
          <a:extLst>
            <a:ext uri="{FF2B5EF4-FFF2-40B4-BE49-F238E27FC236}">
              <a16:creationId xmlns:a16="http://schemas.microsoft.com/office/drawing/2014/main" id="{00000000-0008-0000-0700-000035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78" name="Text Box 7">
          <a:extLst>
            <a:ext uri="{FF2B5EF4-FFF2-40B4-BE49-F238E27FC236}">
              <a16:creationId xmlns:a16="http://schemas.microsoft.com/office/drawing/2014/main" id="{00000000-0008-0000-0700-000036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79" name="Text Box 8">
          <a:extLst>
            <a:ext uri="{FF2B5EF4-FFF2-40B4-BE49-F238E27FC236}">
              <a16:creationId xmlns:a16="http://schemas.microsoft.com/office/drawing/2014/main" id="{00000000-0008-0000-0700-000037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1080" name="Text Box 34">
          <a:extLst>
            <a:ext uri="{FF2B5EF4-FFF2-40B4-BE49-F238E27FC236}">
              <a16:creationId xmlns:a16="http://schemas.microsoft.com/office/drawing/2014/main" id="{00000000-0008-0000-0700-000038040000}"/>
            </a:ext>
          </a:extLst>
        </xdr:cNvPr>
        <xdr:cNvSpPr txBox="1">
          <a:spLocks noChangeArrowheads="1"/>
        </xdr:cNvSpPr>
      </xdr:nvSpPr>
      <xdr:spPr bwMode="auto">
        <a:xfrm>
          <a:off x="450532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1081" name="Text Box 5">
          <a:extLst>
            <a:ext uri="{FF2B5EF4-FFF2-40B4-BE49-F238E27FC236}">
              <a16:creationId xmlns:a16="http://schemas.microsoft.com/office/drawing/2014/main" id="{00000000-0008-0000-0700-000039040000}"/>
            </a:ext>
          </a:extLst>
        </xdr:cNvPr>
        <xdr:cNvSpPr txBox="1">
          <a:spLocks noChangeArrowheads="1"/>
        </xdr:cNvSpPr>
      </xdr:nvSpPr>
      <xdr:spPr bwMode="auto">
        <a:xfrm>
          <a:off x="3952875" y="2882265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82" name="Text Box 24">
          <a:extLst>
            <a:ext uri="{FF2B5EF4-FFF2-40B4-BE49-F238E27FC236}">
              <a16:creationId xmlns:a16="http://schemas.microsoft.com/office/drawing/2014/main" id="{00000000-0008-0000-0700-00003A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83" name="Text Box 5">
          <a:extLst>
            <a:ext uri="{FF2B5EF4-FFF2-40B4-BE49-F238E27FC236}">
              <a16:creationId xmlns:a16="http://schemas.microsoft.com/office/drawing/2014/main" id="{00000000-0008-0000-0700-00003B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84" name="Text Box 5">
          <a:extLst>
            <a:ext uri="{FF2B5EF4-FFF2-40B4-BE49-F238E27FC236}">
              <a16:creationId xmlns:a16="http://schemas.microsoft.com/office/drawing/2014/main" id="{00000000-0008-0000-0700-00003C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133350"/>
    <xdr:sp macro="" textlink="">
      <xdr:nvSpPr>
        <xdr:cNvPr id="1085" name="Text Box 5">
          <a:extLst>
            <a:ext uri="{FF2B5EF4-FFF2-40B4-BE49-F238E27FC236}">
              <a16:creationId xmlns:a16="http://schemas.microsoft.com/office/drawing/2014/main" id="{00000000-0008-0000-0700-00003D040000}"/>
            </a:ext>
          </a:extLst>
        </xdr:cNvPr>
        <xdr:cNvSpPr txBox="1">
          <a:spLocks noChangeArrowheads="1"/>
        </xdr:cNvSpPr>
      </xdr:nvSpPr>
      <xdr:spPr bwMode="auto">
        <a:xfrm>
          <a:off x="3952875" y="28822650"/>
          <a:ext cx="76200" cy="133350"/>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86" name="Text Box 5">
          <a:extLst>
            <a:ext uri="{FF2B5EF4-FFF2-40B4-BE49-F238E27FC236}">
              <a16:creationId xmlns:a16="http://schemas.microsoft.com/office/drawing/2014/main" id="{00000000-0008-0000-0700-00003E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087" name="Text Box 5">
          <a:extLst>
            <a:ext uri="{FF2B5EF4-FFF2-40B4-BE49-F238E27FC236}">
              <a16:creationId xmlns:a16="http://schemas.microsoft.com/office/drawing/2014/main" id="{00000000-0008-0000-0700-00003F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11</xdr:col>
      <xdr:colOff>19050</xdr:colOff>
      <xdr:row>160</xdr:row>
      <xdr:rowOff>0</xdr:rowOff>
    </xdr:from>
    <xdr:ext cx="76200" cy="400050"/>
    <xdr:sp macro="" textlink="">
      <xdr:nvSpPr>
        <xdr:cNvPr id="1088" name="Text Box 17">
          <a:extLst>
            <a:ext uri="{FF2B5EF4-FFF2-40B4-BE49-F238E27FC236}">
              <a16:creationId xmlns:a16="http://schemas.microsoft.com/office/drawing/2014/main" id="{00000000-0008-0000-0700-000040040000}"/>
            </a:ext>
          </a:extLst>
        </xdr:cNvPr>
        <xdr:cNvSpPr txBox="1">
          <a:spLocks noChangeArrowheads="1"/>
        </xdr:cNvSpPr>
      </xdr:nvSpPr>
      <xdr:spPr bwMode="auto">
        <a:xfrm>
          <a:off x="842962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1089" name="Text Box 55">
          <a:extLst>
            <a:ext uri="{FF2B5EF4-FFF2-40B4-BE49-F238E27FC236}">
              <a16:creationId xmlns:a16="http://schemas.microsoft.com/office/drawing/2014/main" id="{00000000-0008-0000-0700-000041040000}"/>
            </a:ext>
          </a:extLst>
        </xdr:cNvPr>
        <xdr:cNvSpPr txBox="1">
          <a:spLocks noChangeArrowheads="1"/>
        </xdr:cNvSpPr>
      </xdr:nvSpPr>
      <xdr:spPr bwMode="auto">
        <a:xfrm>
          <a:off x="395287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1090" name="Text Box 56">
          <a:extLst>
            <a:ext uri="{FF2B5EF4-FFF2-40B4-BE49-F238E27FC236}">
              <a16:creationId xmlns:a16="http://schemas.microsoft.com/office/drawing/2014/main" id="{00000000-0008-0000-0700-000042040000}"/>
            </a:ext>
          </a:extLst>
        </xdr:cNvPr>
        <xdr:cNvSpPr txBox="1">
          <a:spLocks noChangeArrowheads="1"/>
        </xdr:cNvSpPr>
      </xdr:nvSpPr>
      <xdr:spPr bwMode="auto">
        <a:xfrm>
          <a:off x="395287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091" name="Text Box 57">
          <a:extLst>
            <a:ext uri="{FF2B5EF4-FFF2-40B4-BE49-F238E27FC236}">
              <a16:creationId xmlns:a16="http://schemas.microsoft.com/office/drawing/2014/main" id="{00000000-0008-0000-0700-000043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1092" name="Text Box 17">
          <a:extLst>
            <a:ext uri="{FF2B5EF4-FFF2-40B4-BE49-F238E27FC236}">
              <a16:creationId xmlns:a16="http://schemas.microsoft.com/office/drawing/2014/main" id="{00000000-0008-0000-0700-000044040000}"/>
            </a:ext>
          </a:extLst>
        </xdr:cNvPr>
        <xdr:cNvSpPr txBox="1">
          <a:spLocks noChangeArrowheads="1"/>
        </xdr:cNvSpPr>
      </xdr:nvSpPr>
      <xdr:spPr bwMode="auto">
        <a:xfrm>
          <a:off x="395287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1093" name="Text Box 55">
          <a:extLst>
            <a:ext uri="{FF2B5EF4-FFF2-40B4-BE49-F238E27FC236}">
              <a16:creationId xmlns:a16="http://schemas.microsoft.com/office/drawing/2014/main" id="{00000000-0008-0000-0700-000045040000}"/>
            </a:ext>
          </a:extLst>
        </xdr:cNvPr>
        <xdr:cNvSpPr txBox="1">
          <a:spLocks noChangeArrowheads="1"/>
        </xdr:cNvSpPr>
      </xdr:nvSpPr>
      <xdr:spPr bwMode="auto">
        <a:xfrm>
          <a:off x="395287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1094" name="Text Box 56">
          <a:extLst>
            <a:ext uri="{FF2B5EF4-FFF2-40B4-BE49-F238E27FC236}">
              <a16:creationId xmlns:a16="http://schemas.microsoft.com/office/drawing/2014/main" id="{00000000-0008-0000-0700-000046040000}"/>
            </a:ext>
          </a:extLst>
        </xdr:cNvPr>
        <xdr:cNvSpPr txBox="1">
          <a:spLocks noChangeArrowheads="1"/>
        </xdr:cNvSpPr>
      </xdr:nvSpPr>
      <xdr:spPr bwMode="auto">
        <a:xfrm>
          <a:off x="395287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095" name="Text Box 57">
          <a:extLst>
            <a:ext uri="{FF2B5EF4-FFF2-40B4-BE49-F238E27FC236}">
              <a16:creationId xmlns:a16="http://schemas.microsoft.com/office/drawing/2014/main" id="{00000000-0008-0000-0700-000047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468629</xdr:colOff>
      <xdr:row>160</xdr:row>
      <xdr:rowOff>0</xdr:rowOff>
    </xdr:from>
    <xdr:ext cx="45719" cy="419100"/>
    <xdr:sp macro="" textlink="">
      <xdr:nvSpPr>
        <xdr:cNvPr id="1096" name="Text Box 10">
          <a:extLst>
            <a:ext uri="{FF2B5EF4-FFF2-40B4-BE49-F238E27FC236}">
              <a16:creationId xmlns:a16="http://schemas.microsoft.com/office/drawing/2014/main" id="{00000000-0008-0000-0700-000048040000}"/>
            </a:ext>
          </a:extLst>
        </xdr:cNvPr>
        <xdr:cNvSpPr txBox="1">
          <a:spLocks noChangeArrowheads="1"/>
        </xdr:cNvSpPr>
      </xdr:nvSpPr>
      <xdr:spPr bwMode="auto">
        <a:xfrm>
          <a:off x="5545454" y="28822650"/>
          <a:ext cx="45719"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468629</xdr:colOff>
      <xdr:row>160</xdr:row>
      <xdr:rowOff>0</xdr:rowOff>
    </xdr:from>
    <xdr:ext cx="45719" cy="419100"/>
    <xdr:sp macro="" textlink="">
      <xdr:nvSpPr>
        <xdr:cNvPr id="1097" name="Text Box 10">
          <a:extLst>
            <a:ext uri="{FF2B5EF4-FFF2-40B4-BE49-F238E27FC236}">
              <a16:creationId xmlns:a16="http://schemas.microsoft.com/office/drawing/2014/main" id="{00000000-0008-0000-0700-000049040000}"/>
            </a:ext>
          </a:extLst>
        </xdr:cNvPr>
        <xdr:cNvSpPr txBox="1">
          <a:spLocks noChangeArrowheads="1"/>
        </xdr:cNvSpPr>
      </xdr:nvSpPr>
      <xdr:spPr bwMode="auto">
        <a:xfrm>
          <a:off x="5545454" y="28822650"/>
          <a:ext cx="45719"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098" name="Text Box 5">
          <a:extLst>
            <a:ext uri="{FF2B5EF4-FFF2-40B4-BE49-F238E27FC236}">
              <a16:creationId xmlns:a16="http://schemas.microsoft.com/office/drawing/2014/main" id="{00000000-0008-0000-0700-00004A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133350"/>
    <xdr:sp macro="" textlink="">
      <xdr:nvSpPr>
        <xdr:cNvPr id="1099" name="Text Box 5">
          <a:extLst>
            <a:ext uri="{FF2B5EF4-FFF2-40B4-BE49-F238E27FC236}">
              <a16:creationId xmlns:a16="http://schemas.microsoft.com/office/drawing/2014/main" id="{00000000-0008-0000-0700-00004B040000}"/>
            </a:ext>
          </a:extLst>
        </xdr:cNvPr>
        <xdr:cNvSpPr txBox="1">
          <a:spLocks noChangeArrowheads="1"/>
        </xdr:cNvSpPr>
      </xdr:nvSpPr>
      <xdr:spPr bwMode="auto">
        <a:xfrm>
          <a:off x="3952875" y="28822650"/>
          <a:ext cx="76200" cy="133350"/>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100" name="Text Box 57">
          <a:extLst>
            <a:ext uri="{FF2B5EF4-FFF2-40B4-BE49-F238E27FC236}">
              <a16:creationId xmlns:a16="http://schemas.microsoft.com/office/drawing/2014/main" id="{00000000-0008-0000-0700-00004C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101" name="Text Box 5">
          <a:extLst>
            <a:ext uri="{FF2B5EF4-FFF2-40B4-BE49-F238E27FC236}">
              <a16:creationId xmlns:a16="http://schemas.microsoft.com/office/drawing/2014/main" id="{00000000-0008-0000-0700-00004D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133350"/>
    <xdr:sp macro="" textlink="">
      <xdr:nvSpPr>
        <xdr:cNvPr id="1102" name="Text Box 5">
          <a:extLst>
            <a:ext uri="{FF2B5EF4-FFF2-40B4-BE49-F238E27FC236}">
              <a16:creationId xmlns:a16="http://schemas.microsoft.com/office/drawing/2014/main" id="{00000000-0008-0000-0700-00004E040000}"/>
            </a:ext>
          </a:extLst>
        </xdr:cNvPr>
        <xdr:cNvSpPr txBox="1">
          <a:spLocks noChangeArrowheads="1"/>
        </xdr:cNvSpPr>
      </xdr:nvSpPr>
      <xdr:spPr bwMode="auto">
        <a:xfrm>
          <a:off x="3952875" y="28822650"/>
          <a:ext cx="76200" cy="133350"/>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103" name="Text Box 5">
          <a:extLst>
            <a:ext uri="{FF2B5EF4-FFF2-40B4-BE49-F238E27FC236}">
              <a16:creationId xmlns:a16="http://schemas.microsoft.com/office/drawing/2014/main" id="{00000000-0008-0000-0700-00004F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104" name="Text Box 5">
          <a:extLst>
            <a:ext uri="{FF2B5EF4-FFF2-40B4-BE49-F238E27FC236}">
              <a16:creationId xmlns:a16="http://schemas.microsoft.com/office/drawing/2014/main" id="{00000000-0008-0000-0700-000050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105" name="Text Box 5">
          <a:extLst>
            <a:ext uri="{FF2B5EF4-FFF2-40B4-BE49-F238E27FC236}">
              <a16:creationId xmlns:a16="http://schemas.microsoft.com/office/drawing/2014/main" id="{00000000-0008-0000-0700-000051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106" name="Text Box 57">
          <a:extLst>
            <a:ext uri="{FF2B5EF4-FFF2-40B4-BE49-F238E27FC236}">
              <a16:creationId xmlns:a16="http://schemas.microsoft.com/office/drawing/2014/main" id="{00000000-0008-0000-0700-000052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107" name="Text Box 57">
          <a:extLst>
            <a:ext uri="{FF2B5EF4-FFF2-40B4-BE49-F238E27FC236}">
              <a16:creationId xmlns:a16="http://schemas.microsoft.com/office/drawing/2014/main" id="{00000000-0008-0000-0700-000053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1108" name="Text Box 17">
          <a:extLst>
            <a:ext uri="{FF2B5EF4-FFF2-40B4-BE49-F238E27FC236}">
              <a16:creationId xmlns:a16="http://schemas.microsoft.com/office/drawing/2014/main" id="{00000000-0008-0000-0700-000054040000}"/>
            </a:ext>
          </a:extLst>
        </xdr:cNvPr>
        <xdr:cNvSpPr txBox="1">
          <a:spLocks noChangeArrowheads="1"/>
        </xdr:cNvSpPr>
      </xdr:nvSpPr>
      <xdr:spPr bwMode="auto">
        <a:xfrm>
          <a:off x="395287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1109" name="Text Box 55">
          <a:extLst>
            <a:ext uri="{FF2B5EF4-FFF2-40B4-BE49-F238E27FC236}">
              <a16:creationId xmlns:a16="http://schemas.microsoft.com/office/drawing/2014/main" id="{00000000-0008-0000-0700-000055040000}"/>
            </a:ext>
          </a:extLst>
        </xdr:cNvPr>
        <xdr:cNvSpPr txBox="1">
          <a:spLocks noChangeArrowheads="1"/>
        </xdr:cNvSpPr>
      </xdr:nvSpPr>
      <xdr:spPr bwMode="auto">
        <a:xfrm>
          <a:off x="395287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1110" name="Text Box 56">
          <a:extLst>
            <a:ext uri="{FF2B5EF4-FFF2-40B4-BE49-F238E27FC236}">
              <a16:creationId xmlns:a16="http://schemas.microsoft.com/office/drawing/2014/main" id="{00000000-0008-0000-0700-000056040000}"/>
            </a:ext>
          </a:extLst>
        </xdr:cNvPr>
        <xdr:cNvSpPr txBox="1">
          <a:spLocks noChangeArrowheads="1"/>
        </xdr:cNvSpPr>
      </xdr:nvSpPr>
      <xdr:spPr bwMode="auto">
        <a:xfrm>
          <a:off x="395287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111" name="Text Box 57">
          <a:extLst>
            <a:ext uri="{FF2B5EF4-FFF2-40B4-BE49-F238E27FC236}">
              <a16:creationId xmlns:a16="http://schemas.microsoft.com/office/drawing/2014/main" id="{00000000-0008-0000-0700-000057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1112" name="Text Box 17">
          <a:extLst>
            <a:ext uri="{FF2B5EF4-FFF2-40B4-BE49-F238E27FC236}">
              <a16:creationId xmlns:a16="http://schemas.microsoft.com/office/drawing/2014/main" id="{00000000-0008-0000-0700-000058040000}"/>
            </a:ext>
          </a:extLst>
        </xdr:cNvPr>
        <xdr:cNvSpPr txBox="1">
          <a:spLocks noChangeArrowheads="1"/>
        </xdr:cNvSpPr>
      </xdr:nvSpPr>
      <xdr:spPr bwMode="auto">
        <a:xfrm>
          <a:off x="395287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1113" name="Text Box 55">
          <a:extLst>
            <a:ext uri="{FF2B5EF4-FFF2-40B4-BE49-F238E27FC236}">
              <a16:creationId xmlns:a16="http://schemas.microsoft.com/office/drawing/2014/main" id="{00000000-0008-0000-0700-000059040000}"/>
            </a:ext>
          </a:extLst>
        </xdr:cNvPr>
        <xdr:cNvSpPr txBox="1">
          <a:spLocks noChangeArrowheads="1"/>
        </xdr:cNvSpPr>
      </xdr:nvSpPr>
      <xdr:spPr bwMode="auto">
        <a:xfrm>
          <a:off x="395287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1114" name="Text Box 56">
          <a:extLst>
            <a:ext uri="{FF2B5EF4-FFF2-40B4-BE49-F238E27FC236}">
              <a16:creationId xmlns:a16="http://schemas.microsoft.com/office/drawing/2014/main" id="{00000000-0008-0000-0700-00005A040000}"/>
            </a:ext>
          </a:extLst>
        </xdr:cNvPr>
        <xdr:cNvSpPr txBox="1">
          <a:spLocks noChangeArrowheads="1"/>
        </xdr:cNvSpPr>
      </xdr:nvSpPr>
      <xdr:spPr bwMode="auto">
        <a:xfrm>
          <a:off x="3952875" y="288226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115" name="Text Box 57">
          <a:extLst>
            <a:ext uri="{FF2B5EF4-FFF2-40B4-BE49-F238E27FC236}">
              <a16:creationId xmlns:a16="http://schemas.microsoft.com/office/drawing/2014/main" id="{00000000-0008-0000-0700-00005B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116" name="Text Box 5">
          <a:extLst>
            <a:ext uri="{FF2B5EF4-FFF2-40B4-BE49-F238E27FC236}">
              <a16:creationId xmlns:a16="http://schemas.microsoft.com/office/drawing/2014/main" id="{00000000-0008-0000-0700-00005C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133350"/>
    <xdr:sp macro="" textlink="">
      <xdr:nvSpPr>
        <xdr:cNvPr id="1117" name="Text Box 5">
          <a:extLst>
            <a:ext uri="{FF2B5EF4-FFF2-40B4-BE49-F238E27FC236}">
              <a16:creationId xmlns:a16="http://schemas.microsoft.com/office/drawing/2014/main" id="{00000000-0008-0000-0700-00005D040000}"/>
            </a:ext>
          </a:extLst>
        </xdr:cNvPr>
        <xdr:cNvSpPr txBox="1">
          <a:spLocks noChangeArrowheads="1"/>
        </xdr:cNvSpPr>
      </xdr:nvSpPr>
      <xdr:spPr bwMode="auto">
        <a:xfrm>
          <a:off x="3952875" y="28822650"/>
          <a:ext cx="76200" cy="133350"/>
        </a:xfrm>
        <a:prstGeom prst="rect">
          <a:avLst/>
        </a:prstGeom>
        <a:noFill/>
        <a:ln w="9525">
          <a:noFill/>
          <a:miter lim="800000"/>
          <a:headEnd/>
          <a:tailEnd/>
        </a:ln>
      </xdr:spPr>
    </xdr:sp>
    <xdr:clientData/>
  </xdr:oneCellAnchor>
  <xdr:oneCellAnchor>
    <xdr:from>
      <xdr:col>3</xdr:col>
      <xdr:colOff>0</xdr:colOff>
      <xdr:row>160</xdr:row>
      <xdr:rowOff>0</xdr:rowOff>
    </xdr:from>
    <xdr:ext cx="76200" cy="257175"/>
    <xdr:sp macro="" textlink="">
      <xdr:nvSpPr>
        <xdr:cNvPr id="1118" name="Text Box 10">
          <a:extLst>
            <a:ext uri="{FF2B5EF4-FFF2-40B4-BE49-F238E27FC236}">
              <a16:creationId xmlns:a16="http://schemas.microsoft.com/office/drawing/2014/main" id="{00000000-0008-0000-0700-00005E040000}"/>
            </a:ext>
          </a:extLst>
        </xdr:cNvPr>
        <xdr:cNvSpPr txBox="1">
          <a:spLocks noChangeArrowheads="1"/>
        </xdr:cNvSpPr>
      </xdr:nvSpPr>
      <xdr:spPr bwMode="auto">
        <a:xfrm>
          <a:off x="3952875" y="28822650"/>
          <a:ext cx="76200" cy="257175"/>
        </a:xfrm>
        <a:prstGeom prst="rect">
          <a:avLst/>
        </a:prstGeom>
        <a:noFill/>
        <a:ln w="9525">
          <a:noFill/>
          <a:miter lim="800000"/>
          <a:headEnd/>
          <a:tailEnd/>
        </a:ln>
      </xdr:spPr>
    </xdr:sp>
    <xdr:clientData/>
  </xdr:oneCellAnchor>
  <xdr:oneCellAnchor>
    <xdr:from>
      <xdr:col>3</xdr:col>
      <xdr:colOff>0</xdr:colOff>
      <xdr:row>160</xdr:row>
      <xdr:rowOff>0</xdr:rowOff>
    </xdr:from>
    <xdr:ext cx="76200" cy="257175"/>
    <xdr:sp macro="" textlink="">
      <xdr:nvSpPr>
        <xdr:cNvPr id="1119" name="Text Box 10">
          <a:extLst>
            <a:ext uri="{FF2B5EF4-FFF2-40B4-BE49-F238E27FC236}">
              <a16:creationId xmlns:a16="http://schemas.microsoft.com/office/drawing/2014/main" id="{00000000-0008-0000-0700-00005F040000}"/>
            </a:ext>
          </a:extLst>
        </xdr:cNvPr>
        <xdr:cNvSpPr txBox="1">
          <a:spLocks noChangeArrowheads="1"/>
        </xdr:cNvSpPr>
      </xdr:nvSpPr>
      <xdr:spPr bwMode="auto">
        <a:xfrm>
          <a:off x="3952875" y="28822650"/>
          <a:ext cx="76200" cy="257175"/>
        </a:xfrm>
        <a:prstGeom prst="rect">
          <a:avLst/>
        </a:prstGeom>
        <a:noFill/>
        <a:ln w="9525">
          <a:noFill/>
          <a:miter lim="800000"/>
          <a:headEnd/>
          <a:tailEnd/>
        </a:ln>
      </xdr:spPr>
    </xdr:sp>
    <xdr:clientData/>
  </xdr:oneCellAnchor>
  <xdr:oneCellAnchor>
    <xdr:from>
      <xdr:col>3</xdr:col>
      <xdr:colOff>0</xdr:colOff>
      <xdr:row>160</xdr:row>
      <xdr:rowOff>0</xdr:rowOff>
    </xdr:from>
    <xdr:ext cx="76200" cy="257175"/>
    <xdr:sp macro="" textlink="">
      <xdr:nvSpPr>
        <xdr:cNvPr id="1120" name="Text Box 10">
          <a:extLst>
            <a:ext uri="{FF2B5EF4-FFF2-40B4-BE49-F238E27FC236}">
              <a16:creationId xmlns:a16="http://schemas.microsoft.com/office/drawing/2014/main" id="{00000000-0008-0000-0700-000060040000}"/>
            </a:ext>
          </a:extLst>
        </xdr:cNvPr>
        <xdr:cNvSpPr txBox="1">
          <a:spLocks noChangeArrowheads="1"/>
        </xdr:cNvSpPr>
      </xdr:nvSpPr>
      <xdr:spPr bwMode="auto">
        <a:xfrm>
          <a:off x="3952875" y="28822650"/>
          <a:ext cx="76200" cy="2571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121" name="Text Box 57">
          <a:extLst>
            <a:ext uri="{FF2B5EF4-FFF2-40B4-BE49-F238E27FC236}">
              <a16:creationId xmlns:a16="http://schemas.microsoft.com/office/drawing/2014/main" id="{00000000-0008-0000-0700-000061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122" name="Text Box 57">
          <a:extLst>
            <a:ext uri="{FF2B5EF4-FFF2-40B4-BE49-F238E27FC236}">
              <a16:creationId xmlns:a16="http://schemas.microsoft.com/office/drawing/2014/main" id="{00000000-0008-0000-0700-000062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123" name="Text Box 57">
          <a:extLst>
            <a:ext uri="{FF2B5EF4-FFF2-40B4-BE49-F238E27FC236}">
              <a16:creationId xmlns:a16="http://schemas.microsoft.com/office/drawing/2014/main" id="{00000000-0008-0000-0700-000063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124" name="Text Box 10">
          <a:extLst>
            <a:ext uri="{FF2B5EF4-FFF2-40B4-BE49-F238E27FC236}">
              <a16:creationId xmlns:a16="http://schemas.microsoft.com/office/drawing/2014/main" id="{00000000-0008-0000-0700-000064040000}"/>
            </a:ext>
          </a:extLst>
        </xdr:cNvPr>
        <xdr:cNvSpPr txBox="1">
          <a:spLocks noChangeArrowheads="1"/>
        </xdr:cNvSpPr>
      </xdr:nvSpPr>
      <xdr:spPr bwMode="auto">
        <a:xfrm>
          <a:off x="3952875" y="28822650"/>
          <a:ext cx="76200" cy="257175"/>
        </a:xfrm>
        <a:prstGeom prst="rect">
          <a:avLst/>
        </a:prstGeom>
        <a:noFill/>
        <a:ln w="9525">
          <a:noFill/>
          <a:miter lim="800000"/>
          <a:headEnd/>
          <a:tailEnd/>
        </a:ln>
      </xdr:spPr>
    </xdr:sp>
    <xdr:clientData/>
  </xdr:oneCellAnchor>
  <xdr:oneCellAnchor>
    <xdr:from>
      <xdr:col>3</xdr:col>
      <xdr:colOff>0</xdr:colOff>
      <xdr:row>160</xdr:row>
      <xdr:rowOff>0</xdr:rowOff>
    </xdr:from>
    <xdr:ext cx="76200" cy="333375"/>
    <xdr:sp macro="" textlink="">
      <xdr:nvSpPr>
        <xdr:cNvPr id="1125" name="Text Box 10">
          <a:extLst>
            <a:ext uri="{FF2B5EF4-FFF2-40B4-BE49-F238E27FC236}">
              <a16:creationId xmlns:a16="http://schemas.microsoft.com/office/drawing/2014/main" id="{00000000-0008-0000-0700-000065040000}"/>
            </a:ext>
          </a:extLst>
        </xdr:cNvPr>
        <xdr:cNvSpPr txBox="1">
          <a:spLocks noChangeArrowheads="1"/>
        </xdr:cNvSpPr>
      </xdr:nvSpPr>
      <xdr:spPr bwMode="auto">
        <a:xfrm>
          <a:off x="3952875" y="28822650"/>
          <a:ext cx="76200" cy="3333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126" name="Text Box 5">
          <a:extLst>
            <a:ext uri="{FF2B5EF4-FFF2-40B4-BE49-F238E27FC236}">
              <a16:creationId xmlns:a16="http://schemas.microsoft.com/office/drawing/2014/main" id="{00000000-0008-0000-0700-000066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127" name="Text Box 5">
          <a:extLst>
            <a:ext uri="{FF2B5EF4-FFF2-40B4-BE49-F238E27FC236}">
              <a16:creationId xmlns:a16="http://schemas.microsoft.com/office/drawing/2014/main" id="{00000000-0008-0000-0700-000067040000}"/>
            </a:ext>
          </a:extLst>
        </xdr:cNvPr>
        <xdr:cNvSpPr txBox="1">
          <a:spLocks noChangeArrowheads="1"/>
        </xdr:cNvSpPr>
      </xdr:nvSpPr>
      <xdr:spPr bwMode="auto">
        <a:xfrm>
          <a:off x="3952875" y="2882265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128" name="Text Box 57">
          <a:extLst>
            <a:ext uri="{FF2B5EF4-FFF2-40B4-BE49-F238E27FC236}">
              <a16:creationId xmlns:a16="http://schemas.microsoft.com/office/drawing/2014/main" id="{00000000-0008-0000-0700-000068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129" name="Text Box 57">
          <a:extLst>
            <a:ext uri="{FF2B5EF4-FFF2-40B4-BE49-F238E27FC236}">
              <a16:creationId xmlns:a16="http://schemas.microsoft.com/office/drawing/2014/main" id="{00000000-0008-0000-0700-000069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130" name="Text Box 5">
          <a:extLst>
            <a:ext uri="{FF2B5EF4-FFF2-40B4-BE49-F238E27FC236}">
              <a16:creationId xmlns:a16="http://schemas.microsoft.com/office/drawing/2014/main" id="{00000000-0008-0000-0700-00006A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131" name="Text Box 5">
          <a:extLst>
            <a:ext uri="{FF2B5EF4-FFF2-40B4-BE49-F238E27FC236}">
              <a16:creationId xmlns:a16="http://schemas.microsoft.com/office/drawing/2014/main" id="{00000000-0008-0000-0700-00006B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1132" name="Text Box 5">
          <a:extLst>
            <a:ext uri="{FF2B5EF4-FFF2-40B4-BE49-F238E27FC236}">
              <a16:creationId xmlns:a16="http://schemas.microsoft.com/office/drawing/2014/main" id="{00000000-0008-0000-0700-00006C04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33" name="Text Box 38">
          <a:extLst>
            <a:ext uri="{FF2B5EF4-FFF2-40B4-BE49-F238E27FC236}">
              <a16:creationId xmlns:a16="http://schemas.microsoft.com/office/drawing/2014/main" id="{00000000-0008-0000-0700-00006D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34" name="Text Box 38">
          <a:extLst>
            <a:ext uri="{FF2B5EF4-FFF2-40B4-BE49-F238E27FC236}">
              <a16:creationId xmlns:a16="http://schemas.microsoft.com/office/drawing/2014/main" id="{00000000-0008-0000-0700-00006E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135" name="Text Box 38">
          <a:extLst>
            <a:ext uri="{FF2B5EF4-FFF2-40B4-BE49-F238E27FC236}">
              <a16:creationId xmlns:a16="http://schemas.microsoft.com/office/drawing/2014/main" id="{00000000-0008-0000-0700-00006F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36" name="Text Box 38">
          <a:extLst>
            <a:ext uri="{FF2B5EF4-FFF2-40B4-BE49-F238E27FC236}">
              <a16:creationId xmlns:a16="http://schemas.microsoft.com/office/drawing/2014/main" id="{00000000-0008-0000-0700-000070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37" name="Text Box 38">
          <a:extLst>
            <a:ext uri="{FF2B5EF4-FFF2-40B4-BE49-F238E27FC236}">
              <a16:creationId xmlns:a16="http://schemas.microsoft.com/office/drawing/2014/main" id="{00000000-0008-0000-0700-000071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138" name="Text Box 38">
          <a:extLst>
            <a:ext uri="{FF2B5EF4-FFF2-40B4-BE49-F238E27FC236}">
              <a16:creationId xmlns:a16="http://schemas.microsoft.com/office/drawing/2014/main" id="{00000000-0008-0000-0700-000072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39" name="Text Box 38">
          <a:extLst>
            <a:ext uri="{FF2B5EF4-FFF2-40B4-BE49-F238E27FC236}">
              <a16:creationId xmlns:a16="http://schemas.microsoft.com/office/drawing/2014/main" id="{00000000-0008-0000-0700-000073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140" name="Text Box 38">
          <a:extLst>
            <a:ext uri="{FF2B5EF4-FFF2-40B4-BE49-F238E27FC236}">
              <a16:creationId xmlns:a16="http://schemas.microsoft.com/office/drawing/2014/main" id="{00000000-0008-0000-0700-000074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41" name="Text Box 38">
          <a:extLst>
            <a:ext uri="{FF2B5EF4-FFF2-40B4-BE49-F238E27FC236}">
              <a16:creationId xmlns:a16="http://schemas.microsoft.com/office/drawing/2014/main" id="{00000000-0008-0000-0700-000075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42" name="Text Box 38">
          <a:extLst>
            <a:ext uri="{FF2B5EF4-FFF2-40B4-BE49-F238E27FC236}">
              <a16:creationId xmlns:a16="http://schemas.microsoft.com/office/drawing/2014/main" id="{00000000-0008-0000-0700-000076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143" name="Text Box 38">
          <a:extLst>
            <a:ext uri="{FF2B5EF4-FFF2-40B4-BE49-F238E27FC236}">
              <a16:creationId xmlns:a16="http://schemas.microsoft.com/office/drawing/2014/main" id="{00000000-0008-0000-0700-000077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44" name="Text Box 38">
          <a:extLst>
            <a:ext uri="{FF2B5EF4-FFF2-40B4-BE49-F238E27FC236}">
              <a16:creationId xmlns:a16="http://schemas.microsoft.com/office/drawing/2014/main" id="{00000000-0008-0000-0700-000078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45" name="Text Box 38">
          <a:extLst>
            <a:ext uri="{FF2B5EF4-FFF2-40B4-BE49-F238E27FC236}">
              <a16:creationId xmlns:a16="http://schemas.microsoft.com/office/drawing/2014/main" id="{00000000-0008-0000-0700-000079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1146" name="Text Box 38">
          <a:extLst>
            <a:ext uri="{FF2B5EF4-FFF2-40B4-BE49-F238E27FC236}">
              <a16:creationId xmlns:a16="http://schemas.microsoft.com/office/drawing/2014/main" id="{00000000-0008-0000-0700-00007A040000}"/>
            </a:ext>
          </a:extLst>
        </xdr:cNvPr>
        <xdr:cNvSpPr txBox="1">
          <a:spLocks noChangeArrowheads="1"/>
        </xdr:cNvSpPr>
      </xdr:nvSpPr>
      <xdr:spPr bwMode="auto">
        <a:xfrm>
          <a:off x="450532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147" name="Text Box 39">
          <a:extLst>
            <a:ext uri="{FF2B5EF4-FFF2-40B4-BE49-F238E27FC236}">
              <a16:creationId xmlns:a16="http://schemas.microsoft.com/office/drawing/2014/main" id="{00000000-0008-0000-0700-00007B04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148" name="Text Box 39">
          <a:extLst>
            <a:ext uri="{FF2B5EF4-FFF2-40B4-BE49-F238E27FC236}">
              <a16:creationId xmlns:a16="http://schemas.microsoft.com/office/drawing/2014/main" id="{00000000-0008-0000-0700-00007C04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149" name="Text Box 39">
          <a:extLst>
            <a:ext uri="{FF2B5EF4-FFF2-40B4-BE49-F238E27FC236}">
              <a16:creationId xmlns:a16="http://schemas.microsoft.com/office/drawing/2014/main" id="{00000000-0008-0000-0700-00007D04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50" name="Text Box 38">
          <a:extLst>
            <a:ext uri="{FF2B5EF4-FFF2-40B4-BE49-F238E27FC236}">
              <a16:creationId xmlns:a16="http://schemas.microsoft.com/office/drawing/2014/main" id="{00000000-0008-0000-0700-00007E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151" name="Text Box 38">
          <a:extLst>
            <a:ext uri="{FF2B5EF4-FFF2-40B4-BE49-F238E27FC236}">
              <a16:creationId xmlns:a16="http://schemas.microsoft.com/office/drawing/2014/main" id="{00000000-0008-0000-0700-00007F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52" name="Text Box 38">
          <a:extLst>
            <a:ext uri="{FF2B5EF4-FFF2-40B4-BE49-F238E27FC236}">
              <a16:creationId xmlns:a16="http://schemas.microsoft.com/office/drawing/2014/main" id="{00000000-0008-0000-0700-000080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53" name="Text Box 38">
          <a:extLst>
            <a:ext uri="{FF2B5EF4-FFF2-40B4-BE49-F238E27FC236}">
              <a16:creationId xmlns:a16="http://schemas.microsoft.com/office/drawing/2014/main" id="{00000000-0008-0000-0700-000081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54" name="Text Box 38">
          <a:extLst>
            <a:ext uri="{FF2B5EF4-FFF2-40B4-BE49-F238E27FC236}">
              <a16:creationId xmlns:a16="http://schemas.microsoft.com/office/drawing/2014/main" id="{00000000-0008-0000-0700-000082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155" name="Text Box 38">
          <a:extLst>
            <a:ext uri="{FF2B5EF4-FFF2-40B4-BE49-F238E27FC236}">
              <a16:creationId xmlns:a16="http://schemas.microsoft.com/office/drawing/2014/main" id="{00000000-0008-0000-0700-000083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56" name="Text Box 38">
          <a:extLst>
            <a:ext uri="{FF2B5EF4-FFF2-40B4-BE49-F238E27FC236}">
              <a16:creationId xmlns:a16="http://schemas.microsoft.com/office/drawing/2014/main" id="{00000000-0008-0000-0700-000084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157" name="Text Box 38">
          <a:extLst>
            <a:ext uri="{FF2B5EF4-FFF2-40B4-BE49-F238E27FC236}">
              <a16:creationId xmlns:a16="http://schemas.microsoft.com/office/drawing/2014/main" id="{00000000-0008-0000-0700-000085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1158" name="Text Box 5">
          <a:extLst>
            <a:ext uri="{FF2B5EF4-FFF2-40B4-BE49-F238E27FC236}">
              <a16:creationId xmlns:a16="http://schemas.microsoft.com/office/drawing/2014/main" id="{00000000-0008-0000-0700-000086040000}"/>
            </a:ext>
          </a:extLst>
        </xdr:cNvPr>
        <xdr:cNvSpPr txBox="1">
          <a:spLocks noChangeArrowheads="1"/>
        </xdr:cNvSpPr>
      </xdr:nvSpPr>
      <xdr:spPr bwMode="auto">
        <a:xfrm>
          <a:off x="3952875" y="288226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159" name="Text Box 38">
          <a:extLst>
            <a:ext uri="{FF2B5EF4-FFF2-40B4-BE49-F238E27FC236}">
              <a16:creationId xmlns:a16="http://schemas.microsoft.com/office/drawing/2014/main" id="{00000000-0008-0000-0700-000087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1160" name="Text Box 38">
          <a:extLst>
            <a:ext uri="{FF2B5EF4-FFF2-40B4-BE49-F238E27FC236}">
              <a16:creationId xmlns:a16="http://schemas.microsoft.com/office/drawing/2014/main" id="{00000000-0008-0000-0700-00008804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161" name="Text Box 5">
          <a:extLst>
            <a:ext uri="{FF2B5EF4-FFF2-40B4-BE49-F238E27FC236}">
              <a16:creationId xmlns:a16="http://schemas.microsoft.com/office/drawing/2014/main" id="{00000000-0008-0000-0700-000089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162" name="Text Box 5">
          <a:extLst>
            <a:ext uri="{FF2B5EF4-FFF2-40B4-BE49-F238E27FC236}">
              <a16:creationId xmlns:a16="http://schemas.microsoft.com/office/drawing/2014/main" id="{00000000-0008-0000-0700-00008A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1163" name="Text Box 5">
          <a:extLst>
            <a:ext uri="{FF2B5EF4-FFF2-40B4-BE49-F238E27FC236}">
              <a16:creationId xmlns:a16="http://schemas.microsoft.com/office/drawing/2014/main" id="{00000000-0008-0000-0700-00008B04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64" name="Text Box 38">
          <a:extLst>
            <a:ext uri="{FF2B5EF4-FFF2-40B4-BE49-F238E27FC236}">
              <a16:creationId xmlns:a16="http://schemas.microsoft.com/office/drawing/2014/main" id="{00000000-0008-0000-0700-00008C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65" name="Text Box 38">
          <a:extLst>
            <a:ext uri="{FF2B5EF4-FFF2-40B4-BE49-F238E27FC236}">
              <a16:creationId xmlns:a16="http://schemas.microsoft.com/office/drawing/2014/main" id="{00000000-0008-0000-0700-00008D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166" name="Text Box 38">
          <a:extLst>
            <a:ext uri="{FF2B5EF4-FFF2-40B4-BE49-F238E27FC236}">
              <a16:creationId xmlns:a16="http://schemas.microsoft.com/office/drawing/2014/main" id="{00000000-0008-0000-0700-00008E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67" name="Text Box 38">
          <a:extLst>
            <a:ext uri="{FF2B5EF4-FFF2-40B4-BE49-F238E27FC236}">
              <a16:creationId xmlns:a16="http://schemas.microsoft.com/office/drawing/2014/main" id="{00000000-0008-0000-0700-00008F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68" name="Text Box 38">
          <a:extLst>
            <a:ext uri="{FF2B5EF4-FFF2-40B4-BE49-F238E27FC236}">
              <a16:creationId xmlns:a16="http://schemas.microsoft.com/office/drawing/2014/main" id="{00000000-0008-0000-0700-000090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169" name="Text Box 38">
          <a:extLst>
            <a:ext uri="{FF2B5EF4-FFF2-40B4-BE49-F238E27FC236}">
              <a16:creationId xmlns:a16="http://schemas.microsoft.com/office/drawing/2014/main" id="{00000000-0008-0000-0700-000091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70" name="Text Box 38">
          <a:extLst>
            <a:ext uri="{FF2B5EF4-FFF2-40B4-BE49-F238E27FC236}">
              <a16:creationId xmlns:a16="http://schemas.microsoft.com/office/drawing/2014/main" id="{00000000-0008-0000-0700-000092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171" name="Text Box 38">
          <a:extLst>
            <a:ext uri="{FF2B5EF4-FFF2-40B4-BE49-F238E27FC236}">
              <a16:creationId xmlns:a16="http://schemas.microsoft.com/office/drawing/2014/main" id="{00000000-0008-0000-0700-000093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72" name="Text Box 38">
          <a:extLst>
            <a:ext uri="{FF2B5EF4-FFF2-40B4-BE49-F238E27FC236}">
              <a16:creationId xmlns:a16="http://schemas.microsoft.com/office/drawing/2014/main" id="{00000000-0008-0000-0700-000094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73" name="Text Box 38">
          <a:extLst>
            <a:ext uri="{FF2B5EF4-FFF2-40B4-BE49-F238E27FC236}">
              <a16:creationId xmlns:a16="http://schemas.microsoft.com/office/drawing/2014/main" id="{00000000-0008-0000-0700-000095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174" name="Text Box 38">
          <a:extLst>
            <a:ext uri="{FF2B5EF4-FFF2-40B4-BE49-F238E27FC236}">
              <a16:creationId xmlns:a16="http://schemas.microsoft.com/office/drawing/2014/main" id="{00000000-0008-0000-0700-000096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75" name="Text Box 38">
          <a:extLst>
            <a:ext uri="{FF2B5EF4-FFF2-40B4-BE49-F238E27FC236}">
              <a16:creationId xmlns:a16="http://schemas.microsoft.com/office/drawing/2014/main" id="{00000000-0008-0000-0700-000097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76" name="Text Box 38">
          <a:extLst>
            <a:ext uri="{FF2B5EF4-FFF2-40B4-BE49-F238E27FC236}">
              <a16:creationId xmlns:a16="http://schemas.microsoft.com/office/drawing/2014/main" id="{00000000-0008-0000-0700-000098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1177" name="Text Box 38">
          <a:extLst>
            <a:ext uri="{FF2B5EF4-FFF2-40B4-BE49-F238E27FC236}">
              <a16:creationId xmlns:a16="http://schemas.microsoft.com/office/drawing/2014/main" id="{00000000-0008-0000-0700-000099040000}"/>
            </a:ext>
          </a:extLst>
        </xdr:cNvPr>
        <xdr:cNvSpPr txBox="1">
          <a:spLocks noChangeArrowheads="1"/>
        </xdr:cNvSpPr>
      </xdr:nvSpPr>
      <xdr:spPr bwMode="auto">
        <a:xfrm>
          <a:off x="450532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178" name="Text Box 39">
          <a:extLst>
            <a:ext uri="{FF2B5EF4-FFF2-40B4-BE49-F238E27FC236}">
              <a16:creationId xmlns:a16="http://schemas.microsoft.com/office/drawing/2014/main" id="{00000000-0008-0000-0700-00009A04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179" name="Text Box 39">
          <a:extLst>
            <a:ext uri="{FF2B5EF4-FFF2-40B4-BE49-F238E27FC236}">
              <a16:creationId xmlns:a16="http://schemas.microsoft.com/office/drawing/2014/main" id="{00000000-0008-0000-0700-00009B04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180" name="Text Box 39">
          <a:extLst>
            <a:ext uri="{FF2B5EF4-FFF2-40B4-BE49-F238E27FC236}">
              <a16:creationId xmlns:a16="http://schemas.microsoft.com/office/drawing/2014/main" id="{00000000-0008-0000-0700-00009C04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81" name="Text Box 38">
          <a:extLst>
            <a:ext uri="{FF2B5EF4-FFF2-40B4-BE49-F238E27FC236}">
              <a16:creationId xmlns:a16="http://schemas.microsoft.com/office/drawing/2014/main" id="{00000000-0008-0000-0700-00009D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182" name="Text Box 38">
          <a:extLst>
            <a:ext uri="{FF2B5EF4-FFF2-40B4-BE49-F238E27FC236}">
              <a16:creationId xmlns:a16="http://schemas.microsoft.com/office/drawing/2014/main" id="{00000000-0008-0000-0700-00009E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83" name="Text Box 38">
          <a:extLst>
            <a:ext uri="{FF2B5EF4-FFF2-40B4-BE49-F238E27FC236}">
              <a16:creationId xmlns:a16="http://schemas.microsoft.com/office/drawing/2014/main" id="{00000000-0008-0000-0700-00009F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84" name="Text Box 38">
          <a:extLst>
            <a:ext uri="{FF2B5EF4-FFF2-40B4-BE49-F238E27FC236}">
              <a16:creationId xmlns:a16="http://schemas.microsoft.com/office/drawing/2014/main" id="{00000000-0008-0000-0700-0000A0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85" name="Text Box 38">
          <a:extLst>
            <a:ext uri="{FF2B5EF4-FFF2-40B4-BE49-F238E27FC236}">
              <a16:creationId xmlns:a16="http://schemas.microsoft.com/office/drawing/2014/main" id="{00000000-0008-0000-0700-0000A1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186" name="Text Box 38">
          <a:extLst>
            <a:ext uri="{FF2B5EF4-FFF2-40B4-BE49-F238E27FC236}">
              <a16:creationId xmlns:a16="http://schemas.microsoft.com/office/drawing/2014/main" id="{00000000-0008-0000-0700-0000A2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87" name="Text Box 38">
          <a:extLst>
            <a:ext uri="{FF2B5EF4-FFF2-40B4-BE49-F238E27FC236}">
              <a16:creationId xmlns:a16="http://schemas.microsoft.com/office/drawing/2014/main" id="{00000000-0008-0000-0700-0000A3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188" name="Text Box 38">
          <a:extLst>
            <a:ext uri="{FF2B5EF4-FFF2-40B4-BE49-F238E27FC236}">
              <a16:creationId xmlns:a16="http://schemas.microsoft.com/office/drawing/2014/main" id="{00000000-0008-0000-0700-0000A4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1189" name="Text Box 5">
          <a:extLst>
            <a:ext uri="{FF2B5EF4-FFF2-40B4-BE49-F238E27FC236}">
              <a16:creationId xmlns:a16="http://schemas.microsoft.com/office/drawing/2014/main" id="{00000000-0008-0000-0700-0000A5040000}"/>
            </a:ext>
          </a:extLst>
        </xdr:cNvPr>
        <xdr:cNvSpPr txBox="1">
          <a:spLocks noChangeArrowheads="1"/>
        </xdr:cNvSpPr>
      </xdr:nvSpPr>
      <xdr:spPr bwMode="auto">
        <a:xfrm>
          <a:off x="3952875" y="288226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190" name="Text Box 38">
          <a:extLst>
            <a:ext uri="{FF2B5EF4-FFF2-40B4-BE49-F238E27FC236}">
              <a16:creationId xmlns:a16="http://schemas.microsoft.com/office/drawing/2014/main" id="{00000000-0008-0000-0700-0000A6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1191" name="Text Box 38">
          <a:extLst>
            <a:ext uri="{FF2B5EF4-FFF2-40B4-BE49-F238E27FC236}">
              <a16:creationId xmlns:a16="http://schemas.microsoft.com/office/drawing/2014/main" id="{00000000-0008-0000-0700-0000A704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192" name="Text Box 5">
          <a:extLst>
            <a:ext uri="{FF2B5EF4-FFF2-40B4-BE49-F238E27FC236}">
              <a16:creationId xmlns:a16="http://schemas.microsoft.com/office/drawing/2014/main" id="{00000000-0008-0000-0700-0000A8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193" name="Text Box 5">
          <a:extLst>
            <a:ext uri="{FF2B5EF4-FFF2-40B4-BE49-F238E27FC236}">
              <a16:creationId xmlns:a16="http://schemas.microsoft.com/office/drawing/2014/main" id="{00000000-0008-0000-0700-0000A9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1194" name="Text Box 5">
          <a:extLst>
            <a:ext uri="{FF2B5EF4-FFF2-40B4-BE49-F238E27FC236}">
              <a16:creationId xmlns:a16="http://schemas.microsoft.com/office/drawing/2014/main" id="{00000000-0008-0000-0700-0000AA04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95" name="Text Box 38">
          <a:extLst>
            <a:ext uri="{FF2B5EF4-FFF2-40B4-BE49-F238E27FC236}">
              <a16:creationId xmlns:a16="http://schemas.microsoft.com/office/drawing/2014/main" id="{00000000-0008-0000-0700-0000AB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96" name="Text Box 38">
          <a:extLst>
            <a:ext uri="{FF2B5EF4-FFF2-40B4-BE49-F238E27FC236}">
              <a16:creationId xmlns:a16="http://schemas.microsoft.com/office/drawing/2014/main" id="{00000000-0008-0000-0700-0000AC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197" name="Text Box 38">
          <a:extLst>
            <a:ext uri="{FF2B5EF4-FFF2-40B4-BE49-F238E27FC236}">
              <a16:creationId xmlns:a16="http://schemas.microsoft.com/office/drawing/2014/main" id="{00000000-0008-0000-0700-0000AD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98" name="Text Box 38">
          <a:extLst>
            <a:ext uri="{FF2B5EF4-FFF2-40B4-BE49-F238E27FC236}">
              <a16:creationId xmlns:a16="http://schemas.microsoft.com/office/drawing/2014/main" id="{00000000-0008-0000-0700-0000AE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199" name="Text Box 38">
          <a:extLst>
            <a:ext uri="{FF2B5EF4-FFF2-40B4-BE49-F238E27FC236}">
              <a16:creationId xmlns:a16="http://schemas.microsoft.com/office/drawing/2014/main" id="{00000000-0008-0000-0700-0000AF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00" name="Text Box 38">
          <a:extLst>
            <a:ext uri="{FF2B5EF4-FFF2-40B4-BE49-F238E27FC236}">
              <a16:creationId xmlns:a16="http://schemas.microsoft.com/office/drawing/2014/main" id="{00000000-0008-0000-0700-0000B0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01" name="Text Box 38">
          <a:extLst>
            <a:ext uri="{FF2B5EF4-FFF2-40B4-BE49-F238E27FC236}">
              <a16:creationId xmlns:a16="http://schemas.microsoft.com/office/drawing/2014/main" id="{00000000-0008-0000-0700-0000B1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02" name="Text Box 38">
          <a:extLst>
            <a:ext uri="{FF2B5EF4-FFF2-40B4-BE49-F238E27FC236}">
              <a16:creationId xmlns:a16="http://schemas.microsoft.com/office/drawing/2014/main" id="{00000000-0008-0000-0700-0000B2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03" name="Text Box 38">
          <a:extLst>
            <a:ext uri="{FF2B5EF4-FFF2-40B4-BE49-F238E27FC236}">
              <a16:creationId xmlns:a16="http://schemas.microsoft.com/office/drawing/2014/main" id="{00000000-0008-0000-0700-0000B3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04" name="Text Box 38">
          <a:extLst>
            <a:ext uri="{FF2B5EF4-FFF2-40B4-BE49-F238E27FC236}">
              <a16:creationId xmlns:a16="http://schemas.microsoft.com/office/drawing/2014/main" id="{00000000-0008-0000-0700-0000B4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05" name="Text Box 38">
          <a:extLst>
            <a:ext uri="{FF2B5EF4-FFF2-40B4-BE49-F238E27FC236}">
              <a16:creationId xmlns:a16="http://schemas.microsoft.com/office/drawing/2014/main" id="{00000000-0008-0000-0700-0000B5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06" name="Text Box 38">
          <a:extLst>
            <a:ext uri="{FF2B5EF4-FFF2-40B4-BE49-F238E27FC236}">
              <a16:creationId xmlns:a16="http://schemas.microsoft.com/office/drawing/2014/main" id="{00000000-0008-0000-0700-0000B6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07" name="Text Box 38">
          <a:extLst>
            <a:ext uri="{FF2B5EF4-FFF2-40B4-BE49-F238E27FC236}">
              <a16:creationId xmlns:a16="http://schemas.microsoft.com/office/drawing/2014/main" id="{00000000-0008-0000-0700-0000B7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1208" name="Text Box 38">
          <a:extLst>
            <a:ext uri="{FF2B5EF4-FFF2-40B4-BE49-F238E27FC236}">
              <a16:creationId xmlns:a16="http://schemas.microsoft.com/office/drawing/2014/main" id="{00000000-0008-0000-0700-0000B8040000}"/>
            </a:ext>
          </a:extLst>
        </xdr:cNvPr>
        <xdr:cNvSpPr txBox="1">
          <a:spLocks noChangeArrowheads="1"/>
        </xdr:cNvSpPr>
      </xdr:nvSpPr>
      <xdr:spPr bwMode="auto">
        <a:xfrm>
          <a:off x="450532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209" name="Text Box 39">
          <a:extLst>
            <a:ext uri="{FF2B5EF4-FFF2-40B4-BE49-F238E27FC236}">
              <a16:creationId xmlns:a16="http://schemas.microsoft.com/office/drawing/2014/main" id="{00000000-0008-0000-0700-0000B904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210" name="Text Box 39">
          <a:extLst>
            <a:ext uri="{FF2B5EF4-FFF2-40B4-BE49-F238E27FC236}">
              <a16:creationId xmlns:a16="http://schemas.microsoft.com/office/drawing/2014/main" id="{00000000-0008-0000-0700-0000BA04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211" name="Text Box 39">
          <a:extLst>
            <a:ext uri="{FF2B5EF4-FFF2-40B4-BE49-F238E27FC236}">
              <a16:creationId xmlns:a16="http://schemas.microsoft.com/office/drawing/2014/main" id="{00000000-0008-0000-0700-0000BB04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12" name="Text Box 38">
          <a:extLst>
            <a:ext uri="{FF2B5EF4-FFF2-40B4-BE49-F238E27FC236}">
              <a16:creationId xmlns:a16="http://schemas.microsoft.com/office/drawing/2014/main" id="{00000000-0008-0000-0700-0000BC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13" name="Text Box 38">
          <a:extLst>
            <a:ext uri="{FF2B5EF4-FFF2-40B4-BE49-F238E27FC236}">
              <a16:creationId xmlns:a16="http://schemas.microsoft.com/office/drawing/2014/main" id="{00000000-0008-0000-0700-0000BD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14" name="Text Box 38">
          <a:extLst>
            <a:ext uri="{FF2B5EF4-FFF2-40B4-BE49-F238E27FC236}">
              <a16:creationId xmlns:a16="http://schemas.microsoft.com/office/drawing/2014/main" id="{00000000-0008-0000-0700-0000BE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15" name="Text Box 38">
          <a:extLst>
            <a:ext uri="{FF2B5EF4-FFF2-40B4-BE49-F238E27FC236}">
              <a16:creationId xmlns:a16="http://schemas.microsoft.com/office/drawing/2014/main" id="{00000000-0008-0000-0700-0000BF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16" name="Text Box 38">
          <a:extLst>
            <a:ext uri="{FF2B5EF4-FFF2-40B4-BE49-F238E27FC236}">
              <a16:creationId xmlns:a16="http://schemas.microsoft.com/office/drawing/2014/main" id="{00000000-0008-0000-0700-0000C0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17" name="Text Box 38">
          <a:extLst>
            <a:ext uri="{FF2B5EF4-FFF2-40B4-BE49-F238E27FC236}">
              <a16:creationId xmlns:a16="http://schemas.microsoft.com/office/drawing/2014/main" id="{00000000-0008-0000-0700-0000C1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18" name="Text Box 38">
          <a:extLst>
            <a:ext uri="{FF2B5EF4-FFF2-40B4-BE49-F238E27FC236}">
              <a16:creationId xmlns:a16="http://schemas.microsoft.com/office/drawing/2014/main" id="{00000000-0008-0000-0700-0000C2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19" name="Text Box 38">
          <a:extLst>
            <a:ext uri="{FF2B5EF4-FFF2-40B4-BE49-F238E27FC236}">
              <a16:creationId xmlns:a16="http://schemas.microsoft.com/office/drawing/2014/main" id="{00000000-0008-0000-0700-0000C3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1220" name="Text Box 5">
          <a:extLst>
            <a:ext uri="{FF2B5EF4-FFF2-40B4-BE49-F238E27FC236}">
              <a16:creationId xmlns:a16="http://schemas.microsoft.com/office/drawing/2014/main" id="{00000000-0008-0000-0700-0000C4040000}"/>
            </a:ext>
          </a:extLst>
        </xdr:cNvPr>
        <xdr:cNvSpPr txBox="1">
          <a:spLocks noChangeArrowheads="1"/>
        </xdr:cNvSpPr>
      </xdr:nvSpPr>
      <xdr:spPr bwMode="auto">
        <a:xfrm>
          <a:off x="3952875" y="288226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221" name="Text Box 38">
          <a:extLst>
            <a:ext uri="{FF2B5EF4-FFF2-40B4-BE49-F238E27FC236}">
              <a16:creationId xmlns:a16="http://schemas.microsoft.com/office/drawing/2014/main" id="{00000000-0008-0000-0700-0000C5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1222" name="Text Box 38">
          <a:extLst>
            <a:ext uri="{FF2B5EF4-FFF2-40B4-BE49-F238E27FC236}">
              <a16:creationId xmlns:a16="http://schemas.microsoft.com/office/drawing/2014/main" id="{00000000-0008-0000-0700-0000C604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223" name="Text Box 5">
          <a:extLst>
            <a:ext uri="{FF2B5EF4-FFF2-40B4-BE49-F238E27FC236}">
              <a16:creationId xmlns:a16="http://schemas.microsoft.com/office/drawing/2014/main" id="{00000000-0008-0000-0700-0000C7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224" name="Text Box 5">
          <a:extLst>
            <a:ext uri="{FF2B5EF4-FFF2-40B4-BE49-F238E27FC236}">
              <a16:creationId xmlns:a16="http://schemas.microsoft.com/office/drawing/2014/main" id="{00000000-0008-0000-0700-0000C8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1225" name="Text Box 5">
          <a:extLst>
            <a:ext uri="{FF2B5EF4-FFF2-40B4-BE49-F238E27FC236}">
              <a16:creationId xmlns:a16="http://schemas.microsoft.com/office/drawing/2014/main" id="{00000000-0008-0000-0700-0000C904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26" name="Text Box 38">
          <a:extLst>
            <a:ext uri="{FF2B5EF4-FFF2-40B4-BE49-F238E27FC236}">
              <a16:creationId xmlns:a16="http://schemas.microsoft.com/office/drawing/2014/main" id="{00000000-0008-0000-0700-0000CA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27" name="Text Box 38">
          <a:extLst>
            <a:ext uri="{FF2B5EF4-FFF2-40B4-BE49-F238E27FC236}">
              <a16:creationId xmlns:a16="http://schemas.microsoft.com/office/drawing/2014/main" id="{00000000-0008-0000-0700-0000CB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28" name="Text Box 38">
          <a:extLst>
            <a:ext uri="{FF2B5EF4-FFF2-40B4-BE49-F238E27FC236}">
              <a16:creationId xmlns:a16="http://schemas.microsoft.com/office/drawing/2014/main" id="{00000000-0008-0000-0700-0000CC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29" name="Text Box 38">
          <a:extLst>
            <a:ext uri="{FF2B5EF4-FFF2-40B4-BE49-F238E27FC236}">
              <a16:creationId xmlns:a16="http://schemas.microsoft.com/office/drawing/2014/main" id="{00000000-0008-0000-0700-0000CD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30" name="Text Box 38">
          <a:extLst>
            <a:ext uri="{FF2B5EF4-FFF2-40B4-BE49-F238E27FC236}">
              <a16:creationId xmlns:a16="http://schemas.microsoft.com/office/drawing/2014/main" id="{00000000-0008-0000-0700-0000CE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31" name="Text Box 38">
          <a:extLst>
            <a:ext uri="{FF2B5EF4-FFF2-40B4-BE49-F238E27FC236}">
              <a16:creationId xmlns:a16="http://schemas.microsoft.com/office/drawing/2014/main" id="{00000000-0008-0000-0700-0000CF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32" name="Text Box 38">
          <a:extLst>
            <a:ext uri="{FF2B5EF4-FFF2-40B4-BE49-F238E27FC236}">
              <a16:creationId xmlns:a16="http://schemas.microsoft.com/office/drawing/2014/main" id="{00000000-0008-0000-0700-0000D0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33" name="Text Box 38">
          <a:extLst>
            <a:ext uri="{FF2B5EF4-FFF2-40B4-BE49-F238E27FC236}">
              <a16:creationId xmlns:a16="http://schemas.microsoft.com/office/drawing/2014/main" id="{00000000-0008-0000-0700-0000D1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34" name="Text Box 38">
          <a:extLst>
            <a:ext uri="{FF2B5EF4-FFF2-40B4-BE49-F238E27FC236}">
              <a16:creationId xmlns:a16="http://schemas.microsoft.com/office/drawing/2014/main" id="{00000000-0008-0000-0700-0000D2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35" name="Text Box 38">
          <a:extLst>
            <a:ext uri="{FF2B5EF4-FFF2-40B4-BE49-F238E27FC236}">
              <a16:creationId xmlns:a16="http://schemas.microsoft.com/office/drawing/2014/main" id="{00000000-0008-0000-0700-0000D3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36" name="Text Box 38">
          <a:extLst>
            <a:ext uri="{FF2B5EF4-FFF2-40B4-BE49-F238E27FC236}">
              <a16:creationId xmlns:a16="http://schemas.microsoft.com/office/drawing/2014/main" id="{00000000-0008-0000-0700-0000D4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37" name="Text Box 38">
          <a:extLst>
            <a:ext uri="{FF2B5EF4-FFF2-40B4-BE49-F238E27FC236}">
              <a16:creationId xmlns:a16="http://schemas.microsoft.com/office/drawing/2014/main" id="{00000000-0008-0000-0700-0000D5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38" name="Text Box 38">
          <a:extLst>
            <a:ext uri="{FF2B5EF4-FFF2-40B4-BE49-F238E27FC236}">
              <a16:creationId xmlns:a16="http://schemas.microsoft.com/office/drawing/2014/main" id="{00000000-0008-0000-0700-0000D6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1239" name="Text Box 38">
          <a:extLst>
            <a:ext uri="{FF2B5EF4-FFF2-40B4-BE49-F238E27FC236}">
              <a16:creationId xmlns:a16="http://schemas.microsoft.com/office/drawing/2014/main" id="{00000000-0008-0000-0700-0000D7040000}"/>
            </a:ext>
          </a:extLst>
        </xdr:cNvPr>
        <xdr:cNvSpPr txBox="1">
          <a:spLocks noChangeArrowheads="1"/>
        </xdr:cNvSpPr>
      </xdr:nvSpPr>
      <xdr:spPr bwMode="auto">
        <a:xfrm>
          <a:off x="450532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240" name="Text Box 39">
          <a:extLst>
            <a:ext uri="{FF2B5EF4-FFF2-40B4-BE49-F238E27FC236}">
              <a16:creationId xmlns:a16="http://schemas.microsoft.com/office/drawing/2014/main" id="{00000000-0008-0000-0700-0000D804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241" name="Text Box 39">
          <a:extLst>
            <a:ext uri="{FF2B5EF4-FFF2-40B4-BE49-F238E27FC236}">
              <a16:creationId xmlns:a16="http://schemas.microsoft.com/office/drawing/2014/main" id="{00000000-0008-0000-0700-0000D904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242" name="Text Box 39">
          <a:extLst>
            <a:ext uri="{FF2B5EF4-FFF2-40B4-BE49-F238E27FC236}">
              <a16:creationId xmlns:a16="http://schemas.microsoft.com/office/drawing/2014/main" id="{00000000-0008-0000-0700-0000DA04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43" name="Text Box 38">
          <a:extLst>
            <a:ext uri="{FF2B5EF4-FFF2-40B4-BE49-F238E27FC236}">
              <a16:creationId xmlns:a16="http://schemas.microsoft.com/office/drawing/2014/main" id="{00000000-0008-0000-0700-0000DB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44" name="Text Box 38">
          <a:extLst>
            <a:ext uri="{FF2B5EF4-FFF2-40B4-BE49-F238E27FC236}">
              <a16:creationId xmlns:a16="http://schemas.microsoft.com/office/drawing/2014/main" id="{00000000-0008-0000-0700-0000DC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45" name="Text Box 38">
          <a:extLst>
            <a:ext uri="{FF2B5EF4-FFF2-40B4-BE49-F238E27FC236}">
              <a16:creationId xmlns:a16="http://schemas.microsoft.com/office/drawing/2014/main" id="{00000000-0008-0000-0700-0000DD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46" name="Text Box 38">
          <a:extLst>
            <a:ext uri="{FF2B5EF4-FFF2-40B4-BE49-F238E27FC236}">
              <a16:creationId xmlns:a16="http://schemas.microsoft.com/office/drawing/2014/main" id="{00000000-0008-0000-0700-0000DE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47" name="Text Box 38">
          <a:extLst>
            <a:ext uri="{FF2B5EF4-FFF2-40B4-BE49-F238E27FC236}">
              <a16:creationId xmlns:a16="http://schemas.microsoft.com/office/drawing/2014/main" id="{00000000-0008-0000-0700-0000DF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48" name="Text Box 38">
          <a:extLst>
            <a:ext uri="{FF2B5EF4-FFF2-40B4-BE49-F238E27FC236}">
              <a16:creationId xmlns:a16="http://schemas.microsoft.com/office/drawing/2014/main" id="{00000000-0008-0000-0700-0000E0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49" name="Text Box 38">
          <a:extLst>
            <a:ext uri="{FF2B5EF4-FFF2-40B4-BE49-F238E27FC236}">
              <a16:creationId xmlns:a16="http://schemas.microsoft.com/office/drawing/2014/main" id="{00000000-0008-0000-0700-0000E1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50" name="Text Box 38">
          <a:extLst>
            <a:ext uri="{FF2B5EF4-FFF2-40B4-BE49-F238E27FC236}">
              <a16:creationId xmlns:a16="http://schemas.microsoft.com/office/drawing/2014/main" id="{00000000-0008-0000-0700-0000E2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1251" name="Text Box 5">
          <a:extLst>
            <a:ext uri="{FF2B5EF4-FFF2-40B4-BE49-F238E27FC236}">
              <a16:creationId xmlns:a16="http://schemas.microsoft.com/office/drawing/2014/main" id="{00000000-0008-0000-0700-0000E3040000}"/>
            </a:ext>
          </a:extLst>
        </xdr:cNvPr>
        <xdr:cNvSpPr txBox="1">
          <a:spLocks noChangeArrowheads="1"/>
        </xdr:cNvSpPr>
      </xdr:nvSpPr>
      <xdr:spPr bwMode="auto">
        <a:xfrm>
          <a:off x="3952875" y="288226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252" name="Text Box 38">
          <a:extLst>
            <a:ext uri="{FF2B5EF4-FFF2-40B4-BE49-F238E27FC236}">
              <a16:creationId xmlns:a16="http://schemas.microsoft.com/office/drawing/2014/main" id="{00000000-0008-0000-0700-0000E4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1253" name="Text Box 38">
          <a:extLst>
            <a:ext uri="{FF2B5EF4-FFF2-40B4-BE49-F238E27FC236}">
              <a16:creationId xmlns:a16="http://schemas.microsoft.com/office/drawing/2014/main" id="{00000000-0008-0000-0700-0000E504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254" name="Text Box 5">
          <a:extLst>
            <a:ext uri="{FF2B5EF4-FFF2-40B4-BE49-F238E27FC236}">
              <a16:creationId xmlns:a16="http://schemas.microsoft.com/office/drawing/2014/main" id="{00000000-0008-0000-0700-0000E6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255" name="Text Box 5">
          <a:extLst>
            <a:ext uri="{FF2B5EF4-FFF2-40B4-BE49-F238E27FC236}">
              <a16:creationId xmlns:a16="http://schemas.microsoft.com/office/drawing/2014/main" id="{00000000-0008-0000-0700-0000E704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1256" name="Text Box 5">
          <a:extLst>
            <a:ext uri="{FF2B5EF4-FFF2-40B4-BE49-F238E27FC236}">
              <a16:creationId xmlns:a16="http://schemas.microsoft.com/office/drawing/2014/main" id="{00000000-0008-0000-0700-0000E804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57" name="Text Box 38">
          <a:extLst>
            <a:ext uri="{FF2B5EF4-FFF2-40B4-BE49-F238E27FC236}">
              <a16:creationId xmlns:a16="http://schemas.microsoft.com/office/drawing/2014/main" id="{00000000-0008-0000-0700-0000E9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58" name="Text Box 38">
          <a:extLst>
            <a:ext uri="{FF2B5EF4-FFF2-40B4-BE49-F238E27FC236}">
              <a16:creationId xmlns:a16="http://schemas.microsoft.com/office/drawing/2014/main" id="{00000000-0008-0000-0700-0000EA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59" name="Text Box 38">
          <a:extLst>
            <a:ext uri="{FF2B5EF4-FFF2-40B4-BE49-F238E27FC236}">
              <a16:creationId xmlns:a16="http://schemas.microsoft.com/office/drawing/2014/main" id="{00000000-0008-0000-0700-0000EB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60" name="Text Box 38">
          <a:extLst>
            <a:ext uri="{FF2B5EF4-FFF2-40B4-BE49-F238E27FC236}">
              <a16:creationId xmlns:a16="http://schemas.microsoft.com/office/drawing/2014/main" id="{00000000-0008-0000-0700-0000EC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61" name="Text Box 38">
          <a:extLst>
            <a:ext uri="{FF2B5EF4-FFF2-40B4-BE49-F238E27FC236}">
              <a16:creationId xmlns:a16="http://schemas.microsoft.com/office/drawing/2014/main" id="{00000000-0008-0000-0700-0000ED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62" name="Text Box 38">
          <a:extLst>
            <a:ext uri="{FF2B5EF4-FFF2-40B4-BE49-F238E27FC236}">
              <a16:creationId xmlns:a16="http://schemas.microsoft.com/office/drawing/2014/main" id="{00000000-0008-0000-0700-0000EE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63" name="Text Box 38">
          <a:extLst>
            <a:ext uri="{FF2B5EF4-FFF2-40B4-BE49-F238E27FC236}">
              <a16:creationId xmlns:a16="http://schemas.microsoft.com/office/drawing/2014/main" id="{00000000-0008-0000-0700-0000EF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64" name="Text Box 38">
          <a:extLst>
            <a:ext uri="{FF2B5EF4-FFF2-40B4-BE49-F238E27FC236}">
              <a16:creationId xmlns:a16="http://schemas.microsoft.com/office/drawing/2014/main" id="{00000000-0008-0000-0700-0000F0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65" name="Text Box 38">
          <a:extLst>
            <a:ext uri="{FF2B5EF4-FFF2-40B4-BE49-F238E27FC236}">
              <a16:creationId xmlns:a16="http://schemas.microsoft.com/office/drawing/2014/main" id="{00000000-0008-0000-0700-0000F1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66" name="Text Box 38">
          <a:extLst>
            <a:ext uri="{FF2B5EF4-FFF2-40B4-BE49-F238E27FC236}">
              <a16:creationId xmlns:a16="http://schemas.microsoft.com/office/drawing/2014/main" id="{00000000-0008-0000-0700-0000F2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67" name="Text Box 38">
          <a:extLst>
            <a:ext uri="{FF2B5EF4-FFF2-40B4-BE49-F238E27FC236}">
              <a16:creationId xmlns:a16="http://schemas.microsoft.com/office/drawing/2014/main" id="{00000000-0008-0000-0700-0000F3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68" name="Text Box 38">
          <a:extLst>
            <a:ext uri="{FF2B5EF4-FFF2-40B4-BE49-F238E27FC236}">
              <a16:creationId xmlns:a16="http://schemas.microsoft.com/office/drawing/2014/main" id="{00000000-0008-0000-0700-0000F4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69" name="Text Box 38">
          <a:extLst>
            <a:ext uri="{FF2B5EF4-FFF2-40B4-BE49-F238E27FC236}">
              <a16:creationId xmlns:a16="http://schemas.microsoft.com/office/drawing/2014/main" id="{00000000-0008-0000-0700-0000F5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1270" name="Text Box 38">
          <a:extLst>
            <a:ext uri="{FF2B5EF4-FFF2-40B4-BE49-F238E27FC236}">
              <a16:creationId xmlns:a16="http://schemas.microsoft.com/office/drawing/2014/main" id="{00000000-0008-0000-0700-0000F6040000}"/>
            </a:ext>
          </a:extLst>
        </xdr:cNvPr>
        <xdr:cNvSpPr txBox="1">
          <a:spLocks noChangeArrowheads="1"/>
        </xdr:cNvSpPr>
      </xdr:nvSpPr>
      <xdr:spPr bwMode="auto">
        <a:xfrm>
          <a:off x="450532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271" name="Text Box 39">
          <a:extLst>
            <a:ext uri="{FF2B5EF4-FFF2-40B4-BE49-F238E27FC236}">
              <a16:creationId xmlns:a16="http://schemas.microsoft.com/office/drawing/2014/main" id="{00000000-0008-0000-0700-0000F704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272" name="Text Box 39">
          <a:extLst>
            <a:ext uri="{FF2B5EF4-FFF2-40B4-BE49-F238E27FC236}">
              <a16:creationId xmlns:a16="http://schemas.microsoft.com/office/drawing/2014/main" id="{00000000-0008-0000-0700-0000F804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273" name="Text Box 39">
          <a:extLst>
            <a:ext uri="{FF2B5EF4-FFF2-40B4-BE49-F238E27FC236}">
              <a16:creationId xmlns:a16="http://schemas.microsoft.com/office/drawing/2014/main" id="{00000000-0008-0000-0700-0000F904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74" name="Text Box 38">
          <a:extLst>
            <a:ext uri="{FF2B5EF4-FFF2-40B4-BE49-F238E27FC236}">
              <a16:creationId xmlns:a16="http://schemas.microsoft.com/office/drawing/2014/main" id="{00000000-0008-0000-0700-0000FA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75" name="Text Box 38">
          <a:extLst>
            <a:ext uri="{FF2B5EF4-FFF2-40B4-BE49-F238E27FC236}">
              <a16:creationId xmlns:a16="http://schemas.microsoft.com/office/drawing/2014/main" id="{00000000-0008-0000-0700-0000FB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76" name="Text Box 38">
          <a:extLst>
            <a:ext uri="{FF2B5EF4-FFF2-40B4-BE49-F238E27FC236}">
              <a16:creationId xmlns:a16="http://schemas.microsoft.com/office/drawing/2014/main" id="{00000000-0008-0000-0700-0000FC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77" name="Text Box 38">
          <a:extLst>
            <a:ext uri="{FF2B5EF4-FFF2-40B4-BE49-F238E27FC236}">
              <a16:creationId xmlns:a16="http://schemas.microsoft.com/office/drawing/2014/main" id="{00000000-0008-0000-0700-0000FD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78" name="Text Box 38">
          <a:extLst>
            <a:ext uri="{FF2B5EF4-FFF2-40B4-BE49-F238E27FC236}">
              <a16:creationId xmlns:a16="http://schemas.microsoft.com/office/drawing/2014/main" id="{00000000-0008-0000-0700-0000FE04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79" name="Text Box 38">
          <a:extLst>
            <a:ext uri="{FF2B5EF4-FFF2-40B4-BE49-F238E27FC236}">
              <a16:creationId xmlns:a16="http://schemas.microsoft.com/office/drawing/2014/main" id="{00000000-0008-0000-0700-0000FF04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80" name="Text Box 38">
          <a:extLst>
            <a:ext uri="{FF2B5EF4-FFF2-40B4-BE49-F238E27FC236}">
              <a16:creationId xmlns:a16="http://schemas.microsoft.com/office/drawing/2014/main" id="{00000000-0008-0000-0700-000000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81" name="Text Box 38">
          <a:extLst>
            <a:ext uri="{FF2B5EF4-FFF2-40B4-BE49-F238E27FC236}">
              <a16:creationId xmlns:a16="http://schemas.microsoft.com/office/drawing/2014/main" id="{00000000-0008-0000-0700-000001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1282" name="Text Box 5">
          <a:extLst>
            <a:ext uri="{FF2B5EF4-FFF2-40B4-BE49-F238E27FC236}">
              <a16:creationId xmlns:a16="http://schemas.microsoft.com/office/drawing/2014/main" id="{00000000-0008-0000-0700-000002050000}"/>
            </a:ext>
          </a:extLst>
        </xdr:cNvPr>
        <xdr:cNvSpPr txBox="1">
          <a:spLocks noChangeArrowheads="1"/>
        </xdr:cNvSpPr>
      </xdr:nvSpPr>
      <xdr:spPr bwMode="auto">
        <a:xfrm>
          <a:off x="3952875" y="288226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283" name="Text Box 38">
          <a:extLst>
            <a:ext uri="{FF2B5EF4-FFF2-40B4-BE49-F238E27FC236}">
              <a16:creationId xmlns:a16="http://schemas.microsoft.com/office/drawing/2014/main" id="{00000000-0008-0000-0700-00000305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1284" name="Text Box 38">
          <a:extLst>
            <a:ext uri="{FF2B5EF4-FFF2-40B4-BE49-F238E27FC236}">
              <a16:creationId xmlns:a16="http://schemas.microsoft.com/office/drawing/2014/main" id="{00000000-0008-0000-0700-00000405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285" name="Text Box 5">
          <a:extLst>
            <a:ext uri="{FF2B5EF4-FFF2-40B4-BE49-F238E27FC236}">
              <a16:creationId xmlns:a16="http://schemas.microsoft.com/office/drawing/2014/main" id="{00000000-0008-0000-0700-00000505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286" name="Text Box 5">
          <a:extLst>
            <a:ext uri="{FF2B5EF4-FFF2-40B4-BE49-F238E27FC236}">
              <a16:creationId xmlns:a16="http://schemas.microsoft.com/office/drawing/2014/main" id="{00000000-0008-0000-0700-00000605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1287" name="Text Box 5">
          <a:extLst>
            <a:ext uri="{FF2B5EF4-FFF2-40B4-BE49-F238E27FC236}">
              <a16:creationId xmlns:a16="http://schemas.microsoft.com/office/drawing/2014/main" id="{00000000-0008-0000-0700-00000705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88" name="Text Box 38">
          <a:extLst>
            <a:ext uri="{FF2B5EF4-FFF2-40B4-BE49-F238E27FC236}">
              <a16:creationId xmlns:a16="http://schemas.microsoft.com/office/drawing/2014/main" id="{00000000-0008-0000-0700-000008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89" name="Text Box 38">
          <a:extLst>
            <a:ext uri="{FF2B5EF4-FFF2-40B4-BE49-F238E27FC236}">
              <a16:creationId xmlns:a16="http://schemas.microsoft.com/office/drawing/2014/main" id="{00000000-0008-0000-0700-000009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90" name="Text Box 38">
          <a:extLst>
            <a:ext uri="{FF2B5EF4-FFF2-40B4-BE49-F238E27FC236}">
              <a16:creationId xmlns:a16="http://schemas.microsoft.com/office/drawing/2014/main" id="{00000000-0008-0000-0700-00000A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91" name="Text Box 38">
          <a:extLst>
            <a:ext uri="{FF2B5EF4-FFF2-40B4-BE49-F238E27FC236}">
              <a16:creationId xmlns:a16="http://schemas.microsoft.com/office/drawing/2014/main" id="{00000000-0008-0000-0700-00000B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92" name="Text Box 38">
          <a:extLst>
            <a:ext uri="{FF2B5EF4-FFF2-40B4-BE49-F238E27FC236}">
              <a16:creationId xmlns:a16="http://schemas.microsoft.com/office/drawing/2014/main" id="{00000000-0008-0000-0700-00000C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93" name="Text Box 38">
          <a:extLst>
            <a:ext uri="{FF2B5EF4-FFF2-40B4-BE49-F238E27FC236}">
              <a16:creationId xmlns:a16="http://schemas.microsoft.com/office/drawing/2014/main" id="{00000000-0008-0000-0700-00000D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94" name="Text Box 38">
          <a:extLst>
            <a:ext uri="{FF2B5EF4-FFF2-40B4-BE49-F238E27FC236}">
              <a16:creationId xmlns:a16="http://schemas.microsoft.com/office/drawing/2014/main" id="{00000000-0008-0000-0700-00000E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95" name="Text Box 38">
          <a:extLst>
            <a:ext uri="{FF2B5EF4-FFF2-40B4-BE49-F238E27FC236}">
              <a16:creationId xmlns:a16="http://schemas.microsoft.com/office/drawing/2014/main" id="{00000000-0008-0000-0700-00000F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96" name="Text Box 38">
          <a:extLst>
            <a:ext uri="{FF2B5EF4-FFF2-40B4-BE49-F238E27FC236}">
              <a16:creationId xmlns:a16="http://schemas.microsoft.com/office/drawing/2014/main" id="{00000000-0008-0000-0700-000010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97" name="Text Box 38">
          <a:extLst>
            <a:ext uri="{FF2B5EF4-FFF2-40B4-BE49-F238E27FC236}">
              <a16:creationId xmlns:a16="http://schemas.microsoft.com/office/drawing/2014/main" id="{00000000-0008-0000-0700-000011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298" name="Text Box 38">
          <a:extLst>
            <a:ext uri="{FF2B5EF4-FFF2-40B4-BE49-F238E27FC236}">
              <a16:creationId xmlns:a16="http://schemas.microsoft.com/office/drawing/2014/main" id="{00000000-0008-0000-0700-000012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299" name="Text Box 38">
          <a:extLst>
            <a:ext uri="{FF2B5EF4-FFF2-40B4-BE49-F238E27FC236}">
              <a16:creationId xmlns:a16="http://schemas.microsoft.com/office/drawing/2014/main" id="{00000000-0008-0000-0700-000013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300" name="Text Box 38">
          <a:extLst>
            <a:ext uri="{FF2B5EF4-FFF2-40B4-BE49-F238E27FC236}">
              <a16:creationId xmlns:a16="http://schemas.microsoft.com/office/drawing/2014/main" id="{00000000-0008-0000-0700-000014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1301" name="Text Box 38">
          <a:extLst>
            <a:ext uri="{FF2B5EF4-FFF2-40B4-BE49-F238E27FC236}">
              <a16:creationId xmlns:a16="http://schemas.microsoft.com/office/drawing/2014/main" id="{00000000-0008-0000-0700-000015050000}"/>
            </a:ext>
          </a:extLst>
        </xdr:cNvPr>
        <xdr:cNvSpPr txBox="1">
          <a:spLocks noChangeArrowheads="1"/>
        </xdr:cNvSpPr>
      </xdr:nvSpPr>
      <xdr:spPr bwMode="auto">
        <a:xfrm>
          <a:off x="450532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302" name="Text Box 39">
          <a:extLst>
            <a:ext uri="{FF2B5EF4-FFF2-40B4-BE49-F238E27FC236}">
              <a16:creationId xmlns:a16="http://schemas.microsoft.com/office/drawing/2014/main" id="{00000000-0008-0000-0700-00001605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303" name="Text Box 39">
          <a:extLst>
            <a:ext uri="{FF2B5EF4-FFF2-40B4-BE49-F238E27FC236}">
              <a16:creationId xmlns:a16="http://schemas.microsoft.com/office/drawing/2014/main" id="{00000000-0008-0000-0700-00001705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304" name="Text Box 39">
          <a:extLst>
            <a:ext uri="{FF2B5EF4-FFF2-40B4-BE49-F238E27FC236}">
              <a16:creationId xmlns:a16="http://schemas.microsoft.com/office/drawing/2014/main" id="{00000000-0008-0000-0700-00001805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305" name="Text Box 38">
          <a:extLst>
            <a:ext uri="{FF2B5EF4-FFF2-40B4-BE49-F238E27FC236}">
              <a16:creationId xmlns:a16="http://schemas.microsoft.com/office/drawing/2014/main" id="{00000000-0008-0000-0700-000019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306" name="Text Box 38">
          <a:extLst>
            <a:ext uri="{FF2B5EF4-FFF2-40B4-BE49-F238E27FC236}">
              <a16:creationId xmlns:a16="http://schemas.microsoft.com/office/drawing/2014/main" id="{00000000-0008-0000-0700-00001A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307" name="Text Box 38">
          <a:extLst>
            <a:ext uri="{FF2B5EF4-FFF2-40B4-BE49-F238E27FC236}">
              <a16:creationId xmlns:a16="http://schemas.microsoft.com/office/drawing/2014/main" id="{00000000-0008-0000-0700-00001B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308" name="Text Box 38">
          <a:extLst>
            <a:ext uri="{FF2B5EF4-FFF2-40B4-BE49-F238E27FC236}">
              <a16:creationId xmlns:a16="http://schemas.microsoft.com/office/drawing/2014/main" id="{00000000-0008-0000-0700-00001C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309" name="Text Box 38">
          <a:extLst>
            <a:ext uri="{FF2B5EF4-FFF2-40B4-BE49-F238E27FC236}">
              <a16:creationId xmlns:a16="http://schemas.microsoft.com/office/drawing/2014/main" id="{00000000-0008-0000-0700-00001D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310" name="Text Box 38">
          <a:extLst>
            <a:ext uri="{FF2B5EF4-FFF2-40B4-BE49-F238E27FC236}">
              <a16:creationId xmlns:a16="http://schemas.microsoft.com/office/drawing/2014/main" id="{00000000-0008-0000-0700-00001E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311" name="Text Box 38">
          <a:extLst>
            <a:ext uri="{FF2B5EF4-FFF2-40B4-BE49-F238E27FC236}">
              <a16:creationId xmlns:a16="http://schemas.microsoft.com/office/drawing/2014/main" id="{00000000-0008-0000-0700-00001F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312" name="Text Box 38">
          <a:extLst>
            <a:ext uri="{FF2B5EF4-FFF2-40B4-BE49-F238E27FC236}">
              <a16:creationId xmlns:a16="http://schemas.microsoft.com/office/drawing/2014/main" id="{00000000-0008-0000-0700-000020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1313" name="Text Box 5">
          <a:extLst>
            <a:ext uri="{FF2B5EF4-FFF2-40B4-BE49-F238E27FC236}">
              <a16:creationId xmlns:a16="http://schemas.microsoft.com/office/drawing/2014/main" id="{00000000-0008-0000-0700-000021050000}"/>
            </a:ext>
          </a:extLst>
        </xdr:cNvPr>
        <xdr:cNvSpPr txBox="1">
          <a:spLocks noChangeArrowheads="1"/>
        </xdr:cNvSpPr>
      </xdr:nvSpPr>
      <xdr:spPr bwMode="auto">
        <a:xfrm>
          <a:off x="3952875" y="288226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314" name="Text Box 38">
          <a:extLst>
            <a:ext uri="{FF2B5EF4-FFF2-40B4-BE49-F238E27FC236}">
              <a16:creationId xmlns:a16="http://schemas.microsoft.com/office/drawing/2014/main" id="{00000000-0008-0000-0700-00002205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1315" name="Text Box 38">
          <a:extLst>
            <a:ext uri="{FF2B5EF4-FFF2-40B4-BE49-F238E27FC236}">
              <a16:creationId xmlns:a16="http://schemas.microsoft.com/office/drawing/2014/main" id="{00000000-0008-0000-0700-00002305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400175"/>
    <xdr:sp macro="" textlink="">
      <xdr:nvSpPr>
        <xdr:cNvPr id="1316" name="Text Box 9">
          <a:extLst>
            <a:ext uri="{FF2B5EF4-FFF2-40B4-BE49-F238E27FC236}">
              <a16:creationId xmlns:a16="http://schemas.microsoft.com/office/drawing/2014/main" id="{00000000-0008-0000-0700-000024050000}"/>
            </a:ext>
          </a:extLst>
        </xdr:cNvPr>
        <xdr:cNvSpPr txBox="1">
          <a:spLocks noChangeArrowheads="1"/>
        </xdr:cNvSpPr>
      </xdr:nvSpPr>
      <xdr:spPr bwMode="auto">
        <a:xfrm>
          <a:off x="3952875" y="28822650"/>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400175"/>
    <xdr:sp macro="" textlink="">
      <xdr:nvSpPr>
        <xdr:cNvPr id="1317" name="Text Box 10">
          <a:extLst>
            <a:ext uri="{FF2B5EF4-FFF2-40B4-BE49-F238E27FC236}">
              <a16:creationId xmlns:a16="http://schemas.microsoft.com/office/drawing/2014/main" id="{00000000-0008-0000-0700-000025050000}"/>
            </a:ext>
          </a:extLst>
        </xdr:cNvPr>
        <xdr:cNvSpPr txBox="1">
          <a:spLocks noChangeArrowheads="1"/>
        </xdr:cNvSpPr>
      </xdr:nvSpPr>
      <xdr:spPr bwMode="auto">
        <a:xfrm>
          <a:off x="3952875" y="28822650"/>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400175"/>
    <xdr:sp macro="" textlink="">
      <xdr:nvSpPr>
        <xdr:cNvPr id="1318" name="Text Box 11">
          <a:extLst>
            <a:ext uri="{FF2B5EF4-FFF2-40B4-BE49-F238E27FC236}">
              <a16:creationId xmlns:a16="http://schemas.microsoft.com/office/drawing/2014/main" id="{00000000-0008-0000-0700-000026050000}"/>
            </a:ext>
          </a:extLst>
        </xdr:cNvPr>
        <xdr:cNvSpPr txBox="1">
          <a:spLocks noChangeArrowheads="1"/>
        </xdr:cNvSpPr>
      </xdr:nvSpPr>
      <xdr:spPr bwMode="auto">
        <a:xfrm>
          <a:off x="3952875" y="28822650"/>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400175"/>
    <xdr:sp macro="" textlink="">
      <xdr:nvSpPr>
        <xdr:cNvPr id="1319" name="Text Box 12">
          <a:extLst>
            <a:ext uri="{FF2B5EF4-FFF2-40B4-BE49-F238E27FC236}">
              <a16:creationId xmlns:a16="http://schemas.microsoft.com/office/drawing/2014/main" id="{00000000-0008-0000-0700-000027050000}"/>
            </a:ext>
          </a:extLst>
        </xdr:cNvPr>
        <xdr:cNvSpPr txBox="1">
          <a:spLocks noChangeArrowheads="1"/>
        </xdr:cNvSpPr>
      </xdr:nvSpPr>
      <xdr:spPr bwMode="auto">
        <a:xfrm>
          <a:off x="3952875" y="28822650"/>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400175"/>
    <xdr:sp macro="" textlink="">
      <xdr:nvSpPr>
        <xdr:cNvPr id="1320" name="Text Box 13">
          <a:extLst>
            <a:ext uri="{FF2B5EF4-FFF2-40B4-BE49-F238E27FC236}">
              <a16:creationId xmlns:a16="http://schemas.microsoft.com/office/drawing/2014/main" id="{00000000-0008-0000-0700-000028050000}"/>
            </a:ext>
          </a:extLst>
        </xdr:cNvPr>
        <xdr:cNvSpPr txBox="1">
          <a:spLocks noChangeArrowheads="1"/>
        </xdr:cNvSpPr>
      </xdr:nvSpPr>
      <xdr:spPr bwMode="auto">
        <a:xfrm>
          <a:off x="3952875" y="28822650"/>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400175"/>
    <xdr:sp macro="" textlink="">
      <xdr:nvSpPr>
        <xdr:cNvPr id="1321" name="Text Box 14">
          <a:extLst>
            <a:ext uri="{FF2B5EF4-FFF2-40B4-BE49-F238E27FC236}">
              <a16:creationId xmlns:a16="http://schemas.microsoft.com/office/drawing/2014/main" id="{00000000-0008-0000-0700-000029050000}"/>
            </a:ext>
          </a:extLst>
        </xdr:cNvPr>
        <xdr:cNvSpPr txBox="1">
          <a:spLocks noChangeArrowheads="1"/>
        </xdr:cNvSpPr>
      </xdr:nvSpPr>
      <xdr:spPr bwMode="auto">
        <a:xfrm>
          <a:off x="3952875" y="28822650"/>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400175"/>
    <xdr:sp macro="" textlink="">
      <xdr:nvSpPr>
        <xdr:cNvPr id="1322" name="Text Box 15">
          <a:extLst>
            <a:ext uri="{FF2B5EF4-FFF2-40B4-BE49-F238E27FC236}">
              <a16:creationId xmlns:a16="http://schemas.microsoft.com/office/drawing/2014/main" id="{00000000-0008-0000-0700-00002A050000}"/>
            </a:ext>
          </a:extLst>
        </xdr:cNvPr>
        <xdr:cNvSpPr txBox="1">
          <a:spLocks noChangeArrowheads="1"/>
        </xdr:cNvSpPr>
      </xdr:nvSpPr>
      <xdr:spPr bwMode="auto">
        <a:xfrm>
          <a:off x="3952875" y="28822650"/>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400175"/>
    <xdr:sp macro="" textlink="">
      <xdr:nvSpPr>
        <xdr:cNvPr id="1323" name="Text Box 16">
          <a:extLst>
            <a:ext uri="{FF2B5EF4-FFF2-40B4-BE49-F238E27FC236}">
              <a16:creationId xmlns:a16="http://schemas.microsoft.com/office/drawing/2014/main" id="{00000000-0008-0000-0700-00002B050000}"/>
            </a:ext>
          </a:extLst>
        </xdr:cNvPr>
        <xdr:cNvSpPr txBox="1">
          <a:spLocks noChangeArrowheads="1"/>
        </xdr:cNvSpPr>
      </xdr:nvSpPr>
      <xdr:spPr bwMode="auto">
        <a:xfrm>
          <a:off x="3952875" y="28822650"/>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400175"/>
    <xdr:sp macro="" textlink="">
      <xdr:nvSpPr>
        <xdr:cNvPr id="1324" name="Text Box 17">
          <a:extLst>
            <a:ext uri="{FF2B5EF4-FFF2-40B4-BE49-F238E27FC236}">
              <a16:creationId xmlns:a16="http://schemas.microsoft.com/office/drawing/2014/main" id="{00000000-0008-0000-0700-00002C050000}"/>
            </a:ext>
          </a:extLst>
        </xdr:cNvPr>
        <xdr:cNvSpPr txBox="1">
          <a:spLocks noChangeArrowheads="1"/>
        </xdr:cNvSpPr>
      </xdr:nvSpPr>
      <xdr:spPr bwMode="auto">
        <a:xfrm>
          <a:off x="3952875" y="28822650"/>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400175"/>
    <xdr:sp macro="" textlink="">
      <xdr:nvSpPr>
        <xdr:cNvPr id="1325" name="Text Box 18">
          <a:extLst>
            <a:ext uri="{FF2B5EF4-FFF2-40B4-BE49-F238E27FC236}">
              <a16:creationId xmlns:a16="http://schemas.microsoft.com/office/drawing/2014/main" id="{00000000-0008-0000-0700-00002D050000}"/>
            </a:ext>
          </a:extLst>
        </xdr:cNvPr>
        <xdr:cNvSpPr txBox="1">
          <a:spLocks noChangeArrowheads="1"/>
        </xdr:cNvSpPr>
      </xdr:nvSpPr>
      <xdr:spPr bwMode="auto">
        <a:xfrm>
          <a:off x="3952875" y="28822650"/>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590550"/>
    <xdr:sp macro="" textlink="">
      <xdr:nvSpPr>
        <xdr:cNvPr id="1326" name="Text Box 38">
          <a:extLst>
            <a:ext uri="{FF2B5EF4-FFF2-40B4-BE49-F238E27FC236}">
              <a16:creationId xmlns:a16="http://schemas.microsoft.com/office/drawing/2014/main" id="{00000000-0008-0000-0700-00002E050000}"/>
            </a:ext>
          </a:extLst>
        </xdr:cNvPr>
        <xdr:cNvSpPr txBox="1">
          <a:spLocks noChangeArrowheads="1"/>
        </xdr:cNvSpPr>
      </xdr:nvSpPr>
      <xdr:spPr bwMode="auto">
        <a:xfrm>
          <a:off x="4505325" y="288226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600075"/>
    <xdr:sp macro="" textlink="">
      <xdr:nvSpPr>
        <xdr:cNvPr id="1327" name="Text Box 2">
          <a:extLst>
            <a:ext uri="{FF2B5EF4-FFF2-40B4-BE49-F238E27FC236}">
              <a16:creationId xmlns:a16="http://schemas.microsoft.com/office/drawing/2014/main" id="{00000000-0008-0000-0700-00002F050000}"/>
            </a:ext>
          </a:extLst>
        </xdr:cNvPr>
        <xdr:cNvSpPr txBox="1">
          <a:spLocks noChangeArrowheads="1"/>
        </xdr:cNvSpPr>
      </xdr:nvSpPr>
      <xdr:spPr bwMode="auto">
        <a:xfrm>
          <a:off x="3952875" y="288226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600075"/>
    <xdr:sp macro="" textlink="">
      <xdr:nvSpPr>
        <xdr:cNvPr id="1328" name="Text Box 2">
          <a:extLst>
            <a:ext uri="{FF2B5EF4-FFF2-40B4-BE49-F238E27FC236}">
              <a16:creationId xmlns:a16="http://schemas.microsoft.com/office/drawing/2014/main" id="{00000000-0008-0000-0700-000030050000}"/>
            </a:ext>
          </a:extLst>
        </xdr:cNvPr>
        <xdr:cNvSpPr txBox="1">
          <a:spLocks noChangeArrowheads="1"/>
        </xdr:cNvSpPr>
      </xdr:nvSpPr>
      <xdr:spPr bwMode="auto">
        <a:xfrm>
          <a:off x="3952875" y="288226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057275"/>
    <xdr:sp macro="" textlink="">
      <xdr:nvSpPr>
        <xdr:cNvPr id="1329" name="Text Box 1">
          <a:extLst>
            <a:ext uri="{FF2B5EF4-FFF2-40B4-BE49-F238E27FC236}">
              <a16:creationId xmlns:a16="http://schemas.microsoft.com/office/drawing/2014/main" id="{00000000-0008-0000-0700-000031050000}"/>
            </a:ext>
          </a:extLst>
        </xdr:cNvPr>
        <xdr:cNvSpPr txBox="1">
          <a:spLocks noChangeArrowheads="1"/>
        </xdr:cNvSpPr>
      </xdr:nvSpPr>
      <xdr:spPr bwMode="auto">
        <a:xfrm>
          <a:off x="3952875"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057275"/>
    <xdr:sp macro="" textlink="">
      <xdr:nvSpPr>
        <xdr:cNvPr id="1330" name="Text Box 3">
          <a:extLst>
            <a:ext uri="{FF2B5EF4-FFF2-40B4-BE49-F238E27FC236}">
              <a16:creationId xmlns:a16="http://schemas.microsoft.com/office/drawing/2014/main" id="{00000000-0008-0000-0700-000032050000}"/>
            </a:ext>
          </a:extLst>
        </xdr:cNvPr>
        <xdr:cNvSpPr txBox="1">
          <a:spLocks noChangeArrowheads="1"/>
        </xdr:cNvSpPr>
      </xdr:nvSpPr>
      <xdr:spPr bwMode="auto">
        <a:xfrm>
          <a:off x="3952875"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057275"/>
    <xdr:sp macro="" textlink="">
      <xdr:nvSpPr>
        <xdr:cNvPr id="1331" name="Text Box 4">
          <a:extLst>
            <a:ext uri="{FF2B5EF4-FFF2-40B4-BE49-F238E27FC236}">
              <a16:creationId xmlns:a16="http://schemas.microsoft.com/office/drawing/2014/main" id="{00000000-0008-0000-0700-000033050000}"/>
            </a:ext>
          </a:extLst>
        </xdr:cNvPr>
        <xdr:cNvSpPr txBox="1">
          <a:spLocks noChangeArrowheads="1"/>
        </xdr:cNvSpPr>
      </xdr:nvSpPr>
      <xdr:spPr bwMode="auto">
        <a:xfrm>
          <a:off x="3952875"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057275"/>
    <xdr:sp macro="" textlink="">
      <xdr:nvSpPr>
        <xdr:cNvPr id="1332" name="Text Box 5">
          <a:extLst>
            <a:ext uri="{FF2B5EF4-FFF2-40B4-BE49-F238E27FC236}">
              <a16:creationId xmlns:a16="http://schemas.microsoft.com/office/drawing/2014/main" id="{00000000-0008-0000-0700-000034050000}"/>
            </a:ext>
          </a:extLst>
        </xdr:cNvPr>
        <xdr:cNvSpPr txBox="1">
          <a:spLocks noChangeArrowheads="1"/>
        </xdr:cNvSpPr>
      </xdr:nvSpPr>
      <xdr:spPr bwMode="auto">
        <a:xfrm>
          <a:off x="3952875"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057275"/>
    <xdr:sp macro="" textlink="">
      <xdr:nvSpPr>
        <xdr:cNvPr id="1333" name="Text Box 6">
          <a:extLst>
            <a:ext uri="{FF2B5EF4-FFF2-40B4-BE49-F238E27FC236}">
              <a16:creationId xmlns:a16="http://schemas.microsoft.com/office/drawing/2014/main" id="{00000000-0008-0000-0700-000035050000}"/>
            </a:ext>
          </a:extLst>
        </xdr:cNvPr>
        <xdr:cNvSpPr txBox="1">
          <a:spLocks noChangeArrowheads="1"/>
        </xdr:cNvSpPr>
      </xdr:nvSpPr>
      <xdr:spPr bwMode="auto">
        <a:xfrm>
          <a:off x="3952875"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057275"/>
    <xdr:sp macro="" textlink="">
      <xdr:nvSpPr>
        <xdr:cNvPr id="1334" name="Text Box 7">
          <a:extLst>
            <a:ext uri="{FF2B5EF4-FFF2-40B4-BE49-F238E27FC236}">
              <a16:creationId xmlns:a16="http://schemas.microsoft.com/office/drawing/2014/main" id="{00000000-0008-0000-0700-000036050000}"/>
            </a:ext>
          </a:extLst>
        </xdr:cNvPr>
        <xdr:cNvSpPr txBox="1">
          <a:spLocks noChangeArrowheads="1"/>
        </xdr:cNvSpPr>
      </xdr:nvSpPr>
      <xdr:spPr bwMode="auto">
        <a:xfrm>
          <a:off x="3952875"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1057275"/>
    <xdr:sp macro="" textlink="">
      <xdr:nvSpPr>
        <xdr:cNvPr id="1335" name="Text Box 11">
          <a:extLst>
            <a:ext uri="{FF2B5EF4-FFF2-40B4-BE49-F238E27FC236}">
              <a16:creationId xmlns:a16="http://schemas.microsoft.com/office/drawing/2014/main" id="{00000000-0008-0000-0700-000037050000}"/>
            </a:ext>
          </a:extLst>
        </xdr:cNvPr>
        <xdr:cNvSpPr txBox="1">
          <a:spLocks noChangeArrowheads="1"/>
        </xdr:cNvSpPr>
      </xdr:nvSpPr>
      <xdr:spPr bwMode="auto">
        <a:xfrm>
          <a:off x="1714500"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1057275"/>
    <xdr:sp macro="" textlink="">
      <xdr:nvSpPr>
        <xdr:cNvPr id="1336" name="Text Box 12">
          <a:extLst>
            <a:ext uri="{FF2B5EF4-FFF2-40B4-BE49-F238E27FC236}">
              <a16:creationId xmlns:a16="http://schemas.microsoft.com/office/drawing/2014/main" id="{00000000-0008-0000-0700-000038050000}"/>
            </a:ext>
          </a:extLst>
        </xdr:cNvPr>
        <xdr:cNvSpPr txBox="1">
          <a:spLocks noChangeArrowheads="1"/>
        </xdr:cNvSpPr>
      </xdr:nvSpPr>
      <xdr:spPr bwMode="auto">
        <a:xfrm>
          <a:off x="1714500"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057275"/>
    <xdr:sp macro="" textlink="">
      <xdr:nvSpPr>
        <xdr:cNvPr id="1337" name="Text Box 13">
          <a:extLst>
            <a:ext uri="{FF2B5EF4-FFF2-40B4-BE49-F238E27FC236}">
              <a16:creationId xmlns:a16="http://schemas.microsoft.com/office/drawing/2014/main" id="{00000000-0008-0000-0700-000039050000}"/>
            </a:ext>
          </a:extLst>
        </xdr:cNvPr>
        <xdr:cNvSpPr txBox="1">
          <a:spLocks noChangeArrowheads="1"/>
        </xdr:cNvSpPr>
      </xdr:nvSpPr>
      <xdr:spPr bwMode="auto">
        <a:xfrm>
          <a:off x="3952875"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057275"/>
    <xdr:sp macro="" textlink="">
      <xdr:nvSpPr>
        <xdr:cNvPr id="1338" name="Text Box 14">
          <a:extLst>
            <a:ext uri="{FF2B5EF4-FFF2-40B4-BE49-F238E27FC236}">
              <a16:creationId xmlns:a16="http://schemas.microsoft.com/office/drawing/2014/main" id="{00000000-0008-0000-0700-00003A050000}"/>
            </a:ext>
          </a:extLst>
        </xdr:cNvPr>
        <xdr:cNvSpPr txBox="1">
          <a:spLocks noChangeArrowheads="1"/>
        </xdr:cNvSpPr>
      </xdr:nvSpPr>
      <xdr:spPr bwMode="auto">
        <a:xfrm>
          <a:off x="3952875"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1057275"/>
    <xdr:sp macro="" textlink="">
      <xdr:nvSpPr>
        <xdr:cNvPr id="1339" name="Text Box 15">
          <a:extLst>
            <a:ext uri="{FF2B5EF4-FFF2-40B4-BE49-F238E27FC236}">
              <a16:creationId xmlns:a16="http://schemas.microsoft.com/office/drawing/2014/main" id="{00000000-0008-0000-0700-00003B050000}"/>
            </a:ext>
          </a:extLst>
        </xdr:cNvPr>
        <xdr:cNvSpPr txBox="1">
          <a:spLocks noChangeArrowheads="1"/>
        </xdr:cNvSpPr>
      </xdr:nvSpPr>
      <xdr:spPr bwMode="auto">
        <a:xfrm>
          <a:off x="1714500"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1057275"/>
    <xdr:sp macro="" textlink="">
      <xdr:nvSpPr>
        <xdr:cNvPr id="1340" name="Text Box 16">
          <a:extLst>
            <a:ext uri="{FF2B5EF4-FFF2-40B4-BE49-F238E27FC236}">
              <a16:creationId xmlns:a16="http://schemas.microsoft.com/office/drawing/2014/main" id="{00000000-0008-0000-0700-00003C050000}"/>
            </a:ext>
          </a:extLst>
        </xdr:cNvPr>
        <xdr:cNvSpPr txBox="1">
          <a:spLocks noChangeArrowheads="1"/>
        </xdr:cNvSpPr>
      </xdr:nvSpPr>
      <xdr:spPr bwMode="auto">
        <a:xfrm>
          <a:off x="1714500"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057275"/>
    <xdr:sp macro="" textlink="">
      <xdr:nvSpPr>
        <xdr:cNvPr id="1341" name="Text Box 22">
          <a:extLst>
            <a:ext uri="{FF2B5EF4-FFF2-40B4-BE49-F238E27FC236}">
              <a16:creationId xmlns:a16="http://schemas.microsoft.com/office/drawing/2014/main" id="{00000000-0008-0000-0700-00003D050000}"/>
            </a:ext>
          </a:extLst>
        </xdr:cNvPr>
        <xdr:cNvSpPr txBox="1">
          <a:spLocks noChangeArrowheads="1"/>
        </xdr:cNvSpPr>
      </xdr:nvSpPr>
      <xdr:spPr bwMode="auto">
        <a:xfrm>
          <a:off x="3952875"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407895</xdr:colOff>
      <xdr:row>165</xdr:row>
      <xdr:rowOff>0</xdr:rowOff>
    </xdr:from>
    <xdr:ext cx="76200" cy="1057275"/>
    <xdr:sp macro="" textlink="">
      <xdr:nvSpPr>
        <xdr:cNvPr id="1342" name="Text Box 23">
          <a:extLst>
            <a:ext uri="{FF2B5EF4-FFF2-40B4-BE49-F238E27FC236}">
              <a16:creationId xmlns:a16="http://schemas.microsoft.com/office/drawing/2014/main" id="{00000000-0008-0000-0700-00003E050000}"/>
            </a:ext>
          </a:extLst>
        </xdr:cNvPr>
        <xdr:cNvSpPr txBox="1">
          <a:spLocks noChangeArrowheads="1"/>
        </xdr:cNvSpPr>
      </xdr:nvSpPr>
      <xdr:spPr bwMode="auto">
        <a:xfrm>
          <a:off x="6985748" y="36788912"/>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1057275"/>
    <xdr:sp macro="" textlink="">
      <xdr:nvSpPr>
        <xdr:cNvPr id="1343" name="Text Box 24">
          <a:extLst>
            <a:ext uri="{FF2B5EF4-FFF2-40B4-BE49-F238E27FC236}">
              <a16:creationId xmlns:a16="http://schemas.microsoft.com/office/drawing/2014/main" id="{00000000-0008-0000-0700-00003F050000}"/>
            </a:ext>
          </a:extLst>
        </xdr:cNvPr>
        <xdr:cNvSpPr txBox="1">
          <a:spLocks noChangeArrowheads="1"/>
        </xdr:cNvSpPr>
      </xdr:nvSpPr>
      <xdr:spPr bwMode="auto">
        <a:xfrm>
          <a:off x="1714500"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160</xdr:row>
      <xdr:rowOff>0</xdr:rowOff>
    </xdr:from>
    <xdr:ext cx="76200" cy="1057275"/>
    <xdr:sp macro="" textlink="">
      <xdr:nvSpPr>
        <xdr:cNvPr id="1344" name="Text Box 25">
          <a:extLst>
            <a:ext uri="{FF2B5EF4-FFF2-40B4-BE49-F238E27FC236}">
              <a16:creationId xmlns:a16="http://schemas.microsoft.com/office/drawing/2014/main" id="{00000000-0008-0000-0700-000040050000}"/>
            </a:ext>
          </a:extLst>
        </xdr:cNvPr>
        <xdr:cNvSpPr txBox="1">
          <a:spLocks noChangeArrowheads="1"/>
        </xdr:cNvSpPr>
      </xdr:nvSpPr>
      <xdr:spPr bwMode="auto">
        <a:xfrm>
          <a:off x="1714500" y="28822650"/>
          <a:ext cx="76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61950"/>
    <xdr:sp macro="" textlink="">
      <xdr:nvSpPr>
        <xdr:cNvPr id="1345" name="Text Box 5">
          <a:extLst>
            <a:ext uri="{FF2B5EF4-FFF2-40B4-BE49-F238E27FC236}">
              <a16:creationId xmlns:a16="http://schemas.microsoft.com/office/drawing/2014/main" id="{00000000-0008-0000-0700-000041050000}"/>
            </a:ext>
          </a:extLst>
        </xdr:cNvPr>
        <xdr:cNvSpPr txBox="1">
          <a:spLocks noChangeArrowheads="1"/>
        </xdr:cNvSpPr>
      </xdr:nvSpPr>
      <xdr:spPr bwMode="auto">
        <a:xfrm>
          <a:off x="3952875" y="288226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61950"/>
    <xdr:sp macro="" textlink="">
      <xdr:nvSpPr>
        <xdr:cNvPr id="1346" name="Text Box 5">
          <a:extLst>
            <a:ext uri="{FF2B5EF4-FFF2-40B4-BE49-F238E27FC236}">
              <a16:creationId xmlns:a16="http://schemas.microsoft.com/office/drawing/2014/main" id="{00000000-0008-0000-0700-000042050000}"/>
            </a:ext>
          </a:extLst>
        </xdr:cNvPr>
        <xdr:cNvSpPr txBox="1">
          <a:spLocks noChangeArrowheads="1"/>
        </xdr:cNvSpPr>
      </xdr:nvSpPr>
      <xdr:spPr bwMode="auto">
        <a:xfrm>
          <a:off x="3952875" y="288226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1347" name="Text Box 5">
          <a:extLst>
            <a:ext uri="{FF2B5EF4-FFF2-40B4-BE49-F238E27FC236}">
              <a16:creationId xmlns:a16="http://schemas.microsoft.com/office/drawing/2014/main" id="{00000000-0008-0000-0700-00004305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348" name="Text Box 38">
          <a:extLst>
            <a:ext uri="{FF2B5EF4-FFF2-40B4-BE49-F238E27FC236}">
              <a16:creationId xmlns:a16="http://schemas.microsoft.com/office/drawing/2014/main" id="{00000000-0008-0000-0700-000044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349" name="Text Box 38">
          <a:extLst>
            <a:ext uri="{FF2B5EF4-FFF2-40B4-BE49-F238E27FC236}">
              <a16:creationId xmlns:a16="http://schemas.microsoft.com/office/drawing/2014/main" id="{00000000-0008-0000-0700-000045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304800</xdr:colOff>
      <xdr:row>160</xdr:row>
      <xdr:rowOff>0</xdr:rowOff>
    </xdr:from>
    <xdr:ext cx="76200" cy="704850"/>
    <xdr:sp macro="" textlink="">
      <xdr:nvSpPr>
        <xdr:cNvPr id="1350" name="Text Box 38">
          <a:extLst>
            <a:ext uri="{FF2B5EF4-FFF2-40B4-BE49-F238E27FC236}">
              <a16:creationId xmlns:a16="http://schemas.microsoft.com/office/drawing/2014/main" id="{00000000-0008-0000-0700-000046050000}"/>
            </a:ext>
          </a:extLst>
        </xdr:cNvPr>
        <xdr:cNvSpPr txBox="1">
          <a:spLocks noChangeArrowheads="1"/>
        </xdr:cNvSpPr>
      </xdr:nvSpPr>
      <xdr:spPr bwMode="auto">
        <a:xfrm>
          <a:off x="7686675" y="2882265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351" name="Text Box 38">
          <a:extLst>
            <a:ext uri="{FF2B5EF4-FFF2-40B4-BE49-F238E27FC236}">
              <a16:creationId xmlns:a16="http://schemas.microsoft.com/office/drawing/2014/main" id="{00000000-0008-0000-0700-000047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352" name="Text Box 38">
          <a:extLst>
            <a:ext uri="{FF2B5EF4-FFF2-40B4-BE49-F238E27FC236}">
              <a16:creationId xmlns:a16="http://schemas.microsoft.com/office/drawing/2014/main" id="{00000000-0008-0000-0700-000048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42925"/>
    <xdr:sp macro="" textlink="">
      <xdr:nvSpPr>
        <xdr:cNvPr id="1353" name="Text Box 38">
          <a:extLst>
            <a:ext uri="{FF2B5EF4-FFF2-40B4-BE49-F238E27FC236}">
              <a16:creationId xmlns:a16="http://schemas.microsoft.com/office/drawing/2014/main" id="{00000000-0008-0000-0700-000049050000}"/>
            </a:ext>
          </a:extLst>
        </xdr:cNvPr>
        <xdr:cNvSpPr txBox="1">
          <a:spLocks noChangeArrowheads="1"/>
        </xdr:cNvSpPr>
      </xdr:nvSpPr>
      <xdr:spPr bwMode="auto">
        <a:xfrm>
          <a:off x="3952875" y="288226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354" name="Text Box 38">
          <a:extLst>
            <a:ext uri="{FF2B5EF4-FFF2-40B4-BE49-F238E27FC236}">
              <a16:creationId xmlns:a16="http://schemas.microsoft.com/office/drawing/2014/main" id="{00000000-0008-0000-0700-00004A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42925"/>
    <xdr:sp macro="" textlink="">
      <xdr:nvSpPr>
        <xdr:cNvPr id="1355" name="Text Box 38">
          <a:extLst>
            <a:ext uri="{FF2B5EF4-FFF2-40B4-BE49-F238E27FC236}">
              <a16:creationId xmlns:a16="http://schemas.microsoft.com/office/drawing/2014/main" id="{00000000-0008-0000-0700-00004B050000}"/>
            </a:ext>
          </a:extLst>
        </xdr:cNvPr>
        <xdr:cNvSpPr txBox="1">
          <a:spLocks noChangeArrowheads="1"/>
        </xdr:cNvSpPr>
      </xdr:nvSpPr>
      <xdr:spPr bwMode="auto">
        <a:xfrm>
          <a:off x="3952875" y="288226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356" name="Text Box 38">
          <a:extLst>
            <a:ext uri="{FF2B5EF4-FFF2-40B4-BE49-F238E27FC236}">
              <a16:creationId xmlns:a16="http://schemas.microsoft.com/office/drawing/2014/main" id="{00000000-0008-0000-0700-00004C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357" name="Text Box 38">
          <a:extLst>
            <a:ext uri="{FF2B5EF4-FFF2-40B4-BE49-F238E27FC236}">
              <a16:creationId xmlns:a16="http://schemas.microsoft.com/office/drawing/2014/main" id="{00000000-0008-0000-0700-00004D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42925"/>
    <xdr:sp macro="" textlink="">
      <xdr:nvSpPr>
        <xdr:cNvPr id="1358" name="Text Box 38">
          <a:extLst>
            <a:ext uri="{FF2B5EF4-FFF2-40B4-BE49-F238E27FC236}">
              <a16:creationId xmlns:a16="http://schemas.microsoft.com/office/drawing/2014/main" id="{00000000-0008-0000-0700-00004E050000}"/>
            </a:ext>
          </a:extLst>
        </xdr:cNvPr>
        <xdr:cNvSpPr txBox="1">
          <a:spLocks noChangeArrowheads="1"/>
        </xdr:cNvSpPr>
      </xdr:nvSpPr>
      <xdr:spPr bwMode="auto">
        <a:xfrm>
          <a:off x="3952875" y="288226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359" name="Text Box 38">
          <a:extLst>
            <a:ext uri="{FF2B5EF4-FFF2-40B4-BE49-F238E27FC236}">
              <a16:creationId xmlns:a16="http://schemas.microsoft.com/office/drawing/2014/main" id="{00000000-0008-0000-0700-00004F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360" name="Text Box 38">
          <a:extLst>
            <a:ext uri="{FF2B5EF4-FFF2-40B4-BE49-F238E27FC236}">
              <a16:creationId xmlns:a16="http://schemas.microsoft.com/office/drawing/2014/main" id="{00000000-0008-0000-0700-000050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523875"/>
    <xdr:sp macro="" textlink="">
      <xdr:nvSpPr>
        <xdr:cNvPr id="1361" name="Text Box 38">
          <a:extLst>
            <a:ext uri="{FF2B5EF4-FFF2-40B4-BE49-F238E27FC236}">
              <a16:creationId xmlns:a16="http://schemas.microsoft.com/office/drawing/2014/main" id="{00000000-0008-0000-0700-000051050000}"/>
            </a:ext>
          </a:extLst>
        </xdr:cNvPr>
        <xdr:cNvSpPr txBox="1">
          <a:spLocks noChangeArrowheads="1"/>
        </xdr:cNvSpPr>
      </xdr:nvSpPr>
      <xdr:spPr bwMode="auto">
        <a:xfrm>
          <a:off x="450532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160</xdr:row>
      <xdr:rowOff>0</xdr:rowOff>
    </xdr:from>
    <xdr:ext cx="76200" cy="762000"/>
    <xdr:sp macro="" textlink="">
      <xdr:nvSpPr>
        <xdr:cNvPr id="1362" name="Text Box 39">
          <a:extLst>
            <a:ext uri="{FF2B5EF4-FFF2-40B4-BE49-F238E27FC236}">
              <a16:creationId xmlns:a16="http://schemas.microsoft.com/office/drawing/2014/main" id="{00000000-0008-0000-0700-000052050000}"/>
            </a:ext>
          </a:extLst>
        </xdr:cNvPr>
        <xdr:cNvSpPr txBox="1">
          <a:spLocks noChangeArrowheads="1"/>
        </xdr:cNvSpPr>
      </xdr:nvSpPr>
      <xdr:spPr bwMode="auto">
        <a:xfrm>
          <a:off x="6334125" y="288226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552450"/>
    <xdr:sp macro="" textlink="">
      <xdr:nvSpPr>
        <xdr:cNvPr id="1363" name="Text Box 39">
          <a:extLst>
            <a:ext uri="{FF2B5EF4-FFF2-40B4-BE49-F238E27FC236}">
              <a16:creationId xmlns:a16="http://schemas.microsoft.com/office/drawing/2014/main" id="{00000000-0008-0000-0700-000053050000}"/>
            </a:ext>
          </a:extLst>
        </xdr:cNvPr>
        <xdr:cNvSpPr txBox="1">
          <a:spLocks noChangeArrowheads="1"/>
        </xdr:cNvSpPr>
      </xdr:nvSpPr>
      <xdr:spPr bwMode="auto">
        <a:xfrm>
          <a:off x="4143375" y="28822650"/>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552450"/>
    <xdr:sp macro="" textlink="">
      <xdr:nvSpPr>
        <xdr:cNvPr id="1364" name="Text Box 39">
          <a:extLst>
            <a:ext uri="{FF2B5EF4-FFF2-40B4-BE49-F238E27FC236}">
              <a16:creationId xmlns:a16="http://schemas.microsoft.com/office/drawing/2014/main" id="{00000000-0008-0000-0700-000054050000}"/>
            </a:ext>
          </a:extLst>
        </xdr:cNvPr>
        <xdr:cNvSpPr txBox="1">
          <a:spLocks noChangeArrowheads="1"/>
        </xdr:cNvSpPr>
      </xdr:nvSpPr>
      <xdr:spPr bwMode="auto">
        <a:xfrm>
          <a:off x="4143375" y="28822650"/>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365" name="Text Box 38">
          <a:extLst>
            <a:ext uri="{FF2B5EF4-FFF2-40B4-BE49-F238E27FC236}">
              <a16:creationId xmlns:a16="http://schemas.microsoft.com/office/drawing/2014/main" id="{00000000-0008-0000-0700-000055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42925"/>
    <xdr:sp macro="" textlink="">
      <xdr:nvSpPr>
        <xdr:cNvPr id="1366" name="Text Box 38">
          <a:extLst>
            <a:ext uri="{FF2B5EF4-FFF2-40B4-BE49-F238E27FC236}">
              <a16:creationId xmlns:a16="http://schemas.microsoft.com/office/drawing/2014/main" id="{00000000-0008-0000-0700-000056050000}"/>
            </a:ext>
          </a:extLst>
        </xdr:cNvPr>
        <xdr:cNvSpPr txBox="1">
          <a:spLocks noChangeArrowheads="1"/>
        </xdr:cNvSpPr>
      </xdr:nvSpPr>
      <xdr:spPr bwMode="auto">
        <a:xfrm>
          <a:off x="3952875" y="288226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367" name="Text Box 38">
          <a:extLst>
            <a:ext uri="{FF2B5EF4-FFF2-40B4-BE49-F238E27FC236}">
              <a16:creationId xmlns:a16="http://schemas.microsoft.com/office/drawing/2014/main" id="{00000000-0008-0000-0700-000057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368" name="Text Box 38">
          <a:extLst>
            <a:ext uri="{FF2B5EF4-FFF2-40B4-BE49-F238E27FC236}">
              <a16:creationId xmlns:a16="http://schemas.microsoft.com/office/drawing/2014/main" id="{00000000-0008-0000-0700-000058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369" name="Text Box 38">
          <a:extLst>
            <a:ext uri="{FF2B5EF4-FFF2-40B4-BE49-F238E27FC236}">
              <a16:creationId xmlns:a16="http://schemas.microsoft.com/office/drawing/2014/main" id="{00000000-0008-0000-0700-000059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390525</xdr:colOff>
      <xdr:row>160</xdr:row>
      <xdr:rowOff>0</xdr:rowOff>
    </xdr:from>
    <xdr:ext cx="76200" cy="542925"/>
    <xdr:sp macro="" textlink="">
      <xdr:nvSpPr>
        <xdr:cNvPr id="1370" name="Text Box 38">
          <a:extLst>
            <a:ext uri="{FF2B5EF4-FFF2-40B4-BE49-F238E27FC236}">
              <a16:creationId xmlns:a16="http://schemas.microsoft.com/office/drawing/2014/main" id="{00000000-0008-0000-0700-00005A050000}"/>
            </a:ext>
          </a:extLst>
        </xdr:cNvPr>
        <xdr:cNvSpPr txBox="1">
          <a:spLocks noChangeArrowheads="1"/>
        </xdr:cNvSpPr>
      </xdr:nvSpPr>
      <xdr:spPr bwMode="auto">
        <a:xfrm>
          <a:off x="4343400" y="288226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71475"/>
    <xdr:sp macro="" textlink="">
      <xdr:nvSpPr>
        <xdr:cNvPr id="1371" name="Text Box 38">
          <a:extLst>
            <a:ext uri="{FF2B5EF4-FFF2-40B4-BE49-F238E27FC236}">
              <a16:creationId xmlns:a16="http://schemas.microsoft.com/office/drawing/2014/main" id="{00000000-0008-0000-0700-00005B050000}"/>
            </a:ext>
          </a:extLst>
        </xdr:cNvPr>
        <xdr:cNvSpPr txBox="1">
          <a:spLocks noChangeArrowheads="1"/>
        </xdr:cNvSpPr>
      </xdr:nvSpPr>
      <xdr:spPr bwMode="auto">
        <a:xfrm>
          <a:off x="3952875" y="288226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90525"/>
    <xdr:sp macro="" textlink="">
      <xdr:nvSpPr>
        <xdr:cNvPr id="1372" name="Text Box 38">
          <a:extLst>
            <a:ext uri="{FF2B5EF4-FFF2-40B4-BE49-F238E27FC236}">
              <a16:creationId xmlns:a16="http://schemas.microsoft.com/office/drawing/2014/main" id="{00000000-0008-0000-0700-00005C050000}"/>
            </a:ext>
          </a:extLst>
        </xdr:cNvPr>
        <xdr:cNvSpPr txBox="1">
          <a:spLocks noChangeArrowheads="1"/>
        </xdr:cNvSpPr>
      </xdr:nvSpPr>
      <xdr:spPr bwMode="auto">
        <a:xfrm>
          <a:off x="3952875" y="288226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95300"/>
    <xdr:sp macro="" textlink="">
      <xdr:nvSpPr>
        <xdr:cNvPr id="1373" name="Text Box 5">
          <a:extLst>
            <a:ext uri="{FF2B5EF4-FFF2-40B4-BE49-F238E27FC236}">
              <a16:creationId xmlns:a16="http://schemas.microsoft.com/office/drawing/2014/main" id="{00000000-0008-0000-0700-00005D050000}"/>
            </a:ext>
          </a:extLst>
        </xdr:cNvPr>
        <xdr:cNvSpPr txBox="1">
          <a:spLocks noChangeArrowheads="1"/>
        </xdr:cNvSpPr>
      </xdr:nvSpPr>
      <xdr:spPr bwMode="auto">
        <a:xfrm>
          <a:off x="3952875" y="288226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61950"/>
    <xdr:sp macro="" textlink="">
      <xdr:nvSpPr>
        <xdr:cNvPr id="1374" name="Text Box 38">
          <a:extLst>
            <a:ext uri="{FF2B5EF4-FFF2-40B4-BE49-F238E27FC236}">
              <a16:creationId xmlns:a16="http://schemas.microsoft.com/office/drawing/2014/main" id="{00000000-0008-0000-0700-00005E050000}"/>
            </a:ext>
          </a:extLst>
        </xdr:cNvPr>
        <xdr:cNvSpPr txBox="1">
          <a:spLocks noChangeArrowheads="1"/>
        </xdr:cNvSpPr>
      </xdr:nvSpPr>
      <xdr:spPr bwMode="auto">
        <a:xfrm>
          <a:off x="3952875" y="288226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0"/>
    <xdr:sp macro="" textlink="">
      <xdr:nvSpPr>
        <xdr:cNvPr id="1375" name="Text Box 38">
          <a:extLst>
            <a:ext uri="{FF2B5EF4-FFF2-40B4-BE49-F238E27FC236}">
              <a16:creationId xmlns:a16="http://schemas.microsoft.com/office/drawing/2014/main" id="{00000000-0008-0000-0700-00005F050000}"/>
            </a:ext>
          </a:extLst>
        </xdr:cNvPr>
        <xdr:cNvSpPr txBox="1">
          <a:spLocks noChangeArrowheads="1"/>
        </xdr:cNvSpPr>
      </xdr:nvSpPr>
      <xdr:spPr bwMode="auto">
        <a:xfrm>
          <a:off x="3952875" y="288226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376" name="Text Box 5">
          <a:extLst>
            <a:ext uri="{FF2B5EF4-FFF2-40B4-BE49-F238E27FC236}">
              <a16:creationId xmlns:a16="http://schemas.microsoft.com/office/drawing/2014/main" id="{00000000-0008-0000-0700-00006005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377" name="Text Box 5">
          <a:extLst>
            <a:ext uri="{FF2B5EF4-FFF2-40B4-BE49-F238E27FC236}">
              <a16:creationId xmlns:a16="http://schemas.microsoft.com/office/drawing/2014/main" id="{00000000-0008-0000-0700-00006105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1378" name="Text Box 5">
          <a:extLst>
            <a:ext uri="{FF2B5EF4-FFF2-40B4-BE49-F238E27FC236}">
              <a16:creationId xmlns:a16="http://schemas.microsoft.com/office/drawing/2014/main" id="{00000000-0008-0000-0700-00006205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379" name="Text Box 38">
          <a:extLst>
            <a:ext uri="{FF2B5EF4-FFF2-40B4-BE49-F238E27FC236}">
              <a16:creationId xmlns:a16="http://schemas.microsoft.com/office/drawing/2014/main" id="{00000000-0008-0000-0700-000063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380" name="Text Box 38">
          <a:extLst>
            <a:ext uri="{FF2B5EF4-FFF2-40B4-BE49-F238E27FC236}">
              <a16:creationId xmlns:a16="http://schemas.microsoft.com/office/drawing/2014/main" id="{00000000-0008-0000-0700-000064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381" name="Text Box 38">
          <a:extLst>
            <a:ext uri="{FF2B5EF4-FFF2-40B4-BE49-F238E27FC236}">
              <a16:creationId xmlns:a16="http://schemas.microsoft.com/office/drawing/2014/main" id="{00000000-0008-0000-0700-000065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382" name="Text Box 38">
          <a:extLst>
            <a:ext uri="{FF2B5EF4-FFF2-40B4-BE49-F238E27FC236}">
              <a16:creationId xmlns:a16="http://schemas.microsoft.com/office/drawing/2014/main" id="{00000000-0008-0000-0700-000066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383" name="Text Box 38">
          <a:extLst>
            <a:ext uri="{FF2B5EF4-FFF2-40B4-BE49-F238E27FC236}">
              <a16:creationId xmlns:a16="http://schemas.microsoft.com/office/drawing/2014/main" id="{00000000-0008-0000-0700-000067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384" name="Text Box 38">
          <a:extLst>
            <a:ext uri="{FF2B5EF4-FFF2-40B4-BE49-F238E27FC236}">
              <a16:creationId xmlns:a16="http://schemas.microsoft.com/office/drawing/2014/main" id="{00000000-0008-0000-0700-000068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385" name="Text Box 38">
          <a:extLst>
            <a:ext uri="{FF2B5EF4-FFF2-40B4-BE49-F238E27FC236}">
              <a16:creationId xmlns:a16="http://schemas.microsoft.com/office/drawing/2014/main" id="{00000000-0008-0000-0700-000069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386" name="Text Box 38">
          <a:extLst>
            <a:ext uri="{FF2B5EF4-FFF2-40B4-BE49-F238E27FC236}">
              <a16:creationId xmlns:a16="http://schemas.microsoft.com/office/drawing/2014/main" id="{00000000-0008-0000-0700-00006A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387" name="Text Box 38">
          <a:extLst>
            <a:ext uri="{FF2B5EF4-FFF2-40B4-BE49-F238E27FC236}">
              <a16:creationId xmlns:a16="http://schemas.microsoft.com/office/drawing/2014/main" id="{00000000-0008-0000-0700-00006B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388" name="Text Box 38">
          <a:extLst>
            <a:ext uri="{FF2B5EF4-FFF2-40B4-BE49-F238E27FC236}">
              <a16:creationId xmlns:a16="http://schemas.microsoft.com/office/drawing/2014/main" id="{00000000-0008-0000-0700-00006C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389" name="Text Box 38">
          <a:extLst>
            <a:ext uri="{FF2B5EF4-FFF2-40B4-BE49-F238E27FC236}">
              <a16:creationId xmlns:a16="http://schemas.microsoft.com/office/drawing/2014/main" id="{00000000-0008-0000-0700-00006D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390" name="Text Box 38">
          <a:extLst>
            <a:ext uri="{FF2B5EF4-FFF2-40B4-BE49-F238E27FC236}">
              <a16:creationId xmlns:a16="http://schemas.microsoft.com/office/drawing/2014/main" id="{00000000-0008-0000-0700-00006E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391" name="Text Box 38">
          <a:extLst>
            <a:ext uri="{FF2B5EF4-FFF2-40B4-BE49-F238E27FC236}">
              <a16:creationId xmlns:a16="http://schemas.microsoft.com/office/drawing/2014/main" id="{00000000-0008-0000-0700-00006F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1392" name="Text Box 38">
          <a:extLst>
            <a:ext uri="{FF2B5EF4-FFF2-40B4-BE49-F238E27FC236}">
              <a16:creationId xmlns:a16="http://schemas.microsoft.com/office/drawing/2014/main" id="{00000000-0008-0000-0700-000070050000}"/>
            </a:ext>
          </a:extLst>
        </xdr:cNvPr>
        <xdr:cNvSpPr txBox="1">
          <a:spLocks noChangeArrowheads="1"/>
        </xdr:cNvSpPr>
      </xdr:nvSpPr>
      <xdr:spPr bwMode="auto">
        <a:xfrm>
          <a:off x="450532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393" name="Text Box 39">
          <a:extLst>
            <a:ext uri="{FF2B5EF4-FFF2-40B4-BE49-F238E27FC236}">
              <a16:creationId xmlns:a16="http://schemas.microsoft.com/office/drawing/2014/main" id="{00000000-0008-0000-0700-00007105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394" name="Text Box 39">
          <a:extLst>
            <a:ext uri="{FF2B5EF4-FFF2-40B4-BE49-F238E27FC236}">
              <a16:creationId xmlns:a16="http://schemas.microsoft.com/office/drawing/2014/main" id="{00000000-0008-0000-0700-00007205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395" name="Text Box 39">
          <a:extLst>
            <a:ext uri="{FF2B5EF4-FFF2-40B4-BE49-F238E27FC236}">
              <a16:creationId xmlns:a16="http://schemas.microsoft.com/office/drawing/2014/main" id="{00000000-0008-0000-0700-00007305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396" name="Text Box 38">
          <a:extLst>
            <a:ext uri="{FF2B5EF4-FFF2-40B4-BE49-F238E27FC236}">
              <a16:creationId xmlns:a16="http://schemas.microsoft.com/office/drawing/2014/main" id="{00000000-0008-0000-0700-000074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397" name="Text Box 38">
          <a:extLst>
            <a:ext uri="{FF2B5EF4-FFF2-40B4-BE49-F238E27FC236}">
              <a16:creationId xmlns:a16="http://schemas.microsoft.com/office/drawing/2014/main" id="{00000000-0008-0000-0700-000075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398" name="Text Box 38">
          <a:extLst>
            <a:ext uri="{FF2B5EF4-FFF2-40B4-BE49-F238E27FC236}">
              <a16:creationId xmlns:a16="http://schemas.microsoft.com/office/drawing/2014/main" id="{00000000-0008-0000-0700-000076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399" name="Text Box 38">
          <a:extLst>
            <a:ext uri="{FF2B5EF4-FFF2-40B4-BE49-F238E27FC236}">
              <a16:creationId xmlns:a16="http://schemas.microsoft.com/office/drawing/2014/main" id="{00000000-0008-0000-0700-000077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00" name="Text Box 38">
          <a:extLst>
            <a:ext uri="{FF2B5EF4-FFF2-40B4-BE49-F238E27FC236}">
              <a16:creationId xmlns:a16="http://schemas.microsoft.com/office/drawing/2014/main" id="{00000000-0008-0000-0700-000078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401" name="Text Box 38">
          <a:extLst>
            <a:ext uri="{FF2B5EF4-FFF2-40B4-BE49-F238E27FC236}">
              <a16:creationId xmlns:a16="http://schemas.microsoft.com/office/drawing/2014/main" id="{00000000-0008-0000-0700-000079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02" name="Text Box 38">
          <a:extLst>
            <a:ext uri="{FF2B5EF4-FFF2-40B4-BE49-F238E27FC236}">
              <a16:creationId xmlns:a16="http://schemas.microsoft.com/office/drawing/2014/main" id="{00000000-0008-0000-0700-00007A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403" name="Text Box 38">
          <a:extLst>
            <a:ext uri="{FF2B5EF4-FFF2-40B4-BE49-F238E27FC236}">
              <a16:creationId xmlns:a16="http://schemas.microsoft.com/office/drawing/2014/main" id="{00000000-0008-0000-0700-00007B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1404" name="Text Box 5">
          <a:extLst>
            <a:ext uri="{FF2B5EF4-FFF2-40B4-BE49-F238E27FC236}">
              <a16:creationId xmlns:a16="http://schemas.microsoft.com/office/drawing/2014/main" id="{00000000-0008-0000-0700-00007C050000}"/>
            </a:ext>
          </a:extLst>
        </xdr:cNvPr>
        <xdr:cNvSpPr txBox="1">
          <a:spLocks noChangeArrowheads="1"/>
        </xdr:cNvSpPr>
      </xdr:nvSpPr>
      <xdr:spPr bwMode="auto">
        <a:xfrm>
          <a:off x="3952875" y="288226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405" name="Text Box 38">
          <a:extLst>
            <a:ext uri="{FF2B5EF4-FFF2-40B4-BE49-F238E27FC236}">
              <a16:creationId xmlns:a16="http://schemas.microsoft.com/office/drawing/2014/main" id="{00000000-0008-0000-0700-00007D05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1406" name="Text Box 38">
          <a:extLst>
            <a:ext uri="{FF2B5EF4-FFF2-40B4-BE49-F238E27FC236}">
              <a16:creationId xmlns:a16="http://schemas.microsoft.com/office/drawing/2014/main" id="{00000000-0008-0000-0700-00007E05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407" name="Text Box 5">
          <a:extLst>
            <a:ext uri="{FF2B5EF4-FFF2-40B4-BE49-F238E27FC236}">
              <a16:creationId xmlns:a16="http://schemas.microsoft.com/office/drawing/2014/main" id="{00000000-0008-0000-0700-00007F05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408" name="Text Box 5">
          <a:extLst>
            <a:ext uri="{FF2B5EF4-FFF2-40B4-BE49-F238E27FC236}">
              <a16:creationId xmlns:a16="http://schemas.microsoft.com/office/drawing/2014/main" id="{00000000-0008-0000-0700-00008005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1409" name="Text Box 5">
          <a:extLst>
            <a:ext uri="{FF2B5EF4-FFF2-40B4-BE49-F238E27FC236}">
              <a16:creationId xmlns:a16="http://schemas.microsoft.com/office/drawing/2014/main" id="{00000000-0008-0000-0700-00008105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10" name="Text Box 38">
          <a:extLst>
            <a:ext uri="{FF2B5EF4-FFF2-40B4-BE49-F238E27FC236}">
              <a16:creationId xmlns:a16="http://schemas.microsoft.com/office/drawing/2014/main" id="{00000000-0008-0000-0700-000082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11" name="Text Box 38">
          <a:extLst>
            <a:ext uri="{FF2B5EF4-FFF2-40B4-BE49-F238E27FC236}">
              <a16:creationId xmlns:a16="http://schemas.microsoft.com/office/drawing/2014/main" id="{00000000-0008-0000-0700-000083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412" name="Text Box 38">
          <a:extLst>
            <a:ext uri="{FF2B5EF4-FFF2-40B4-BE49-F238E27FC236}">
              <a16:creationId xmlns:a16="http://schemas.microsoft.com/office/drawing/2014/main" id="{00000000-0008-0000-0700-000084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13" name="Text Box 38">
          <a:extLst>
            <a:ext uri="{FF2B5EF4-FFF2-40B4-BE49-F238E27FC236}">
              <a16:creationId xmlns:a16="http://schemas.microsoft.com/office/drawing/2014/main" id="{00000000-0008-0000-0700-000085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14" name="Text Box 38">
          <a:extLst>
            <a:ext uri="{FF2B5EF4-FFF2-40B4-BE49-F238E27FC236}">
              <a16:creationId xmlns:a16="http://schemas.microsoft.com/office/drawing/2014/main" id="{00000000-0008-0000-0700-000086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415" name="Text Box 38">
          <a:extLst>
            <a:ext uri="{FF2B5EF4-FFF2-40B4-BE49-F238E27FC236}">
              <a16:creationId xmlns:a16="http://schemas.microsoft.com/office/drawing/2014/main" id="{00000000-0008-0000-0700-000087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16" name="Text Box 38">
          <a:extLst>
            <a:ext uri="{FF2B5EF4-FFF2-40B4-BE49-F238E27FC236}">
              <a16:creationId xmlns:a16="http://schemas.microsoft.com/office/drawing/2014/main" id="{00000000-0008-0000-0700-000088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417" name="Text Box 38">
          <a:extLst>
            <a:ext uri="{FF2B5EF4-FFF2-40B4-BE49-F238E27FC236}">
              <a16:creationId xmlns:a16="http://schemas.microsoft.com/office/drawing/2014/main" id="{00000000-0008-0000-0700-000089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18" name="Text Box 38">
          <a:extLst>
            <a:ext uri="{FF2B5EF4-FFF2-40B4-BE49-F238E27FC236}">
              <a16:creationId xmlns:a16="http://schemas.microsoft.com/office/drawing/2014/main" id="{00000000-0008-0000-0700-00008A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19" name="Text Box 38">
          <a:extLst>
            <a:ext uri="{FF2B5EF4-FFF2-40B4-BE49-F238E27FC236}">
              <a16:creationId xmlns:a16="http://schemas.microsoft.com/office/drawing/2014/main" id="{00000000-0008-0000-0700-00008B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420" name="Text Box 38">
          <a:extLst>
            <a:ext uri="{FF2B5EF4-FFF2-40B4-BE49-F238E27FC236}">
              <a16:creationId xmlns:a16="http://schemas.microsoft.com/office/drawing/2014/main" id="{00000000-0008-0000-0700-00008C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21" name="Text Box 38">
          <a:extLst>
            <a:ext uri="{FF2B5EF4-FFF2-40B4-BE49-F238E27FC236}">
              <a16:creationId xmlns:a16="http://schemas.microsoft.com/office/drawing/2014/main" id="{00000000-0008-0000-0700-00008D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22" name="Text Box 38">
          <a:extLst>
            <a:ext uri="{FF2B5EF4-FFF2-40B4-BE49-F238E27FC236}">
              <a16:creationId xmlns:a16="http://schemas.microsoft.com/office/drawing/2014/main" id="{00000000-0008-0000-0700-00008E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1423" name="Text Box 38">
          <a:extLst>
            <a:ext uri="{FF2B5EF4-FFF2-40B4-BE49-F238E27FC236}">
              <a16:creationId xmlns:a16="http://schemas.microsoft.com/office/drawing/2014/main" id="{00000000-0008-0000-0700-00008F050000}"/>
            </a:ext>
          </a:extLst>
        </xdr:cNvPr>
        <xdr:cNvSpPr txBox="1">
          <a:spLocks noChangeArrowheads="1"/>
        </xdr:cNvSpPr>
      </xdr:nvSpPr>
      <xdr:spPr bwMode="auto">
        <a:xfrm>
          <a:off x="450532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424" name="Text Box 39">
          <a:extLst>
            <a:ext uri="{FF2B5EF4-FFF2-40B4-BE49-F238E27FC236}">
              <a16:creationId xmlns:a16="http://schemas.microsoft.com/office/drawing/2014/main" id="{00000000-0008-0000-0700-00009005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425" name="Text Box 39">
          <a:extLst>
            <a:ext uri="{FF2B5EF4-FFF2-40B4-BE49-F238E27FC236}">
              <a16:creationId xmlns:a16="http://schemas.microsoft.com/office/drawing/2014/main" id="{00000000-0008-0000-0700-00009105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426" name="Text Box 39">
          <a:extLst>
            <a:ext uri="{FF2B5EF4-FFF2-40B4-BE49-F238E27FC236}">
              <a16:creationId xmlns:a16="http://schemas.microsoft.com/office/drawing/2014/main" id="{00000000-0008-0000-0700-00009205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27" name="Text Box 38">
          <a:extLst>
            <a:ext uri="{FF2B5EF4-FFF2-40B4-BE49-F238E27FC236}">
              <a16:creationId xmlns:a16="http://schemas.microsoft.com/office/drawing/2014/main" id="{00000000-0008-0000-0700-000093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428" name="Text Box 38">
          <a:extLst>
            <a:ext uri="{FF2B5EF4-FFF2-40B4-BE49-F238E27FC236}">
              <a16:creationId xmlns:a16="http://schemas.microsoft.com/office/drawing/2014/main" id="{00000000-0008-0000-0700-000094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29" name="Text Box 38">
          <a:extLst>
            <a:ext uri="{FF2B5EF4-FFF2-40B4-BE49-F238E27FC236}">
              <a16:creationId xmlns:a16="http://schemas.microsoft.com/office/drawing/2014/main" id="{00000000-0008-0000-0700-000095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30" name="Text Box 38">
          <a:extLst>
            <a:ext uri="{FF2B5EF4-FFF2-40B4-BE49-F238E27FC236}">
              <a16:creationId xmlns:a16="http://schemas.microsoft.com/office/drawing/2014/main" id="{00000000-0008-0000-0700-000096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31" name="Text Box 38">
          <a:extLst>
            <a:ext uri="{FF2B5EF4-FFF2-40B4-BE49-F238E27FC236}">
              <a16:creationId xmlns:a16="http://schemas.microsoft.com/office/drawing/2014/main" id="{00000000-0008-0000-0700-000097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432" name="Text Box 38">
          <a:extLst>
            <a:ext uri="{FF2B5EF4-FFF2-40B4-BE49-F238E27FC236}">
              <a16:creationId xmlns:a16="http://schemas.microsoft.com/office/drawing/2014/main" id="{00000000-0008-0000-0700-000098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33" name="Text Box 38">
          <a:extLst>
            <a:ext uri="{FF2B5EF4-FFF2-40B4-BE49-F238E27FC236}">
              <a16:creationId xmlns:a16="http://schemas.microsoft.com/office/drawing/2014/main" id="{00000000-0008-0000-0700-000099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434" name="Text Box 38">
          <a:extLst>
            <a:ext uri="{FF2B5EF4-FFF2-40B4-BE49-F238E27FC236}">
              <a16:creationId xmlns:a16="http://schemas.microsoft.com/office/drawing/2014/main" id="{00000000-0008-0000-0700-00009A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1435" name="Text Box 5">
          <a:extLst>
            <a:ext uri="{FF2B5EF4-FFF2-40B4-BE49-F238E27FC236}">
              <a16:creationId xmlns:a16="http://schemas.microsoft.com/office/drawing/2014/main" id="{00000000-0008-0000-0700-00009B050000}"/>
            </a:ext>
          </a:extLst>
        </xdr:cNvPr>
        <xdr:cNvSpPr txBox="1">
          <a:spLocks noChangeArrowheads="1"/>
        </xdr:cNvSpPr>
      </xdr:nvSpPr>
      <xdr:spPr bwMode="auto">
        <a:xfrm>
          <a:off x="3952875" y="288226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436" name="Text Box 38">
          <a:extLst>
            <a:ext uri="{FF2B5EF4-FFF2-40B4-BE49-F238E27FC236}">
              <a16:creationId xmlns:a16="http://schemas.microsoft.com/office/drawing/2014/main" id="{00000000-0008-0000-0700-00009C05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1437" name="Text Box 38">
          <a:extLst>
            <a:ext uri="{FF2B5EF4-FFF2-40B4-BE49-F238E27FC236}">
              <a16:creationId xmlns:a16="http://schemas.microsoft.com/office/drawing/2014/main" id="{00000000-0008-0000-0700-00009D05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438" name="Text Box 5">
          <a:extLst>
            <a:ext uri="{FF2B5EF4-FFF2-40B4-BE49-F238E27FC236}">
              <a16:creationId xmlns:a16="http://schemas.microsoft.com/office/drawing/2014/main" id="{00000000-0008-0000-0700-00009E05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439" name="Text Box 5">
          <a:extLst>
            <a:ext uri="{FF2B5EF4-FFF2-40B4-BE49-F238E27FC236}">
              <a16:creationId xmlns:a16="http://schemas.microsoft.com/office/drawing/2014/main" id="{00000000-0008-0000-0700-00009F05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1440" name="Text Box 5">
          <a:extLst>
            <a:ext uri="{FF2B5EF4-FFF2-40B4-BE49-F238E27FC236}">
              <a16:creationId xmlns:a16="http://schemas.microsoft.com/office/drawing/2014/main" id="{00000000-0008-0000-0700-0000A005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41" name="Text Box 38">
          <a:extLst>
            <a:ext uri="{FF2B5EF4-FFF2-40B4-BE49-F238E27FC236}">
              <a16:creationId xmlns:a16="http://schemas.microsoft.com/office/drawing/2014/main" id="{00000000-0008-0000-0700-0000A1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42" name="Text Box 38">
          <a:extLst>
            <a:ext uri="{FF2B5EF4-FFF2-40B4-BE49-F238E27FC236}">
              <a16:creationId xmlns:a16="http://schemas.microsoft.com/office/drawing/2014/main" id="{00000000-0008-0000-0700-0000A2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443" name="Text Box 38">
          <a:extLst>
            <a:ext uri="{FF2B5EF4-FFF2-40B4-BE49-F238E27FC236}">
              <a16:creationId xmlns:a16="http://schemas.microsoft.com/office/drawing/2014/main" id="{00000000-0008-0000-0700-0000A3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44" name="Text Box 38">
          <a:extLst>
            <a:ext uri="{FF2B5EF4-FFF2-40B4-BE49-F238E27FC236}">
              <a16:creationId xmlns:a16="http://schemas.microsoft.com/office/drawing/2014/main" id="{00000000-0008-0000-0700-0000A4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45" name="Text Box 38">
          <a:extLst>
            <a:ext uri="{FF2B5EF4-FFF2-40B4-BE49-F238E27FC236}">
              <a16:creationId xmlns:a16="http://schemas.microsoft.com/office/drawing/2014/main" id="{00000000-0008-0000-0700-0000A5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446" name="Text Box 38">
          <a:extLst>
            <a:ext uri="{FF2B5EF4-FFF2-40B4-BE49-F238E27FC236}">
              <a16:creationId xmlns:a16="http://schemas.microsoft.com/office/drawing/2014/main" id="{00000000-0008-0000-0700-0000A6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47" name="Text Box 38">
          <a:extLst>
            <a:ext uri="{FF2B5EF4-FFF2-40B4-BE49-F238E27FC236}">
              <a16:creationId xmlns:a16="http://schemas.microsoft.com/office/drawing/2014/main" id="{00000000-0008-0000-0700-0000A7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448" name="Text Box 38">
          <a:extLst>
            <a:ext uri="{FF2B5EF4-FFF2-40B4-BE49-F238E27FC236}">
              <a16:creationId xmlns:a16="http://schemas.microsoft.com/office/drawing/2014/main" id="{00000000-0008-0000-0700-0000A8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49" name="Text Box 38">
          <a:extLst>
            <a:ext uri="{FF2B5EF4-FFF2-40B4-BE49-F238E27FC236}">
              <a16:creationId xmlns:a16="http://schemas.microsoft.com/office/drawing/2014/main" id="{00000000-0008-0000-0700-0000A9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50" name="Text Box 38">
          <a:extLst>
            <a:ext uri="{FF2B5EF4-FFF2-40B4-BE49-F238E27FC236}">
              <a16:creationId xmlns:a16="http://schemas.microsoft.com/office/drawing/2014/main" id="{00000000-0008-0000-0700-0000AA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451" name="Text Box 38">
          <a:extLst>
            <a:ext uri="{FF2B5EF4-FFF2-40B4-BE49-F238E27FC236}">
              <a16:creationId xmlns:a16="http://schemas.microsoft.com/office/drawing/2014/main" id="{00000000-0008-0000-0700-0000AB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52" name="Text Box 38">
          <a:extLst>
            <a:ext uri="{FF2B5EF4-FFF2-40B4-BE49-F238E27FC236}">
              <a16:creationId xmlns:a16="http://schemas.microsoft.com/office/drawing/2014/main" id="{00000000-0008-0000-0700-0000AC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53" name="Text Box 38">
          <a:extLst>
            <a:ext uri="{FF2B5EF4-FFF2-40B4-BE49-F238E27FC236}">
              <a16:creationId xmlns:a16="http://schemas.microsoft.com/office/drawing/2014/main" id="{00000000-0008-0000-0700-0000AD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1454" name="Text Box 38">
          <a:extLst>
            <a:ext uri="{FF2B5EF4-FFF2-40B4-BE49-F238E27FC236}">
              <a16:creationId xmlns:a16="http://schemas.microsoft.com/office/drawing/2014/main" id="{00000000-0008-0000-0700-0000AE050000}"/>
            </a:ext>
          </a:extLst>
        </xdr:cNvPr>
        <xdr:cNvSpPr txBox="1">
          <a:spLocks noChangeArrowheads="1"/>
        </xdr:cNvSpPr>
      </xdr:nvSpPr>
      <xdr:spPr bwMode="auto">
        <a:xfrm>
          <a:off x="450532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455" name="Text Box 39">
          <a:extLst>
            <a:ext uri="{FF2B5EF4-FFF2-40B4-BE49-F238E27FC236}">
              <a16:creationId xmlns:a16="http://schemas.microsoft.com/office/drawing/2014/main" id="{00000000-0008-0000-0700-0000AF05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456" name="Text Box 39">
          <a:extLst>
            <a:ext uri="{FF2B5EF4-FFF2-40B4-BE49-F238E27FC236}">
              <a16:creationId xmlns:a16="http://schemas.microsoft.com/office/drawing/2014/main" id="{00000000-0008-0000-0700-0000B005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457" name="Text Box 39">
          <a:extLst>
            <a:ext uri="{FF2B5EF4-FFF2-40B4-BE49-F238E27FC236}">
              <a16:creationId xmlns:a16="http://schemas.microsoft.com/office/drawing/2014/main" id="{00000000-0008-0000-0700-0000B105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58" name="Text Box 38">
          <a:extLst>
            <a:ext uri="{FF2B5EF4-FFF2-40B4-BE49-F238E27FC236}">
              <a16:creationId xmlns:a16="http://schemas.microsoft.com/office/drawing/2014/main" id="{00000000-0008-0000-0700-0000B2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459" name="Text Box 38">
          <a:extLst>
            <a:ext uri="{FF2B5EF4-FFF2-40B4-BE49-F238E27FC236}">
              <a16:creationId xmlns:a16="http://schemas.microsoft.com/office/drawing/2014/main" id="{00000000-0008-0000-0700-0000B3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60" name="Text Box 38">
          <a:extLst>
            <a:ext uri="{FF2B5EF4-FFF2-40B4-BE49-F238E27FC236}">
              <a16:creationId xmlns:a16="http://schemas.microsoft.com/office/drawing/2014/main" id="{00000000-0008-0000-0700-0000B4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61" name="Text Box 38">
          <a:extLst>
            <a:ext uri="{FF2B5EF4-FFF2-40B4-BE49-F238E27FC236}">
              <a16:creationId xmlns:a16="http://schemas.microsoft.com/office/drawing/2014/main" id="{00000000-0008-0000-0700-0000B5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62" name="Text Box 38">
          <a:extLst>
            <a:ext uri="{FF2B5EF4-FFF2-40B4-BE49-F238E27FC236}">
              <a16:creationId xmlns:a16="http://schemas.microsoft.com/office/drawing/2014/main" id="{00000000-0008-0000-0700-0000B6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463" name="Text Box 38">
          <a:extLst>
            <a:ext uri="{FF2B5EF4-FFF2-40B4-BE49-F238E27FC236}">
              <a16:creationId xmlns:a16="http://schemas.microsoft.com/office/drawing/2014/main" id="{00000000-0008-0000-0700-0000B7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64" name="Text Box 38">
          <a:extLst>
            <a:ext uri="{FF2B5EF4-FFF2-40B4-BE49-F238E27FC236}">
              <a16:creationId xmlns:a16="http://schemas.microsoft.com/office/drawing/2014/main" id="{00000000-0008-0000-0700-0000B8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465" name="Text Box 38">
          <a:extLst>
            <a:ext uri="{FF2B5EF4-FFF2-40B4-BE49-F238E27FC236}">
              <a16:creationId xmlns:a16="http://schemas.microsoft.com/office/drawing/2014/main" id="{00000000-0008-0000-0700-0000B9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1466" name="Text Box 5">
          <a:extLst>
            <a:ext uri="{FF2B5EF4-FFF2-40B4-BE49-F238E27FC236}">
              <a16:creationId xmlns:a16="http://schemas.microsoft.com/office/drawing/2014/main" id="{00000000-0008-0000-0700-0000BA050000}"/>
            </a:ext>
          </a:extLst>
        </xdr:cNvPr>
        <xdr:cNvSpPr txBox="1">
          <a:spLocks noChangeArrowheads="1"/>
        </xdr:cNvSpPr>
      </xdr:nvSpPr>
      <xdr:spPr bwMode="auto">
        <a:xfrm>
          <a:off x="3952875" y="288226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467" name="Text Box 38">
          <a:extLst>
            <a:ext uri="{FF2B5EF4-FFF2-40B4-BE49-F238E27FC236}">
              <a16:creationId xmlns:a16="http://schemas.microsoft.com/office/drawing/2014/main" id="{00000000-0008-0000-0700-0000BB05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1468" name="Text Box 38">
          <a:extLst>
            <a:ext uri="{FF2B5EF4-FFF2-40B4-BE49-F238E27FC236}">
              <a16:creationId xmlns:a16="http://schemas.microsoft.com/office/drawing/2014/main" id="{00000000-0008-0000-0700-0000BC05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69" name="Text Box 38">
          <a:extLst>
            <a:ext uri="{FF2B5EF4-FFF2-40B4-BE49-F238E27FC236}">
              <a16:creationId xmlns:a16="http://schemas.microsoft.com/office/drawing/2014/main" id="{00000000-0008-0000-0700-0000BD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70" name="Text Box 38">
          <a:extLst>
            <a:ext uri="{FF2B5EF4-FFF2-40B4-BE49-F238E27FC236}">
              <a16:creationId xmlns:a16="http://schemas.microsoft.com/office/drawing/2014/main" id="{00000000-0008-0000-0700-0000BE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471" name="Text Box 38">
          <a:extLst>
            <a:ext uri="{FF2B5EF4-FFF2-40B4-BE49-F238E27FC236}">
              <a16:creationId xmlns:a16="http://schemas.microsoft.com/office/drawing/2014/main" id="{00000000-0008-0000-0700-0000BF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72" name="Text Box 38">
          <a:extLst>
            <a:ext uri="{FF2B5EF4-FFF2-40B4-BE49-F238E27FC236}">
              <a16:creationId xmlns:a16="http://schemas.microsoft.com/office/drawing/2014/main" id="{00000000-0008-0000-0700-0000C0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73" name="Text Box 38">
          <a:extLst>
            <a:ext uri="{FF2B5EF4-FFF2-40B4-BE49-F238E27FC236}">
              <a16:creationId xmlns:a16="http://schemas.microsoft.com/office/drawing/2014/main" id="{00000000-0008-0000-0700-0000C1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474" name="Text Box 38">
          <a:extLst>
            <a:ext uri="{FF2B5EF4-FFF2-40B4-BE49-F238E27FC236}">
              <a16:creationId xmlns:a16="http://schemas.microsoft.com/office/drawing/2014/main" id="{00000000-0008-0000-0700-0000C2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75" name="Text Box 38">
          <a:extLst>
            <a:ext uri="{FF2B5EF4-FFF2-40B4-BE49-F238E27FC236}">
              <a16:creationId xmlns:a16="http://schemas.microsoft.com/office/drawing/2014/main" id="{00000000-0008-0000-0700-0000C3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476" name="Text Box 38">
          <a:extLst>
            <a:ext uri="{FF2B5EF4-FFF2-40B4-BE49-F238E27FC236}">
              <a16:creationId xmlns:a16="http://schemas.microsoft.com/office/drawing/2014/main" id="{00000000-0008-0000-0700-0000C4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77" name="Text Box 38">
          <a:extLst>
            <a:ext uri="{FF2B5EF4-FFF2-40B4-BE49-F238E27FC236}">
              <a16:creationId xmlns:a16="http://schemas.microsoft.com/office/drawing/2014/main" id="{00000000-0008-0000-0700-0000C5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78" name="Text Box 38">
          <a:extLst>
            <a:ext uri="{FF2B5EF4-FFF2-40B4-BE49-F238E27FC236}">
              <a16:creationId xmlns:a16="http://schemas.microsoft.com/office/drawing/2014/main" id="{00000000-0008-0000-0700-0000C6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479" name="Text Box 38">
          <a:extLst>
            <a:ext uri="{FF2B5EF4-FFF2-40B4-BE49-F238E27FC236}">
              <a16:creationId xmlns:a16="http://schemas.microsoft.com/office/drawing/2014/main" id="{00000000-0008-0000-0700-0000C7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80" name="Text Box 38">
          <a:extLst>
            <a:ext uri="{FF2B5EF4-FFF2-40B4-BE49-F238E27FC236}">
              <a16:creationId xmlns:a16="http://schemas.microsoft.com/office/drawing/2014/main" id="{00000000-0008-0000-0700-0000C8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81" name="Text Box 38">
          <a:extLst>
            <a:ext uri="{FF2B5EF4-FFF2-40B4-BE49-F238E27FC236}">
              <a16:creationId xmlns:a16="http://schemas.microsoft.com/office/drawing/2014/main" id="{00000000-0008-0000-0700-0000C9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1482" name="Text Box 38">
          <a:extLst>
            <a:ext uri="{FF2B5EF4-FFF2-40B4-BE49-F238E27FC236}">
              <a16:creationId xmlns:a16="http://schemas.microsoft.com/office/drawing/2014/main" id="{00000000-0008-0000-0700-0000CA050000}"/>
            </a:ext>
          </a:extLst>
        </xdr:cNvPr>
        <xdr:cNvSpPr txBox="1">
          <a:spLocks noChangeArrowheads="1"/>
        </xdr:cNvSpPr>
      </xdr:nvSpPr>
      <xdr:spPr bwMode="auto">
        <a:xfrm>
          <a:off x="450532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483" name="Text Box 39">
          <a:extLst>
            <a:ext uri="{FF2B5EF4-FFF2-40B4-BE49-F238E27FC236}">
              <a16:creationId xmlns:a16="http://schemas.microsoft.com/office/drawing/2014/main" id="{00000000-0008-0000-0700-0000CB05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484" name="Text Box 39">
          <a:extLst>
            <a:ext uri="{FF2B5EF4-FFF2-40B4-BE49-F238E27FC236}">
              <a16:creationId xmlns:a16="http://schemas.microsoft.com/office/drawing/2014/main" id="{00000000-0008-0000-0700-0000CC05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485" name="Text Box 39">
          <a:extLst>
            <a:ext uri="{FF2B5EF4-FFF2-40B4-BE49-F238E27FC236}">
              <a16:creationId xmlns:a16="http://schemas.microsoft.com/office/drawing/2014/main" id="{00000000-0008-0000-0700-0000CD05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86" name="Text Box 38">
          <a:extLst>
            <a:ext uri="{FF2B5EF4-FFF2-40B4-BE49-F238E27FC236}">
              <a16:creationId xmlns:a16="http://schemas.microsoft.com/office/drawing/2014/main" id="{00000000-0008-0000-0700-0000CE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487" name="Text Box 38">
          <a:extLst>
            <a:ext uri="{FF2B5EF4-FFF2-40B4-BE49-F238E27FC236}">
              <a16:creationId xmlns:a16="http://schemas.microsoft.com/office/drawing/2014/main" id="{00000000-0008-0000-0700-0000CF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88" name="Text Box 38">
          <a:extLst>
            <a:ext uri="{FF2B5EF4-FFF2-40B4-BE49-F238E27FC236}">
              <a16:creationId xmlns:a16="http://schemas.microsoft.com/office/drawing/2014/main" id="{00000000-0008-0000-0700-0000D0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89" name="Text Box 38">
          <a:extLst>
            <a:ext uri="{FF2B5EF4-FFF2-40B4-BE49-F238E27FC236}">
              <a16:creationId xmlns:a16="http://schemas.microsoft.com/office/drawing/2014/main" id="{00000000-0008-0000-0700-0000D1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490" name="Text Box 38">
          <a:extLst>
            <a:ext uri="{FF2B5EF4-FFF2-40B4-BE49-F238E27FC236}">
              <a16:creationId xmlns:a16="http://schemas.microsoft.com/office/drawing/2014/main" id="{00000000-0008-0000-0700-0000D2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491" name="Text Box 38">
          <a:extLst>
            <a:ext uri="{FF2B5EF4-FFF2-40B4-BE49-F238E27FC236}">
              <a16:creationId xmlns:a16="http://schemas.microsoft.com/office/drawing/2014/main" id="{00000000-0008-0000-0700-0000D3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492" name="Text Box 5">
          <a:extLst>
            <a:ext uri="{FF2B5EF4-FFF2-40B4-BE49-F238E27FC236}">
              <a16:creationId xmlns:a16="http://schemas.microsoft.com/office/drawing/2014/main" id="{00000000-0008-0000-0700-0000D405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493" name="Text Box 5">
          <a:extLst>
            <a:ext uri="{FF2B5EF4-FFF2-40B4-BE49-F238E27FC236}">
              <a16:creationId xmlns:a16="http://schemas.microsoft.com/office/drawing/2014/main" id="{00000000-0008-0000-0700-0000D505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1494" name="Text Box 5">
          <a:extLst>
            <a:ext uri="{FF2B5EF4-FFF2-40B4-BE49-F238E27FC236}">
              <a16:creationId xmlns:a16="http://schemas.microsoft.com/office/drawing/2014/main" id="{00000000-0008-0000-0700-0000D605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495" name="Text Box 38">
          <a:extLst>
            <a:ext uri="{FF2B5EF4-FFF2-40B4-BE49-F238E27FC236}">
              <a16:creationId xmlns:a16="http://schemas.microsoft.com/office/drawing/2014/main" id="{00000000-0008-0000-0700-0000D7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496" name="Text Box 38">
          <a:extLst>
            <a:ext uri="{FF2B5EF4-FFF2-40B4-BE49-F238E27FC236}">
              <a16:creationId xmlns:a16="http://schemas.microsoft.com/office/drawing/2014/main" id="{00000000-0008-0000-0700-0000D8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304800</xdr:colOff>
      <xdr:row>160</xdr:row>
      <xdr:rowOff>0</xdr:rowOff>
    </xdr:from>
    <xdr:ext cx="76200" cy="542925"/>
    <xdr:sp macro="" textlink="">
      <xdr:nvSpPr>
        <xdr:cNvPr id="1497" name="Text Box 38">
          <a:extLst>
            <a:ext uri="{FF2B5EF4-FFF2-40B4-BE49-F238E27FC236}">
              <a16:creationId xmlns:a16="http://schemas.microsoft.com/office/drawing/2014/main" id="{00000000-0008-0000-0700-0000D9050000}"/>
            </a:ext>
          </a:extLst>
        </xdr:cNvPr>
        <xdr:cNvSpPr txBox="1">
          <a:spLocks noChangeArrowheads="1"/>
        </xdr:cNvSpPr>
      </xdr:nvSpPr>
      <xdr:spPr bwMode="auto">
        <a:xfrm>
          <a:off x="7686675" y="288226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498" name="Text Box 38">
          <a:extLst>
            <a:ext uri="{FF2B5EF4-FFF2-40B4-BE49-F238E27FC236}">
              <a16:creationId xmlns:a16="http://schemas.microsoft.com/office/drawing/2014/main" id="{00000000-0008-0000-0700-0000DA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499" name="Text Box 38">
          <a:extLst>
            <a:ext uri="{FF2B5EF4-FFF2-40B4-BE49-F238E27FC236}">
              <a16:creationId xmlns:a16="http://schemas.microsoft.com/office/drawing/2014/main" id="{00000000-0008-0000-0700-0000DB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42925"/>
    <xdr:sp macro="" textlink="">
      <xdr:nvSpPr>
        <xdr:cNvPr id="1500" name="Text Box 38">
          <a:extLst>
            <a:ext uri="{FF2B5EF4-FFF2-40B4-BE49-F238E27FC236}">
              <a16:creationId xmlns:a16="http://schemas.microsoft.com/office/drawing/2014/main" id="{00000000-0008-0000-0700-0000DC050000}"/>
            </a:ext>
          </a:extLst>
        </xdr:cNvPr>
        <xdr:cNvSpPr txBox="1">
          <a:spLocks noChangeArrowheads="1"/>
        </xdr:cNvSpPr>
      </xdr:nvSpPr>
      <xdr:spPr bwMode="auto">
        <a:xfrm>
          <a:off x="3952875" y="288226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501" name="Text Box 38">
          <a:extLst>
            <a:ext uri="{FF2B5EF4-FFF2-40B4-BE49-F238E27FC236}">
              <a16:creationId xmlns:a16="http://schemas.microsoft.com/office/drawing/2014/main" id="{00000000-0008-0000-0700-0000DD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42925"/>
    <xdr:sp macro="" textlink="">
      <xdr:nvSpPr>
        <xdr:cNvPr id="1502" name="Text Box 38">
          <a:extLst>
            <a:ext uri="{FF2B5EF4-FFF2-40B4-BE49-F238E27FC236}">
              <a16:creationId xmlns:a16="http://schemas.microsoft.com/office/drawing/2014/main" id="{00000000-0008-0000-0700-0000DE050000}"/>
            </a:ext>
          </a:extLst>
        </xdr:cNvPr>
        <xdr:cNvSpPr txBox="1">
          <a:spLocks noChangeArrowheads="1"/>
        </xdr:cNvSpPr>
      </xdr:nvSpPr>
      <xdr:spPr bwMode="auto">
        <a:xfrm>
          <a:off x="3952875" y="288226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503" name="Text Box 38">
          <a:extLst>
            <a:ext uri="{FF2B5EF4-FFF2-40B4-BE49-F238E27FC236}">
              <a16:creationId xmlns:a16="http://schemas.microsoft.com/office/drawing/2014/main" id="{00000000-0008-0000-0700-0000DF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504" name="Text Box 38">
          <a:extLst>
            <a:ext uri="{FF2B5EF4-FFF2-40B4-BE49-F238E27FC236}">
              <a16:creationId xmlns:a16="http://schemas.microsoft.com/office/drawing/2014/main" id="{00000000-0008-0000-0700-0000E0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42925"/>
    <xdr:sp macro="" textlink="">
      <xdr:nvSpPr>
        <xdr:cNvPr id="1505" name="Text Box 38">
          <a:extLst>
            <a:ext uri="{FF2B5EF4-FFF2-40B4-BE49-F238E27FC236}">
              <a16:creationId xmlns:a16="http://schemas.microsoft.com/office/drawing/2014/main" id="{00000000-0008-0000-0700-0000E1050000}"/>
            </a:ext>
          </a:extLst>
        </xdr:cNvPr>
        <xdr:cNvSpPr txBox="1">
          <a:spLocks noChangeArrowheads="1"/>
        </xdr:cNvSpPr>
      </xdr:nvSpPr>
      <xdr:spPr bwMode="auto">
        <a:xfrm>
          <a:off x="3952875" y="288226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506" name="Text Box 38">
          <a:extLst>
            <a:ext uri="{FF2B5EF4-FFF2-40B4-BE49-F238E27FC236}">
              <a16:creationId xmlns:a16="http://schemas.microsoft.com/office/drawing/2014/main" id="{00000000-0008-0000-0700-0000E2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507" name="Text Box 38">
          <a:extLst>
            <a:ext uri="{FF2B5EF4-FFF2-40B4-BE49-F238E27FC236}">
              <a16:creationId xmlns:a16="http://schemas.microsoft.com/office/drawing/2014/main" id="{00000000-0008-0000-0700-0000E3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523875"/>
    <xdr:sp macro="" textlink="">
      <xdr:nvSpPr>
        <xdr:cNvPr id="1508" name="Text Box 38">
          <a:extLst>
            <a:ext uri="{FF2B5EF4-FFF2-40B4-BE49-F238E27FC236}">
              <a16:creationId xmlns:a16="http://schemas.microsoft.com/office/drawing/2014/main" id="{00000000-0008-0000-0700-0000E4050000}"/>
            </a:ext>
          </a:extLst>
        </xdr:cNvPr>
        <xdr:cNvSpPr txBox="1">
          <a:spLocks noChangeArrowheads="1"/>
        </xdr:cNvSpPr>
      </xdr:nvSpPr>
      <xdr:spPr bwMode="auto">
        <a:xfrm>
          <a:off x="450532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160</xdr:row>
      <xdr:rowOff>0</xdr:rowOff>
    </xdr:from>
    <xdr:ext cx="76200" cy="600075"/>
    <xdr:sp macro="" textlink="">
      <xdr:nvSpPr>
        <xdr:cNvPr id="1509" name="Text Box 39">
          <a:extLst>
            <a:ext uri="{FF2B5EF4-FFF2-40B4-BE49-F238E27FC236}">
              <a16:creationId xmlns:a16="http://schemas.microsoft.com/office/drawing/2014/main" id="{00000000-0008-0000-0700-0000E5050000}"/>
            </a:ext>
          </a:extLst>
        </xdr:cNvPr>
        <xdr:cNvSpPr txBox="1">
          <a:spLocks noChangeArrowheads="1"/>
        </xdr:cNvSpPr>
      </xdr:nvSpPr>
      <xdr:spPr bwMode="auto">
        <a:xfrm>
          <a:off x="6334125" y="288226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552450"/>
    <xdr:sp macro="" textlink="">
      <xdr:nvSpPr>
        <xdr:cNvPr id="1510" name="Text Box 39">
          <a:extLst>
            <a:ext uri="{FF2B5EF4-FFF2-40B4-BE49-F238E27FC236}">
              <a16:creationId xmlns:a16="http://schemas.microsoft.com/office/drawing/2014/main" id="{00000000-0008-0000-0700-0000E6050000}"/>
            </a:ext>
          </a:extLst>
        </xdr:cNvPr>
        <xdr:cNvSpPr txBox="1">
          <a:spLocks noChangeArrowheads="1"/>
        </xdr:cNvSpPr>
      </xdr:nvSpPr>
      <xdr:spPr bwMode="auto">
        <a:xfrm>
          <a:off x="4143375" y="28822650"/>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552450"/>
    <xdr:sp macro="" textlink="">
      <xdr:nvSpPr>
        <xdr:cNvPr id="1511" name="Text Box 39">
          <a:extLst>
            <a:ext uri="{FF2B5EF4-FFF2-40B4-BE49-F238E27FC236}">
              <a16:creationId xmlns:a16="http://schemas.microsoft.com/office/drawing/2014/main" id="{00000000-0008-0000-0700-0000E7050000}"/>
            </a:ext>
          </a:extLst>
        </xdr:cNvPr>
        <xdr:cNvSpPr txBox="1">
          <a:spLocks noChangeArrowheads="1"/>
        </xdr:cNvSpPr>
      </xdr:nvSpPr>
      <xdr:spPr bwMode="auto">
        <a:xfrm>
          <a:off x="4143375" y="28822650"/>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512" name="Text Box 38">
          <a:extLst>
            <a:ext uri="{FF2B5EF4-FFF2-40B4-BE49-F238E27FC236}">
              <a16:creationId xmlns:a16="http://schemas.microsoft.com/office/drawing/2014/main" id="{00000000-0008-0000-0700-0000E8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42925"/>
    <xdr:sp macro="" textlink="">
      <xdr:nvSpPr>
        <xdr:cNvPr id="1513" name="Text Box 38">
          <a:extLst>
            <a:ext uri="{FF2B5EF4-FFF2-40B4-BE49-F238E27FC236}">
              <a16:creationId xmlns:a16="http://schemas.microsoft.com/office/drawing/2014/main" id="{00000000-0008-0000-0700-0000E9050000}"/>
            </a:ext>
          </a:extLst>
        </xdr:cNvPr>
        <xdr:cNvSpPr txBox="1">
          <a:spLocks noChangeArrowheads="1"/>
        </xdr:cNvSpPr>
      </xdr:nvSpPr>
      <xdr:spPr bwMode="auto">
        <a:xfrm>
          <a:off x="3952875" y="288226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514" name="Text Box 38">
          <a:extLst>
            <a:ext uri="{FF2B5EF4-FFF2-40B4-BE49-F238E27FC236}">
              <a16:creationId xmlns:a16="http://schemas.microsoft.com/office/drawing/2014/main" id="{00000000-0008-0000-0700-0000EA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515" name="Text Box 38">
          <a:extLst>
            <a:ext uri="{FF2B5EF4-FFF2-40B4-BE49-F238E27FC236}">
              <a16:creationId xmlns:a16="http://schemas.microsoft.com/office/drawing/2014/main" id="{00000000-0008-0000-0700-0000EB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1516" name="Text Box 38">
          <a:extLst>
            <a:ext uri="{FF2B5EF4-FFF2-40B4-BE49-F238E27FC236}">
              <a16:creationId xmlns:a16="http://schemas.microsoft.com/office/drawing/2014/main" id="{00000000-0008-0000-0700-0000EC050000}"/>
            </a:ext>
          </a:extLst>
        </xdr:cNvPr>
        <xdr:cNvSpPr txBox="1">
          <a:spLocks noChangeArrowheads="1"/>
        </xdr:cNvSpPr>
      </xdr:nvSpPr>
      <xdr:spPr bwMode="auto">
        <a:xfrm>
          <a:off x="3952875" y="2882265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390525</xdr:colOff>
      <xdr:row>160</xdr:row>
      <xdr:rowOff>0</xdr:rowOff>
    </xdr:from>
    <xdr:ext cx="76200" cy="542925"/>
    <xdr:sp macro="" textlink="">
      <xdr:nvSpPr>
        <xdr:cNvPr id="1517" name="Text Box 38">
          <a:extLst>
            <a:ext uri="{FF2B5EF4-FFF2-40B4-BE49-F238E27FC236}">
              <a16:creationId xmlns:a16="http://schemas.microsoft.com/office/drawing/2014/main" id="{00000000-0008-0000-0700-0000ED050000}"/>
            </a:ext>
          </a:extLst>
        </xdr:cNvPr>
        <xdr:cNvSpPr txBox="1">
          <a:spLocks noChangeArrowheads="1"/>
        </xdr:cNvSpPr>
      </xdr:nvSpPr>
      <xdr:spPr bwMode="auto">
        <a:xfrm>
          <a:off x="4343400" y="288226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18" name="Text Box 38">
          <a:extLst>
            <a:ext uri="{FF2B5EF4-FFF2-40B4-BE49-F238E27FC236}">
              <a16:creationId xmlns:a16="http://schemas.microsoft.com/office/drawing/2014/main" id="{00000000-0008-0000-0700-0000EE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519" name="Text Box 38">
          <a:extLst>
            <a:ext uri="{FF2B5EF4-FFF2-40B4-BE49-F238E27FC236}">
              <a16:creationId xmlns:a16="http://schemas.microsoft.com/office/drawing/2014/main" id="{00000000-0008-0000-0700-0000EF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1520" name="Text Box 5">
          <a:extLst>
            <a:ext uri="{FF2B5EF4-FFF2-40B4-BE49-F238E27FC236}">
              <a16:creationId xmlns:a16="http://schemas.microsoft.com/office/drawing/2014/main" id="{00000000-0008-0000-0700-0000F0050000}"/>
            </a:ext>
          </a:extLst>
        </xdr:cNvPr>
        <xdr:cNvSpPr txBox="1">
          <a:spLocks noChangeArrowheads="1"/>
        </xdr:cNvSpPr>
      </xdr:nvSpPr>
      <xdr:spPr bwMode="auto">
        <a:xfrm>
          <a:off x="3952875" y="288226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521" name="Text Box 38">
          <a:extLst>
            <a:ext uri="{FF2B5EF4-FFF2-40B4-BE49-F238E27FC236}">
              <a16:creationId xmlns:a16="http://schemas.microsoft.com/office/drawing/2014/main" id="{00000000-0008-0000-0700-0000F105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1522" name="Text Box 38">
          <a:extLst>
            <a:ext uri="{FF2B5EF4-FFF2-40B4-BE49-F238E27FC236}">
              <a16:creationId xmlns:a16="http://schemas.microsoft.com/office/drawing/2014/main" id="{00000000-0008-0000-0700-0000F205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523" name="Text Box 5">
          <a:extLst>
            <a:ext uri="{FF2B5EF4-FFF2-40B4-BE49-F238E27FC236}">
              <a16:creationId xmlns:a16="http://schemas.microsoft.com/office/drawing/2014/main" id="{00000000-0008-0000-0700-0000F305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524" name="Text Box 5">
          <a:extLst>
            <a:ext uri="{FF2B5EF4-FFF2-40B4-BE49-F238E27FC236}">
              <a16:creationId xmlns:a16="http://schemas.microsoft.com/office/drawing/2014/main" id="{00000000-0008-0000-0700-0000F405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1525" name="Text Box 5">
          <a:extLst>
            <a:ext uri="{FF2B5EF4-FFF2-40B4-BE49-F238E27FC236}">
              <a16:creationId xmlns:a16="http://schemas.microsoft.com/office/drawing/2014/main" id="{00000000-0008-0000-0700-0000F505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26" name="Text Box 38">
          <a:extLst>
            <a:ext uri="{FF2B5EF4-FFF2-40B4-BE49-F238E27FC236}">
              <a16:creationId xmlns:a16="http://schemas.microsoft.com/office/drawing/2014/main" id="{00000000-0008-0000-0700-0000F6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27" name="Text Box 38">
          <a:extLst>
            <a:ext uri="{FF2B5EF4-FFF2-40B4-BE49-F238E27FC236}">
              <a16:creationId xmlns:a16="http://schemas.microsoft.com/office/drawing/2014/main" id="{00000000-0008-0000-0700-0000F7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528" name="Text Box 38">
          <a:extLst>
            <a:ext uri="{FF2B5EF4-FFF2-40B4-BE49-F238E27FC236}">
              <a16:creationId xmlns:a16="http://schemas.microsoft.com/office/drawing/2014/main" id="{00000000-0008-0000-0700-0000F8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29" name="Text Box 38">
          <a:extLst>
            <a:ext uri="{FF2B5EF4-FFF2-40B4-BE49-F238E27FC236}">
              <a16:creationId xmlns:a16="http://schemas.microsoft.com/office/drawing/2014/main" id="{00000000-0008-0000-0700-0000F9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30" name="Text Box 38">
          <a:extLst>
            <a:ext uri="{FF2B5EF4-FFF2-40B4-BE49-F238E27FC236}">
              <a16:creationId xmlns:a16="http://schemas.microsoft.com/office/drawing/2014/main" id="{00000000-0008-0000-0700-0000FA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531" name="Text Box 38">
          <a:extLst>
            <a:ext uri="{FF2B5EF4-FFF2-40B4-BE49-F238E27FC236}">
              <a16:creationId xmlns:a16="http://schemas.microsoft.com/office/drawing/2014/main" id="{00000000-0008-0000-0700-0000FB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32" name="Text Box 38">
          <a:extLst>
            <a:ext uri="{FF2B5EF4-FFF2-40B4-BE49-F238E27FC236}">
              <a16:creationId xmlns:a16="http://schemas.microsoft.com/office/drawing/2014/main" id="{00000000-0008-0000-0700-0000FC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533" name="Text Box 38">
          <a:extLst>
            <a:ext uri="{FF2B5EF4-FFF2-40B4-BE49-F238E27FC236}">
              <a16:creationId xmlns:a16="http://schemas.microsoft.com/office/drawing/2014/main" id="{00000000-0008-0000-0700-0000FD05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34" name="Text Box 38">
          <a:extLst>
            <a:ext uri="{FF2B5EF4-FFF2-40B4-BE49-F238E27FC236}">
              <a16:creationId xmlns:a16="http://schemas.microsoft.com/office/drawing/2014/main" id="{00000000-0008-0000-0700-0000FE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35" name="Text Box 38">
          <a:extLst>
            <a:ext uri="{FF2B5EF4-FFF2-40B4-BE49-F238E27FC236}">
              <a16:creationId xmlns:a16="http://schemas.microsoft.com/office/drawing/2014/main" id="{00000000-0008-0000-0700-0000FF05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536" name="Text Box 38">
          <a:extLst>
            <a:ext uri="{FF2B5EF4-FFF2-40B4-BE49-F238E27FC236}">
              <a16:creationId xmlns:a16="http://schemas.microsoft.com/office/drawing/2014/main" id="{00000000-0008-0000-0700-000000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37" name="Text Box 38">
          <a:extLst>
            <a:ext uri="{FF2B5EF4-FFF2-40B4-BE49-F238E27FC236}">
              <a16:creationId xmlns:a16="http://schemas.microsoft.com/office/drawing/2014/main" id="{00000000-0008-0000-0700-000001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38" name="Text Box 38">
          <a:extLst>
            <a:ext uri="{FF2B5EF4-FFF2-40B4-BE49-F238E27FC236}">
              <a16:creationId xmlns:a16="http://schemas.microsoft.com/office/drawing/2014/main" id="{00000000-0008-0000-0700-000002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1539" name="Text Box 38">
          <a:extLst>
            <a:ext uri="{FF2B5EF4-FFF2-40B4-BE49-F238E27FC236}">
              <a16:creationId xmlns:a16="http://schemas.microsoft.com/office/drawing/2014/main" id="{00000000-0008-0000-0700-000003060000}"/>
            </a:ext>
          </a:extLst>
        </xdr:cNvPr>
        <xdr:cNvSpPr txBox="1">
          <a:spLocks noChangeArrowheads="1"/>
        </xdr:cNvSpPr>
      </xdr:nvSpPr>
      <xdr:spPr bwMode="auto">
        <a:xfrm>
          <a:off x="450532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540" name="Text Box 39">
          <a:extLst>
            <a:ext uri="{FF2B5EF4-FFF2-40B4-BE49-F238E27FC236}">
              <a16:creationId xmlns:a16="http://schemas.microsoft.com/office/drawing/2014/main" id="{00000000-0008-0000-0700-00000406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541" name="Text Box 39">
          <a:extLst>
            <a:ext uri="{FF2B5EF4-FFF2-40B4-BE49-F238E27FC236}">
              <a16:creationId xmlns:a16="http://schemas.microsoft.com/office/drawing/2014/main" id="{00000000-0008-0000-0700-00000506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542" name="Text Box 39">
          <a:extLst>
            <a:ext uri="{FF2B5EF4-FFF2-40B4-BE49-F238E27FC236}">
              <a16:creationId xmlns:a16="http://schemas.microsoft.com/office/drawing/2014/main" id="{00000000-0008-0000-0700-00000606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43" name="Text Box 38">
          <a:extLst>
            <a:ext uri="{FF2B5EF4-FFF2-40B4-BE49-F238E27FC236}">
              <a16:creationId xmlns:a16="http://schemas.microsoft.com/office/drawing/2014/main" id="{00000000-0008-0000-0700-000007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544" name="Text Box 38">
          <a:extLst>
            <a:ext uri="{FF2B5EF4-FFF2-40B4-BE49-F238E27FC236}">
              <a16:creationId xmlns:a16="http://schemas.microsoft.com/office/drawing/2014/main" id="{00000000-0008-0000-0700-000008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45" name="Text Box 38">
          <a:extLst>
            <a:ext uri="{FF2B5EF4-FFF2-40B4-BE49-F238E27FC236}">
              <a16:creationId xmlns:a16="http://schemas.microsoft.com/office/drawing/2014/main" id="{00000000-0008-0000-0700-000009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46" name="Text Box 38">
          <a:extLst>
            <a:ext uri="{FF2B5EF4-FFF2-40B4-BE49-F238E27FC236}">
              <a16:creationId xmlns:a16="http://schemas.microsoft.com/office/drawing/2014/main" id="{00000000-0008-0000-0700-00000A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47" name="Text Box 38">
          <a:extLst>
            <a:ext uri="{FF2B5EF4-FFF2-40B4-BE49-F238E27FC236}">
              <a16:creationId xmlns:a16="http://schemas.microsoft.com/office/drawing/2014/main" id="{00000000-0008-0000-0700-00000B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548" name="Text Box 38">
          <a:extLst>
            <a:ext uri="{FF2B5EF4-FFF2-40B4-BE49-F238E27FC236}">
              <a16:creationId xmlns:a16="http://schemas.microsoft.com/office/drawing/2014/main" id="{00000000-0008-0000-0700-00000C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49" name="Text Box 38">
          <a:extLst>
            <a:ext uri="{FF2B5EF4-FFF2-40B4-BE49-F238E27FC236}">
              <a16:creationId xmlns:a16="http://schemas.microsoft.com/office/drawing/2014/main" id="{00000000-0008-0000-0700-00000D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550" name="Text Box 38">
          <a:extLst>
            <a:ext uri="{FF2B5EF4-FFF2-40B4-BE49-F238E27FC236}">
              <a16:creationId xmlns:a16="http://schemas.microsoft.com/office/drawing/2014/main" id="{00000000-0008-0000-0700-00000E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1551" name="Text Box 5">
          <a:extLst>
            <a:ext uri="{FF2B5EF4-FFF2-40B4-BE49-F238E27FC236}">
              <a16:creationId xmlns:a16="http://schemas.microsoft.com/office/drawing/2014/main" id="{00000000-0008-0000-0700-00000F060000}"/>
            </a:ext>
          </a:extLst>
        </xdr:cNvPr>
        <xdr:cNvSpPr txBox="1">
          <a:spLocks noChangeArrowheads="1"/>
        </xdr:cNvSpPr>
      </xdr:nvSpPr>
      <xdr:spPr bwMode="auto">
        <a:xfrm>
          <a:off x="3952875" y="288226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552" name="Text Box 38">
          <a:extLst>
            <a:ext uri="{FF2B5EF4-FFF2-40B4-BE49-F238E27FC236}">
              <a16:creationId xmlns:a16="http://schemas.microsoft.com/office/drawing/2014/main" id="{00000000-0008-0000-0700-00001006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1553" name="Text Box 38">
          <a:extLst>
            <a:ext uri="{FF2B5EF4-FFF2-40B4-BE49-F238E27FC236}">
              <a16:creationId xmlns:a16="http://schemas.microsoft.com/office/drawing/2014/main" id="{00000000-0008-0000-0700-00001106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554" name="Text Box 5">
          <a:extLst>
            <a:ext uri="{FF2B5EF4-FFF2-40B4-BE49-F238E27FC236}">
              <a16:creationId xmlns:a16="http://schemas.microsoft.com/office/drawing/2014/main" id="{00000000-0008-0000-0700-00001206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555" name="Text Box 5">
          <a:extLst>
            <a:ext uri="{FF2B5EF4-FFF2-40B4-BE49-F238E27FC236}">
              <a16:creationId xmlns:a16="http://schemas.microsoft.com/office/drawing/2014/main" id="{00000000-0008-0000-0700-00001306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1556" name="Text Box 5">
          <a:extLst>
            <a:ext uri="{FF2B5EF4-FFF2-40B4-BE49-F238E27FC236}">
              <a16:creationId xmlns:a16="http://schemas.microsoft.com/office/drawing/2014/main" id="{00000000-0008-0000-0700-00001406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57" name="Text Box 38">
          <a:extLst>
            <a:ext uri="{FF2B5EF4-FFF2-40B4-BE49-F238E27FC236}">
              <a16:creationId xmlns:a16="http://schemas.microsoft.com/office/drawing/2014/main" id="{00000000-0008-0000-0700-000015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58" name="Text Box 38">
          <a:extLst>
            <a:ext uri="{FF2B5EF4-FFF2-40B4-BE49-F238E27FC236}">
              <a16:creationId xmlns:a16="http://schemas.microsoft.com/office/drawing/2014/main" id="{00000000-0008-0000-0700-000016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559" name="Text Box 38">
          <a:extLst>
            <a:ext uri="{FF2B5EF4-FFF2-40B4-BE49-F238E27FC236}">
              <a16:creationId xmlns:a16="http://schemas.microsoft.com/office/drawing/2014/main" id="{00000000-0008-0000-0700-000017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60" name="Text Box 38">
          <a:extLst>
            <a:ext uri="{FF2B5EF4-FFF2-40B4-BE49-F238E27FC236}">
              <a16:creationId xmlns:a16="http://schemas.microsoft.com/office/drawing/2014/main" id="{00000000-0008-0000-0700-000018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61" name="Text Box 38">
          <a:extLst>
            <a:ext uri="{FF2B5EF4-FFF2-40B4-BE49-F238E27FC236}">
              <a16:creationId xmlns:a16="http://schemas.microsoft.com/office/drawing/2014/main" id="{00000000-0008-0000-0700-000019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562" name="Text Box 38">
          <a:extLst>
            <a:ext uri="{FF2B5EF4-FFF2-40B4-BE49-F238E27FC236}">
              <a16:creationId xmlns:a16="http://schemas.microsoft.com/office/drawing/2014/main" id="{00000000-0008-0000-0700-00001A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63" name="Text Box 38">
          <a:extLst>
            <a:ext uri="{FF2B5EF4-FFF2-40B4-BE49-F238E27FC236}">
              <a16:creationId xmlns:a16="http://schemas.microsoft.com/office/drawing/2014/main" id="{00000000-0008-0000-0700-00001B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564" name="Text Box 38">
          <a:extLst>
            <a:ext uri="{FF2B5EF4-FFF2-40B4-BE49-F238E27FC236}">
              <a16:creationId xmlns:a16="http://schemas.microsoft.com/office/drawing/2014/main" id="{00000000-0008-0000-0700-00001C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65" name="Text Box 38">
          <a:extLst>
            <a:ext uri="{FF2B5EF4-FFF2-40B4-BE49-F238E27FC236}">
              <a16:creationId xmlns:a16="http://schemas.microsoft.com/office/drawing/2014/main" id="{00000000-0008-0000-0700-00001D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66" name="Text Box 38">
          <a:extLst>
            <a:ext uri="{FF2B5EF4-FFF2-40B4-BE49-F238E27FC236}">
              <a16:creationId xmlns:a16="http://schemas.microsoft.com/office/drawing/2014/main" id="{00000000-0008-0000-0700-00001E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567" name="Text Box 38">
          <a:extLst>
            <a:ext uri="{FF2B5EF4-FFF2-40B4-BE49-F238E27FC236}">
              <a16:creationId xmlns:a16="http://schemas.microsoft.com/office/drawing/2014/main" id="{00000000-0008-0000-0700-00001F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68" name="Text Box 38">
          <a:extLst>
            <a:ext uri="{FF2B5EF4-FFF2-40B4-BE49-F238E27FC236}">
              <a16:creationId xmlns:a16="http://schemas.microsoft.com/office/drawing/2014/main" id="{00000000-0008-0000-0700-000020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69" name="Text Box 38">
          <a:extLst>
            <a:ext uri="{FF2B5EF4-FFF2-40B4-BE49-F238E27FC236}">
              <a16:creationId xmlns:a16="http://schemas.microsoft.com/office/drawing/2014/main" id="{00000000-0008-0000-0700-000021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1570" name="Text Box 38">
          <a:extLst>
            <a:ext uri="{FF2B5EF4-FFF2-40B4-BE49-F238E27FC236}">
              <a16:creationId xmlns:a16="http://schemas.microsoft.com/office/drawing/2014/main" id="{00000000-0008-0000-0700-000022060000}"/>
            </a:ext>
          </a:extLst>
        </xdr:cNvPr>
        <xdr:cNvSpPr txBox="1">
          <a:spLocks noChangeArrowheads="1"/>
        </xdr:cNvSpPr>
      </xdr:nvSpPr>
      <xdr:spPr bwMode="auto">
        <a:xfrm>
          <a:off x="450532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571" name="Text Box 39">
          <a:extLst>
            <a:ext uri="{FF2B5EF4-FFF2-40B4-BE49-F238E27FC236}">
              <a16:creationId xmlns:a16="http://schemas.microsoft.com/office/drawing/2014/main" id="{00000000-0008-0000-0700-00002306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572" name="Text Box 39">
          <a:extLst>
            <a:ext uri="{FF2B5EF4-FFF2-40B4-BE49-F238E27FC236}">
              <a16:creationId xmlns:a16="http://schemas.microsoft.com/office/drawing/2014/main" id="{00000000-0008-0000-0700-00002406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573" name="Text Box 39">
          <a:extLst>
            <a:ext uri="{FF2B5EF4-FFF2-40B4-BE49-F238E27FC236}">
              <a16:creationId xmlns:a16="http://schemas.microsoft.com/office/drawing/2014/main" id="{00000000-0008-0000-0700-00002506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74" name="Text Box 38">
          <a:extLst>
            <a:ext uri="{FF2B5EF4-FFF2-40B4-BE49-F238E27FC236}">
              <a16:creationId xmlns:a16="http://schemas.microsoft.com/office/drawing/2014/main" id="{00000000-0008-0000-0700-000026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575" name="Text Box 38">
          <a:extLst>
            <a:ext uri="{FF2B5EF4-FFF2-40B4-BE49-F238E27FC236}">
              <a16:creationId xmlns:a16="http://schemas.microsoft.com/office/drawing/2014/main" id="{00000000-0008-0000-0700-000027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76" name="Text Box 38">
          <a:extLst>
            <a:ext uri="{FF2B5EF4-FFF2-40B4-BE49-F238E27FC236}">
              <a16:creationId xmlns:a16="http://schemas.microsoft.com/office/drawing/2014/main" id="{00000000-0008-0000-0700-000028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77" name="Text Box 38">
          <a:extLst>
            <a:ext uri="{FF2B5EF4-FFF2-40B4-BE49-F238E27FC236}">
              <a16:creationId xmlns:a16="http://schemas.microsoft.com/office/drawing/2014/main" id="{00000000-0008-0000-0700-000029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78" name="Text Box 38">
          <a:extLst>
            <a:ext uri="{FF2B5EF4-FFF2-40B4-BE49-F238E27FC236}">
              <a16:creationId xmlns:a16="http://schemas.microsoft.com/office/drawing/2014/main" id="{00000000-0008-0000-0700-00002A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579" name="Text Box 38">
          <a:extLst>
            <a:ext uri="{FF2B5EF4-FFF2-40B4-BE49-F238E27FC236}">
              <a16:creationId xmlns:a16="http://schemas.microsoft.com/office/drawing/2014/main" id="{00000000-0008-0000-0700-00002B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80" name="Text Box 38">
          <a:extLst>
            <a:ext uri="{FF2B5EF4-FFF2-40B4-BE49-F238E27FC236}">
              <a16:creationId xmlns:a16="http://schemas.microsoft.com/office/drawing/2014/main" id="{00000000-0008-0000-0700-00002C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581" name="Text Box 38">
          <a:extLst>
            <a:ext uri="{FF2B5EF4-FFF2-40B4-BE49-F238E27FC236}">
              <a16:creationId xmlns:a16="http://schemas.microsoft.com/office/drawing/2014/main" id="{00000000-0008-0000-0700-00002D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1582" name="Text Box 5">
          <a:extLst>
            <a:ext uri="{FF2B5EF4-FFF2-40B4-BE49-F238E27FC236}">
              <a16:creationId xmlns:a16="http://schemas.microsoft.com/office/drawing/2014/main" id="{00000000-0008-0000-0700-00002E060000}"/>
            </a:ext>
          </a:extLst>
        </xdr:cNvPr>
        <xdr:cNvSpPr txBox="1">
          <a:spLocks noChangeArrowheads="1"/>
        </xdr:cNvSpPr>
      </xdr:nvSpPr>
      <xdr:spPr bwMode="auto">
        <a:xfrm>
          <a:off x="3952875" y="288226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583" name="Text Box 38">
          <a:extLst>
            <a:ext uri="{FF2B5EF4-FFF2-40B4-BE49-F238E27FC236}">
              <a16:creationId xmlns:a16="http://schemas.microsoft.com/office/drawing/2014/main" id="{00000000-0008-0000-0700-00002F06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1584" name="Text Box 38">
          <a:extLst>
            <a:ext uri="{FF2B5EF4-FFF2-40B4-BE49-F238E27FC236}">
              <a16:creationId xmlns:a16="http://schemas.microsoft.com/office/drawing/2014/main" id="{00000000-0008-0000-0700-00003006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585" name="Text Box 5">
          <a:extLst>
            <a:ext uri="{FF2B5EF4-FFF2-40B4-BE49-F238E27FC236}">
              <a16:creationId xmlns:a16="http://schemas.microsoft.com/office/drawing/2014/main" id="{00000000-0008-0000-0700-00003106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586" name="Text Box 5">
          <a:extLst>
            <a:ext uri="{FF2B5EF4-FFF2-40B4-BE49-F238E27FC236}">
              <a16:creationId xmlns:a16="http://schemas.microsoft.com/office/drawing/2014/main" id="{00000000-0008-0000-0700-00003206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33350"/>
    <xdr:sp macro="" textlink="">
      <xdr:nvSpPr>
        <xdr:cNvPr id="1587" name="Text Box 5">
          <a:extLst>
            <a:ext uri="{FF2B5EF4-FFF2-40B4-BE49-F238E27FC236}">
              <a16:creationId xmlns:a16="http://schemas.microsoft.com/office/drawing/2014/main" id="{00000000-0008-0000-0700-000033060000}"/>
            </a:ext>
          </a:extLst>
        </xdr:cNvPr>
        <xdr:cNvSpPr txBox="1">
          <a:spLocks noChangeArrowheads="1"/>
        </xdr:cNvSpPr>
      </xdr:nvSpPr>
      <xdr:spPr bwMode="auto">
        <a:xfrm>
          <a:off x="3952875" y="288226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88" name="Text Box 38">
          <a:extLst>
            <a:ext uri="{FF2B5EF4-FFF2-40B4-BE49-F238E27FC236}">
              <a16:creationId xmlns:a16="http://schemas.microsoft.com/office/drawing/2014/main" id="{00000000-0008-0000-0700-000034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89" name="Text Box 38">
          <a:extLst>
            <a:ext uri="{FF2B5EF4-FFF2-40B4-BE49-F238E27FC236}">
              <a16:creationId xmlns:a16="http://schemas.microsoft.com/office/drawing/2014/main" id="{00000000-0008-0000-0700-000035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590" name="Text Box 38">
          <a:extLst>
            <a:ext uri="{FF2B5EF4-FFF2-40B4-BE49-F238E27FC236}">
              <a16:creationId xmlns:a16="http://schemas.microsoft.com/office/drawing/2014/main" id="{00000000-0008-0000-0700-000036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91" name="Text Box 38">
          <a:extLst>
            <a:ext uri="{FF2B5EF4-FFF2-40B4-BE49-F238E27FC236}">
              <a16:creationId xmlns:a16="http://schemas.microsoft.com/office/drawing/2014/main" id="{00000000-0008-0000-0700-000037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92" name="Text Box 38">
          <a:extLst>
            <a:ext uri="{FF2B5EF4-FFF2-40B4-BE49-F238E27FC236}">
              <a16:creationId xmlns:a16="http://schemas.microsoft.com/office/drawing/2014/main" id="{00000000-0008-0000-0700-000038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593" name="Text Box 38">
          <a:extLst>
            <a:ext uri="{FF2B5EF4-FFF2-40B4-BE49-F238E27FC236}">
              <a16:creationId xmlns:a16="http://schemas.microsoft.com/office/drawing/2014/main" id="{00000000-0008-0000-0700-000039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94" name="Text Box 38">
          <a:extLst>
            <a:ext uri="{FF2B5EF4-FFF2-40B4-BE49-F238E27FC236}">
              <a16:creationId xmlns:a16="http://schemas.microsoft.com/office/drawing/2014/main" id="{00000000-0008-0000-0700-00003A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595" name="Text Box 38">
          <a:extLst>
            <a:ext uri="{FF2B5EF4-FFF2-40B4-BE49-F238E27FC236}">
              <a16:creationId xmlns:a16="http://schemas.microsoft.com/office/drawing/2014/main" id="{00000000-0008-0000-0700-00003B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96" name="Text Box 38">
          <a:extLst>
            <a:ext uri="{FF2B5EF4-FFF2-40B4-BE49-F238E27FC236}">
              <a16:creationId xmlns:a16="http://schemas.microsoft.com/office/drawing/2014/main" id="{00000000-0008-0000-0700-00003C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97" name="Text Box 38">
          <a:extLst>
            <a:ext uri="{FF2B5EF4-FFF2-40B4-BE49-F238E27FC236}">
              <a16:creationId xmlns:a16="http://schemas.microsoft.com/office/drawing/2014/main" id="{00000000-0008-0000-0700-00003D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598" name="Text Box 38">
          <a:extLst>
            <a:ext uri="{FF2B5EF4-FFF2-40B4-BE49-F238E27FC236}">
              <a16:creationId xmlns:a16="http://schemas.microsoft.com/office/drawing/2014/main" id="{00000000-0008-0000-0700-00003E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599" name="Text Box 38">
          <a:extLst>
            <a:ext uri="{FF2B5EF4-FFF2-40B4-BE49-F238E27FC236}">
              <a16:creationId xmlns:a16="http://schemas.microsoft.com/office/drawing/2014/main" id="{00000000-0008-0000-0700-00003F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600" name="Text Box 38">
          <a:extLst>
            <a:ext uri="{FF2B5EF4-FFF2-40B4-BE49-F238E27FC236}">
              <a16:creationId xmlns:a16="http://schemas.microsoft.com/office/drawing/2014/main" id="{00000000-0008-0000-0700-000040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1601" name="Text Box 38">
          <a:extLst>
            <a:ext uri="{FF2B5EF4-FFF2-40B4-BE49-F238E27FC236}">
              <a16:creationId xmlns:a16="http://schemas.microsoft.com/office/drawing/2014/main" id="{00000000-0008-0000-0700-000041060000}"/>
            </a:ext>
          </a:extLst>
        </xdr:cNvPr>
        <xdr:cNvSpPr txBox="1">
          <a:spLocks noChangeArrowheads="1"/>
        </xdr:cNvSpPr>
      </xdr:nvSpPr>
      <xdr:spPr bwMode="auto">
        <a:xfrm>
          <a:off x="450532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602" name="Text Box 39">
          <a:extLst>
            <a:ext uri="{FF2B5EF4-FFF2-40B4-BE49-F238E27FC236}">
              <a16:creationId xmlns:a16="http://schemas.microsoft.com/office/drawing/2014/main" id="{00000000-0008-0000-0700-00004206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603" name="Text Box 39">
          <a:extLst>
            <a:ext uri="{FF2B5EF4-FFF2-40B4-BE49-F238E27FC236}">
              <a16:creationId xmlns:a16="http://schemas.microsoft.com/office/drawing/2014/main" id="{00000000-0008-0000-0700-00004306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604" name="Text Box 39">
          <a:extLst>
            <a:ext uri="{FF2B5EF4-FFF2-40B4-BE49-F238E27FC236}">
              <a16:creationId xmlns:a16="http://schemas.microsoft.com/office/drawing/2014/main" id="{00000000-0008-0000-0700-00004406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605" name="Text Box 38">
          <a:extLst>
            <a:ext uri="{FF2B5EF4-FFF2-40B4-BE49-F238E27FC236}">
              <a16:creationId xmlns:a16="http://schemas.microsoft.com/office/drawing/2014/main" id="{00000000-0008-0000-0700-000045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606" name="Text Box 38">
          <a:extLst>
            <a:ext uri="{FF2B5EF4-FFF2-40B4-BE49-F238E27FC236}">
              <a16:creationId xmlns:a16="http://schemas.microsoft.com/office/drawing/2014/main" id="{00000000-0008-0000-0700-000046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607" name="Text Box 38">
          <a:extLst>
            <a:ext uri="{FF2B5EF4-FFF2-40B4-BE49-F238E27FC236}">
              <a16:creationId xmlns:a16="http://schemas.microsoft.com/office/drawing/2014/main" id="{00000000-0008-0000-0700-000047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608" name="Text Box 38">
          <a:extLst>
            <a:ext uri="{FF2B5EF4-FFF2-40B4-BE49-F238E27FC236}">
              <a16:creationId xmlns:a16="http://schemas.microsoft.com/office/drawing/2014/main" id="{00000000-0008-0000-0700-000048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609" name="Text Box 38">
          <a:extLst>
            <a:ext uri="{FF2B5EF4-FFF2-40B4-BE49-F238E27FC236}">
              <a16:creationId xmlns:a16="http://schemas.microsoft.com/office/drawing/2014/main" id="{00000000-0008-0000-0700-000049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610" name="Text Box 38">
          <a:extLst>
            <a:ext uri="{FF2B5EF4-FFF2-40B4-BE49-F238E27FC236}">
              <a16:creationId xmlns:a16="http://schemas.microsoft.com/office/drawing/2014/main" id="{00000000-0008-0000-0700-00004A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611" name="Text Box 38">
          <a:extLst>
            <a:ext uri="{FF2B5EF4-FFF2-40B4-BE49-F238E27FC236}">
              <a16:creationId xmlns:a16="http://schemas.microsoft.com/office/drawing/2014/main" id="{00000000-0008-0000-0700-00004B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612" name="Text Box 38">
          <a:extLst>
            <a:ext uri="{FF2B5EF4-FFF2-40B4-BE49-F238E27FC236}">
              <a16:creationId xmlns:a16="http://schemas.microsoft.com/office/drawing/2014/main" id="{00000000-0008-0000-0700-00004C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1613" name="Text Box 5">
          <a:extLst>
            <a:ext uri="{FF2B5EF4-FFF2-40B4-BE49-F238E27FC236}">
              <a16:creationId xmlns:a16="http://schemas.microsoft.com/office/drawing/2014/main" id="{00000000-0008-0000-0700-00004D060000}"/>
            </a:ext>
          </a:extLst>
        </xdr:cNvPr>
        <xdr:cNvSpPr txBox="1">
          <a:spLocks noChangeArrowheads="1"/>
        </xdr:cNvSpPr>
      </xdr:nvSpPr>
      <xdr:spPr bwMode="auto">
        <a:xfrm>
          <a:off x="3952875" y="288226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614" name="Text Box 38">
          <a:extLst>
            <a:ext uri="{FF2B5EF4-FFF2-40B4-BE49-F238E27FC236}">
              <a16:creationId xmlns:a16="http://schemas.microsoft.com/office/drawing/2014/main" id="{00000000-0008-0000-0700-00004E060000}"/>
            </a:ext>
          </a:extLst>
        </xdr:cNvPr>
        <xdr:cNvSpPr txBox="1">
          <a:spLocks noChangeArrowheads="1"/>
        </xdr:cNvSpPr>
      </xdr:nvSpPr>
      <xdr:spPr bwMode="auto">
        <a:xfrm>
          <a:off x="3952875" y="28822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1615" name="Text Box 38">
          <a:extLst>
            <a:ext uri="{FF2B5EF4-FFF2-40B4-BE49-F238E27FC236}">
              <a16:creationId xmlns:a16="http://schemas.microsoft.com/office/drawing/2014/main" id="{00000000-0008-0000-0700-00004F060000}"/>
            </a:ext>
          </a:extLst>
        </xdr:cNvPr>
        <xdr:cNvSpPr txBox="1">
          <a:spLocks noChangeArrowheads="1"/>
        </xdr:cNvSpPr>
      </xdr:nvSpPr>
      <xdr:spPr bwMode="auto">
        <a:xfrm>
          <a:off x="3952875" y="28822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616" name="Text Box 38">
          <a:extLst>
            <a:ext uri="{FF2B5EF4-FFF2-40B4-BE49-F238E27FC236}">
              <a16:creationId xmlns:a16="http://schemas.microsoft.com/office/drawing/2014/main" id="{00000000-0008-0000-0700-000050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617" name="Text Box 38">
          <a:extLst>
            <a:ext uri="{FF2B5EF4-FFF2-40B4-BE49-F238E27FC236}">
              <a16:creationId xmlns:a16="http://schemas.microsoft.com/office/drawing/2014/main" id="{00000000-0008-0000-0700-000051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618" name="Text Box 38">
          <a:extLst>
            <a:ext uri="{FF2B5EF4-FFF2-40B4-BE49-F238E27FC236}">
              <a16:creationId xmlns:a16="http://schemas.microsoft.com/office/drawing/2014/main" id="{00000000-0008-0000-0700-000052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619" name="Text Box 38">
          <a:extLst>
            <a:ext uri="{FF2B5EF4-FFF2-40B4-BE49-F238E27FC236}">
              <a16:creationId xmlns:a16="http://schemas.microsoft.com/office/drawing/2014/main" id="{00000000-0008-0000-0700-000053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620" name="Text Box 38">
          <a:extLst>
            <a:ext uri="{FF2B5EF4-FFF2-40B4-BE49-F238E27FC236}">
              <a16:creationId xmlns:a16="http://schemas.microsoft.com/office/drawing/2014/main" id="{00000000-0008-0000-0700-000054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621" name="Text Box 38">
          <a:extLst>
            <a:ext uri="{FF2B5EF4-FFF2-40B4-BE49-F238E27FC236}">
              <a16:creationId xmlns:a16="http://schemas.microsoft.com/office/drawing/2014/main" id="{00000000-0008-0000-0700-000055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622" name="Text Box 38">
          <a:extLst>
            <a:ext uri="{FF2B5EF4-FFF2-40B4-BE49-F238E27FC236}">
              <a16:creationId xmlns:a16="http://schemas.microsoft.com/office/drawing/2014/main" id="{00000000-0008-0000-0700-000056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623" name="Text Box 38">
          <a:extLst>
            <a:ext uri="{FF2B5EF4-FFF2-40B4-BE49-F238E27FC236}">
              <a16:creationId xmlns:a16="http://schemas.microsoft.com/office/drawing/2014/main" id="{00000000-0008-0000-0700-000057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624" name="Text Box 38">
          <a:extLst>
            <a:ext uri="{FF2B5EF4-FFF2-40B4-BE49-F238E27FC236}">
              <a16:creationId xmlns:a16="http://schemas.microsoft.com/office/drawing/2014/main" id="{00000000-0008-0000-0700-000058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625" name="Text Box 38">
          <a:extLst>
            <a:ext uri="{FF2B5EF4-FFF2-40B4-BE49-F238E27FC236}">
              <a16:creationId xmlns:a16="http://schemas.microsoft.com/office/drawing/2014/main" id="{00000000-0008-0000-0700-000059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626" name="Text Box 38">
          <a:extLst>
            <a:ext uri="{FF2B5EF4-FFF2-40B4-BE49-F238E27FC236}">
              <a16:creationId xmlns:a16="http://schemas.microsoft.com/office/drawing/2014/main" id="{00000000-0008-0000-0700-00005A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627" name="Text Box 38">
          <a:extLst>
            <a:ext uri="{FF2B5EF4-FFF2-40B4-BE49-F238E27FC236}">
              <a16:creationId xmlns:a16="http://schemas.microsoft.com/office/drawing/2014/main" id="{00000000-0008-0000-0700-00005B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628" name="Text Box 38">
          <a:extLst>
            <a:ext uri="{FF2B5EF4-FFF2-40B4-BE49-F238E27FC236}">
              <a16:creationId xmlns:a16="http://schemas.microsoft.com/office/drawing/2014/main" id="{00000000-0008-0000-0700-00005C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1629" name="Text Box 38">
          <a:extLst>
            <a:ext uri="{FF2B5EF4-FFF2-40B4-BE49-F238E27FC236}">
              <a16:creationId xmlns:a16="http://schemas.microsoft.com/office/drawing/2014/main" id="{00000000-0008-0000-0700-00005D060000}"/>
            </a:ext>
          </a:extLst>
        </xdr:cNvPr>
        <xdr:cNvSpPr txBox="1">
          <a:spLocks noChangeArrowheads="1"/>
        </xdr:cNvSpPr>
      </xdr:nvSpPr>
      <xdr:spPr bwMode="auto">
        <a:xfrm>
          <a:off x="450532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630" name="Text Box 39">
          <a:extLst>
            <a:ext uri="{FF2B5EF4-FFF2-40B4-BE49-F238E27FC236}">
              <a16:creationId xmlns:a16="http://schemas.microsoft.com/office/drawing/2014/main" id="{00000000-0008-0000-0700-00005E06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631" name="Text Box 39">
          <a:extLst>
            <a:ext uri="{FF2B5EF4-FFF2-40B4-BE49-F238E27FC236}">
              <a16:creationId xmlns:a16="http://schemas.microsoft.com/office/drawing/2014/main" id="{00000000-0008-0000-0700-00005F06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632" name="Text Box 39">
          <a:extLst>
            <a:ext uri="{FF2B5EF4-FFF2-40B4-BE49-F238E27FC236}">
              <a16:creationId xmlns:a16="http://schemas.microsoft.com/office/drawing/2014/main" id="{00000000-0008-0000-0700-000060060000}"/>
            </a:ext>
          </a:extLst>
        </xdr:cNvPr>
        <xdr:cNvSpPr txBox="1">
          <a:spLocks noChangeArrowheads="1"/>
        </xdr:cNvSpPr>
      </xdr:nvSpPr>
      <xdr:spPr bwMode="auto">
        <a:xfrm>
          <a:off x="4143375" y="28822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633" name="Text Box 38">
          <a:extLst>
            <a:ext uri="{FF2B5EF4-FFF2-40B4-BE49-F238E27FC236}">
              <a16:creationId xmlns:a16="http://schemas.microsoft.com/office/drawing/2014/main" id="{00000000-0008-0000-0700-000061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634" name="Text Box 38">
          <a:extLst>
            <a:ext uri="{FF2B5EF4-FFF2-40B4-BE49-F238E27FC236}">
              <a16:creationId xmlns:a16="http://schemas.microsoft.com/office/drawing/2014/main" id="{00000000-0008-0000-0700-000062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635" name="Text Box 38">
          <a:extLst>
            <a:ext uri="{FF2B5EF4-FFF2-40B4-BE49-F238E27FC236}">
              <a16:creationId xmlns:a16="http://schemas.microsoft.com/office/drawing/2014/main" id="{00000000-0008-0000-0700-000063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636" name="Text Box 38">
          <a:extLst>
            <a:ext uri="{FF2B5EF4-FFF2-40B4-BE49-F238E27FC236}">
              <a16:creationId xmlns:a16="http://schemas.microsoft.com/office/drawing/2014/main" id="{00000000-0008-0000-0700-000064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637" name="Text Box 38">
          <a:extLst>
            <a:ext uri="{FF2B5EF4-FFF2-40B4-BE49-F238E27FC236}">
              <a16:creationId xmlns:a16="http://schemas.microsoft.com/office/drawing/2014/main" id="{00000000-0008-0000-0700-000065060000}"/>
            </a:ext>
          </a:extLst>
        </xdr:cNvPr>
        <xdr:cNvSpPr txBox="1">
          <a:spLocks noChangeArrowheads="1"/>
        </xdr:cNvSpPr>
      </xdr:nvSpPr>
      <xdr:spPr bwMode="auto">
        <a:xfrm>
          <a:off x="3952875" y="28822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638" name="Text Box 38">
          <a:extLst>
            <a:ext uri="{FF2B5EF4-FFF2-40B4-BE49-F238E27FC236}">
              <a16:creationId xmlns:a16="http://schemas.microsoft.com/office/drawing/2014/main" id="{00000000-0008-0000-0700-000066060000}"/>
            </a:ext>
          </a:extLst>
        </xdr:cNvPr>
        <xdr:cNvSpPr txBox="1">
          <a:spLocks noChangeArrowheads="1"/>
        </xdr:cNvSpPr>
      </xdr:nvSpPr>
      <xdr:spPr bwMode="auto">
        <a:xfrm>
          <a:off x="3952875" y="288226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600075"/>
    <xdr:sp macro="" textlink="">
      <xdr:nvSpPr>
        <xdr:cNvPr id="1639" name="Text Box 2">
          <a:extLst>
            <a:ext uri="{FF2B5EF4-FFF2-40B4-BE49-F238E27FC236}">
              <a16:creationId xmlns:a16="http://schemas.microsoft.com/office/drawing/2014/main" id="{00000000-0008-0000-0700-000067060000}"/>
            </a:ext>
          </a:extLst>
        </xdr:cNvPr>
        <xdr:cNvSpPr txBox="1">
          <a:spLocks noChangeArrowheads="1"/>
        </xdr:cNvSpPr>
      </xdr:nvSpPr>
      <xdr:spPr bwMode="auto">
        <a:xfrm>
          <a:off x="3952875" y="288226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447800"/>
    <xdr:sp macro="" textlink="">
      <xdr:nvSpPr>
        <xdr:cNvPr id="1640" name="Text Box 9">
          <a:extLst>
            <a:ext uri="{FF2B5EF4-FFF2-40B4-BE49-F238E27FC236}">
              <a16:creationId xmlns:a16="http://schemas.microsoft.com/office/drawing/2014/main" id="{00000000-0008-0000-0700-000068060000}"/>
            </a:ext>
          </a:extLst>
        </xdr:cNvPr>
        <xdr:cNvSpPr txBox="1">
          <a:spLocks noChangeArrowheads="1"/>
        </xdr:cNvSpPr>
      </xdr:nvSpPr>
      <xdr:spPr bwMode="auto">
        <a:xfrm>
          <a:off x="3952875" y="2882265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447800"/>
    <xdr:sp macro="" textlink="">
      <xdr:nvSpPr>
        <xdr:cNvPr id="1641" name="Text Box 10">
          <a:extLst>
            <a:ext uri="{FF2B5EF4-FFF2-40B4-BE49-F238E27FC236}">
              <a16:creationId xmlns:a16="http://schemas.microsoft.com/office/drawing/2014/main" id="{00000000-0008-0000-0700-000069060000}"/>
            </a:ext>
          </a:extLst>
        </xdr:cNvPr>
        <xdr:cNvSpPr txBox="1">
          <a:spLocks noChangeArrowheads="1"/>
        </xdr:cNvSpPr>
      </xdr:nvSpPr>
      <xdr:spPr bwMode="auto">
        <a:xfrm>
          <a:off x="3952875" y="2882265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447800"/>
    <xdr:sp macro="" textlink="">
      <xdr:nvSpPr>
        <xdr:cNvPr id="1642" name="Text Box 11">
          <a:extLst>
            <a:ext uri="{FF2B5EF4-FFF2-40B4-BE49-F238E27FC236}">
              <a16:creationId xmlns:a16="http://schemas.microsoft.com/office/drawing/2014/main" id="{00000000-0008-0000-0700-00006A060000}"/>
            </a:ext>
          </a:extLst>
        </xdr:cNvPr>
        <xdr:cNvSpPr txBox="1">
          <a:spLocks noChangeArrowheads="1"/>
        </xdr:cNvSpPr>
      </xdr:nvSpPr>
      <xdr:spPr bwMode="auto">
        <a:xfrm>
          <a:off x="3952875" y="2882265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447800"/>
    <xdr:sp macro="" textlink="">
      <xdr:nvSpPr>
        <xdr:cNvPr id="1643" name="Text Box 12">
          <a:extLst>
            <a:ext uri="{FF2B5EF4-FFF2-40B4-BE49-F238E27FC236}">
              <a16:creationId xmlns:a16="http://schemas.microsoft.com/office/drawing/2014/main" id="{00000000-0008-0000-0700-00006B060000}"/>
            </a:ext>
          </a:extLst>
        </xdr:cNvPr>
        <xdr:cNvSpPr txBox="1">
          <a:spLocks noChangeArrowheads="1"/>
        </xdr:cNvSpPr>
      </xdr:nvSpPr>
      <xdr:spPr bwMode="auto">
        <a:xfrm>
          <a:off x="3952875" y="2882265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447800"/>
    <xdr:sp macro="" textlink="">
      <xdr:nvSpPr>
        <xdr:cNvPr id="1644" name="Text Box 13">
          <a:extLst>
            <a:ext uri="{FF2B5EF4-FFF2-40B4-BE49-F238E27FC236}">
              <a16:creationId xmlns:a16="http://schemas.microsoft.com/office/drawing/2014/main" id="{00000000-0008-0000-0700-00006C060000}"/>
            </a:ext>
          </a:extLst>
        </xdr:cNvPr>
        <xdr:cNvSpPr txBox="1">
          <a:spLocks noChangeArrowheads="1"/>
        </xdr:cNvSpPr>
      </xdr:nvSpPr>
      <xdr:spPr bwMode="auto">
        <a:xfrm>
          <a:off x="3952875" y="2882265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447800"/>
    <xdr:sp macro="" textlink="">
      <xdr:nvSpPr>
        <xdr:cNvPr id="1645" name="Text Box 14">
          <a:extLst>
            <a:ext uri="{FF2B5EF4-FFF2-40B4-BE49-F238E27FC236}">
              <a16:creationId xmlns:a16="http://schemas.microsoft.com/office/drawing/2014/main" id="{00000000-0008-0000-0700-00006D060000}"/>
            </a:ext>
          </a:extLst>
        </xdr:cNvPr>
        <xdr:cNvSpPr txBox="1">
          <a:spLocks noChangeArrowheads="1"/>
        </xdr:cNvSpPr>
      </xdr:nvSpPr>
      <xdr:spPr bwMode="auto">
        <a:xfrm>
          <a:off x="3952875" y="2882265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447800"/>
    <xdr:sp macro="" textlink="">
      <xdr:nvSpPr>
        <xdr:cNvPr id="1646" name="Text Box 15">
          <a:extLst>
            <a:ext uri="{FF2B5EF4-FFF2-40B4-BE49-F238E27FC236}">
              <a16:creationId xmlns:a16="http://schemas.microsoft.com/office/drawing/2014/main" id="{00000000-0008-0000-0700-00006E060000}"/>
            </a:ext>
          </a:extLst>
        </xdr:cNvPr>
        <xdr:cNvSpPr txBox="1">
          <a:spLocks noChangeArrowheads="1"/>
        </xdr:cNvSpPr>
      </xdr:nvSpPr>
      <xdr:spPr bwMode="auto">
        <a:xfrm>
          <a:off x="3952875" y="2882265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447800"/>
    <xdr:sp macro="" textlink="">
      <xdr:nvSpPr>
        <xdr:cNvPr id="1647" name="Text Box 16">
          <a:extLst>
            <a:ext uri="{FF2B5EF4-FFF2-40B4-BE49-F238E27FC236}">
              <a16:creationId xmlns:a16="http://schemas.microsoft.com/office/drawing/2014/main" id="{00000000-0008-0000-0700-00006F060000}"/>
            </a:ext>
          </a:extLst>
        </xdr:cNvPr>
        <xdr:cNvSpPr txBox="1">
          <a:spLocks noChangeArrowheads="1"/>
        </xdr:cNvSpPr>
      </xdr:nvSpPr>
      <xdr:spPr bwMode="auto">
        <a:xfrm>
          <a:off x="3952875" y="2882265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447800"/>
    <xdr:sp macro="" textlink="">
      <xdr:nvSpPr>
        <xdr:cNvPr id="1648" name="Text Box 17">
          <a:extLst>
            <a:ext uri="{FF2B5EF4-FFF2-40B4-BE49-F238E27FC236}">
              <a16:creationId xmlns:a16="http://schemas.microsoft.com/office/drawing/2014/main" id="{00000000-0008-0000-0700-000070060000}"/>
            </a:ext>
          </a:extLst>
        </xdr:cNvPr>
        <xdr:cNvSpPr txBox="1">
          <a:spLocks noChangeArrowheads="1"/>
        </xdr:cNvSpPr>
      </xdr:nvSpPr>
      <xdr:spPr bwMode="auto">
        <a:xfrm>
          <a:off x="3952875" y="2882265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1447800"/>
    <xdr:sp macro="" textlink="">
      <xdr:nvSpPr>
        <xdr:cNvPr id="1649" name="Text Box 18">
          <a:extLst>
            <a:ext uri="{FF2B5EF4-FFF2-40B4-BE49-F238E27FC236}">
              <a16:creationId xmlns:a16="http://schemas.microsoft.com/office/drawing/2014/main" id="{00000000-0008-0000-0700-000071060000}"/>
            </a:ext>
          </a:extLst>
        </xdr:cNvPr>
        <xdr:cNvSpPr txBox="1">
          <a:spLocks noChangeArrowheads="1"/>
        </xdr:cNvSpPr>
      </xdr:nvSpPr>
      <xdr:spPr bwMode="auto">
        <a:xfrm>
          <a:off x="3952875" y="28822650"/>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650" name="Text Box 2">
          <a:extLst>
            <a:ext uri="{FF2B5EF4-FFF2-40B4-BE49-F238E27FC236}">
              <a16:creationId xmlns:a16="http://schemas.microsoft.com/office/drawing/2014/main" id="{00000000-0008-0000-0700-000072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51" name="Text Box 6">
          <a:extLst>
            <a:ext uri="{FF2B5EF4-FFF2-40B4-BE49-F238E27FC236}">
              <a16:creationId xmlns:a16="http://schemas.microsoft.com/office/drawing/2014/main" id="{00000000-0008-0000-0700-000073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52" name="Text Box 7">
          <a:extLst>
            <a:ext uri="{FF2B5EF4-FFF2-40B4-BE49-F238E27FC236}">
              <a16:creationId xmlns:a16="http://schemas.microsoft.com/office/drawing/2014/main" id="{00000000-0008-0000-0700-000074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53" name="Text Box 8">
          <a:extLst>
            <a:ext uri="{FF2B5EF4-FFF2-40B4-BE49-F238E27FC236}">
              <a16:creationId xmlns:a16="http://schemas.microsoft.com/office/drawing/2014/main" id="{00000000-0008-0000-0700-000075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54" name="Text Box 9">
          <a:extLst>
            <a:ext uri="{FF2B5EF4-FFF2-40B4-BE49-F238E27FC236}">
              <a16:creationId xmlns:a16="http://schemas.microsoft.com/office/drawing/2014/main" id="{00000000-0008-0000-0700-000076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55" name="Text Box 10">
          <a:extLst>
            <a:ext uri="{FF2B5EF4-FFF2-40B4-BE49-F238E27FC236}">
              <a16:creationId xmlns:a16="http://schemas.microsoft.com/office/drawing/2014/main" id="{00000000-0008-0000-0700-000077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656" name="Text Box 11">
          <a:extLst>
            <a:ext uri="{FF2B5EF4-FFF2-40B4-BE49-F238E27FC236}">
              <a16:creationId xmlns:a16="http://schemas.microsoft.com/office/drawing/2014/main" id="{00000000-0008-0000-0700-00007806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657" name="Text Box 12">
          <a:extLst>
            <a:ext uri="{FF2B5EF4-FFF2-40B4-BE49-F238E27FC236}">
              <a16:creationId xmlns:a16="http://schemas.microsoft.com/office/drawing/2014/main" id="{00000000-0008-0000-0700-00007906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58" name="Text Box 13">
          <a:extLst>
            <a:ext uri="{FF2B5EF4-FFF2-40B4-BE49-F238E27FC236}">
              <a16:creationId xmlns:a16="http://schemas.microsoft.com/office/drawing/2014/main" id="{00000000-0008-0000-0700-00007A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59" name="Text Box 14">
          <a:extLst>
            <a:ext uri="{FF2B5EF4-FFF2-40B4-BE49-F238E27FC236}">
              <a16:creationId xmlns:a16="http://schemas.microsoft.com/office/drawing/2014/main" id="{00000000-0008-0000-0700-00007B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660" name="Text Box 15">
          <a:extLst>
            <a:ext uri="{FF2B5EF4-FFF2-40B4-BE49-F238E27FC236}">
              <a16:creationId xmlns:a16="http://schemas.microsoft.com/office/drawing/2014/main" id="{00000000-0008-0000-0700-00007C06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661" name="Text Box 16">
          <a:extLst>
            <a:ext uri="{FF2B5EF4-FFF2-40B4-BE49-F238E27FC236}">
              <a16:creationId xmlns:a16="http://schemas.microsoft.com/office/drawing/2014/main" id="{00000000-0008-0000-0700-00007D06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62" name="Text Box 17">
          <a:extLst>
            <a:ext uri="{FF2B5EF4-FFF2-40B4-BE49-F238E27FC236}">
              <a16:creationId xmlns:a16="http://schemas.microsoft.com/office/drawing/2014/main" id="{00000000-0008-0000-0700-00007E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63" name="Text Box 18">
          <a:extLst>
            <a:ext uri="{FF2B5EF4-FFF2-40B4-BE49-F238E27FC236}">
              <a16:creationId xmlns:a16="http://schemas.microsoft.com/office/drawing/2014/main" id="{00000000-0008-0000-0700-00007F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664" name="Text Box 19">
          <a:extLst>
            <a:ext uri="{FF2B5EF4-FFF2-40B4-BE49-F238E27FC236}">
              <a16:creationId xmlns:a16="http://schemas.microsoft.com/office/drawing/2014/main" id="{00000000-0008-0000-0700-00008006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665" name="Text Box 20">
          <a:extLst>
            <a:ext uri="{FF2B5EF4-FFF2-40B4-BE49-F238E27FC236}">
              <a16:creationId xmlns:a16="http://schemas.microsoft.com/office/drawing/2014/main" id="{00000000-0008-0000-0700-00008106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66" name="Text Box 22">
          <a:extLst>
            <a:ext uri="{FF2B5EF4-FFF2-40B4-BE49-F238E27FC236}">
              <a16:creationId xmlns:a16="http://schemas.microsoft.com/office/drawing/2014/main" id="{00000000-0008-0000-0700-000082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67" name="Text Box 23">
          <a:extLst>
            <a:ext uri="{FF2B5EF4-FFF2-40B4-BE49-F238E27FC236}">
              <a16:creationId xmlns:a16="http://schemas.microsoft.com/office/drawing/2014/main" id="{00000000-0008-0000-0700-000083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668" name="Text Box 24">
          <a:extLst>
            <a:ext uri="{FF2B5EF4-FFF2-40B4-BE49-F238E27FC236}">
              <a16:creationId xmlns:a16="http://schemas.microsoft.com/office/drawing/2014/main" id="{00000000-0008-0000-0700-00008406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669" name="Text Box 25">
          <a:extLst>
            <a:ext uri="{FF2B5EF4-FFF2-40B4-BE49-F238E27FC236}">
              <a16:creationId xmlns:a16="http://schemas.microsoft.com/office/drawing/2014/main" id="{00000000-0008-0000-0700-00008506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70" name="Text Box 3">
          <a:extLst>
            <a:ext uri="{FF2B5EF4-FFF2-40B4-BE49-F238E27FC236}">
              <a16:creationId xmlns:a16="http://schemas.microsoft.com/office/drawing/2014/main" id="{00000000-0008-0000-0700-000086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71" name="Text Box 4">
          <a:extLst>
            <a:ext uri="{FF2B5EF4-FFF2-40B4-BE49-F238E27FC236}">
              <a16:creationId xmlns:a16="http://schemas.microsoft.com/office/drawing/2014/main" id="{00000000-0008-0000-0700-000087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72" name="Text Box 5">
          <a:extLst>
            <a:ext uri="{FF2B5EF4-FFF2-40B4-BE49-F238E27FC236}">
              <a16:creationId xmlns:a16="http://schemas.microsoft.com/office/drawing/2014/main" id="{00000000-0008-0000-0700-000088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73" name="Text Box 6">
          <a:extLst>
            <a:ext uri="{FF2B5EF4-FFF2-40B4-BE49-F238E27FC236}">
              <a16:creationId xmlns:a16="http://schemas.microsoft.com/office/drawing/2014/main" id="{00000000-0008-0000-0700-000089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74" name="Text Box 7">
          <a:extLst>
            <a:ext uri="{FF2B5EF4-FFF2-40B4-BE49-F238E27FC236}">
              <a16:creationId xmlns:a16="http://schemas.microsoft.com/office/drawing/2014/main" id="{00000000-0008-0000-0700-00008A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75" name="Text Box 8">
          <a:extLst>
            <a:ext uri="{FF2B5EF4-FFF2-40B4-BE49-F238E27FC236}">
              <a16:creationId xmlns:a16="http://schemas.microsoft.com/office/drawing/2014/main" id="{00000000-0008-0000-0700-00008B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76" name="Text Box 17">
          <a:extLst>
            <a:ext uri="{FF2B5EF4-FFF2-40B4-BE49-F238E27FC236}">
              <a16:creationId xmlns:a16="http://schemas.microsoft.com/office/drawing/2014/main" id="{00000000-0008-0000-0700-00008C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77" name="Text Box 54">
          <a:extLst>
            <a:ext uri="{FF2B5EF4-FFF2-40B4-BE49-F238E27FC236}">
              <a16:creationId xmlns:a16="http://schemas.microsoft.com/office/drawing/2014/main" id="{00000000-0008-0000-0700-00008D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78" name="Text Box 55">
          <a:extLst>
            <a:ext uri="{FF2B5EF4-FFF2-40B4-BE49-F238E27FC236}">
              <a16:creationId xmlns:a16="http://schemas.microsoft.com/office/drawing/2014/main" id="{00000000-0008-0000-0700-00008E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79" name="Text Box 56">
          <a:extLst>
            <a:ext uri="{FF2B5EF4-FFF2-40B4-BE49-F238E27FC236}">
              <a16:creationId xmlns:a16="http://schemas.microsoft.com/office/drawing/2014/main" id="{00000000-0008-0000-0700-00008F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80" name="Text Box 57">
          <a:extLst>
            <a:ext uri="{FF2B5EF4-FFF2-40B4-BE49-F238E27FC236}">
              <a16:creationId xmlns:a16="http://schemas.microsoft.com/office/drawing/2014/main" id="{00000000-0008-0000-0700-000090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81" name="Text Box 2">
          <a:extLst>
            <a:ext uri="{FF2B5EF4-FFF2-40B4-BE49-F238E27FC236}">
              <a16:creationId xmlns:a16="http://schemas.microsoft.com/office/drawing/2014/main" id="{00000000-0008-0000-0700-000091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82" name="Text Box 6">
          <a:extLst>
            <a:ext uri="{FF2B5EF4-FFF2-40B4-BE49-F238E27FC236}">
              <a16:creationId xmlns:a16="http://schemas.microsoft.com/office/drawing/2014/main" id="{00000000-0008-0000-0700-000092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83" name="Text Box 7">
          <a:extLst>
            <a:ext uri="{FF2B5EF4-FFF2-40B4-BE49-F238E27FC236}">
              <a16:creationId xmlns:a16="http://schemas.microsoft.com/office/drawing/2014/main" id="{00000000-0008-0000-0700-000093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84" name="Text Box 8">
          <a:extLst>
            <a:ext uri="{FF2B5EF4-FFF2-40B4-BE49-F238E27FC236}">
              <a16:creationId xmlns:a16="http://schemas.microsoft.com/office/drawing/2014/main" id="{00000000-0008-0000-0700-000094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85" name="Text Box 9">
          <a:extLst>
            <a:ext uri="{FF2B5EF4-FFF2-40B4-BE49-F238E27FC236}">
              <a16:creationId xmlns:a16="http://schemas.microsoft.com/office/drawing/2014/main" id="{00000000-0008-0000-0700-000095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86" name="Text Box 10">
          <a:extLst>
            <a:ext uri="{FF2B5EF4-FFF2-40B4-BE49-F238E27FC236}">
              <a16:creationId xmlns:a16="http://schemas.microsoft.com/office/drawing/2014/main" id="{00000000-0008-0000-0700-000096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687" name="Text Box 11">
          <a:extLst>
            <a:ext uri="{FF2B5EF4-FFF2-40B4-BE49-F238E27FC236}">
              <a16:creationId xmlns:a16="http://schemas.microsoft.com/office/drawing/2014/main" id="{00000000-0008-0000-0700-00009706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688" name="Text Box 12">
          <a:extLst>
            <a:ext uri="{FF2B5EF4-FFF2-40B4-BE49-F238E27FC236}">
              <a16:creationId xmlns:a16="http://schemas.microsoft.com/office/drawing/2014/main" id="{00000000-0008-0000-0700-00009806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89" name="Text Box 13">
          <a:extLst>
            <a:ext uri="{FF2B5EF4-FFF2-40B4-BE49-F238E27FC236}">
              <a16:creationId xmlns:a16="http://schemas.microsoft.com/office/drawing/2014/main" id="{00000000-0008-0000-0700-000099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90" name="Text Box 14">
          <a:extLst>
            <a:ext uri="{FF2B5EF4-FFF2-40B4-BE49-F238E27FC236}">
              <a16:creationId xmlns:a16="http://schemas.microsoft.com/office/drawing/2014/main" id="{00000000-0008-0000-0700-00009A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691" name="Text Box 15">
          <a:extLst>
            <a:ext uri="{FF2B5EF4-FFF2-40B4-BE49-F238E27FC236}">
              <a16:creationId xmlns:a16="http://schemas.microsoft.com/office/drawing/2014/main" id="{00000000-0008-0000-0700-00009B06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692" name="Text Box 16">
          <a:extLst>
            <a:ext uri="{FF2B5EF4-FFF2-40B4-BE49-F238E27FC236}">
              <a16:creationId xmlns:a16="http://schemas.microsoft.com/office/drawing/2014/main" id="{00000000-0008-0000-0700-00009C06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93" name="Text Box 17">
          <a:extLst>
            <a:ext uri="{FF2B5EF4-FFF2-40B4-BE49-F238E27FC236}">
              <a16:creationId xmlns:a16="http://schemas.microsoft.com/office/drawing/2014/main" id="{00000000-0008-0000-0700-00009D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94" name="Text Box 18">
          <a:extLst>
            <a:ext uri="{FF2B5EF4-FFF2-40B4-BE49-F238E27FC236}">
              <a16:creationId xmlns:a16="http://schemas.microsoft.com/office/drawing/2014/main" id="{00000000-0008-0000-0700-00009E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695" name="Text Box 19">
          <a:extLst>
            <a:ext uri="{FF2B5EF4-FFF2-40B4-BE49-F238E27FC236}">
              <a16:creationId xmlns:a16="http://schemas.microsoft.com/office/drawing/2014/main" id="{00000000-0008-0000-0700-00009F06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696" name="Text Box 20">
          <a:extLst>
            <a:ext uri="{FF2B5EF4-FFF2-40B4-BE49-F238E27FC236}">
              <a16:creationId xmlns:a16="http://schemas.microsoft.com/office/drawing/2014/main" id="{00000000-0008-0000-0700-0000A006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97" name="Text Box 22">
          <a:extLst>
            <a:ext uri="{FF2B5EF4-FFF2-40B4-BE49-F238E27FC236}">
              <a16:creationId xmlns:a16="http://schemas.microsoft.com/office/drawing/2014/main" id="{00000000-0008-0000-0700-0000A1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698" name="Text Box 23">
          <a:extLst>
            <a:ext uri="{FF2B5EF4-FFF2-40B4-BE49-F238E27FC236}">
              <a16:creationId xmlns:a16="http://schemas.microsoft.com/office/drawing/2014/main" id="{00000000-0008-0000-0700-0000A2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699" name="Text Box 24">
          <a:extLst>
            <a:ext uri="{FF2B5EF4-FFF2-40B4-BE49-F238E27FC236}">
              <a16:creationId xmlns:a16="http://schemas.microsoft.com/office/drawing/2014/main" id="{00000000-0008-0000-0700-0000A306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700" name="Text Box 25">
          <a:extLst>
            <a:ext uri="{FF2B5EF4-FFF2-40B4-BE49-F238E27FC236}">
              <a16:creationId xmlns:a16="http://schemas.microsoft.com/office/drawing/2014/main" id="{00000000-0008-0000-0700-0000A406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01" name="Text Box 3">
          <a:extLst>
            <a:ext uri="{FF2B5EF4-FFF2-40B4-BE49-F238E27FC236}">
              <a16:creationId xmlns:a16="http://schemas.microsoft.com/office/drawing/2014/main" id="{00000000-0008-0000-0700-0000A5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02" name="Text Box 4">
          <a:extLst>
            <a:ext uri="{FF2B5EF4-FFF2-40B4-BE49-F238E27FC236}">
              <a16:creationId xmlns:a16="http://schemas.microsoft.com/office/drawing/2014/main" id="{00000000-0008-0000-0700-0000A6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03" name="Text Box 5">
          <a:extLst>
            <a:ext uri="{FF2B5EF4-FFF2-40B4-BE49-F238E27FC236}">
              <a16:creationId xmlns:a16="http://schemas.microsoft.com/office/drawing/2014/main" id="{00000000-0008-0000-0700-0000A7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04" name="Text Box 6">
          <a:extLst>
            <a:ext uri="{FF2B5EF4-FFF2-40B4-BE49-F238E27FC236}">
              <a16:creationId xmlns:a16="http://schemas.microsoft.com/office/drawing/2014/main" id="{00000000-0008-0000-0700-0000A8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05" name="Text Box 7">
          <a:extLst>
            <a:ext uri="{FF2B5EF4-FFF2-40B4-BE49-F238E27FC236}">
              <a16:creationId xmlns:a16="http://schemas.microsoft.com/office/drawing/2014/main" id="{00000000-0008-0000-0700-0000A9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06" name="Text Box 8">
          <a:extLst>
            <a:ext uri="{FF2B5EF4-FFF2-40B4-BE49-F238E27FC236}">
              <a16:creationId xmlns:a16="http://schemas.microsoft.com/office/drawing/2014/main" id="{00000000-0008-0000-0700-0000AA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07" name="Text Box 17">
          <a:extLst>
            <a:ext uri="{FF2B5EF4-FFF2-40B4-BE49-F238E27FC236}">
              <a16:creationId xmlns:a16="http://schemas.microsoft.com/office/drawing/2014/main" id="{00000000-0008-0000-0700-0000AB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08" name="Text Box 54">
          <a:extLst>
            <a:ext uri="{FF2B5EF4-FFF2-40B4-BE49-F238E27FC236}">
              <a16:creationId xmlns:a16="http://schemas.microsoft.com/office/drawing/2014/main" id="{00000000-0008-0000-0700-0000AC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09" name="Text Box 55">
          <a:extLst>
            <a:ext uri="{FF2B5EF4-FFF2-40B4-BE49-F238E27FC236}">
              <a16:creationId xmlns:a16="http://schemas.microsoft.com/office/drawing/2014/main" id="{00000000-0008-0000-0700-0000AD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10" name="Text Box 56">
          <a:extLst>
            <a:ext uri="{FF2B5EF4-FFF2-40B4-BE49-F238E27FC236}">
              <a16:creationId xmlns:a16="http://schemas.microsoft.com/office/drawing/2014/main" id="{00000000-0008-0000-0700-0000AE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11" name="Text Box 57">
          <a:extLst>
            <a:ext uri="{FF2B5EF4-FFF2-40B4-BE49-F238E27FC236}">
              <a16:creationId xmlns:a16="http://schemas.microsoft.com/office/drawing/2014/main" id="{00000000-0008-0000-0700-0000AF06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12" name="Text Box 2">
          <a:extLst>
            <a:ext uri="{FF2B5EF4-FFF2-40B4-BE49-F238E27FC236}">
              <a16:creationId xmlns:a16="http://schemas.microsoft.com/office/drawing/2014/main" id="{00000000-0008-0000-0700-0000B0060000}"/>
            </a:ext>
          </a:extLst>
        </xdr:cNvPr>
        <xdr:cNvSpPr txBox="1">
          <a:spLocks noChangeArrowheads="1"/>
        </xdr:cNvSpPr>
      </xdr:nvSpPr>
      <xdr:spPr bwMode="auto">
        <a:xfrm>
          <a:off x="3952875" y="349758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13" name="Text Box 6">
          <a:extLst>
            <a:ext uri="{FF2B5EF4-FFF2-40B4-BE49-F238E27FC236}">
              <a16:creationId xmlns:a16="http://schemas.microsoft.com/office/drawing/2014/main" id="{00000000-0008-0000-0700-0000B1060000}"/>
            </a:ext>
          </a:extLst>
        </xdr:cNvPr>
        <xdr:cNvSpPr txBox="1">
          <a:spLocks noChangeArrowheads="1"/>
        </xdr:cNvSpPr>
      </xdr:nvSpPr>
      <xdr:spPr bwMode="auto">
        <a:xfrm>
          <a:off x="3952875" y="349758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14" name="Text Box 7">
          <a:extLst>
            <a:ext uri="{FF2B5EF4-FFF2-40B4-BE49-F238E27FC236}">
              <a16:creationId xmlns:a16="http://schemas.microsoft.com/office/drawing/2014/main" id="{00000000-0008-0000-0700-0000B2060000}"/>
            </a:ext>
          </a:extLst>
        </xdr:cNvPr>
        <xdr:cNvSpPr txBox="1">
          <a:spLocks noChangeArrowheads="1"/>
        </xdr:cNvSpPr>
      </xdr:nvSpPr>
      <xdr:spPr bwMode="auto">
        <a:xfrm>
          <a:off x="3952875" y="349758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15" name="Text Box 8">
          <a:extLst>
            <a:ext uri="{FF2B5EF4-FFF2-40B4-BE49-F238E27FC236}">
              <a16:creationId xmlns:a16="http://schemas.microsoft.com/office/drawing/2014/main" id="{00000000-0008-0000-0700-0000B3060000}"/>
            </a:ext>
          </a:extLst>
        </xdr:cNvPr>
        <xdr:cNvSpPr txBox="1">
          <a:spLocks noChangeArrowheads="1"/>
        </xdr:cNvSpPr>
      </xdr:nvSpPr>
      <xdr:spPr bwMode="auto">
        <a:xfrm>
          <a:off x="3952875" y="349758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16" name="Text Box 9">
          <a:extLst>
            <a:ext uri="{FF2B5EF4-FFF2-40B4-BE49-F238E27FC236}">
              <a16:creationId xmlns:a16="http://schemas.microsoft.com/office/drawing/2014/main" id="{00000000-0008-0000-0700-0000B4060000}"/>
            </a:ext>
          </a:extLst>
        </xdr:cNvPr>
        <xdr:cNvSpPr txBox="1">
          <a:spLocks noChangeArrowheads="1"/>
        </xdr:cNvSpPr>
      </xdr:nvSpPr>
      <xdr:spPr bwMode="auto">
        <a:xfrm>
          <a:off x="3952875" y="349758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17" name="Text Box 10">
          <a:extLst>
            <a:ext uri="{FF2B5EF4-FFF2-40B4-BE49-F238E27FC236}">
              <a16:creationId xmlns:a16="http://schemas.microsoft.com/office/drawing/2014/main" id="{00000000-0008-0000-0700-0000B5060000}"/>
            </a:ext>
          </a:extLst>
        </xdr:cNvPr>
        <xdr:cNvSpPr txBox="1">
          <a:spLocks noChangeArrowheads="1"/>
        </xdr:cNvSpPr>
      </xdr:nvSpPr>
      <xdr:spPr bwMode="auto">
        <a:xfrm>
          <a:off x="3952875" y="349758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718" name="Text Box 11">
          <a:extLst>
            <a:ext uri="{FF2B5EF4-FFF2-40B4-BE49-F238E27FC236}">
              <a16:creationId xmlns:a16="http://schemas.microsoft.com/office/drawing/2014/main" id="{00000000-0008-0000-0700-0000B6060000}"/>
            </a:ext>
          </a:extLst>
        </xdr:cNvPr>
        <xdr:cNvSpPr txBox="1">
          <a:spLocks noChangeArrowheads="1"/>
        </xdr:cNvSpPr>
      </xdr:nvSpPr>
      <xdr:spPr bwMode="auto">
        <a:xfrm>
          <a:off x="1714500" y="349758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719" name="Text Box 12">
          <a:extLst>
            <a:ext uri="{FF2B5EF4-FFF2-40B4-BE49-F238E27FC236}">
              <a16:creationId xmlns:a16="http://schemas.microsoft.com/office/drawing/2014/main" id="{00000000-0008-0000-0700-0000B7060000}"/>
            </a:ext>
          </a:extLst>
        </xdr:cNvPr>
        <xdr:cNvSpPr txBox="1">
          <a:spLocks noChangeArrowheads="1"/>
        </xdr:cNvSpPr>
      </xdr:nvSpPr>
      <xdr:spPr bwMode="auto">
        <a:xfrm>
          <a:off x="1714500" y="349758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20" name="Text Box 13">
          <a:extLst>
            <a:ext uri="{FF2B5EF4-FFF2-40B4-BE49-F238E27FC236}">
              <a16:creationId xmlns:a16="http://schemas.microsoft.com/office/drawing/2014/main" id="{00000000-0008-0000-0700-0000B8060000}"/>
            </a:ext>
          </a:extLst>
        </xdr:cNvPr>
        <xdr:cNvSpPr txBox="1">
          <a:spLocks noChangeArrowheads="1"/>
        </xdr:cNvSpPr>
      </xdr:nvSpPr>
      <xdr:spPr bwMode="auto">
        <a:xfrm>
          <a:off x="3952875" y="349758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21" name="Text Box 14">
          <a:extLst>
            <a:ext uri="{FF2B5EF4-FFF2-40B4-BE49-F238E27FC236}">
              <a16:creationId xmlns:a16="http://schemas.microsoft.com/office/drawing/2014/main" id="{00000000-0008-0000-0700-0000B9060000}"/>
            </a:ext>
          </a:extLst>
        </xdr:cNvPr>
        <xdr:cNvSpPr txBox="1">
          <a:spLocks noChangeArrowheads="1"/>
        </xdr:cNvSpPr>
      </xdr:nvSpPr>
      <xdr:spPr bwMode="auto">
        <a:xfrm>
          <a:off x="3952875" y="349758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722" name="Text Box 15">
          <a:extLst>
            <a:ext uri="{FF2B5EF4-FFF2-40B4-BE49-F238E27FC236}">
              <a16:creationId xmlns:a16="http://schemas.microsoft.com/office/drawing/2014/main" id="{00000000-0008-0000-0700-0000BA060000}"/>
            </a:ext>
          </a:extLst>
        </xdr:cNvPr>
        <xdr:cNvSpPr txBox="1">
          <a:spLocks noChangeArrowheads="1"/>
        </xdr:cNvSpPr>
      </xdr:nvSpPr>
      <xdr:spPr bwMode="auto">
        <a:xfrm>
          <a:off x="1714500" y="349758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723" name="Text Box 16">
          <a:extLst>
            <a:ext uri="{FF2B5EF4-FFF2-40B4-BE49-F238E27FC236}">
              <a16:creationId xmlns:a16="http://schemas.microsoft.com/office/drawing/2014/main" id="{00000000-0008-0000-0700-0000BB060000}"/>
            </a:ext>
          </a:extLst>
        </xdr:cNvPr>
        <xdr:cNvSpPr txBox="1">
          <a:spLocks noChangeArrowheads="1"/>
        </xdr:cNvSpPr>
      </xdr:nvSpPr>
      <xdr:spPr bwMode="auto">
        <a:xfrm>
          <a:off x="1714500" y="349758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24" name="Text Box 17">
          <a:extLst>
            <a:ext uri="{FF2B5EF4-FFF2-40B4-BE49-F238E27FC236}">
              <a16:creationId xmlns:a16="http://schemas.microsoft.com/office/drawing/2014/main" id="{00000000-0008-0000-0700-0000BC060000}"/>
            </a:ext>
          </a:extLst>
        </xdr:cNvPr>
        <xdr:cNvSpPr txBox="1">
          <a:spLocks noChangeArrowheads="1"/>
        </xdr:cNvSpPr>
      </xdr:nvSpPr>
      <xdr:spPr bwMode="auto">
        <a:xfrm>
          <a:off x="3952875" y="349758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25" name="Text Box 18">
          <a:extLst>
            <a:ext uri="{FF2B5EF4-FFF2-40B4-BE49-F238E27FC236}">
              <a16:creationId xmlns:a16="http://schemas.microsoft.com/office/drawing/2014/main" id="{00000000-0008-0000-0700-0000BD060000}"/>
            </a:ext>
          </a:extLst>
        </xdr:cNvPr>
        <xdr:cNvSpPr txBox="1">
          <a:spLocks noChangeArrowheads="1"/>
        </xdr:cNvSpPr>
      </xdr:nvSpPr>
      <xdr:spPr bwMode="auto">
        <a:xfrm>
          <a:off x="3952875" y="349758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726" name="Text Box 19">
          <a:extLst>
            <a:ext uri="{FF2B5EF4-FFF2-40B4-BE49-F238E27FC236}">
              <a16:creationId xmlns:a16="http://schemas.microsoft.com/office/drawing/2014/main" id="{00000000-0008-0000-0700-0000BE060000}"/>
            </a:ext>
          </a:extLst>
        </xdr:cNvPr>
        <xdr:cNvSpPr txBox="1">
          <a:spLocks noChangeArrowheads="1"/>
        </xdr:cNvSpPr>
      </xdr:nvSpPr>
      <xdr:spPr bwMode="auto">
        <a:xfrm>
          <a:off x="1714500" y="349758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727" name="Text Box 20">
          <a:extLst>
            <a:ext uri="{FF2B5EF4-FFF2-40B4-BE49-F238E27FC236}">
              <a16:creationId xmlns:a16="http://schemas.microsoft.com/office/drawing/2014/main" id="{00000000-0008-0000-0700-0000BF060000}"/>
            </a:ext>
          </a:extLst>
        </xdr:cNvPr>
        <xdr:cNvSpPr txBox="1">
          <a:spLocks noChangeArrowheads="1"/>
        </xdr:cNvSpPr>
      </xdr:nvSpPr>
      <xdr:spPr bwMode="auto">
        <a:xfrm>
          <a:off x="1714500" y="349758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28" name="Text Box 22">
          <a:extLst>
            <a:ext uri="{FF2B5EF4-FFF2-40B4-BE49-F238E27FC236}">
              <a16:creationId xmlns:a16="http://schemas.microsoft.com/office/drawing/2014/main" id="{00000000-0008-0000-0700-0000C0060000}"/>
            </a:ext>
          </a:extLst>
        </xdr:cNvPr>
        <xdr:cNvSpPr txBox="1">
          <a:spLocks noChangeArrowheads="1"/>
        </xdr:cNvSpPr>
      </xdr:nvSpPr>
      <xdr:spPr bwMode="auto">
        <a:xfrm>
          <a:off x="3952875" y="349758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29" name="Text Box 23">
          <a:extLst>
            <a:ext uri="{FF2B5EF4-FFF2-40B4-BE49-F238E27FC236}">
              <a16:creationId xmlns:a16="http://schemas.microsoft.com/office/drawing/2014/main" id="{00000000-0008-0000-0700-0000C1060000}"/>
            </a:ext>
          </a:extLst>
        </xdr:cNvPr>
        <xdr:cNvSpPr txBox="1">
          <a:spLocks noChangeArrowheads="1"/>
        </xdr:cNvSpPr>
      </xdr:nvSpPr>
      <xdr:spPr bwMode="auto">
        <a:xfrm>
          <a:off x="3952875" y="349758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730" name="Text Box 24">
          <a:extLst>
            <a:ext uri="{FF2B5EF4-FFF2-40B4-BE49-F238E27FC236}">
              <a16:creationId xmlns:a16="http://schemas.microsoft.com/office/drawing/2014/main" id="{00000000-0008-0000-0700-0000C2060000}"/>
            </a:ext>
          </a:extLst>
        </xdr:cNvPr>
        <xdr:cNvSpPr txBox="1">
          <a:spLocks noChangeArrowheads="1"/>
        </xdr:cNvSpPr>
      </xdr:nvSpPr>
      <xdr:spPr bwMode="auto">
        <a:xfrm>
          <a:off x="1714500" y="349758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1731" name="Text Box 25">
          <a:extLst>
            <a:ext uri="{FF2B5EF4-FFF2-40B4-BE49-F238E27FC236}">
              <a16:creationId xmlns:a16="http://schemas.microsoft.com/office/drawing/2014/main" id="{00000000-0008-0000-0700-0000C3060000}"/>
            </a:ext>
          </a:extLst>
        </xdr:cNvPr>
        <xdr:cNvSpPr txBox="1">
          <a:spLocks noChangeArrowheads="1"/>
        </xdr:cNvSpPr>
      </xdr:nvSpPr>
      <xdr:spPr bwMode="auto">
        <a:xfrm>
          <a:off x="1714500" y="349758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32" name="Text Box 3">
          <a:extLst>
            <a:ext uri="{FF2B5EF4-FFF2-40B4-BE49-F238E27FC236}">
              <a16:creationId xmlns:a16="http://schemas.microsoft.com/office/drawing/2014/main" id="{00000000-0008-0000-0700-0000C4060000}"/>
            </a:ext>
          </a:extLst>
        </xdr:cNvPr>
        <xdr:cNvSpPr txBox="1">
          <a:spLocks noChangeArrowheads="1"/>
        </xdr:cNvSpPr>
      </xdr:nvSpPr>
      <xdr:spPr bwMode="auto">
        <a:xfrm>
          <a:off x="3952875" y="349758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33" name="Text Box 4">
          <a:extLst>
            <a:ext uri="{FF2B5EF4-FFF2-40B4-BE49-F238E27FC236}">
              <a16:creationId xmlns:a16="http://schemas.microsoft.com/office/drawing/2014/main" id="{00000000-0008-0000-0700-0000C5060000}"/>
            </a:ext>
          </a:extLst>
        </xdr:cNvPr>
        <xdr:cNvSpPr txBox="1">
          <a:spLocks noChangeArrowheads="1"/>
        </xdr:cNvSpPr>
      </xdr:nvSpPr>
      <xdr:spPr bwMode="auto">
        <a:xfrm>
          <a:off x="3952875" y="349758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34" name="Text Box 5">
          <a:extLst>
            <a:ext uri="{FF2B5EF4-FFF2-40B4-BE49-F238E27FC236}">
              <a16:creationId xmlns:a16="http://schemas.microsoft.com/office/drawing/2014/main" id="{00000000-0008-0000-0700-0000C6060000}"/>
            </a:ext>
          </a:extLst>
        </xdr:cNvPr>
        <xdr:cNvSpPr txBox="1">
          <a:spLocks noChangeArrowheads="1"/>
        </xdr:cNvSpPr>
      </xdr:nvSpPr>
      <xdr:spPr bwMode="auto">
        <a:xfrm>
          <a:off x="3952875" y="349758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35" name="Text Box 6">
          <a:extLst>
            <a:ext uri="{FF2B5EF4-FFF2-40B4-BE49-F238E27FC236}">
              <a16:creationId xmlns:a16="http://schemas.microsoft.com/office/drawing/2014/main" id="{00000000-0008-0000-0700-0000C7060000}"/>
            </a:ext>
          </a:extLst>
        </xdr:cNvPr>
        <xdr:cNvSpPr txBox="1">
          <a:spLocks noChangeArrowheads="1"/>
        </xdr:cNvSpPr>
      </xdr:nvSpPr>
      <xdr:spPr bwMode="auto">
        <a:xfrm>
          <a:off x="3952875" y="349758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36" name="Text Box 7">
          <a:extLst>
            <a:ext uri="{FF2B5EF4-FFF2-40B4-BE49-F238E27FC236}">
              <a16:creationId xmlns:a16="http://schemas.microsoft.com/office/drawing/2014/main" id="{00000000-0008-0000-0700-0000C8060000}"/>
            </a:ext>
          </a:extLst>
        </xdr:cNvPr>
        <xdr:cNvSpPr txBox="1">
          <a:spLocks noChangeArrowheads="1"/>
        </xdr:cNvSpPr>
      </xdr:nvSpPr>
      <xdr:spPr bwMode="auto">
        <a:xfrm>
          <a:off x="3952875" y="349758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37" name="Text Box 8">
          <a:extLst>
            <a:ext uri="{FF2B5EF4-FFF2-40B4-BE49-F238E27FC236}">
              <a16:creationId xmlns:a16="http://schemas.microsoft.com/office/drawing/2014/main" id="{00000000-0008-0000-0700-0000C9060000}"/>
            </a:ext>
          </a:extLst>
        </xdr:cNvPr>
        <xdr:cNvSpPr txBox="1">
          <a:spLocks noChangeArrowheads="1"/>
        </xdr:cNvSpPr>
      </xdr:nvSpPr>
      <xdr:spPr bwMode="auto">
        <a:xfrm>
          <a:off x="3952875" y="349758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38" name="Text Box 17">
          <a:extLst>
            <a:ext uri="{FF2B5EF4-FFF2-40B4-BE49-F238E27FC236}">
              <a16:creationId xmlns:a16="http://schemas.microsoft.com/office/drawing/2014/main" id="{00000000-0008-0000-0700-0000CA060000}"/>
            </a:ext>
          </a:extLst>
        </xdr:cNvPr>
        <xdr:cNvSpPr txBox="1">
          <a:spLocks noChangeArrowheads="1"/>
        </xdr:cNvSpPr>
      </xdr:nvSpPr>
      <xdr:spPr bwMode="auto">
        <a:xfrm>
          <a:off x="3952875" y="349758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39" name="Text Box 54">
          <a:extLst>
            <a:ext uri="{FF2B5EF4-FFF2-40B4-BE49-F238E27FC236}">
              <a16:creationId xmlns:a16="http://schemas.microsoft.com/office/drawing/2014/main" id="{00000000-0008-0000-0700-0000CB060000}"/>
            </a:ext>
          </a:extLst>
        </xdr:cNvPr>
        <xdr:cNvSpPr txBox="1">
          <a:spLocks noChangeArrowheads="1"/>
        </xdr:cNvSpPr>
      </xdr:nvSpPr>
      <xdr:spPr bwMode="auto">
        <a:xfrm>
          <a:off x="3952875" y="349758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40" name="Text Box 55">
          <a:extLst>
            <a:ext uri="{FF2B5EF4-FFF2-40B4-BE49-F238E27FC236}">
              <a16:creationId xmlns:a16="http://schemas.microsoft.com/office/drawing/2014/main" id="{00000000-0008-0000-0700-0000CC060000}"/>
            </a:ext>
          </a:extLst>
        </xdr:cNvPr>
        <xdr:cNvSpPr txBox="1">
          <a:spLocks noChangeArrowheads="1"/>
        </xdr:cNvSpPr>
      </xdr:nvSpPr>
      <xdr:spPr bwMode="auto">
        <a:xfrm>
          <a:off x="3952875" y="349758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41" name="Text Box 56">
          <a:extLst>
            <a:ext uri="{FF2B5EF4-FFF2-40B4-BE49-F238E27FC236}">
              <a16:creationId xmlns:a16="http://schemas.microsoft.com/office/drawing/2014/main" id="{00000000-0008-0000-0700-0000CD060000}"/>
            </a:ext>
          </a:extLst>
        </xdr:cNvPr>
        <xdr:cNvSpPr txBox="1">
          <a:spLocks noChangeArrowheads="1"/>
        </xdr:cNvSpPr>
      </xdr:nvSpPr>
      <xdr:spPr bwMode="auto">
        <a:xfrm>
          <a:off x="3952875" y="349758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742" name="Text Box 57">
          <a:extLst>
            <a:ext uri="{FF2B5EF4-FFF2-40B4-BE49-F238E27FC236}">
              <a16:creationId xmlns:a16="http://schemas.microsoft.com/office/drawing/2014/main" id="{00000000-0008-0000-0700-0000CE060000}"/>
            </a:ext>
          </a:extLst>
        </xdr:cNvPr>
        <xdr:cNvSpPr txBox="1">
          <a:spLocks noChangeArrowheads="1"/>
        </xdr:cNvSpPr>
      </xdr:nvSpPr>
      <xdr:spPr bwMode="auto">
        <a:xfrm>
          <a:off x="3952875" y="349758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533400"/>
    <xdr:sp macro="" textlink="">
      <xdr:nvSpPr>
        <xdr:cNvPr id="1743" name="Text Box 3">
          <a:extLst>
            <a:ext uri="{FF2B5EF4-FFF2-40B4-BE49-F238E27FC236}">
              <a16:creationId xmlns:a16="http://schemas.microsoft.com/office/drawing/2014/main" id="{00000000-0008-0000-0700-0000CF06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533400"/>
    <xdr:sp macro="" textlink="">
      <xdr:nvSpPr>
        <xdr:cNvPr id="1744" name="Text Box 38">
          <a:extLst>
            <a:ext uri="{FF2B5EF4-FFF2-40B4-BE49-F238E27FC236}">
              <a16:creationId xmlns:a16="http://schemas.microsoft.com/office/drawing/2014/main" id="{00000000-0008-0000-0700-0000D0060000}"/>
            </a:ext>
          </a:extLst>
        </xdr:cNvPr>
        <xdr:cNvSpPr txBox="1">
          <a:spLocks noChangeArrowheads="1"/>
        </xdr:cNvSpPr>
      </xdr:nvSpPr>
      <xdr:spPr bwMode="auto">
        <a:xfrm>
          <a:off x="450532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45" name="Text Box 16">
          <a:extLst>
            <a:ext uri="{FF2B5EF4-FFF2-40B4-BE49-F238E27FC236}">
              <a16:creationId xmlns:a16="http://schemas.microsoft.com/office/drawing/2014/main" id="{00000000-0008-0000-0700-0000D1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46" name="Text Box 17">
          <a:extLst>
            <a:ext uri="{FF2B5EF4-FFF2-40B4-BE49-F238E27FC236}">
              <a16:creationId xmlns:a16="http://schemas.microsoft.com/office/drawing/2014/main" id="{00000000-0008-0000-0700-0000D2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47" name="Text Box 18">
          <a:extLst>
            <a:ext uri="{FF2B5EF4-FFF2-40B4-BE49-F238E27FC236}">
              <a16:creationId xmlns:a16="http://schemas.microsoft.com/office/drawing/2014/main" id="{00000000-0008-0000-0700-0000D3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48" name="Text Box 19">
          <a:extLst>
            <a:ext uri="{FF2B5EF4-FFF2-40B4-BE49-F238E27FC236}">
              <a16:creationId xmlns:a16="http://schemas.microsoft.com/office/drawing/2014/main" id="{00000000-0008-0000-0700-0000D4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49" name="Text Box 20">
          <a:extLst>
            <a:ext uri="{FF2B5EF4-FFF2-40B4-BE49-F238E27FC236}">
              <a16:creationId xmlns:a16="http://schemas.microsoft.com/office/drawing/2014/main" id="{00000000-0008-0000-0700-0000D5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50" name="Text Box 21">
          <a:extLst>
            <a:ext uri="{FF2B5EF4-FFF2-40B4-BE49-F238E27FC236}">
              <a16:creationId xmlns:a16="http://schemas.microsoft.com/office/drawing/2014/main" id="{00000000-0008-0000-0700-0000D6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51" name="Text Box 22">
          <a:extLst>
            <a:ext uri="{FF2B5EF4-FFF2-40B4-BE49-F238E27FC236}">
              <a16:creationId xmlns:a16="http://schemas.microsoft.com/office/drawing/2014/main" id="{00000000-0008-0000-0700-0000D7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52" name="Text Box 23">
          <a:extLst>
            <a:ext uri="{FF2B5EF4-FFF2-40B4-BE49-F238E27FC236}">
              <a16:creationId xmlns:a16="http://schemas.microsoft.com/office/drawing/2014/main" id="{00000000-0008-0000-0700-0000D8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53" name="Text Box 24">
          <a:extLst>
            <a:ext uri="{FF2B5EF4-FFF2-40B4-BE49-F238E27FC236}">
              <a16:creationId xmlns:a16="http://schemas.microsoft.com/office/drawing/2014/main" id="{00000000-0008-0000-0700-0000D9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54" name="Text Box 26">
          <a:extLst>
            <a:ext uri="{FF2B5EF4-FFF2-40B4-BE49-F238E27FC236}">
              <a16:creationId xmlns:a16="http://schemas.microsoft.com/office/drawing/2014/main" id="{00000000-0008-0000-0700-0000DA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55" name="Text Box 27">
          <a:extLst>
            <a:ext uri="{FF2B5EF4-FFF2-40B4-BE49-F238E27FC236}">
              <a16:creationId xmlns:a16="http://schemas.microsoft.com/office/drawing/2014/main" id="{00000000-0008-0000-0700-0000DB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56" name="Text Box 28">
          <a:extLst>
            <a:ext uri="{FF2B5EF4-FFF2-40B4-BE49-F238E27FC236}">
              <a16:creationId xmlns:a16="http://schemas.microsoft.com/office/drawing/2014/main" id="{00000000-0008-0000-0700-0000DC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57" name="Text Box 29">
          <a:extLst>
            <a:ext uri="{FF2B5EF4-FFF2-40B4-BE49-F238E27FC236}">
              <a16:creationId xmlns:a16="http://schemas.microsoft.com/office/drawing/2014/main" id="{00000000-0008-0000-0700-0000DD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58" name="Text Box 30">
          <a:extLst>
            <a:ext uri="{FF2B5EF4-FFF2-40B4-BE49-F238E27FC236}">
              <a16:creationId xmlns:a16="http://schemas.microsoft.com/office/drawing/2014/main" id="{00000000-0008-0000-0700-0000DE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59" name="Text Box 31">
          <a:extLst>
            <a:ext uri="{FF2B5EF4-FFF2-40B4-BE49-F238E27FC236}">
              <a16:creationId xmlns:a16="http://schemas.microsoft.com/office/drawing/2014/main" id="{00000000-0008-0000-0700-0000DF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60" name="Text Box 32">
          <a:extLst>
            <a:ext uri="{FF2B5EF4-FFF2-40B4-BE49-F238E27FC236}">
              <a16:creationId xmlns:a16="http://schemas.microsoft.com/office/drawing/2014/main" id="{00000000-0008-0000-0700-0000E0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61" name="Text Box 33">
          <a:extLst>
            <a:ext uri="{FF2B5EF4-FFF2-40B4-BE49-F238E27FC236}">
              <a16:creationId xmlns:a16="http://schemas.microsoft.com/office/drawing/2014/main" id="{00000000-0008-0000-0700-0000E1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62" name="Text Box 34">
          <a:extLst>
            <a:ext uri="{FF2B5EF4-FFF2-40B4-BE49-F238E27FC236}">
              <a16:creationId xmlns:a16="http://schemas.microsoft.com/office/drawing/2014/main" id="{00000000-0008-0000-0700-0000E2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63" name="Text Box 35">
          <a:extLst>
            <a:ext uri="{FF2B5EF4-FFF2-40B4-BE49-F238E27FC236}">
              <a16:creationId xmlns:a16="http://schemas.microsoft.com/office/drawing/2014/main" id="{00000000-0008-0000-0700-0000E3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64" name="Text Box 36">
          <a:extLst>
            <a:ext uri="{FF2B5EF4-FFF2-40B4-BE49-F238E27FC236}">
              <a16:creationId xmlns:a16="http://schemas.microsoft.com/office/drawing/2014/main" id="{00000000-0008-0000-0700-0000E4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65" name="Text Box 37">
          <a:extLst>
            <a:ext uri="{FF2B5EF4-FFF2-40B4-BE49-F238E27FC236}">
              <a16:creationId xmlns:a16="http://schemas.microsoft.com/office/drawing/2014/main" id="{00000000-0008-0000-0700-0000E5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66" name="Text Box 38">
          <a:extLst>
            <a:ext uri="{FF2B5EF4-FFF2-40B4-BE49-F238E27FC236}">
              <a16:creationId xmlns:a16="http://schemas.microsoft.com/office/drawing/2014/main" id="{00000000-0008-0000-0700-0000E6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67" name="Text Box 39">
          <a:extLst>
            <a:ext uri="{FF2B5EF4-FFF2-40B4-BE49-F238E27FC236}">
              <a16:creationId xmlns:a16="http://schemas.microsoft.com/office/drawing/2014/main" id="{00000000-0008-0000-0700-0000E7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68" name="Text Box 40">
          <a:extLst>
            <a:ext uri="{FF2B5EF4-FFF2-40B4-BE49-F238E27FC236}">
              <a16:creationId xmlns:a16="http://schemas.microsoft.com/office/drawing/2014/main" id="{00000000-0008-0000-0700-0000E8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69" name="Text Box 41">
          <a:extLst>
            <a:ext uri="{FF2B5EF4-FFF2-40B4-BE49-F238E27FC236}">
              <a16:creationId xmlns:a16="http://schemas.microsoft.com/office/drawing/2014/main" id="{00000000-0008-0000-0700-0000E9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70" name="Text Box 42">
          <a:extLst>
            <a:ext uri="{FF2B5EF4-FFF2-40B4-BE49-F238E27FC236}">
              <a16:creationId xmlns:a16="http://schemas.microsoft.com/office/drawing/2014/main" id="{00000000-0008-0000-0700-0000EA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71" name="Text Box 43">
          <a:extLst>
            <a:ext uri="{FF2B5EF4-FFF2-40B4-BE49-F238E27FC236}">
              <a16:creationId xmlns:a16="http://schemas.microsoft.com/office/drawing/2014/main" id="{00000000-0008-0000-0700-0000EB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72" name="Text Box 44">
          <a:extLst>
            <a:ext uri="{FF2B5EF4-FFF2-40B4-BE49-F238E27FC236}">
              <a16:creationId xmlns:a16="http://schemas.microsoft.com/office/drawing/2014/main" id="{00000000-0008-0000-0700-0000EC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73" name="Text Box 45">
          <a:extLst>
            <a:ext uri="{FF2B5EF4-FFF2-40B4-BE49-F238E27FC236}">
              <a16:creationId xmlns:a16="http://schemas.microsoft.com/office/drawing/2014/main" id="{00000000-0008-0000-0700-0000ED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74" name="Text Box 46">
          <a:extLst>
            <a:ext uri="{FF2B5EF4-FFF2-40B4-BE49-F238E27FC236}">
              <a16:creationId xmlns:a16="http://schemas.microsoft.com/office/drawing/2014/main" id="{00000000-0008-0000-0700-0000EE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75" name="Text Box 47">
          <a:extLst>
            <a:ext uri="{FF2B5EF4-FFF2-40B4-BE49-F238E27FC236}">
              <a16:creationId xmlns:a16="http://schemas.microsoft.com/office/drawing/2014/main" id="{00000000-0008-0000-0700-0000EF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76" name="Text Box 48">
          <a:extLst>
            <a:ext uri="{FF2B5EF4-FFF2-40B4-BE49-F238E27FC236}">
              <a16:creationId xmlns:a16="http://schemas.microsoft.com/office/drawing/2014/main" id="{00000000-0008-0000-0700-0000F0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77" name="Text Box 49">
          <a:extLst>
            <a:ext uri="{FF2B5EF4-FFF2-40B4-BE49-F238E27FC236}">
              <a16:creationId xmlns:a16="http://schemas.microsoft.com/office/drawing/2014/main" id="{00000000-0008-0000-0700-0000F1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78" name="Text Box 50">
          <a:extLst>
            <a:ext uri="{FF2B5EF4-FFF2-40B4-BE49-F238E27FC236}">
              <a16:creationId xmlns:a16="http://schemas.microsoft.com/office/drawing/2014/main" id="{00000000-0008-0000-0700-0000F2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79" name="Text Box 51">
          <a:extLst>
            <a:ext uri="{FF2B5EF4-FFF2-40B4-BE49-F238E27FC236}">
              <a16:creationId xmlns:a16="http://schemas.microsoft.com/office/drawing/2014/main" id="{00000000-0008-0000-0700-0000F3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80" name="Text Box 52">
          <a:extLst>
            <a:ext uri="{FF2B5EF4-FFF2-40B4-BE49-F238E27FC236}">
              <a16:creationId xmlns:a16="http://schemas.microsoft.com/office/drawing/2014/main" id="{00000000-0008-0000-0700-0000F4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81" name="Text Box 53">
          <a:extLst>
            <a:ext uri="{FF2B5EF4-FFF2-40B4-BE49-F238E27FC236}">
              <a16:creationId xmlns:a16="http://schemas.microsoft.com/office/drawing/2014/main" id="{00000000-0008-0000-0700-0000F5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82" name="Text Box 54">
          <a:extLst>
            <a:ext uri="{FF2B5EF4-FFF2-40B4-BE49-F238E27FC236}">
              <a16:creationId xmlns:a16="http://schemas.microsoft.com/office/drawing/2014/main" id="{00000000-0008-0000-0700-0000F6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83" name="Text Box 55">
          <a:extLst>
            <a:ext uri="{FF2B5EF4-FFF2-40B4-BE49-F238E27FC236}">
              <a16:creationId xmlns:a16="http://schemas.microsoft.com/office/drawing/2014/main" id="{00000000-0008-0000-0700-0000F7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84" name="Text Box 56">
          <a:extLst>
            <a:ext uri="{FF2B5EF4-FFF2-40B4-BE49-F238E27FC236}">
              <a16:creationId xmlns:a16="http://schemas.microsoft.com/office/drawing/2014/main" id="{00000000-0008-0000-0700-0000F8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85" name="Text Box 57">
          <a:extLst>
            <a:ext uri="{FF2B5EF4-FFF2-40B4-BE49-F238E27FC236}">
              <a16:creationId xmlns:a16="http://schemas.microsoft.com/office/drawing/2014/main" id="{00000000-0008-0000-0700-0000F9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86" name="Text Box 58">
          <a:extLst>
            <a:ext uri="{FF2B5EF4-FFF2-40B4-BE49-F238E27FC236}">
              <a16:creationId xmlns:a16="http://schemas.microsoft.com/office/drawing/2014/main" id="{00000000-0008-0000-0700-0000FA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87" name="Text Box 59">
          <a:extLst>
            <a:ext uri="{FF2B5EF4-FFF2-40B4-BE49-F238E27FC236}">
              <a16:creationId xmlns:a16="http://schemas.microsoft.com/office/drawing/2014/main" id="{00000000-0008-0000-0700-0000FB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88" name="Text Box 60">
          <a:extLst>
            <a:ext uri="{FF2B5EF4-FFF2-40B4-BE49-F238E27FC236}">
              <a16:creationId xmlns:a16="http://schemas.microsoft.com/office/drawing/2014/main" id="{00000000-0008-0000-0700-0000FC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89" name="Text Box 61">
          <a:extLst>
            <a:ext uri="{FF2B5EF4-FFF2-40B4-BE49-F238E27FC236}">
              <a16:creationId xmlns:a16="http://schemas.microsoft.com/office/drawing/2014/main" id="{00000000-0008-0000-0700-0000FD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90" name="Text Box 62">
          <a:extLst>
            <a:ext uri="{FF2B5EF4-FFF2-40B4-BE49-F238E27FC236}">
              <a16:creationId xmlns:a16="http://schemas.microsoft.com/office/drawing/2014/main" id="{00000000-0008-0000-0700-0000FE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91" name="Text Box 63">
          <a:extLst>
            <a:ext uri="{FF2B5EF4-FFF2-40B4-BE49-F238E27FC236}">
              <a16:creationId xmlns:a16="http://schemas.microsoft.com/office/drawing/2014/main" id="{00000000-0008-0000-0700-0000FF06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92" name="Text Box 64">
          <a:extLst>
            <a:ext uri="{FF2B5EF4-FFF2-40B4-BE49-F238E27FC236}">
              <a16:creationId xmlns:a16="http://schemas.microsoft.com/office/drawing/2014/main" id="{00000000-0008-0000-0700-000000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93" name="Text Box 65">
          <a:extLst>
            <a:ext uri="{FF2B5EF4-FFF2-40B4-BE49-F238E27FC236}">
              <a16:creationId xmlns:a16="http://schemas.microsoft.com/office/drawing/2014/main" id="{00000000-0008-0000-0700-000001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94" name="Text Box 16">
          <a:extLst>
            <a:ext uri="{FF2B5EF4-FFF2-40B4-BE49-F238E27FC236}">
              <a16:creationId xmlns:a16="http://schemas.microsoft.com/office/drawing/2014/main" id="{00000000-0008-0000-0700-000002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95" name="Text Box 17">
          <a:extLst>
            <a:ext uri="{FF2B5EF4-FFF2-40B4-BE49-F238E27FC236}">
              <a16:creationId xmlns:a16="http://schemas.microsoft.com/office/drawing/2014/main" id="{00000000-0008-0000-0700-000003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96" name="Text Box 18">
          <a:extLst>
            <a:ext uri="{FF2B5EF4-FFF2-40B4-BE49-F238E27FC236}">
              <a16:creationId xmlns:a16="http://schemas.microsoft.com/office/drawing/2014/main" id="{00000000-0008-0000-0700-000004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97" name="Text Box 19">
          <a:extLst>
            <a:ext uri="{FF2B5EF4-FFF2-40B4-BE49-F238E27FC236}">
              <a16:creationId xmlns:a16="http://schemas.microsoft.com/office/drawing/2014/main" id="{00000000-0008-0000-0700-000005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98" name="Text Box 20">
          <a:extLst>
            <a:ext uri="{FF2B5EF4-FFF2-40B4-BE49-F238E27FC236}">
              <a16:creationId xmlns:a16="http://schemas.microsoft.com/office/drawing/2014/main" id="{00000000-0008-0000-0700-000006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799" name="Text Box 21">
          <a:extLst>
            <a:ext uri="{FF2B5EF4-FFF2-40B4-BE49-F238E27FC236}">
              <a16:creationId xmlns:a16="http://schemas.microsoft.com/office/drawing/2014/main" id="{00000000-0008-0000-0700-000007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800" name="Text Box 22">
          <a:extLst>
            <a:ext uri="{FF2B5EF4-FFF2-40B4-BE49-F238E27FC236}">
              <a16:creationId xmlns:a16="http://schemas.microsoft.com/office/drawing/2014/main" id="{00000000-0008-0000-0700-000008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801" name="Text Box 23">
          <a:extLst>
            <a:ext uri="{FF2B5EF4-FFF2-40B4-BE49-F238E27FC236}">
              <a16:creationId xmlns:a16="http://schemas.microsoft.com/office/drawing/2014/main" id="{00000000-0008-0000-0700-000009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802" name="Text Box 76">
          <a:extLst>
            <a:ext uri="{FF2B5EF4-FFF2-40B4-BE49-F238E27FC236}">
              <a16:creationId xmlns:a16="http://schemas.microsoft.com/office/drawing/2014/main" id="{00000000-0008-0000-0700-00000A07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803" name="Text Box 77">
          <a:extLst>
            <a:ext uri="{FF2B5EF4-FFF2-40B4-BE49-F238E27FC236}">
              <a16:creationId xmlns:a16="http://schemas.microsoft.com/office/drawing/2014/main" id="{00000000-0008-0000-0700-00000B07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804" name="Text Box 78">
          <a:extLst>
            <a:ext uri="{FF2B5EF4-FFF2-40B4-BE49-F238E27FC236}">
              <a16:creationId xmlns:a16="http://schemas.microsoft.com/office/drawing/2014/main" id="{00000000-0008-0000-0700-00000C07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805" name="Text Box 46">
          <a:extLst>
            <a:ext uri="{FF2B5EF4-FFF2-40B4-BE49-F238E27FC236}">
              <a16:creationId xmlns:a16="http://schemas.microsoft.com/office/drawing/2014/main" id="{00000000-0008-0000-0700-00000D07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806" name="Text Box 43">
          <a:extLst>
            <a:ext uri="{FF2B5EF4-FFF2-40B4-BE49-F238E27FC236}">
              <a16:creationId xmlns:a16="http://schemas.microsoft.com/office/drawing/2014/main" id="{00000000-0008-0000-0700-00000E07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209550</xdr:colOff>
      <xdr:row>160</xdr:row>
      <xdr:rowOff>0</xdr:rowOff>
    </xdr:from>
    <xdr:ext cx="76200" cy="238125"/>
    <xdr:sp macro="" textlink="">
      <xdr:nvSpPr>
        <xdr:cNvPr id="1807" name="Text Box 38">
          <a:extLst>
            <a:ext uri="{FF2B5EF4-FFF2-40B4-BE49-F238E27FC236}">
              <a16:creationId xmlns:a16="http://schemas.microsoft.com/office/drawing/2014/main" id="{00000000-0008-0000-0700-00000F070000}"/>
            </a:ext>
          </a:extLst>
        </xdr:cNvPr>
        <xdr:cNvSpPr txBox="1">
          <a:spLocks noChangeArrowheads="1"/>
        </xdr:cNvSpPr>
      </xdr:nvSpPr>
      <xdr:spPr bwMode="auto">
        <a:xfrm>
          <a:off x="5867400"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38125"/>
    <xdr:sp macro="" textlink="">
      <xdr:nvSpPr>
        <xdr:cNvPr id="1808" name="Text Box 38">
          <a:extLst>
            <a:ext uri="{FF2B5EF4-FFF2-40B4-BE49-F238E27FC236}">
              <a16:creationId xmlns:a16="http://schemas.microsoft.com/office/drawing/2014/main" id="{00000000-0008-0000-0700-000010070000}"/>
            </a:ext>
          </a:extLst>
        </xdr:cNvPr>
        <xdr:cNvSpPr txBox="1">
          <a:spLocks noChangeArrowheads="1"/>
        </xdr:cNvSpPr>
      </xdr:nvSpPr>
      <xdr:spPr bwMode="auto">
        <a:xfrm>
          <a:off x="450532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1809" name="Text Box 43">
          <a:extLst>
            <a:ext uri="{FF2B5EF4-FFF2-40B4-BE49-F238E27FC236}">
              <a16:creationId xmlns:a16="http://schemas.microsoft.com/office/drawing/2014/main" id="{00000000-0008-0000-0700-000011070000}"/>
            </a:ext>
          </a:extLst>
        </xdr:cNvPr>
        <xdr:cNvSpPr txBox="1">
          <a:spLocks noChangeArrowheads="1"/>
        </xdr:cNvSpPr>
      </xdr:nvSpPr>
      <xdr:spPr bwMode="auto">
        <a:xfrm>
          <a:off x="3952875" y="347853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1810" name="Text Box 5">
          <a:extLst>
            <a:ext uri="{FF2B5EF4-FFF2-40B4-BE49-F238E27FC236}">
              <a16:creationId xmlns:a16="http://schemas.microsoft.com/office/drawing/2014/main" id="{00000000-0008-0000-0700-000012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1811" name="Text Box 5">
          <a:extLst>
            <a:ext uri="{FF2B5EF4-FFF2-40B4-BE49-F238E27FC236}">
              <a16:creationId xmlns:a16="http://schemas.microsoft.com/office/drawing/2014/main" id="{00000000-0008-0000-0700-000013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1812" name="Text Box 38">
          <a:extLst>
            <a:ext uri="{FF2B5EF4-FFF2-40B4-BE49-F238E27FC236}">
              <a16:creationId xmlns:a16="http://schemas.microsoft.com/office/drawing/2014/main" id="{00000000-0008-0000-0700-000014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1813" name="Text Box 38">
          <a:extLst>
            <a:ext uri="{FF2B5EF4-FFF2-40B4-BE49-F238E27FC236}">
              <a16:creationId xmlns:a16="http://schemas.microsoft.com/office/drawing/2014/main" id="{00000000-0008-0000-0700-000015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1814" name="Text Box 38">
          <a:extLst>
            <a:ext uri="{FF2B5EF4-FFF2-40B4-BE49-F238E27FC236}">
              <a16:creationId xmlns:a16="http://schemas.microsoft.com/office/drawing/2014/main" id="{00000000-0008-0000-0700-000016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1815" name="Text Box 38">
          <a:extLst>
            <a:ext uri="{FF2B5EF4-FFF2-40B4-BE49-F238E27FC236}">
              <a16:creationId xmlns:a16="http://schemas.microsoft.com/office/drawing/2014/main" id="{00000000-0008-0000-0700-000017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1816" name="Text Box 38">
          <a:extLst>
            <a:ext uri="{FF2B5EF4-FFF2-40B4-BE49-F238E27FC236}">
              <a16:creationId xmlns:a16="http://schemas.microsoft.com/office/drawing/2014/main" id="{00000000-0008-0000-0700-000018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1817" name="Text Box 38">
          <a:extLst>
            <a:ext uri="{FF2B5EF4-FFF2-40B4-BE49-F238E27FC236}">
              <a16:creationId xmlns:a16="http://schemas.microsoft.com/office/drawing/2014/main" id="{00000000-0008-0000-0700-000019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1818" name="Text Box 38">
          <a:extLst>
            <a:ext uri="{FF2B5EF4-FFF2-40B4-BE49-F238E27FC236}">
              <a16:creationId xmlns:a16="http://schemas.microsoft.com/office/drawing/2014/main" id="{00000000-0008-0000-0700-00001A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1819" name="Text Box 38">
          <a:extLst>
            <a:ext uri="{FF2B5EF4-FFF2-40B4-BE49-F238E27FC236}">
              <a16:creationId xmlns:a16="http://schemas.microsoft.com/office/drawing/2014/main" id="{00000000-0008-0000-0700-00001B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1820" name="Text Box 38">
          <a:extLst>
            <a:ext uri="{FF2B5EF4-FFF2-40B4-BE49-F238E27FC236}">
              <a16:creationId xmlns:a16="http://schemas.microsoft.com/office/drawing/2014/main" id="{00000000-0008-0000-0700-00001C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1821" name="Text Box 38">
          <a:extLst>
            <a:ext uri="{FF2B5EF4-FFF2-40B4-BE49-F238E27FC236}">
              <a16:creationId xmlns:a16="http://schemas.microsoft.com/office/drawing/2014/main" id="{00000000-0008-0000-0700-00001D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1822" name="Text Box 38">
          <a:extLst>
            <a:ext uri="{FF2B5EF4-FFF2-40B4-BE49-F238E27FC236}">
              <a16:creationId xmlns:a16="http://schemas.microsoft.com/office/drawing/2014/main" id="{00000000-0008-0000-0700-00001E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1823" name="Text Box 38">
          <a:extLst>
            <a:ext uri="{FF2B5EF4-FFF2-40B4-BE49-F238E27FC236}">
              <a16:creationId xmlns:a16="http://schemas.microsoft.com/office/drawing/2014/main" id="{00000000-0008-0000-0700-00001F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533400"/>
    <xdr:sp macro="" textlink="">
      <xdr:nvSpPr>
        <xdr:cNvPr id="1824" name="Text Box 38">
          <a:extLst>
            <a:ext uri="{FF2B5EF4-FFF2-40B4-BE49-F238E27FC236}">
              <a16:creationId xmlns:a16="http://schemas.microsoft.com/office/drawing/2014/main" id="{00000000-0008-0000-0700-000020070000}"/>
            </a:ext>
          </a:extLst>
        </xdr:cNvPr>
        <xdr:cNvSpPr txBox="1">
          <a:spLocks noChangeArrowheads="1"/>
        </xdr:cNvSpPr>
      </xdr:nvSpPr>
      <xdr:spPr bwMode="auto">
        <a:xfrm>
          <a:off x="450532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533400"/>
    <xdr:sp macro="" textlink="">
      <xdr:nvSpPr>
        <xdr:cNvPr id="1825" name="Text Box 39">
          <a:extLst>
            <a:ext uri="{FF2B5EF4-FFF2-40B4-BE49-F238E27FC236}">
              <a16:creationId xmlns:a16="http://schemas.microsoft.com/office/drawing/2014/main" id="{00000000-0008-0000-0700-000021070000}"/>
            </a:ext>
          </a:extLst>
        </xdr:cNvPr>
        <xdr:cNvSpPr txBox="1">
          <a:spLocks noChangeArrowheads="1"/>
        </xdr:cNvSpPr>
      </xdr:nvSpPr>
      <xdr:spPr bwMode="auto">
        <a:xfrm>
          <a:off x="41433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533400"/>
    <xdr:sp macro="" textlink="">
      <xdr:nvSpPr>
        <xdr:cNvPr id="1826" name="Text Box 39">
          <a:extLst>
            <a:ext uri="{FF2B5EF4-FFF2-40B4-BE49-F238E27FC236}">
              <a16:creationId xmlns:a16="http://schemas.microsoft.com/office/drawing/2014/main" id="{00000000-0008-0000-0700-000022070000}"/>
            </a:ext>
          </a:extLst>
        </xdr:cNvPr>
        <xdr:cNvSpPr txBox="1">
          <a:spLocks noChangeArrowheads="1"/>
        </xdr:cNvSpPr>
      </xdr:nvSpPr>
      <xdr:spPr bwMode="auto">
        <a:xfrm>
          <a:off x="41433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1827" name="Text Box 38">
          <a:extLst>
            <a:ext uri="{FF2B5EF4-FFF2-40B4-BE49-F238E27FC236}">
              <a16:creationId xmlns:a16="http://schemas.microsoft.com/office/drawing/2014/main" id="{00000000-0008-0000-0700-000023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1828" name="Text Box 38">
          <a:extLst>
            <a:ext uri="{FF2B5EF4-FFF2-40B4-BE49-F238E27FC236}">
              <a16:creationId xmlns:a16="http://schemas.microsoft.com/office/drawing/2014/main" id="{00000000-0008-0000-0700-000024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1829" name="Text Box 38">
          <a:extLst>
            <a:ext uri="{FF2B5EF4-FFF2-40B4-BE49-F238E27FC236}">
              <a16:creationId xmlns:a16="http://schemas.microsoft.com/office/drawing/2014/main" id="{00000000-0008-0000-0700-000025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1830" name="Text Box 38">
          <a:extLst>
            <a:ext uri="{FF2B5EF4-FFF2-40B4-BE49-F238E27FC236}">
              <a16:creationId xmlns:a16="http://schemas.microsoft.com/office/drawing/2014/main" id="{00000000-0008-0000-0700-000026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1831" name="Text Box 38">
          <a:extLst>
            <a:ext uri="{FF2B5EF4-FFF2-40B4-BE49-F238E27FC236}">
              <a16:creationId xmlns:a16="http://schemas.microsoft.com/office/drawing/2014/main" id="{00000000-0008-0000-0700-000027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390525</xdr:colOff>
      <xdr:row>160</xdr:row>
      <xdr:rowOff>0</xdr:rowOff>
    </xdr:from>
    <xdr:ext cx="142875" cy="533400"/>
    <xdr:sp macro="" textlink="">
      <xdr:nvSpPr>
        <xdr:cNvPr id="1832" name="Text Box 38">
          <a:extLst>
            <a:ext uri="{FF2B5EF4-FFF2-40B4-BE49-F238E27FC236}">
              <a16:creationId xmlns:a16="http://schemas.microsoft.com/office/drawing/2014/main" id="{00000000-0008-0000-0700-000028070000}"/>
            </a:ext>
          </a:extLst>
        </xdr:cNvPr>
        <xdr:cNvSpPr txBox="1">
          <a:spLocks noChangeArrowheads="1"/>
        </xdr:cNvSpPr>
      </xdr:nvSpPr>
      <xdr:spPr bwMode="auto">
        <a:xfrm>
          <a:off x="4343400" y="34785300"/>
          <a:ext cx="142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ka-GE"/>
        </a:p>
      </xdr:txBody>
    </xdr:sp>
    <xdr:clientData/>
  </xdr:oneCellAnchor>
  <xdr:oneCellAnchor>
    <xdr:from>
      <xdr:col>3</xdr:col>
      <xdr:colOff>0</xdr:colOff>
      <xdr:row>160</xdr:row>
      <xdr:rowOff>0</xdr:rowOff>
    </xdr:from>
    <xdr:ext cx="76200" cy="533400"/>
    <xdr:sp macro="" textlink="">
      <xdr:nvSpPr>
        <xdr:cNvPr id="1833" name="Text Box 38">
          <a:extLst>
            <a:ext uri="{FF2B5EF4-FFF2-40B4-BE49-F238E27FC236}">
              <a16:creationId xmlns:a16="http://schemas.microsoft.com/office/drawing/2014/main" id="{00000000-0008-0000-0700-000029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1834" name="Text Box 38">
          <a:extLst>
            <a:ext uri="{FF2B5EF4-FFF2-40B4-BE49-F238E27FC236}">
              <a16:creationId xmlns:a16="http://schemas.microsoft.com/office/drawing/2014/main" id="{00000000-0008-0000-0700-00002A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1835" name="Text Box 5">
          <a:extLst>
            <a:ext uri="{FF2B5EF4-FFF2-40B4-BE49-F238E27FC236}">
              <a16:creationId xmlns:a16="http://schemas.microsoft.com/office/drawing/2014/main" id="{00000000-0008-0000-0700-00002B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1836" name="Text Box 38">
          <a:extLst>
            <a:ext uri="{FF2B5EF4-FFF2-40B4-BE49-F238E27FC236}">
              <a16:creationId xmlns:a16="http://schemas.microsoft.com/office/drawing/2014/main" id="{00000000-0008-0000-0700-00002C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1837" name="Text Box 38">
          <a:extLst>
            <a:ext uri="{FF2B5EF4-FFF2-40B4-BE49-F238E27FC236}">
              <a16:creationId xmlns:a16="http://schemas.microsoft.com/office/drawing/2014/main" id="{00000000-0008-0000-0700-00002D07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838" name="Text Box 5">
          <a:extLst>
            <a:ext uri="{FF2B5EF4-FFF2-40B4-BE49-F238E27FC236}">
              <a16:creationId xmlns:a16="http://schemas.microsoft.com/office/drawing/2014/main" id="{00000000-0008-0000-0700-00002E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839" name="Text Box 5">
          <a:extLst>
            <a:ext uri="{FF2B5EF4-FFF2-40B4-BE49-F238E27FC236}">
              <a16:creationId xmlns:a16="http://schemas.microsoft.com/office/drawing/2014/main" id="{00000000-0008-0000-0700-00002F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840" name="Text Box 38">
          <a:extLst>
            <a:ext uri="{FF2B5EF4-FFF2-40B4-BE49-F238E27FC236}">
              <a16:creationId xmlns:a16="http://schemas.microsoft.com/office/drawing/2014/main" id="{00000000-0008-0000-0700-000030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841" name="Text Box 38">
          <a:extLst>
            <a:ext uri="{FF2B5EF4-FFF2-40B4-BE49-F238E27FC236}">
              <a16:creationId xmlns:a16="http://schemas.microsoft.com/office/drawing/2014/main" id="{00000000-0008-0000-0700-000031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842" name="Text Box 38">
          <a:extLst>
            <a:ext uri="{FF2B5EF4-FFF2-40B4-BE49-F238E27FC236}">
              <a16:creationId xmlns:a16="http://schemas.microsoft.com/office/drawing/2014/main" id="{00000000-0008-0000-0700-00003207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843" name="Text Box 38">
          <a:extLst>
            <a:ext uri="{FF2B5EF4-FFF2-40B4-BE49-F238E27FC236}">
              <a16:creationId xmlns:a16="http://schemas.microsoft.com/office/drawing/2014/main" id="{00000000-0008-0000-0700-000033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844" name="Text Box 38">
          <a:extLst>
            <a:ext uri="{FF2B5EF4-FFF2-40B4-BE49-F238E27FC236}">
              <a16:creationId xmlns:a16="http://schemas.microsoft.com/office/drawing/2014/main" id="{00000000-0008-0000-0700-000034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845" name="Text Box 38">
          <a:extLst>
            <a:ext uri="{FF2B5EF4-FFF2-40B4-BE49-F238E27FC236}">
              <a16:creationId xmlns:a16="http://schemas.microsoft.com/office/drawing/2014/main" id="{00000000-0008-0000-0700-00003507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846" name="Text Box 38">
          <a:extLst>
            <a:ext uri="{FF2B5EF4-FFF2-40B4-BE49-F238E27FC236}">
              <a16:creationId xmlns:a16="http://schemas.microsoft.com/office/drawing/2014/main" id="{00000000-0008-0000-0700-000036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847" name="Text Box 38">
          <a:extLst>
            <a:ext uri="{FF2B5EF4-FFF2-40B4-BE49-F238E27FC236}">
              <a16:creationId xmlns:a16="http://schemas.microsoft.com/office/drawing/2014/main" id="{00000000-0008-0000-0700-00003707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848" name="Text Box 38">
          <a:extLst>
            <a:ext uri="{FF2B5EF4-FFF2-40B4-BE49-F238E27FC236}">
              <a16:creationId xmlns:a16="http://schemas.microsoft.com/office/drawing/2014/main" id="{00000000-0008-0000-0700-000038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849" name="Text Box 38">
          <a:extLst>
            <a:ext uri="{FF2B5EF4-FFF2-40B4-BE49-F238E27FC236}">
              <a16:creationId xmlns:a16="http://schemas.microsoft.com/office/drawing/2014/main" id="{00000000-0008-0000-0700-000039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850" name="Text Box 38">
          <a:extLst>
            <a:ext uri="{FF2B5EF4-FFF2-40B4-BE49-F238E27FC236}">
              <a16:creationId xmlns:a16="http://schemas.microsoft.com/office/drawing/2014/main" id="{00000000-0008-0000-0700-00003A07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851" name="Text Box 38">
          <a:extLst>
            <a:ext uri="{FF2B5EF4-FFF2-40B4-BE49-F238E27FC236}">
              <a16:creationId xmlns:a16="http://schemas.microsoft.com/office/drawing/2014/main" id="{00000000-0008-0000-0700-00003B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852" name="Text Box 38">
          <a:extLst>
            <a:ext uri="{FF2B5EF4-FFF2-40B4-BE49-F238E27FC236}">
              <a16:creationId xmlns:a16="http://schemas.microsoft.com/office/drawing/2014/main" id="{00000000-0008-0000-0700-00003C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1853" name="Text Box 38">
          <a:extLst>
            <a:ext uri="{FF2B5EF4-FFF2-40B4-BE49-F238E27FC236}">
              <a16:creationId xmlns:a16="http://schemas.microsoft.com/office/drawing/2014/main" id="{00000000-0008-0000-0700-00003D070000}"/>
            </a:ext>
          </a:extLst>
        </xdr:cNvPr>
        <xdr:cNvSpPr txBox="1">
          <a:spLocks noChangeArrowheads="1"/>
        </xdr:cNvSpPr>
      </xdr:nvSpPr>
      <xdr:spPr bwMode="auto">
        <a:xfrm>
          <a:off x="450532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854" name="Text Box 39">
          <a:extLst>
            <a:ext uri="{FF2B5EF4-FFF2-40B4-BE49-F238E27FC236}">
              <a16:creationId xmlns:a16="http://schemas.microsoft.com/office/drawing/2014/main" id="{00000000-0008-0000-0700-00003E07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855" name="Text Box 39">
          <a:extLst>
            <a:ext uri="{FF2B5EF4-FFF2-40B4-BE49-F238E27FC236}">
              <a16:creationId xmlns:a16="http://schemas.microsoft.com/office/drawing/2014/main" id="{00000000-0008-0000-0700-00003F07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1856" name="Text Box 39">
          <a:extLst>
            <a:ext uri="{FF2B5EF4-FFF2-40B4-BE49-F238E27FC236}">
              <a16:creationId xmlns:a16="http://schemas.microsoft.com/office/drawing/2014/main" id="{00000000-0008-0000-0700-00004007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857" name="Text Box 38">
          <a:extLst>
            <a:ext uri="{FF2B5EF4-FFF2-40B4-BE49-F238E27FC236}">
              <a16:creationId xmlns:a16="http://schemas.microsoft.com/office/drawing/2014/main" id="{00000000-0008-0000-0700-000041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858" name="Text Box 38">
          <a:extLst>
            <a:ext uri="{FF2B5EF4-FFF2-40B4-BE49-F238E27FC236}">
              <a16:creationId xmlns:a16="http://schemas.microsoft.com/office/drawing/2014/main" id="{00000000-0008-0000-0700-00004207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859" name="Text Box 38">
          <a:extLst>
            <a:ext uri="{FF2B5EF4-FFF2-40B4-BE49-F238E27FC236}">
              <a16:creationId xmlns:a16="http://schemas.microsoft.com/office/drawing/2014/main" id="{00000000-0008-0000-0700-000043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860" name="Text Box 38">
          <a:extLst>
            <a:ext uri="{FF2B5EF4-FFF2-40B4-BE49-F238E27FC236}">
              <a16:creationId xmlns:a16="http://schemas.microsoft.com/office/drawing/2014/main" id="{00000000-0008-0000-0700-000044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861" name="Text Box 38">
          <a:extLst>
            <a:ext uri="{FF2B5EF4-FFF2-40B4-BE49-F238E27FC236}">
              <a16:creationId xmlns:a16="http://schemas.microsoft.com/office/drawing/2014/main" id="{00000000-0008-0000-0700-000045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862" name="Text Box 38">
          <a:extLst>
            <a:ext uri="{FF2B5EF4-FFF2-40B4-BE49-F238E27FC236}">
              <a16:creationId xmlns:a16="http://schemas.microsoft.com/office/drawing/2014/main" id="{00000000-0008-0000-0700-00004607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1863" name="Text Box 38">
          <a:extLst>
            <a:ext uri="{FF2B5EF4-FFF2-40B4-BE49-F238E27FC236}">
              <a16:creationId xmlns:a16="http://schemas.microsoft.com/office/drawing/2014/main" id="{00000000-0008-0000-0700-000047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1864" name="Text Box 38">
          <a:extLst>
            <a:ext uri="{FF2B5EF4-FFF2-40B4-BE49-F238E27FC236}">
              <a16:creationId xmlns:a16="http://schemas.microsoft.com/office/drawing/2014/main" id="{00000000-0008-0000-0700-00004807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1865" name="Text Box 5">
          <a:extLst>
            <a:ext uri="{FF2B5EF4-FFF2-40B4-BE49-F238E27FC236}">
              <a16:creationId xmlns:a16="http://schemas.microsoft.com/office/drawing/2014/main" id="{00000000-0008-0000-0700-000049070000}"/>
            </a:ext>
          </a:extLst>
        </xdr:cNvPr>
        <xdr:cNvSpPr txBox="1">
          <a:spLocks noChangeArrowheads="1"/>
        </xdr:cNvSpPr>
      </xdr:nvSpPr>
      <xdr:spPr bwMode="auto">
        <a:xfrm>
          <a:off x="3952875" y="347853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866" name="Text Box 38">
          <a:extLst>
            <a:ext uri="{FF2B5EF4-FFF2-40B4-BE49-F238E27FC236}">
              <a16:creationId xmlns:a16="http://schemas.microsoft.com/office/drawing/2014/main" id="{00000000-0008-0000-0700-00004A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1867" name="Text Box 38">
          <a:extLst>
            <a:ext uri="{FF2B5EF4-FFF2-40B4-BE49-F238E27FC236}">
              <a16:creationId xmlns:a16="http://schemas.microsoft.com/office/drawing/2014/main" id="{00000000-0008-0000-0700-00004B070000}"/>
            </a:ext>
          </a:extLst>
        </xdr:cNvPr>
        <xdr:cNvSpPr txBox="1">
          <a:spLocks noChangeArrowheads="1"/>
        </xdr:cNvSpPr>
      </xdr:nvSpPr>
      <xdr:spPr bwMode="auto">
        <a:xfrm>
          <a:off x="3952875" y="3478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868" name="Text Box 5">
          <a:extLst>
            <a:ext uri="{FF2B5EF4-FFF2-40B4-BE49-F238E27FC236}">
              <a16:creationId xmlns:a16="http://schemas.microsoft.com/office/drawing/2014/main" id="{00000000-0008-0000-0700-00004C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69" name="Text Box 5">
          <a:extLst>
            <a:ext uri="{FF2B5EF4-FFF2-40B4-BE49-F238E27FC236}">
              <a16:creationId xmlns:a16="http://schemas.microsoft.com/office/drawing/2014/main" id="{00000000-0008-0000-0700-00004D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70" name="Text Box 5">
          <a:extLst>
            <a:ext uri="{FF2B5EF4-FFF2-40B4-BE49-F238E27FC236}">
              <a16:creationId xmlns:a16="http://schemas.microsoft.com/office/drawing/2014/main" id="{00000000-0008-0000-0700-00004E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71" name="Text Box 5">
          <a:extLst>
            <a:ext uri="{FF2B5EF4-FFF2-40B4-BE49-F238E27FC236}">
              <a16:creationId xmlns:a16="http://schemas.microsoft.com/office/drawing/2014/main" id="{00000000-0008-0000-0700-00004F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72" name="Text Box 5">
          <a:extLst>
            <a:ext uri="{FF2B5EF4-FFF2-40B4-BE49-F238E27FC236}">
              <a16:creationId xmlns:a16="http://schemas.microsoft.com/office/drawing/2014/main" id="{00000000-0008-0000-0700-000050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73" name="Text Box 5">
          <a:extLst>
            <a:ext uri="{FF2B5EF4-FFF2-40B4-BE49-F238E27FC236}">
              <a16:creationId xmlns:a16="http://schemas.microsoft.com/office/drawing/2014/main" id="{00000000-0008-0000-0700-000051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74" name="Text Box 5">
          <a:extLst>
            <a:ext uri="{FF2B5EF4-FFF2-40B4-BE49-F238E27FC236}">
              <a16:creationId xmlns:a16="http://schemas.microsoft.com/office/drawing/2014/main" id="{00000000-0008-0000-0700-000052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75" name="Text Box 5">
          <a:extLst>
            <a:ext uri="{FF2B5EF4-FFF2-40B4-BE49-F238E27FC236}">
              <a16:creationId xmlns:a16="http://schemas.microsoft.com/office/drawing/2014/main" id="{00000000-0008-0000-0700-000053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1876" name="Text Box 34">
          <a:extLst>
            <a:ext uri="{FF2B5EF4-FFF2-40B4-BE49-F238E27FC236}">
              <a16:creationId xmlns:a16="http://schemas.microsoft.com/office/drawing/2014/main" id="{00000000-0008-0000-0700-000054070000}"/>
            </a:ext>
          </a:extLst>
        </xdr:cNvPr>
        <xdr:cNvSpPr txBox="1">
          <a:spLocks noChangeArrowheads="1"/>
        </xdr:cNvSpPr>
      </xdr:nvSpPr>
      <xdr:spPr bwMode="auto">
        <a:xfrm>
          <a:off x="450532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1877" name="Text Box 5">
          <a:extLst>
            <a:ext uri="{FF2B5EF4-FFF2-40B4-BE49-F238E27FC236}">
              <a16:creationId xmlns:a16="http://schemas.microsoft.com/office/drawing/2014/main" id="{00000000-0008-0000-0700-000055070000}"/>
            </a:ext>
          </a:extLst>
        </xdr:cNvPr>
        <xdr:cNvSpPr txBox="1">
          <a:spLocks noChangeArrowheads="1"/>
        </xdr:cNvSpPr>
      </xdr:nvSpPr>
      <xdr:spPr bwMode="auto">
        <a:xfrm>
          <a:off x="3952875" y="3478530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78" name="Text Box 24">
          <a:extLst>
            <a:ext uri="{FF2B5EF4-FFF2-40B4-BE49-F238E27FC236}">
              <a16:creationId xmlns:a16="http://schemas.microsoft.com/office/drawing/2014/main" id="{00000000-0008-0000-0700-000056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79" name="Text Box 5">
          <a:extLst>
            <a:ext uri="{FF2B5EF4-FFF2-40B4-BE49-F238E27FC236}">
              <a16:creationId xmlns:a16="http://schemas.microsoft.com/office/drawing/2014/main" id="{00000000-0008-0000-0700-000057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80" name="Text Box 5">
          <a:extLst>
            <a:ext uri="{FF2B5EF4-FFF2-40B4-BE49-F238E27FC236}">
              <a16:creationId xmlns:a16="http://schemas.microsoft.com/office/drawing/2014/main" id="{00000000-0008-0000-0700-000058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81" name="Text Box 5">
          <a:extLst>
            <a:ext uri="{FF2B5EF4-FFF2-40B4-BE49-F238E27FC236}">
              <a16:creationId xmlns:a16="http://schemas.microsoft.com/office/drawing/2014/main" id="{00000000-0008-0000-0700-000059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82" name="Text Box 5">
          <a:extLst>
            <a:ext uri="{FF2B5EF4-FFF2-40B4-BE49-F238E27FC236}">
              <a16:creationId xmlns:a16="http://schemas.microsoft.com/office/drawing/2014/main" id="{00000000-0008-0000-0700-00005A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0050"/>
    <xdr:sp macro="" textlink="">
      <xdr:nvSpPr>
        <xdr:cNvPr id="1883" name="Text Box 5">
          <a:extLst>
            <a:ext uri="{FF2B5EF4-FFF2-40B4-BE49-F238E27FC236}">
              <a16:creationId xmlns:a16="http://schemas.microsoft.com/office/drawing/2014/main" id="{00000000-0008-0000-0700-00005B070000}"/>
            </a:ext>
          </a:extLst>
        </xdr:cNvPr>
        <xdr:cNvSpPr txBox="1">
          <a:spLocks noChangeArrowheads="1"/>
        </xdr:cNvSpPr>
      </xdr:nvSpPr>
      <xdr:spPr bwMode="auto">
        <a:xfrm>
          <a:off x="3952875" y="34785300"/>
          <a:ext cx="76200" cy="400050"/>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84" name="Text Box 5">
          <a:extLst>
            <a:ext uri="{FF2B5EF4-FFF2-40B4-BE49-F238E27FC236}">
              <a16:creationId xmlns:a16="http://schemas.microsoft.com/office/drawing/2014/main" id="{00000000-0008-0000-0700-00005C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85" name="Text Box 5">
          <a:extLst>
            <a:ext uri="{FF2B5EF4-FFF2-40B4-BE49-F238E27FC236}">
              <a16:creationId xmlns:a16="http://schemas.microsoft.com/office/drawing/2014/main" id="{00000000-0008-0000-0700-00005D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1886" name="Text Box 34">
          <a:extLst>
            <a:ext uri="{FF2B5EF4-FFF2-40B4-BE49-F238E27FC236}">
              <a16:creationId xmlns:a16="http://schemas.microsoft.com/office/drawing/2014/main" id="{00000000-0008-0000-0700-00005E070000}"/>
            </a:ext>
          </a:extLst>
        </xdr:cNvPr>
        <xdr:cNvSpPr txBox="1">
          <a:spLocks noChangeArrowheads="1"/>
        </xdr:cNvSpPr>
      </xdr:nvSpPr>
      <xdr:spPr bwMode="auto">
        <a:xfrm>
          <a:off x="450532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87" name="Text Box 153">
          <a:extLst>
            <a:ext uri="{FF2B5EF4-FFF2-40B4-BE49-F238E27FC236}">
              <a16:creationId xmlns:a16="http://schemas.microsoft.com/office/drawing/2014/main" id="{00000000-0008-0000-0700-00005F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88" name="Text Box 154">
          <a:extLst>
            <a:ext uri="{FF2B5EF4-FFF2-40B4-BE49-F238E27FC236}">
              <a16:creationId xmlns:a16="http://schemas.microsoft.com/office/drawing/2014/main" id="{00000000-0008-0000-0700-000060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89" name="Text Box 24">
          <a:extLst>
            <a:ext uri="{FF2B5EF4-FFF2-40B4-BE49-F238E27FC236}">
              <a16:creationId xmlns:a16="http://schemas.microsoft.com/office/drawing/2014/main" id="{00000000-0008-0000-0700-000061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90" name="Text Box 3">
          <a:extLst>
            <a:ext uri="{FF2B5EF4-FFF2-40B4-BE49-F238E27FC236}">
              <a16:creationId xmlns:a16="http://schemas.microsoft.com/office/drawing/2014/main" id="{00000000-0008-0000-0700-000062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91" name="Text Box 4">
          <a:extLst>
            <a:ext uri="{FF2B5EF4-FFF2-40B4-BE49-F238E27FC236}">
              <a16:creationId xmlns:a16="http://schemas.microsoft.com/office/drawing/2014/main" id="{00000000-0008-0000-0700-000063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92" name="Text Box 5">
          <a:extLst>
            <a:ext uri="{FF2B5EF4-FFF2-40B4-BE49-F238E27FC236}">
              <a16:creationId xmlns:a16="http://schemas.microsoft.com/office/drawing/2014/main" id="{00000000-0008-0000-0700-000064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93" name="Text Box 6">
          <a:extLst>
            <a:ext uri="{FF2B5EF4-FFF2-40B4-BE49-F238E27FC236}">
              <a16:creationId xmlns:a16="http://schemas.microsoft.com/office/drawing/2014/main" id="{00000000-0008-0000-0700-000065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94" name="Text Box 7">
          <a:extLst>
            <a:ext uri="{FF2B5EF4-FFF2-40B4-BE49-F238E27FC236}">
              <a16:creationId xmlns:a16="http://schemas.microsoft.com/office/drawing/2014/main" id="{00000000-0008-0000-0700-000066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95" name="Text Box 8">
          <a:extLst>
            <a:ext uri="{FF2B5EF4-FFF2-40B4-BE49-F238E27FC236}">
              <a16:creationId xmlns:a16="http://schemas.microsoft.com/office/drawing/2014/main" id="{00000000-0008-0000-0700-000067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1896" name="Text Box 34">
          <a:extLst>
            <a:ext uri="{FF2B5EF4-FFF2-40B4-BE49-F238E27FC236}">
              <a16:creationId xmlns:a16="http://schemas.microsoft.com/office/drawing/2014/main" id="{00000000-0008-0000-0700-000068070000}"/>
            </a:ext>
          </a:extLst>
        </xdr:cNvPr>
        <xdr:cNvSpPr txBox="1">
          <a:spLocks noChangeArrowheads="1"/>
        </xdr:cNvSpPr>
      </xdr:nvSpPr>
      <xdr:spPr bwMode="auto">
        <a:xfrm>
          <a:off x="450532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1897" name="Text Box 5">
          <a:extLst>
            <a:ext uri="{FF2B5EF4-FFF2-40B4-BE49-F238E27FC236}">
              <a16:creationId xmlns:a16="http://schemas.microsoft.com/office/drawing/2014/main" id="{00000000-0008-0000-0700-000069070000}"/>
            </a:ext>
          </a:extLst>
        </xdr:cNvPr>
        <xdr:cNvSpPr txBox="1">
          <a:spLocks noChangeArrowheads="1"/>
        </xdr:cNvSpPr>
      </xdr:nvSpPr>
      <xdr:spPr bwMode="auto">
        <a:xfrm>
          <a:off x="3952875" y="3478530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98" name="Text Box 24">
          <a:extLst>
            <a:ext uri="{FF2B5EF4-FFF2-40B4-BE49-F238E27FC236}">
              <a16:creationId xmlns:a16="http://schemas.microsoft.com/office/drawing/2014/main" id="{00000000-0008-0000-0700-00006A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899" name="Text Box 5">
          <a:extLst>
            <a:ext uri="{FF2B5EF4-FFF2-40B4-BE49-F238E27FC236}">
              <a16:creationId xmlns:a16="http://schemas.microsoft.com/office/drawing/2014/main" id="{00000000-0008-0000-0700-00006B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00" name="Text Box 5">
          <a:extLst>
            <a:ext uri="{FF2B5EF4-FFF2-40B4-BE49-F238E27FC236}">
              <a16:creationId xmlns:a16="http://schemas.microsoft.com/office/drawing/2014/main" id="{00000000-0008-0000-0700-00006C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01" name="Text Box 5">
          <a:extLst>
            <a:ext uri="{FF2B5EF4-FFF2-40B4-BE49-F238E27FC236}">
              <a16:creationId xmlns:a16="http://schemas.microsoft.com/office/drawing/2014/main" id="{00000000-0008-0000-0700-00006D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1902" name="Text Box 34">
          <a:extLst>
            <a:ext uri="{FF2B5EF4-FFF2-40B4-BE49-F238E27FC236}">
              <a16:creationId xmlns:a16="http://schemas.microsoft.com/office/drawing/2014/main" id="{00000000-0008-0000-0700-00006E070000}"/>
            </a:ext>
          </a:extLst>
        </xdr:cNvPr>
        <xdr:cNvSpPr txBox="1">
          <a:spLocks noChangeArrowheads="1"/>
        </xdr:cNvSpPr>
      </xdr:nvSpPr>
      <xdr:spPr bwMode="auto">
        <a:xfrm>
          <a:off x="450532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03" name="Text Box 5">
          <a:extLst>
            <a:ext uri="{FF2B5EF4-FFF2-40B4-BE49-F238E27FC236}">
              <a16:creationId xmlns:a16="http://schemas.microsoft.com/office/drawing/2014/main" id="{00000000-0008-0000-0700-00006F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04" name="Text Box 5">
          <a:extLst>
            <a:ext uri="{FF2B5EF4-FFF2-40B4-BE49-F238E27FC236}">
              <a16:creationId xmlns:a16="http://schemas.microsoft.com/office/drawing/2014/main" id="{00000000-0008-0000-0700-000070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1905" name="Text Box 5">
          <a:extLst>
            <a:ext uri="{FF2B5EF4-FFF2-40B4-BE49-F238E27FC236}">
              <a16:creationId xmlns:a16="http://schemas.microsoft.com/office/drawing/2014/main" id="{00000000-0008-0000-0700-000071070000}"/>
            </a:ext>
          </a:extLst>
        </xdr:cNvPr>
        <xdr:cNvSpPr txBox="1">
          <a:spLocks noChangeArrowheads="1"/>
        </xdr:cNvSpPr>
      </xdr:nvSpPr>
      <xdr:spPr bwMode="auto">
        <a:xfrm>
          <a:off x="3952875" y="3478530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06" name="Text Box 24">
          <a:extLst>
            <a:ext uri="{FF2B5EF4-FFF2-40B4-BE49-F238E27FC236}">
              <a16:creationId xmlns:a16="http://schemas.microsoft.com/office/drawing/2014/main" id="{00000000-0008-0000-0700-000072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07" name="Text Box 5">
          <a:extLst>
            <a:ext uri="{FF2B5EF4-FFF2-40B4-BE49-F238E27FC236}">
              <a16:creationId xmlns:a16="http://schemas.microsoft.com/office/drawing/2014/main" id="{00000000-0008-0000-0700-000073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08" name="Text Box 5">
          <a:extLst>
            <a:ext uri="{FF2B5EF4-FFF2-40B4-BE49-F238E27FC236}">
              <a16:creationId xmlns:a16="http://schemas.microsoft.com/office/drawing/2014/main" id="{00000000-0008-0000-0700-000074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09" name="Text Box 5">
          <a:extLst>
            <a:ext uri="{FF2B5EF4-FFF2-40B4-BE49-F238E27FC236}">
              <a16:creationId xmlns:a16="http://schemas.microsoft.com/office/drawing/2014/main" id="{00000000-0008-0000-0700-000075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10" name="Text Box 5">
          <a:extLst>
            <a:ext uri="{FF2B5EF4-FFF2-40B4-BE49-F238E27FC236}">
              <a16:creationId xmlns:a16="http://schemas.microsoft.com/office/drawing/2014/main" id="{00000000-0008-0000-0700-000076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11" name="Text Box 5">
          <a:extLst>
            <a:ext uri="{FF2B5EF4-FFF2-40B4-BE49-F238E27FC236}">
              <a16:creationId xmlns:a16="http://schemas.microsoft.com/office/drawing/2014/main" id="{00000000-0008-0000-0700-000077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0050"/>
    <xdr:sp macro="" textlink="">
      <xdr:nvSpPr>
        <xdr:cNvPr id="1912" name="Text Box 5">
          <a:extLst>
            <a:ext uri="{FF2B5EF4-FFF2-40B4-BE49-F238E27FC236}">
              <a16:creationId xmlns:a16="http://schemas.microsoft.com/office/drawing/2014/main" id="{00000000-0008-0000-0700-000078070000}"/>
            </a:ext>
          </a:extLst>
        </xdr:cNvPr>
        <xdr:cNvSpPr txBox="1">
          <a:spLocks noChangeArrowheads="1"/>
        </xdr:cNvSpPr>
      </xdr:nvSpPr>
      <xdr:spPr bwMode="auto">
        <a:xfrm>
          <a:off x="3952875" y="34785300"/>
          <a:ext cx="76200" cy="400050"/>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13" name="Text Box 5">
          <a:extLst>
            <a:ext uri="{FF2B5EF4-FFF2-40B4-BE49-F238E27FC236}">
              <a16:creationId xmlns:a16="http://schemas.microsoft.com/office/drawing/2014/main" id="{00000000-0008-0000-0700-000079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14" name="Text Box 5">
          <a:extLst>
            <a:ext uri="{FF2B5EF4-FFF2-40B4-BE49-F238E27FC236}">
              <a16:creationId xmlns:a16="http://schemas.microsoft.com/office/drawing/2014/main" id="{00000000-0008-0000-0700-00007A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1915" name="Text Box 34">
          <a:extLst>
            <a:ext uri="{FF2B5EF4-FFF2-40B4-BE49-F238E27FC236}">
              <a16:creationId xmlns:a16="http://schemas.microsoft.com/office/drawing/2014/main" id="{00000000-0008-0000-0700-00007B070000}"/>
            </a:ext>
          </a:extLst>
        </xdr:cNvPr>
        <xdr:cNvSpPr txBox="1">
          <a:spLocks noChangeArrowheads="1"/>
        </xdr:cNvSpPr>
      </xdr:nvSpPr>
      <xdr:spPr bwMode="auto">
        <a:xfrm>
          <a:off x="450532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16" name="Text Box 153">
          <a:extLst>
            <a:ext uri="{FF2B5EF4-FFF2-40B4-BE49-F238E27FC236}">
              <a16:creationId xmlns:a16="http://schemas.microsoft.com/office/drawing/2014/main" id="{00000000-0008-0000-0700-00007C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17" name="Text Box 154">
          <a:extLst>
            <a:ext uri="{FF2B5EF4-FFF2-40B4-BE49-F238E27FC236}">
              <a16:creationId xmlns:a16="http://schemas.microsoft.com/office/drawing/2014/main" id="{00000000-0008-0000-0700-00007D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18" name="Text Box 24">
          <a:extLst>
            <a:ext uri="{FF2B5EF4-FFF2-40B4-BE49-F238E27FC236}">
              <a16:creationId xmlns:a16="http://schemas.microsoft.com/office/drawing/2014/main" id="{00000000-0008-0000-0700-00007E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19" name="Text Box 3">
          <a:extLst>
            <a:ext uri="{FF2B5EF4-FFF2-40B4-BE49-F238E27FC236}">
              <a16:creationId xmlns:a16="http://schemas.microsoft.com/office/drawing/2014/main" id="{00000000-0008-0000-0700-00007F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20" name="Text Box 4">
          <a:extLst>
            <a:ext uri="{FF2B5EF4-FFF2-40B4-BE49-F238E27FC236}">
              <a16:creationId xmlns:a16="http://schemas.microsoft.com/office/drawing/2014/main" id="{00000000-0008-0000-0700-000080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21" name="Text Box 5">
          <a:extLst>
            <a:ext uri="{FF2B5EF4-FFF2-40B4-BE49-F238E27FC236}">
              <a16:creationId xmlns:a16="http://schemas.microsoft.com/office/drawing/2014/main" id="{00000000-0008-0000-0700-000081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22" name="Text Box 6">
          <a:extLst>
            <a:ext uri="{FF2B5EF4-FFF2-40B4-BE49-F238E27FC236}">
              <a16:creationId xmlns:a16="http://schemas.microsoft.com/office/drawing/2014/main" id="{00000000-0008-0000-0700-000082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23" name="Text Box 7">
          <a:extLst>
            <a:ext uri="{FF2B5EF4-FFF2-40B4-BE49-F238E27FC236}">
              <a16:creationId xmlns:a16="http://schemas.microsoft.com/office/drawing/2014/main" id="{00000000-0008-0000-0700-000083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24" name="Text Box 8">
          <a:extLst>
            <a:ext uri="{FF2B5EF4-FFF2-40B4-BE49-F238E27FC236}">
              <a16:creationId xmlns:a16="http://schemas.microsoft.com/office/drawing/2014/main" id="{00000000-0008-0000-0700-000084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1925" name="Text Box 34">
          <a:extLst>
            <a:ext uri="{FF2B5EF4-FFF2-40B4-BE49-F238E27FC236}">
              <a16:creationId xmlns:a16="http://schemas.microsoft.com/office/drawing/2014/main" id="{00000000-0008-0000-0700-000085070000}"/>
            </a:ext>
          </a:extLst>
        </xdr:cNvPr>
        <xdr:cNvSpPr txBox="1">
          <a:spLocks noChangeArrowheads="1"/>
        </xdr:cNvSpPr>
      </xdr:nvSpPr>
      <xdr:spPr bwMode="auto">
        <a:xfrm>
          <a:off x="450532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1926" name="Text Box 5">
          <a:extLst>
            <a:ext uri="{FF2B5EF4-FFF2-40B4-BE49-F238E27FC236}">
              <a16:creationId xmlns:a16="http://schemas.microsoft.com/office/drawing/2014/main" id="{00000000-0008-0000-0700-000086070000}"/>
            </a:ext>
          </a:extLst>
        </xdr:cNvPr>
        <xdr:cNvSpPr txBox="1">
          <a:spLocks noChangeArrowheads="1"/>
        </xdr:cNvSpPr>
      </xdr:nvSpPr>
      <xdr:spPr bwMode="auto">
        <a:xfrm>
          <a:off x="3952875" y="3478530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27" name="Text Box 24">
          <a:extLst>
            <a:ext uri="{FF2B5EF4-FFF2-40B4-BE49-F238E27FC236}">
              <a16:creationId xmlns:a16="http://schemas.microsoft.com/office/drawing/2014/main" id="{00000000-0008-0000-0700-000087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28" name="Text Box 5">
          <a:extLst>
            <a:ext uri="{FF2B5EF4-FFF2-40B4-BE49-F238E27FC236}">
              <a16:creationId xmlns:a16="http://schemas.microsoft.com/office/drawing/2014/main" id="{00000000-0008-0000-0700-000088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29" name="Text Box 5">
          <a:extLst>
            <a:ext uri="{FF2B5EF4-FFF2-40B4-BE49-F238E27FC236}">
              <a16:creationId xmlns:a16="http://schemas.microsoft.com/office/drawing/2014/main" id="{00000000-0008-0000-0700-000089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30" name="Text Box 5">
          <a:extLst>
            <a:ext uri="{FF2B5EF4-FFF2-40B4-BE49-F238E27FC236}">
              <a16:creationId xmlns:a16="http://schemas.microsoft.com/office/drawing/2014/main" id="{00000000-0008-0000-0700-00008A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31" name="Text Box 5">
          <a:extLst>
            <a:ext uri="{FF2B5EF4-FFF2-40B4-BE49-F238E27FC236}">
              <a16:creationId xmlns:a16="http://schemas.microsoft.com/office/drawing/2014/main" id="{00000000-0008-0000-0700-00008B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1932" name="Text Box 34">
          <a:extLst>
            <a:ext uri="{FF2B5EF4-FFF2-40B4-BE49-F238E27FC236}">
              <a16:creationId xmlns:a16="http://schemas.microsoft.com/office/drawing/2014/main" id="{00000000-0008-0000-0700-00008C070000}"/>
            </a:ext>
          </a:extLst>
        </xdr:cNvPr>
        <xdr:cNvSpPr txBox="1">
          <a:spLocks noChangeArrowheads="1"/>
        </xdr:cNvSpPr>
      </xdr:nvSpPr>
      <xdr:spPr bwMode="auto">
        <a:xfrm>
          <a:off x="450532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33" name="Text Box 5">
          <a:extLst>
            <a:ext uri="{FF2B5EF4-FFF2-40B4-BE49-F238E27FC236}">
              <a16:creationId xmlns:a16="http://schemas.microsoft.com/office/drawing/2014/main" id="{00000000-0008-0000-0700-00008D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34" name="Text Box 5">
          <a:extLst>
            <a:ext uri="{FF2B5EF4-FFF2-40B4-BE49-F238E27FC236}">
              <a16:creationId xmlns:a16="http://schemas.microsoft.com/office/drawing/2014/main" id="{00000000-0008-0000-0700-00008E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1935" name="Text Box 5">
          <a:extLst>
            <a:ext uri="{FF2B5EF4-FFF2-40B4-BE49-F238E27FC236}">
              <a16:creationId xmlns:a16="http://schemas.microsoft.com/office/drawing/2014/main" id="{00000000-0008-0000-0700-00008F070000}"/>
            </a:ext>
          </a:extLst>
        </xdr:cNvPr>
        <xdr:cNvSpPr txBox="1">
          <a:spLocks noChangeArrowheads="1"/>
        </xdr:cNvSpPr>
      </xdr:nvSpPr>
      <xdr:spPr bwMode="auto">
        <a:xfrm>
          <a:off x="3952875" y="3478530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36" name="Text Box 24">
          <a:extLst>
            <a:ext uri="{FF2B5EF4-FFF2-40B4-BE49-F238E27FC236}">
              <a16:creationId xmlns:a16="http://schemas.microsoft.com/office/drawing/2014/main" id="{00000000-0008-0000-0700-000090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37" name="Text Box 5">
          <a:extLst>
            <a:ext uri="{FF2B5EF4-FFF2-40B4-BE49-F238E27FC236}">
              <a16:creationId xmlns:a16="http://schemas.microsoft.com/office/drawing/2014/main" id="{00000000-0008-0000-0700-000091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38" name="Text Box 5">
          <a:extLst>
            <a:ext uri="{FF2B5EF4-FFF2-40B4-BE49-F238E27FC236}">
              <a16:creationId xmlns:a16="http://schemas.microsoft.com/office/drawing/2014/main" id="{00000000-0008-0000-0700-000092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39" name="Text Box 5">
          <a:extLst>
            <a:ext uri="{FF2B5EF4-FFF2-40B4-BE49-F238E27FC236}">
              <a16:creationId xmlns:a16="http://schemas.microsoft.com/office/drawing/2014/main" id="{00000000-0008-0000-0700-000093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40" name="Text Box 5">
          <a:extLst>
            <a:ext uri="{FF2B5EF4-FFF2-40B4-BE49-F238E27FC236}">
              <a16:creationId xmlns:a16="http://schemas.microsoft.com/office/drawing/2014/main" id="{00000000-0008-0000-0700-000094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41" name="Text Box 5">
          <a:extLst>
            <a:ext uri="{FF2B5EF4-FFF2-40B4-BE49-F238E27FC236}">
              <a16:creationId xmlns:a16="http://schemas.microsoft.com/office/drawing/2014/main" id="{00000000-0008-0000-0700-000095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0050"/>
    <xdr:sp macro="" textlink="">
      <xdr:nvSpPr>
        <xdr:cNvPr id="1942" name="Text Box 5">
          <a:extLst>
            <a:ext uri="{FF2B5EF4-FFF2-40B4-BE49-F238E27FC236}">
              <a16:creationId xmlns:a16="http://schemas.microsoft.com/office/drawing/2014/main" id="{00000000-0008-0000-0700-000096070000}"/>
            </a:ext>
          </a:extLst>
        </xdr:cNvPr>
        <xdr:cNvSpPr txBox="1">
          <a:spLocks noChangeArrowheads="1"/>
        </xdr:cNvSpPr>
      </xdr:nvSpPr>
      <xdr:spPr bwMode="auto">
        <a:xfrm>
          <a:off x="3952875" y="34785300"/>
          <a:ext cx="76200" cy="400050"/>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43" name="Text Box 5">
          <a:extLst>
            <a:ext uri="{FF2B5EF4-FFF2-40B4-BE49-F238E27FC236}">
              <a16:creationId xmlns:a16="http://schemas.microsoft.com/office/drawing/2014/main" id="{00000000-0008-0000-0700-000097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44" name="Text Box 5">
          <a:extLst>
            <a:ext uri="{FF2B5EF4-FFF2-40B4-BE49-F238E27FC236}">
              <a16:creationId xmlns:a16="http://schemas.microsoft.com/office/drawing/2014/main" id="{00000000-0008-0000-0700-000098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1945" name="Text Box 34">
          <a:extLst>
            <a:ext uri="{FF2B5EF4-FFF2-40B4-BE49-F238E27FC236}">
              <a16:creationId xmlns:a16="http://schemas.microsoft.com/office/drawing/2014/main" id="{00000000-0008-0000-0700-000099070000}"/>
            </a:ext>
          </a:extLst>
        </xdr:cNvPr>
        <xdr:cNvSpPr txBox="1">
          <a:spLocks noChangeArrowheads="1"/>
        </xdr:cNvSpPr>
      </xdr:nvSpPr>
      <xdr:spPr bwMode="auto">
        <a:xfrm>
          <a:off x="450532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46" name="Text Box 153">
          <a:extLst>
            <a:ext uri="{FF2B5EF4-FFF2-40B4-BE49-F238E27FC236}">
              <a16:creationId xmlns:a16="http://schemas.microsoft.com/office/drawing/2014/main" id="{00000000-0008-0000-0700-00009A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47" name="Text Box 154">
          <a:extLst>
            <a:ext uri="{FF2B5EF4-FFF2-40B4-BE49-F238E27FC236}">
              <a16:creationId xmlns:a16="http://schemas.microsoft.com/office/drawing/2014/main" id="{00000000-0008-0000-0700-00009B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48" name="Text Box 24">
          <a:extLst>
            <a:ext uri="{FF2B5EF4-FFF2-40B4-BE49-F238E27FC236}">
              <a16:creationId xmlns:a16="http://schemas.microsoft.com/office/drawing/2014/main" id="{00000000-0008-0000-0700-00009C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49" name="Text Box 3">
          <a:extLst>
            <a:ext uri="{FF2B5EF4-FFF2-40B4-BE49-F238E27FC236}">
              <a16:creationId xmlns:a16="http://schemas.microsoft.com/office/drawing/2014/main" id="{00000000-0008-0000-0700-00009D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50" name="Text Box 4">
          <a:extLst>
            <a:ext uri="{FF2B5EF4-FFF2-40B4-BE49-F238E27FC236}">
              <a16:creationId xmlns:a16="http://schemas.microsoft.com/office/drawing/2014/main" id="{00000000-0008-0000-0700-00009E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51" name="Text Box 5">
          <a:extLst>
            <a:ext uri="{FF2B5EF4-FFF2-40B4-BE49-F238E27FC236}">
              <a16:creationId xmlns:a16="http://schemas.microsoft.com/office/drawing/2014/main" id="{00000000-0008-0000-0700-00009F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52" name="Text Box 6">
          <a:extLst>
            <a:ext uri="{FF2B5EF4-FFF2-40B4-BE49-F238E27FC236}">
              <a16:creationId xmlns:a16="http://schemas.microsoft.com/office/drawing/2014/main" id="{00000000-0008-0000-0700-0000A0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53" name="Text Box 7">
          <a:extLst>
            <a:ext uri="{FF2B5EF4-FFF2-40B4-BE49-F238E27FC236}">
              <a16:creationId xmlns:a16="http://schemas.microsoft.com/office/drawing/2014/main" id="{00000000-0008-0000-0700-0000A1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54" name="Text Box 8">
          <a:extLst>
            <a:ext uri="{FF2B5EF4-FFF2-40B4-BE49-F238E27FC236}">
              <a16:creationId xmlns:a16="http://schemas.microsoft.com/office/drawing/2014/main" id="{00000000-0008-0000-0700-0000A2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1955" name="Text Box 34">
          <a:extLst>
            <a:ext uri="{FF2B5EF4-FFF2-40B4-BE49-F238E27FC236}">
              <a16:creationId xmlns:a16="http://schemas.microsoft.com/office/drawing/2014/main" id="{00000000-0008-0000-0700-0000A3070000}"/>
            </a:ext>
          </a:extLst>
        </xdr:cNvPr>
        <xdr:cNvSpPr txBox="1">
          <a:spLocks noChangeArrowheads="1"/>
        </xdr:cNvSpPr>
      </xdr:nvSpPr>
      <xdr:spPr bwMode="auto">
        <a:xfrm>
          <a:off x="450532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1956" name="Text Box 5">
          <a:extLst>
            <a:ext uri="{FF2B5EF4-FFF2-40B4-BE49-F238E27FC236}">
              <a16:creationId xmlns:a16="http://schemas.microsoft.com/office/drawing/2014/main" id="{00000000-0008-0000-0700-0000A4070000}"/>
            </a:ext>
          </a:extLst>
        </xdr:cNvPr>
        <xdr:cNvSpPr txBox="1">
          <a:spLocks noChangeArrowheads="1"/>
        </xdr:cNvSpPr>
      </xdr:nvSpPr>
      <xdr:spPr bwMode="auto">
        <a:xfrm>
          <a:off x="3952875" y="3478530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57" name="Text Box 24">
          <a:extLst>
            <a:ext uri="{FF2B5EF4-FFF2-40B4-BE49-F238E27FC236}">
              <a16:creationId xmlns:a16="http://schemas.microsoft.com/office/drawing/2014/main" id="{00000000-0008-0000-0700-0000A5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58" name="Text Box 5">
          <a:extLst>
            <a:ext uri="{FF2B5EF4-FFF2-40B4-BE49-F238E27FC236}">
              <a16:creationId xmlns:a16="http://schemas.microsoft.com/office/drawing/2014/main" id="{00000000-0008-0000-0700-0000A6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59" name="Text Box 5">
          <a:extLst>
            <a:ext uri="{FF2B5EF4-FFF2-40B4-BE49-F238E27FC236}">
              <a16:creationId xmlns:a16="http://schemas.microsoft.com/office/drawing/2014/main" id="{00000000-0008-0000-0700-0000A7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60" name="Text Box 5">
          <a:extLst>
            <a:ext uri="{FF2B5EF4-FFF2-40B4-BE49-F238E27FC236}">
              <a16:creationId xmlns:a16="http://schemas.microsoft.com/office/drawing/2014/main" id="{00000000-0008-0000-0700-0000A8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61" name="Text Box 5">
          <a:extLst>
            <a:ext uri="{FF2B5EF4-FFF2-40B4-BE49-F238E27FC236}">
              <a16:creationId xmlns:a16="http://schemas.microsoft.com/office/drawing/2014/main" id="{00000000-0008-0000-0700-0000A9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11</xdr:col>
      <xdr:colOff>19050</xdr:colOff>
      <xdr:row>160</xdr:row>
      <xdr:rowOff>0</xdr:rowOff>
    </xdr:from>
    <xdr:ext cx="76200" cy="400050"/>
    <xdr:sp macro="" textlink="">
      <xdr:nvSpPr>
        <xdr:cNvPr id="1962" name="Text Box 17">
          <a:extLst>
            <a:ext uri="{FF2B5EF4-FFF2-40B4-BE49-F238E27FC236}">
              <a16:creationId xmlns:a16="http://schemas.microsoft.com/office/drawing/2014/main" id="{00000000-0008-0000-0700-0000AA070000}"/>
            </a:ext>
          </a:extLst>
        </xdr:cNvPr>
        <xdr:cNvSpPr txBox="1">
          <a:spLocks noChangeArrowheads="1"/>
        </xdr:cNvSpPr>
      </xdr:nvSpPr>
      <xdr:spPr bwMode="auto">
        <a:xfrm>
          <a:off x="842962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1963" name="Text Box 55">
          <a:extLst>
            <a:ext uri="{FF2B5EF4-FFF2-40B4-BE49-F238E27FC236}">
              <a16:creationId xmlns:a16="http://schemas.microsoft.com/office/drawing/2014/main" id="{00000000-0008-0000-0700-0000AB070000}"/>
            </a:ext>
          </a:extLst>
        </xdr:cNvPr>
        <xdr:cNvSpPr txBox="1">
          <a:spLocks noChangeArrowheads="1"/>
        </xdr:cNvSpPr>
      </xdr:nvSpPr>
      <xdr:spPr bwMode="auto">
        <a:xfrm>
          <a:off x="395287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1964" name="Text Box 56">
          <a:extLst>
            <a:ext uri="{FF2B5EF4-FFF2-40B4-BE49-F238E27FC236}">
              <a16:creationId xmlns:a16="http://schemas.microsoft.com/office/drawing/2014/main" id="{00000000-0008-0000-0700-0000AC070000}"/>
            </a:ext>
          </a:extLst>
        </xdr:cNvPr>
        <xdr:cNvSpPr txBox="1">
          <a:spLocks noChangeArrowheads="1"/>
        </xdr:cNvSpPr>
      </xdr:nvSpPr>
      <xdr:spPr bwMode="auto">
        <a:xfrm>
          <a:off x="395287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965" name="Text Box 57">
          <a:extLst>
            <a:ext uri="{FF2B5EF4-FFF2-40B4-BE49-F238E27FC236}">
              <a16:creationId xmlns:a16="http://schemas.microsoft.com/office/drawing/2014/main" id="{00000000-0008-0000-0700-0000AD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1966" name="Text Box 17">
          <a:extLst>
            <a:ext uri="{FF2B5EF4-FFF2-40B4-BE49-F238E27FC236}">
              <a16:creationId xmlns:a16="http://schemas.microsoft.com/office/drawing/2014/main" id="{00000000-0008-0000-0700-0000AE070000}"/>
            </a:ext>
          </a:extLst>
        </xdr:cNvPr>
        <xdr:cNvSpPr txBox="1">
          <a:spLocks noChangeArrowheads="1"/>
        </xdr:cNvSpPr>
      </xdr:nvSpPr>
      <xdr:spPr bwMode="auto">
        <a:xfrm>
          <a:off x="395287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1967" name="Text Box 55">
          <a:extLst>
            <a:ext uri="{FF2B5EF4-FFF2-40B4-BE49-F238E27FC236}">
              <a16:creationId xmlns:a16="http://schemas.microsoft.com/office/drawing/2014/main" id="{00000000-0008-0000-0700-0000AF070000}"/>
            </a:ext>
          </a:extLst>
        </xdr:cNvPr>
        <xdr:cNvSpPr txBox="1">
          <a:spLocks noChangeArrowheads="1"/>
        </xdr:cNvSpPr>
      </xdr:nvSpPr>
      <xdr:spPr bwMode="auto">
        <a:xfrm>
          <a:off x="395287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1968" name="Text Box 56">
          <a:extLst>
            <a:ext uri="{FF2B5EF4-FFF2-40B4-BE49-F238E27FC236}">
              <a16:creationId xmlns:a16="http://schemas.microsoft.com/office/drawing/2014/main" id="{00000000-0008-0000-0700-0000B0070000}"/>
            </a:ext>
          </a:extLst>
        </xdr:cNvPr>
        <xdr:cNvSpPr txBox="1">
          <a:spLocks noChangeArrowheads="1"/>
        </xdr:cNvSpPr>
      </xdr:nvSpPr>
      <xdr:spPr bwMode="auto">
        <a:xfrm>
          <a:off x="395287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969" name="Text Box 57">
          <a:extLst>
            <a:ext uri="{FF2B5EF4-FFF2-40B4-BE49-F238E27FC236}">
              <a16:creationId xmlns:a16="http://schemas.microsoft.com/office/drawing/2014/main" id="{00000000-0008-0000-0700-0000B1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468629</xdr:colOff>
      <xdr:row>160</xdr:row>
      <xdr:rowOff>0</xdr:rowOff>
    </xdr:from>
    <xdr:ext cx="45719" cy="419100"/>
    <xdr:sp macro="" textlink="">
      <xdr:nvSpPr>
        <xdr:cNvPr id="1970" name="Text Box 10">
          <a:extLst>
            <a:ext uri="{FF2B5EF4-FFF2-40B4-BE49-F238E27FC236}">
              <a16:creationId xmlns:a16="http://schemas.microsoft.com/office/drawing/2014/main" id="{00000000-0008-0000-0700-0000B2070000}"/>
            </a:ext>
          </a:extLst>
        </xdr:cNvPr>
        <xdr:cNvSpPr txBox="1">
          <a:spLocks noChangeArrowheads="1"/>
        </xdr:cNvSpPr>
      </xdr:nvSpPr>
      <xdr:spPr bwMode="auto">
        <a:xfrm>
          <a:off x="5545454" y="34785300"/>
          <a:ext cx="45719"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468629</xdr:colOff>
      <xdr:row>160</xdr:row>
      <xdr:rowOff>0</xdr:rowOff>
    </xdr:from>
    <xdr:ext cx="45719" cy="419100"/>
    <xdr:sp macro="" textlink="">
      <xdr:nvSpPr>
        <xdr:cNvPr id="1971" name="Text Box 10">
          <a:extLst>
            <a:ext uri="{FF2B5EF4-FFF2-40B4-BE49-F238E27FC236}">
              <a16:creationId xmlns:a16="http://schemas.microsoft.com/office/drawing/2014/main" id="{00000000-0008-0000-0700-0000B3070000}"/>
            </a:ext>
          </a:extLst>
        </xdr:cNvPr>
        <xdr:cNvSpPr txBox="1">
          <a:spLocks noChangeArrowheads="1"/>
        </xdr:cNvSpPr>
      </xdr:nvSpPr>
      <xdr:spPr bwMode="auto">
        <a:xfrm>
          <a:off x="5545454" y="34785300"/>
          <a:ext cx="45719"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972" name="Text Box 5">
          <a:extLst>
            <a:ext uri="{FF2B5EF4-FFF2-40B4-BE49-F238E27FC236}">
              <a16:creationId xmlns:a16="http://schemas.microsoft.com/office/drawing/2014/main" id="{00000000-0008-0000-0700-0000B4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73" name="Text Box 57">
          <a:extLst>
            <a:ext uri="{FF2B5EF4-FFF2-40B4-BE49-F238E27FC236}">
              <a16:creationId xmlns:a16="http://schemas.microsoft.com/office/drawing/2014/main" id="{00000000-0008-0000-0700-0000B5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974" name="Text Box 5">
          <a:extLst>
            <a:ext uri="{FF2B5EF4-FFF2-40B4-BE49-F238E27FC236}">
              <a16:creationId xmlns:a16="http://schemas.microsoft.com/office/drawing/2014/main" id="{00000000-0008-0000-0700-0000B6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75" name="Text Box 5">
          <a:extLst>
            <a:ext uri="{FF2B5EF4-FFF2-40B4-BE49-F238E27FC236}">
              <a16:creationId xmlns:a16="http://schemas.microsoft.com/office/drawing/2014/main" id="{00000000-0008-0000-0700-0000B7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76" name="Text Box 5">
          <a:extLst>
            <a:ext uri="{FF2B5EF4-FFF2-40B4-BE49-F238E27FC236}">
              <a16:creationId xmlns:a16="http://schemas.microsoft.com/office/drawing/2014/main" id="{00000000-0008-0000-0700-0000B8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77" name="Text Box 5">
          <a:extLst>
            <a:ext uri="{FF2B5EF4-FFF2-40B4-BE49-F238E27FC236}">
              <a16:creationId xmlns:a16="http://schemas.microsoft.com/office/drawing/2014/main" id="{00000000-0008-0000-0700-0000B9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978" name="Text Box 57">
          <a:extLst>
            <a:ext uri="{FF2B5EF4-FFF2-40B4-BE49-F238E27FC236}">
              <a16:creationId xmlns:a16="http://schemas.microsoft.com/office/drawing/2014/main" id="{00000000-0008-0000-0700-0000BA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979" name="Text Box 57">
          <a:extLst>
            <a:ext uri="{FF2B5EF4-FFF2-40B4-BE49-F238E27FC236}">
              <a16:creationId xmlns:a16="http://schemas.microsoft.com/office/drawing/2014/main" id="{00000000-0008-0000-0700-0000BB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1980" name="Text Box 17">
          <a:extLst>
            <a:ext uri="{FF2B5EF4-FFF2-40B4-BE49-F238E27FC236}">
              <a16:creationId xmlns:a16="http://schemas.microsoft.com/office/drawing/2014/main" id="{00000000-0008-0000-0700-0000BC070000}"/>
            </a:ext>
          </a:extLst>
        </xdr:cNvPr>
        <xdr:cNvSpPr txBox="1">
          <a:spLocks noChangeArrowheads="1"/>
        </xdr:cNvSpPr>
      </xdr:nvSpPr>
      <xdr:spPr bwMode="auto">
        <a:xfrm>
          <a:off x="395287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1981" name="Text Box 55">
          <a:extLst>
            <a:ext uri="{FF2B5EF4-FFF2-40B4-BE49-F238E27FC236}">
              <a16:creationId xmlns:a16="http://schemas.microsoft.com/office/drawing/2014/main" id="{00000000-0008-0000-0700-0000BD070000}"/>
            </a:ext>
          </a:extLst>
        </xdr:cNvPr>
        <xdr:cNvSpPr txBox="1">
          <a:spLocks noChangeArrowheads="1"/>
        </xdr:cNvSpPr>
      </xdr:nvSpPr>
      <xdr:spPr bwMode="auto">
        <a:xfrm>
          <a:off x="395287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1982" name="Text Box 56">
          <a:extLst>
            <a:ext uri="{FF2B5EF4-FFF2-40B4-BE49-F238E27FC236}">
              <a16:creationId xmlns:a16="http://schemas.microsoft.com/office/drawing/2014/main" id="{00000000-0008-0000-0700-0000BE070000}"/>
            </a:ext>
          </a:extLst>
        </xdr:cNvPr>
        <xdr:cNvSpPr txBox="1">
          <a:spLocks noChangeArrowheads="1"/>
        </xdr:cNvSpPr>
      </xdr:nvSpPr>
      <xdr:spPr bwMode="auto">
        <a:xfrm>
          <a:off x="395287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983" name="Text Box 57">
          <a:extLst>
            <a:ext uri="{FF2B5EF4-FFF2-40B4-BE49-F238E27FC236}">
              <a16:creationId xmlns:a16="http://schemas.microsoft.com/office/drawing/2014/main" id="{00000000-0008-0000-0700-0000BF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1984" name="Text Box 17">
          <a:extLst>
            <a:ext uri="{FF2B5EF4-FFF2-40B4-BE49-F238E27FC236}">
              <a16:creationId xmlns:a16="http://schemas.microsoft.com/office/drawing/2014/main" id="{00000000-0008-0000-0700-0000C0070000}"/>
            </a:ext>
          </a:extLst>
        </xdr:cNvPr>
        <xdr:cNvSpPr txBox="1">
          <a:spLocks noChangeArrowheads="1"/>
        </xdr:cNvSpPr>
      </xdr:nvSpPr>
      <xdr:spPr bwMode="auto">
        <a:xfrm>
          <a:off x="395287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1985" name="Text Box 55">
          <a:extLst>
            <a:ext uri="{FF2B5EF4-FFF2-40B4-BE49-F238E27FC236}">
              <a16:creationId xmlns:a16="http://schemas.microsoft.com/office/drawing/2014/main" id="{00000000-0008-0000-0700-0000C1070000}"/>
            </a:ext>
          </a:extLst>
        </xdr:cNvPr>
        <xdr:cNvSpPr txBox="1">
          <a:spLocks noChangeArrowheads="1"/>
        </xdr:cNvSpPr>
      </xdr:nvSpPr>
      <xdr:spPr bwMode="auto">
        <a:xfrm>
          <a:off x="395287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1986" name="Text Box 56">
          <a:extLst>
            <a:ext uri="{FF2B5EF4-FFF2-40B4-BE49-F238E27FC236}">
              <a16:creationId xmlns:a16="http://schemas.microsoft.com/office/drawing/2014/main" id="{00000000-0008-0000-0700-0000C2070000}"/>
            </a:ext>
          </a:extLst>
        </xdr:cNvPr>
        <xdr:cNvSpPr txBox="1">
          <a:spLocks noChangeArrowheads="1"/>
        </xdr:cNvSpPr>
      </xdr:nvSpPr>
      <xdr:spPr bwMode="auto">
        <a:xfrm>
          <a:off x="395287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987" name="Text Box 57">
          <a:extLst>
            <a:ext uri="{FF2B5EF4-FFF2-40B4-BE49-F238E27FC236}">
              <a16:creationId xmlns:a16="http://schemas.microsoft.com/office/drawing/2014/main" id="{00000000-0008-0000-0700-0000C3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988" name="Text Box 5">
          <a:extLst>
            <a:ext uri="{FF2B5EF4-FFF2-40B4-BE49-F238E27FC236}">
              <a16:creationId xmlns:a16="http://schemas.microsoft.com/office/drawing/2014/main" id="{00000000-0008-0000-0700-0000C4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57175"/>
    <xdr:sp macro="" textlink="">
      <xdr:nvSpPr>
        <xdr:cNvPr id="1989" name="Text Box 10">
          <a:extLst>
            <a:ext uri="{FF2B5EF4-FFF2-40B4-BE49-F238E27FC236}">
              <a16:creationId xmlns:a16="http://schemas.microsoft.com/office/drawing/2014/main" id="{00000000-0008-0000-0700-0000C5070000}"/>
            </a:ext>
          </a:extLst>
        </xdr:cNvPr>
        <xdr:cNvSpPr txBox="1">
          <a:spLocks noChangeArrowheads="1"/>
        </xdr:cNvSpPr>
      </xdr:nvSpPr>
      <xdr:spPr bwMode="auto">
        <a:xfrm>
          <a:off x="3952875" y="34785300"/>
          <a:ext cx="76200" cy="257175"/>
        </a:xfrm>
        <a:prstGeom prst="rect">
          <a:avLst/>
        </a:prstGeom>
        <a:noFill/>
        <a:ln w="9525">
          <a:noFill/>
          <a:miter lim="800000"/>
          <a:headEnd/>
          <a:tailEnd/>
        </a:ln>
      </xdr:spPr>
    </xdr:sp>
    <xdr:clientData/>
  </xdr:oneCellAnchor>
  <xdr:oneCellAnchor>
    <xdr:from>
      <xdr:col>3</xdr:col>
      <xdr:colOff>0</xdr:colOff>
      <xdr:row>160</xdr:row>
      <xdr:rowOff>0</xdr:rowOff>
    </xdr:from>
    <xdr:ext cx="76200" cy="257175"/>
    <xdr:sp macro="" textlink="">
      <xdr:nvSpPr>
        <xdr:cNvPr id="1990" name="Text Box 10">
          <a:extLst>
            <a:ext uri="{FF2B5EF4-FFF2-40B4-BE49-F238E27FC236}">
              <a16:creationId xmlns:a16="http://schemas.microsoft.com/office/drawing/2014/main" id="{00000000-0008-0000-0700-0000C6070000}"/>
            </a:ext>
          </a:extLst>
        </xdr:cNvPr>
        <xdr:cNvSpPr txBox="1">
          <a:spLocks noChangeArrowheads="1"/>
        </xdr:cNvSpPr>
      </xdr:nvSpPr>
      <xdr:spPr bwMode="auto">
        <a:xfrm>
          <a:off x="3952875" y="34785300"/>
          <a:ext cx="76200" cy="257175"/>
        </a:xfrm>
        <a:prstGeom prst="rect">
          <a:avLst/>
        </a:prstGeom>
        <a:noFill/>
        <a:ln w="9525">
          <a:noFill/>
          <a:miter lim="800000"/>
          <a:headEnd/>
          <a:tailEnd/>
        </a:ln>
      </xdr:spPr>
    </xdr:sp>
    <xdr:clientData/>
  </xdr:oneCellAnchor>
  <xdr:oneCellAnchor>
    <xdr:from>
      <xdr:col>3</xdr:col>
      <xdr:colOff>0</xdr:colOff>
      <xdr:row>160</xdr:row>
      <xdr:rowOff>0</xdr:rowOff>
    </xdr:from>
    <xdr:ext cx="76200" cy="257175"/>
    <xdr:sp macro="" textlink="">
      <xdr:nvSpPr>
        <xdr:cNvPr id="1991" name="Text Box 10">
          <a:extLst>
            <a:ext uri="{FF2B5EF4-FFF2-40B4-BE49-F238E27FC236}">
              <a16:creationId xmlns:a16="http://schemas.microsoft.com/office/drawing/2014/main" id="{00000000-0008-0000-0700-0000C7070000}"/>
            </a:ext>
          </a:extLst>
        </xdr:cNvPr>
        <xdr:cNvSpPr txBox="1">
          <a:spLocks noChangeArrowheads="1"/>
        </xdr:cNvSpPr>
      </xdr:nvSpPr>
      <xdr:spPr bwMode="auto">
        <a:xfrm>
          <a:off x="3952875" y="34785300"/>
          <a:ext cx="76200" cy="2571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92" name="Text Box 57">
          <a:extLst>
            <a:ext uri="{FF2B5EF4-FFF2-40B4-BE49-F238E27FC236}">
              <a16:creationId xmlns:a16="http://schemas.microsoft.com/office/drawing/2014/main" id="{00000000-0008-0000-0700-0000C8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993" name="Text Box 57">
          <a:extLst>
            <a:ext uri="{FF2B5EF4-FFF2-40B4-BE49-F238E27FC236}">
              <a16:creationId xmlns:a16="http://schemas.microsoft.com/office/drawing/2014/main" id="{00000000-0008-0000-0700-0000C9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1994" name="Text Box 57">
          <a:extLst>
            <a:ext uri="{FF2B5EF4-FFF2-40B4-BE49-F238E27FC236}">
              <a16:creationId xmlns:a16="http://schemas.microsoft.com/office/drawing/2014/main" id="{00000000-0008-0000-0700-0000CA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1995" name="Text Box 10">
          <a:extLst>
            <a:ext uri="{FF2B5EF4-FFF2-40B4-BE49-F238E27FC236}">
              <a16:creationId xmlns:a16="http://schemas.microsoft.com/office/drawing/2014/main" id="{00000000-0008-0000-0700-0000CB070000}"/>
            </a:ext>
          </a:extLst>
        </xdr:cNvPr>
        <xdr:cNvSpPr txBox="1">
          <a:spLocks noChangeArrowheads="1"/>
        </xdr:cNvSpPr>
      </xdr:nvSpPr>
      <xdr:spPr bwMode="auto">
        <a:xfrm>
          <a:off x="3952875" y="34785300"/>
          <a:ext cx="76200" cy="257175"/>
        </a:xfrm>
        <a:prstGeom prst="rect">
          <a:avLst/>
        </a:prstGeom>
        <a:noFill/>
        <a:ln w="9525">
          <a:noFill/>
          <a:miter lim="800000"/>
          <a:headEnd/>
          <a:tailEnd/>
        </a:ln>
      </xdr:spPr>
    </xdr:sp>
    <xdr:clientData/>
  </xdr:oneCellAnchor>
  <xdr:oneCellAnchor>
    <xdr:from>
      <xdr:col>3</xdr:col>
      <xdr:colOff>0</xdr:colOff>
      <xdr:row>160</xdr:row>
      <xdr:rowOff>0</xdr:rowOff>
    </xdr:from>
    <xdr:ext cx="76200" cy="333375"/>
    <xdr:sp macro="" textlink="">
      <xdr:nvSpPr>
        <xdr:cNvPr id="1996" name="Text Box 10">
          <a:extLst>
            <a:ext uri="{FF2B5EF4-FFF2-40B4-BE49-F238E27FC236}">
              <a16:creationId xmlns:a16="http://schemas.microsoft.com/office/drawing/2014/main" id="{00000000-0008-0000-0700-0000CC070000}"/>
            </a:ext>
          </a:extLst>
        </xdr:cNvPr>
        <xdr:cNvSpPr txBox="1">
          <a:spLocks noChangeArrowheads="1"/>
        </xdr:cNvSpPr>
      </xdr:nvSpPr>
      <xdr:spPr bwMode="auto">
        <a:xfrm>
          <a:off x="3952875" y="34785300"/>
          <a:ext cx="76200" cy="3333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97" name="Text Box 5">
          <a:extLst>
            <a:ext uri="{FF2B5EF4-FFF2-40B4-BE49-F238E27FC236}">
              <a16:creationId xmlns:a16="http://schemas.microsoft.com/office/drawing/2014/main" id="{00000000-0008-0000-0700-0000CD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98" name="Text Box 5">
          <a:extLst>
            <a:ext uri="{FF2B5EF4-FFF2-40B4-BE49-F238E27FC236}">
              <a16:creationId xmlns:a16="http://schemas.microsoft.com/office/drawing/2014/main" id="{00000000-0008-0000-0700-0000CE07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1999" name="Text Box 57">
          <a:extLst>
            <a:ext uri="{FF2B5EF4-FFF2-40B4-BE49-F238E27FC236}">
              <a16:creationId xmlns:a16="http://schemas.microsoft.com/office/drawing/2014/main" id="{00000000-0008-0000-0700-0000CF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000" name="Text Box 57">
          <a:extLst>
            <a:ext uri="{FF2B5EF4-FFF2-40B4-BE49-F238E27FC236}">
              <a16:creationId xmlns:a16="http://schemas.microsoft.com/office/drawing/2014/main" id="{00000000-0008-0000-0700-0000D0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001" name="Text Box 5">
          <a:extLst>
            <a:ext uri="{FF2B5EF4-FFF2-40B4-BE49-F238E27FC236}">
              <a16:creationId xmlns:a16="http://schemas.microsoft.com/office/drawing/2014/main" id="{00000000-0008-0000-0700-0000D1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002" name="Text Box 5">
          <a:extLst>
            <a:ext uri="{FF2B5EF4-FFF2-40B4-BE49-F238E27FC236}">
              <a16:creationId xmlns:a16="http://schemas.microsoft.com/office/drawing/2014/main" id="{00000000-0008-0000-0700-0000D2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03" name="Text Box 38">
          <a:extLst>
            <a:ext uri="{FF2B5EF4-FFF2-40B4-BE49-F238E27FC236}">
              <a16:creationId xmlns:a16="http://schemas.microsoft.com/office/drawing/2014/main" id="{00000000-0008-0000-0700-0000D3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04" name="Text Box 38">
          <a:extLst>
            <a:ext uri="{FF2B5EF4-FFF2-40B4-BE49-F238E27FC236}">
              <a16:creationId xmlns:a16="http://schemas.microsoft.com/office/drawing/2014/main" id="{00000000-0008-0000-0700-0000D4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005" name="Text Box 38">
          <a:extLst>
            <a:ext uri="{FF2B5EF4-FFF2-40B4-BE49-F238E27FC236}">
              <a16:creationId xmlns:a16="http://schemas.microsoft.com/office/drawing/2014/main" id="{00000000-0008-0000-0700-0000D507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06" name="Text Box 38">
          <a:extLst>
            <a:ext uri="{FF2B5EF4-FFF2-40B4-BE49-F238E27FC236}">
              <a16:creationId xmlns:a16="http://schemas.microsoft.com/office/drawing/2014/main" id="{00000000-0008-0000-0700-0000D6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07" name="Text Box 38">
          <a:extLst>
            <a:ext uri="{FF2B5EF4-FFF2-40B4-BE49-F238E27FC236}">
              <a16:creationId xmlns:a16="http://schemas.microsoft.com/office/drawing/2014/main" id="{00000000-0008-0000-0700-0000D7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008" name="Text Box 38">
          <a:extLst>
            <a:ext uri="{FF2B5EF4-FFF2-40B4-BE49-F238E27FC236}">
              <a16:creationId xmlns:a16="http://schemas.microsoft.com/office/drawing/2014/main" id="{00000000-0008-0000-0700-0000D807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09" name="Text Box 38">
          <a:extLst>
            <a:ext uri="{FF2B5EF4-FFF2-40B4-BE49-F238E27FC236}">
              <a16:creationId xmlns:a16="http://schemas.microsoft.com/office/drawing/2014/main" id="{00000000-0008-0000-0700-0000D9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010" name="Text Box 38">
          <a:extLst>
            <a:ext uri="{FF2B5EF4-FFF2-40B4-BE49-F238E27FC236}">
              <a16:creationId xmlns:a16="http://schemas.microsoft.com/office/drawing/2014/main" id="{00000000-0008-0000-0700-0000DA07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11" name="Text Box 38">
          <a:extLst>
            <a:ext uri="{FF2B5EF4-FFF2-40B4-BE49-F238E27FC236}">
              <a16:creationId xmlns:a16="http://schemas.microsoft.com/office/drawing/2014/main" id="{00000000-0008-0000-0700-0000DB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12" name="Text Box 38">
          <a:extLst>
            <a:ext uri="{FF2B5EF4-FFF2-40B4-BE49-F238E27FC236}">
              <a16:creationId xmlns:a16="http://schemas.microsoft.com/office/drawing/2014/main" id="{00000000-0008-0000-0700-0000DC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013" name="Text Box 38">
          <a:extLst>
            <a:ext uri="{FF2B5EF4-FFF2-40B4-BE49-F238E27FC236}">
              <a16:creationId xmlns:a16="http://schemas.microsoft.com/office/drawing/2014/main" id="{00000000-0008-0000-0700-0000DD07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14" name="Text Box 38">
          <a:extLst>
            <a:ext uri="{FF2B5EF4-FFF2-40B4-BE49-F238E27FC236}">
              <a16:creationId xmlns:a16="http://schemas.microsoft.com/office/drawing/2014/main" id="{00000000-0008-0000-0700-0000DE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15" name="Text Box 38">
          <a:extLst>
            <a:ext uri="{FF2B5EF4-FFF2-40B4-BE49-F238E27FC236}">
              <a16:creationId xmlns:a16="http://schemas.microsoft.com/office/drawing/2014/main" id="{00000000-0008-0000-0700-0000DF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2016" name="Text Box 38">
          <a:extLst>
            <a:ext uri="{FF2B5EF4-FFF2-40B4-BE49-F238E27FC236}">
              <a16:creationId xmlns:a16="http://schemas.microsoft.com/office/drawing/2014/main" id="{00000000-0008-0000-0700-0000E0070000}"/>
            </a:ext>
          </a:extLst>
        </xdr:cNvPr>
        <xdr:cNvSpPr txBox="1">
          <a:spLocks noChangeArrowheads="1"/>
        </xdr:cNvSpPr>
      </xdr:nvSpPr>
      <xdr:spPr bwMode="auto">
        <a:xfrm>
          <a:off x="450532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017" name="Text Box 39">
          <a:extLst>
            <a:ext uri="{FF2B5EF4-FFF2-40B4-BE49-F238E27FC236}">
              <a16:creationId xmlns:a16="http://schemas.microsoft.com/office/drawing/2014/main" id="{00000000-0008-0000-0700-0000E107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018" name="Text Box 39">
          <a:extLst>
            <a:ext uri="{FF2B5EF4-FFF2-40B4-BE49-F238E27FC236}">
              <a16:creationId xmlns:a16="http://schemas.microsoft.com/office/drawing/2014/main" id="{00000000-0008-0000-0700-0000E207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019" name="Text Box 39">
          <a:extLst>
            <a:ext uri="{FF2B5EF4-FFF2-40B4-BE49-F238E27FC236}">
              <a16:creationId xmlns:a16="http://schemas.microsoft.com/office/drawing/2014/main" id="{00000000-0008-0000-0700-0000E307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20" name="Text Box 38">
          <a:extLst>
            <a:ext uri="{FF2B5EF4-FFF2-40B4-BE49-F238E27FC236}">
              <a16:creationId xmlns:a16="http://schemas.microsoft.com/office/drawing/2014/main" id="{00000000-0008-0000-0700-0000E4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021" name="Text Box 38">
          <a:extLst>
            <a:ext uri="{FF2B5EF4-FFF2-40B4-BE49-F238E27FC236}">
              <a16:creationId xmlns:a16="http://schemas.microsoft.com/office/drawing/2014/main" id="{00000000-0008-0000-0700-0000E507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22" name="Text Box 38">
          <a:extLst>
            <a:ext uri="{FF2B5EF4-FFF2-40B4-BE49-F238E27FC236}">
              <a16:creationId xmlns:a16="http://schemas.microsoft.com/office/drawing/2014/main" id="{00000000-0008-0000-0700-0000E6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23" name="Text Box 38">
          <a:extLst>
            <a:ext uri="{FF2B5EF4-FFF2-40B4-BE49-F238E27FC236}">
              <a16:creationId xmlns:a16="http://schemas.microsoft.com/office/drawing/2014/main" id="{00000000-0008-0000-0700-0000E7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24" name="Text Box 38">
          <a:extLst>
            <a:ext uri="{FF2B5EF4-FFF2-40B4-BE49-F238E27FC236}">
              <a16:creationId xmlns:a16="http://schemas.microsoft.com/office/drawing/2014/main" id="{00000000-0008-0000-0700-0000E8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025" name="Text Box 38">
          <a:extLst>
            <a:ext uri="{FF2B5EF4-FFF2-40B4-BE49-F238E27FC236}">
              <a16:creationId xmlns:a16="http://schemas.microsoft.com/office/drawing/2014/main" id="{00000000-0008-0000-0700-0000E907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26" name="Text Box 38">
          <a:extLst>
            <a:ext uri="{FF2B5EF4-FFF2-40B4-BE49-F238E27FC236}">
              <a16:creationId xmlns:a16="http://schemas.microsoft.com/office/drawing/2014/main" id="{00000000-0008-0000-0700-0000EA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027" name="Text Box 38">
          <a:extLst>
            <a:ext uri="{FF2B5EF4-FFF2-40B4-BE49-F238E27FC236}">
              <a16:creationId xmlns:a16="http://schemas.microsoft.com/office/drawing/2014/main" id="{00000000-0008-0000-0700-0000EB07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2028" name="Text Box 5">
          <a:extLst>
            <a:ext uri="{FF2B5EF4-FFF2-40B4-BE49-F238E27FC236}">
              <a16:creationId xmlns:a16="http://schemas.microsoft.com/office/drawing/2014/main" id="{00000000-0008-0000-0700-0000EC070000}"/>
            </a:ext>
          </a:extLst>
        </xdr:cNvPr>
        <xdr:cNvSpPr txBox="1">
          <a:spLocks noChangeArrowheads="1"/>
        </xdr:cNvSpPr>
      </xdr:nvSpPr>
      <xdr:spPr bwMode="auto">
        <a:xfrm>
          <a:off x="3952875" y="347853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029" name="Text Box 38">
          <a:extLst>
            <a:ext uri="{FF2B5EF4-FFF2-40B4-BE49-F238E27FC236}">
              <a16:creationId xmlns:a16="http://schemas.microsoft.com/office/drawing/2014/main" id="{00000000-0008-0000-0700-0000ED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2030" name="Text Box 38">
          <a:extLst>
            <a:ext uri="{FF2B5EF4-FFF2-40B4-BE49-F238E27FC236}">
              <a16:creationId xmlns:a16="http://schemas.microsoft.com/office/drawing/2014/main" id="{00000000-0008-0000-0700-0000EE070000}"/>
            </a:ext>
          </a:extLst>
        </xdr:cNvPr>
        <xdr:cNvSpPr txBox="1">
          <a:spLocks noChangeArrowheads="1"/>
        </xdr:cNvSpPr>
      </xdr:nvSpPr>
      <xdr:spPr bwMode="auto">
        <a:xfrm>
          <a:off x="3952875" y="3478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031" name="Text Box 5">
          <a:extLst>
            <a:ext uri="{FF2B5EF4-FFF2-40B4-BE49-F238E27FC236}">
              <a16:creationId xmlns:a16="http://schemas.microsoft.com/office/drawing/2014/main" id="{00000000-0008-0000-0700-0000EF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032" name="Text Box 5">
          <a:extLst>
            <a:ext uri="{FF2B5EF4-FFF2-40B4-BE49-F238E27FC236}">
              <a16:creationId xmlns:a16="http://schemas.microsoft.com/office/drawing/2014/main" id="{00000000-0008-0000-0700-0000F007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33" name="Text Box 38">
          <a:extLst>
            <a:ext uri="{FF2B5EF4-FFF2-40B4-BE49-F238E27FC236}">
              <a16:creationId xmlns:a16="http://schemas.microsoft.com/office/drawing/2014/main" id="{00000000-0008-0000-0700-0000F1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34" name="Text Box 38">
          <a:extLst>
            <a:ext uri="{FF2B5EF4-FFF2-40B4-BE49-F238E27FC236}">
              <a16:creationId xmlns:a16="http://schemas.microsoft.com/office/drawing/2014/main" id="{00000000-0008-0000-0700-0000F2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035" name="Text Box 38">
          <a:extLst>
            <a:ext uri="{FF2B5EF4-FFF2-40B4-BE49-F238E27FC236}">
              <a16:creationId xmlns:a16="http://schemas.microsoft.com/office/drawing/2014/main" id="{00000000-0008-0000-0700-0000F307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36" name="Text Box 38">
          <a:extLst>
            <a:ext uri="{FF2B5EF4-FFF2-40B4-BE49-F238E27FC236}">
              <a16:creationId xmlns:a16="http://schemas.microsoft.com/office/drawing/2014/main" id="{00000000-0008-0000-0700-0000F4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37" name="Text Box 38">
          <a:extLst>
            <a:ext uri="{FF2B5EF4-FFF2-40B4-BE49-F238E27FC236}">
              <a16:creationId xmlns:a16="http://schemas.microsoft.com/office/drawing/2014/main" id="{00000000-0008-0000-0700-0000F5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038" name="Text Box 38">
          <a:extLst>
            <a:ext uri="{FF2B5EF4-FFF2-40B4-BE49-F238E27FC236}">
              <a16:creationId xmlns:a16="http://schemas.microsoft.com/office/drawing/2014/main" id="{00000000-0008-0000-0700-0000F607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39" name="Text Box 38">
          <a:extLst>
            <a:ext uri="{FF2B5EF4-FFF2-40B4-BE49-F238E27FC236}">
              <a16:creationId xmlns:a16="http://schemas.microsoft.com/office/drawing/2014/main" id="{00000000-0008-0000-0700-0000F7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040" name="Text Box 38">
          <a:extLst>
            <a:ext uri="{FF2B5EF4-FFF2-40B4-BE49-F238E27FC236}">
              <a16:creationId xmlns:a16="http://schemas.microsoft.com/office/drawing/2014/main" id="{00000000-0008-0000-0700-0000F807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41" name="Text Box 38">
          <a:extLst>
            <a:ext uri="{FF2B5EF4-FFF2-40B4-BE49-F238E27FC236}">
              <a16:creationId xmlns:a16="http://schemas.microsoft.com/office/drawing/2014/main" id="{00000000-0008-0000-0700-0000F9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42" name="Text Box 38">
          <a:extLst>
            <a:ext uri="{FF2B5EF4-FFF2-40B4-BE49-F238E27FC236}">
              <a16:creationId xmlns:a16="http://schemas.microsoft.com/office/drawing/2014/main" id="{00000000-0008-0000-0700-0000FA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043" name="Text Box 38">
          <a:extLst>
            <a:ext uri="{FF2B5EF4-FFF2-40B4-BE49-F238E27FC236}">
              <a16:creationId xmlns:a16="http://schemas.microsoft.com/office/drawing/2014/main" id="{00000000-0008-0000-0700-0000FB07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44" name="Text Box 38">
          <a:extLst>
            <a:ext uri="{FF2B5EF4-FFF2-40B4-BE49-F238E27FC236}">
              <a16:creationId xmlns:a16="http://schemas.microsoft.com/office/drawing/2014/main" id="{00000000-0008-0000-0700-0000FC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45" name="Text Box 38">
          <a:extLst>
            <a:ext uri="{FF2B5EF4-FFF2-40B4-BE49-F238E27FC236}">
              <a16:creationId xmlns:a16="http://schemas.microsoft.com/office/drawing/2014/main" id="{00000000-0008-0000-0700-0000FD07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2046" name="Text Box 38">
          <a:extLst>
            <a:ext uri="{FF2B5EF4-FFF2-40B4-BE49-F238E27FC236}">
              <a16:creationId xmlns:a16="http://schemas.microsoft.com/office/drawing/2014/main" id="{00000000-0008-0000-0700-0000FE070000}"/>
            </a:ext>
          </a:extLst>
        </xdr:cNvPr>
        <xdr:cNvSpPr txBox="1">
          <a:spLocks noChangeArrowheads="1"/>
        </xdr:cNvSpPr>
      </xdr:nvSpPr>
      <xdr:spPr bwMode="auto">
        <a:xfrm>
          <a:off x="450532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047" name="Text Box 39">
          <a:extLst>
            <a:ext uri="{FF2B5EF4-FFF2-40B4-BE49-F238E27FC236}">
              <a16:creationId xmlns:a16="http://schemas.microsoft.com/office/drawing/2014/main" id="{00000000-0008-0000-0700-0000FF07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048" name="Text Box 39">
          <a:extLst>
            <a:ext uri="{FF2B5EF4-FFF2-40B4-BE49-F238E27FC236}">
              <a16:creationId xmlns:a16="http://schemas.microsoft.com/office/drawing/2014/main" id="{00000000-0008-0000-0700-00000008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049" name="Text Box 39">
          <a:extLst>
            <a:ext uri="{FF2B5EF4-FFF2-40B4-BE49-F238E27FC236}">
              <a16:creationId xmlns:a16="http://schemas.microsoft.com/office/drawing/2014/main" id="{00000000-0008-0000-0700-00000108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50" name="Text Box 38">
          <a:extLst>
            <a:ext uri="{FF2B5EF4-FFF2-40B4-BE49-F238E27FC236}">
              <a16:creationId xmlns:a16="http://schemas.microsoft.com/office/drawing/2014/main" id="{00000000-0008-0000-0700-000002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051" name="Text Box 38">
          <a:extLst>
            <a:ext uri="{FF2B5EF4-FFF2-40B4-BE49-F238E27FC236}">
              <a16:creationId xmlns:a16="http://schemas.microsoft.com/office/drawing/2014/main" id="{00000000-0008-0000-0700-000003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52" name="Text Box 38">
          <a:extLst>
            <a:ext uri="{FF2B5EF4-FFF2-40B4-BE49-F238E27FC236}">
              <a16:creationId xmlns:a16="http://schemas.microsoft.com/office/drawing/2014/main" id="{00000000-0008-0000-0700-000004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53" name="Text Box 38">
          <a:extLst>
            <a:ext uri="{FF2B5EF4-FFF2-40B4-BE49-F238E27FC236}">
              <a16:creationId xmlns:a16="http://schemas.microsoft.com/office/drawing/2014/main" id="{00000000-0008-0000-0700-000005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54" name="Text Box 38">
          <a:extLst>
            <a:ext uri="{FF2B5EF4-FFF2-40B4-BE49-F238E27FC236}">
              <a16:creationId xmlns:a16="http://schemas.microsoft.com/office/drawing/2014/main" id="{00000000-0008-0000-0700-000006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055" name="Text Box 38">
          <a:extLst>
            <a:ext uri="{FF2B5EF4-FFF2-40B4-BE49-F238E27FC236}">
              <a16:creationId xmlns:a16="http://schemas.microsoft.com/office/drawing/2014/main" id="{00000000-0008-0000-0700-000007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56" name="Text Box 38">
          <a:extLst>
            <a:ext uri="{FF2B5EF4-FFF2-40B4-BE49-F238E27FC236}">
              <a16:creationId xmlns:a16="http://schemas.microsoft.com/office/drawing/2014/main" id="{00000000-0008-0000-0700-000008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057" name="Text Box 38">
          <a:extLst>
            <a:ext uri="{FF2B5EF4-FFF2-40B4-BE49-F238E27FC236}">
              <a16:creationId xmlns:a16="http://schemas.microsoft.com/office/drawing/2014/main" id="{00000000-0008-0000-0700-000009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2058" name="Text Box 5">
          <a:extLst>
            <a:ext uri="{FF2B5EF4-FFF2-40B4-BE49-F238E27FC236}">
              <a16:creationId xmlns:a16="http://schemas.microsoft.com/office/drawing/2014/main" id="{00000000-0008-0000-0700-00000A080000}"/>
            </a:ext>
          </a:extLst>
        </xdr:cNvPr>
        <xdr:cNvSpPr txBox="1">
          <a:spLocks noChangeArrowheads="1"/>
        </xdr:cNvSpPr>
      </xdr:nvSpPr>
      <xdr:spPr bwMode="auto">
        <a:xfrm>
          <a:off x="3952875" y="347853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059" name="Text Box 38">
          <a:extLst>
            <a:ext uri="{FF2B5EF4-FFF2-40B4-BE49-F238E27FC236}">
              <a16:creationId xmlns:a16="http://schemas.microsoft.com/office/drawing/2014/main" id="{00000000-0008-0000-0700-00000B08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2060" name="Text Box 38">
          <a:extLst>
            <a:ext uri="{FF2B5EF4-FFF2-40B4-BE49-F238E27FC236}">
              <a16:creationId xmlns:a16="http://schemas.microsoft.com/office/drawing/2014/main" id="{00000000-0008-0000-0700-00000C080000}"/>
            </a:ext>
          </a:extLst>
        </xdr:cNvPr>
        <xdr:cNvSpPr txBox="1">
          <a:spLocks noChangeArrowheads="1"/>
        </xdr:cNvSpPr>
      </xdr:nvSpPr>
      <xdr:spPr bwMode="auto">
        <a:xfrm>
          <a:off x="3952875" y="3478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061" name="Text Box 5">
          <a:extLst>
            <a:ext uri="{FF2B5EF4-FFF2-40B4-BE49-F238E27FC236}">
              <a16:creationId xmlns:a16="http://schemas.microsoft.com/office/drawing/2014/main" id="{00000000-0008-0000-0700-00000D08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062" name="Text Box 5">
          <a:extLst>
            <a:ext uri="{FF2B5EF4-FFF2-40B4-BE49-F238E27FC236}">
              <a16:creationId xmlns:a16="http://schemas.microsoft.com/office/drawing/2014/main" id="{00000000-0008-0000-0700-00000E08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63" name="Text Box 38">
          <a:extLst>
            <a:ext uri="{FF2B5EF4-FFF2-40B4-BE49-F238E27FC236}">
              <a16:creationId xmlns:a16="http://schemas.microsoft.com/office/drawing/2014/main" id="{00000000-0008-0000-0700-00000F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64" name="Text Box 38">
          <a:extLst>
            <a:ext uri="{FF2B5EF4-FFF2-40B4-BE49-F238E27FC236}">
              <a16:creationId xmlns:a16="http://schemas.microsoft.com/office/drawing/2014/main" id="{00000000-0008-0000-0700-000010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065" name="Text Box 38">
          <a:extLst>
            <a:ext uri="{FF2B5EF4-FFF2-40B4-BE49-F238E27FC236}">
              <a16:creationId xmlns:a16="http://schemas.microsoft.com/office/drawing/2014/main" id="{00000000-0008-0000-0700-000011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66" name="Text Box 38">
          <a:extLst>
            <a:ext uri="{FF2B5EF4-FFF2-40B4-BE49-F238E27FC236}">
              <a16:creationId xmlns:a16="http://schemas.microsoft.com/office/drawing/2014/main" id="{00000000-0008-0000-0700-000012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67" name="Text Box 38">
          <a:extLst>
            <a:ext uri="{FF2B5EF4-FFF2-40B4-BE49-F238E27FC236}">
              <a16:creationId xmlns:a16="http://schemas.microsoft.com/office/drawing/2014/main" id="{00000000-0008-0000-0700-000013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068" name="Text Box 38">
          <a:extLst>
            <a:ext uri="{FF2B5EF4-FFF2-40B4-BE49-F238E27FC236}">
              <a16:creationId xmlns:a16="http://schemas.microsoft.com/office/drawing/2014/main" id="{00000000-0008-0000-0700-000014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69" name="Text Box 38">
          <a:extLst>
            <a:ext uri="{FF2B5EF4-FFF2-40B4-BE49-F238E27FC236}">
              <a16:creationId xmlns:a16="http://schemas.microsoft.com/office/drawing/2014/main" id="{00000000-0008-0000-0700-000015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070" name="Text Box 38">
          <a:extLst>
            <a:ext uri="{FF2B5EF4-FFF2-40B4-BE49-F238E27FC236}">
              <a16:creationId xmlns:a16="http://schemas.microsoft.com/office/drawing/2014/main" id="{00000000-0008-0000-0700-000016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71" name="Text Box 38">
          <a:extLst>
            <a:ext uri="{FF2B5EF4-FFF2-40B4-BE49-F238E27FC236}">
              <a16:creationId xmlns:a16="http://schemas.microsoft.com/office/drawing/2014/main" id="{00000000-0008-0000-0700-000017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72" name="Text Box 38">
          <a:extLst>
            <a:ext uri="{FF2B5EF4-FFF2-40B4-BE49-F238E27FC236}">
              <a16:creationId xmlns:a16="http://schemas.microsoft.com/office/drawing/2014/main" id="{00000000-0008-0000-0700-000018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073" name="Text Box 38">
          <a:extLst>
            <a:ext uri="{FF2B5EF4-FFF2-40B4-BE49-F238E27FC236}">
              <a16:creationId xmlns:a16="http://schemas.microsoft.com/office/drawing/2014/main" id="{00000000-0008-0000-0700-000019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74" name="Text Box 38">
          <a:extLst>
            <a:ext uri="{FF2B5EF4-FFF2-40B4-BE49-F238E27FC236}">
              <a16:creationId xmlns:a16="http://schemas.microsoft.com/office/drawing/2014/main" id="{00000000-0008-0000-0700-00001A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75" name="Text Box 38">
          <a:extLst>
            <a:ext uri="{FF2B5EF4-FFF2-40B4-BE49-F238E27FC236}">
              <a16:creationId xmlns:a16="http://schemas.microsoft.com/office/drawing/2014/main" id="{00000000-0008-0000-0700-00001B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2076" name="Text Box 38">
          <a:extLst>
            <a:ext uri="{FF2B5EF4-FFF2-40B4-BE49-F238E27FC236}">
              <a16:creationId xmlns:a16="http://schemas.microsoft.com/office/drawing/2014/main" id="{00000000-0008-0000-0700-00001C080000}"/>
            </a:ext>
          </a:extLst>
        </xdr:cNvPr>
        <xdr:cNvSpPr txBox="1">
          <a:spLocks noChangeArrowheads="1"/>
        </xdr:cNvSpPr>
      </xdr:nvSpPr>
      <xdr:spPr bwMode="auto">
        <a:xfrm>
          <a:off x="450532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077" name="Text Box 39">
          <a:extLst>
            <a:ext uri="{FF2B5EF4-FFF2-40B4-BE49-F238E27FC236}">
              <a16:creationId xmlns:a16="http://schemas.microsoft.com/office/drawing/2014/main" id="{00000000-0008-0000-0700-00001D08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078" name="Text Box 39">
          <a:extLst>
            <a:ext uri="{FF2B5EF4-FFF2-40B4-BE49-F238E27FC236}">
              <a16:creationId xmlns:a16="http://schemas.microsoft.com/office/drawing/2014/main" id="{00000000-0008-0000-0700-00001E08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079" name="Text Box 39">
          <a:extLst>
            <a:ext uri="{FF2B5EF4-FFF2-40B4-BE49-F238E27FC236}">
              <a16:creationId xmlns:a16="http://schemas.microsoft.com/office/drawing/2014/main" id="{00000000-0008-0000-0700-00001F08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80" name="Text Box 38">
          <a:extLst>
            <a:ext uri="{FF2B5EF4-FFF2-40B4-BE49-F238E27FC236}">
              <a16:creationId xmlns:a16="http://schemas.microsoft.com/office/drawing/2014/main" id="{00000000-0008-0000-0700-000020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081" name="Text Box 38">
          <a:extLst>
            <a:ext uri="{FF2B5EF4-FFF2-40B4-BE49-F238E27FC236}">
              <a16:creationId xmlns:a16="http://schemas.microsoft.com/office/drawing/2014/main" id="{00000000-0008-0000-0700-000021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82" name="Text Box 38">
          <a:extLst>
            <a:ext uri="{FF2B5EF4-FFF2-40B4-BE49-F238E27FC236}">
              <a16:creationId xmlns:a16="http://schemas.microsoft.com/office/drawing/2014/main" id="{00000000-0008-0000-0700-000022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83" name="Text Box 38">
          <a:extLst>
            <a:ext uri="{FF2B5EF4-FFF2-40B4-BE49-F238E27FC236}">
              <a16:creationId xmlns:a16="http://schemas.microsoft.com/office/drawing/2014/main" id="{00000000-0008-0000-0700-000023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84" name="Text Box 38">
          <a:extLst>
            <a:ext uri="{FF2B5EF4-FFF2-40B4-BE49-F238E27FC236}">
              <a16:creationId xmlns:a16="http://schemas.microsoft.com/office/drawing/2014/main" id="{00000000-0008-0000-0700-000024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085" name="Text Box 38">
          <a:extLst>
            <a:ext uri="{FF2B5EF4-FFF2-40B4-BE49-F238E27FC236}">
              <a16:creationId xmlns:a16="http://schemas.microsoft.com/office/drawing/2014/main" id="{00000000-0008-0000-0700-000025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86" name="Text Box 38">
          <a:extLst>
            <a:ext uri="{FF2B5EF4-FFF2-40B4-BE49-F238E27FC236}">
              <a16:creationId xmlns:a16="http://schemas.microsoft.com/office/drawing/2014/main" id="{00000000-0008-0000-0700-000026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087" name="Text Box 38">
          <a:extLst>
            <a:ext uri="{FF2B5EF4-FFF2-40B4-BE49-F238E27FC236}">
              <a16:creationId xmlns:a16="http://schemas.microsoft.com/office/drawing/2014/main" id="{00000000-0008-0000-0700-000027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2088" name="Text Box 5">
          <a:extLst>
            <a:ext uri="{FF2B5EF4-FFF2-40B4-BE49-F238E27FC236}">
              <a16:creationId xmlns:a16="http://schemas.microsoft.com/office/drawing/2014/main" id="{00000000-0008-0000-0700-000028080000}"/>
            </a:ext>
          </a:extLst>
        </xdr:cNvPr>
        <xdr:cNvSpPr txBox="1">
          <a:spLocks noChangeArrowheads="1"/>
        </xdr:cNvSpPr>
      </xdr:nvSpPr>
      <xdr:spPr bwMode="auto">
        <a:xfrm>
          <a:off x="3952875" y="347853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089" name="Text Box 38">
          <a:extLst>
            <a:ext uri="{FF2B5EF4-FFF2-40B4-BE49-F238E27FC236}">
              <a16:creationId xmlns:a16="http://schemas.microsoft.com/office/drawing/2014/main" id="{00000000-0008-0000-0700-00002908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2090" name="Text Box 38">
          <a:extLst>
            <a:ext uri="{FF2B5EF4-FFF2-40B4-BE49-F238E27FC236}">
              <a16:creationId xmlns:a16="http://schemas.microsoft.com/office/drawing/2014/main" id="{00000000-0008-0000-0700-00002A080000}"/>
            </a:ext>
          </a:extLst>
        </xdr:cNvPr>
        <xdr:cNvSpPr txBox="1">
          <a:spLocks noChangeArrowheads="1"/>
        </xdr:cNvSpPr>
      </xdr:nvSpPr>
      <xdr:spPr bwMode="auto">
        <a:xfrm>
          <a:off x="3952875" y="3478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091" name="Text Box 5">
          <a:extLst>
            <a:ext uri="{FF2B5EF4-FFF2-40B4-BE49-F238E27FC236}">
              <a16:creationId xmlns:a16="http://schemas.microsoft.com/office/drawing/2014/main" id="{00000000-0008-0000-0700-00002B08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092" name="Text Box 5">
          <a:extLst>
            <a:ext uri="{FF2B5EF4-FFF2-40B4-BE49-F238E27FC236}">
              <a16:creationId xmlns:a16="http://schemas.microsoft.com/office/drawing/2014/main" id="{00000000-0008-0000-0700-00002C08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93" name="Text Box 38">
          <a:extLst>
            <a:ext uri="{FF2B5EF4-FFF2-40B4-BE49-F238E27FC236}">
              <a16:creationId xmlns:a16="http://schemas.microsoft.com/office/drawing/2014/main" id="{00000000-0008-0000-0700-00002D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94" name="Text Box 38">
          <a:extLst>
            <a:ext uri="{FF2B5EF4-FFF2-40B4-BE49-F238E27FC236}">
              <a16:creationId xmlns:a16="http://schemas.microsoft.com/office/drawing/2014/main" id="{00000000-0008-0000-0700-00002E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095" name="Text Box 38">
          <a:extLst>
            <a:ext uri="{FF2B5EF4-FFF2-40B4-BE49-F238E27FC236}">
              <a16:creationId xmlns:a16="http://schemas.microsoft.com/office/drawing/2014/main" id="{00000000-0008-0000-0700-00002F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96" name="Text Box 38">
          <a:extLst>
            <a:ext uri="{FF2B5EF4-FFF2-40B4-BE49-F238E27FC236}">
              <a16:creationId xmlns:a16="http://schemas.microsoft.com/office/drawing/2014/main" id="{00000000-0008-0000-0700-000030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97" name="Text Box 38">
          <a:extLst>
            <a:ext uri="{FF2B5EF4-FFF2-40B4-BE49-F238E27FC236}">
              <a16:creationId xmlns:a16="http://schemas.microsoft.com/office/drawing/2014/main" id="{00000000-0008-0000-0700-000031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098" name="Text Box 38">
          <a:extLst>
            <a:ext uri="{FF2B5EF4-FFF2-40B4-BE49-F238E27FC236}">
              <a16:creationId xmlns:a16="http://schemas.microsoft.com/office/drawing/2014/main" id="{00000000-0008-0000-0700-000032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099" name="Text Box 38">
          <a:extLst>
            <a:ext uri="{FF2B5EF4-FFF2-40B4-BE49-F238E27FC236}">
              <a16:creationId xmlns:a16="http://schemas.microsoft.com/office/drawing/2014/main" id="{00000000-0008-0000-0700-000033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100" name="Text Box 38">
          <a:extLst>
            <a:ext uri="{FF2B5EF4-FFF2-40B4-BE49-F238E27FC236}">
              <a16:creationId xmlns:a16="http://schemas.microsoft.com/office/drawing/2014/main" id="{00000000-0008-0000-0700-000034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01" name="Text Box 38">
          <a:extLst>
            <a:ext uri="{FF2B5EF4-FFF2-40B4-BE49-F238E27FC236}">
              <a16:creationId xmlns:a16="http://schemas.microsoft.com/office/drawing/2014/main" id="{00000000-0008-0000-0700-000035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02" name="Text Box 38">
          <a:extLst>
            <a:ext uri="{FF2B5EF4-FFF2-40B4-BE49-F238E27FC236}">
              <a16:creationId xmlns:a16="http://schemas.microsoft.com/office/drawing/2014/main" id="{00000000-0008-0000-0700-000036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103" name="Text Box 38">
          <a:extLst>
            <a:ext uri="{FF2B5EF4-FFF2-40B4-BE49-F238E27FC236}">
              <a16:creationId xmlns:a16="http://schemas.microsoft.com/office/drawing/2014/main" id="{00000000-0008-0000-0700-000037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04" name="Text Box 38">
          <a:extLst>
            <a:ext uri="{FF2B5EF4-FFF2-40B4-BE49-F238E27FC236}">
              <a16:creationId xmlns:a16="http://schemas.microsoft.com/office/drawing/2014/main" id="{00000000-0008-0000-0700-000038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05" name="Text Box 38">
          <a:extLst>
            <a:ext uri="{FF2B5EF4-FFF2-40B4-BE49-F238E27FC236}">
              <a16:creationId xmlns:a16="http://schemas.microsoft.com/office/drawing/2014/main" id="{00000000-0008-0000-0700-000039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2106" name="Text Box 38">
          <a:extLst>
            <a:ext uri="{FF2B5EF4-FFF2-40B4-BE49-F238E27FC236}">
              <a16:creationId xmlns:a16="http://schemas.microsoft.com/office/drawing/2014/main" id="{00000000-0008-0000-0700-00003A080000}"/>
            </a:ext>
          </a:extLst>
        </xdr:cNvPr>
        <xdr:cNvSpPr txBox="1">
          <a:spLocks noChangeArrowheads="1"/>
        </xdr:cNvSpPr>
      </xdr:nvSpPr>
      <xdr:spPr bwMode="auto">
        <a:xfrm>
          <a:off x="450532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107" name="Text Box 39">
          <a:extLst>
            <a:ext uri="{FF2B5EF4-FFF2-40B4-BE49-F238E27FC236}">
              <a16:creationId xmlns:a16="http://schemas.microsoft.com/office/drawing/2014/main" id="{00000000-0008-0000-0700-00003B08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108" name="Text Box 39">
          <a:extLst>
            <a:ext uri="{FF2B5EF4-FFF2-40B4-BE49-F238E27FC236}">
              <a16:creationId xmlns:a16="http://schemas.microsoft.com/office/drawing/2014/main" id="{00000000-0008-0000-0700-00003C08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109" name="Text Box 39">
          <a:extLst>
            <a:ext uri="{FF2B5EF4-FFF2-40B4-BE49-F238E27FC236}">
              <a16:creationId xmlns:a16="http://schemas.microsoft.com/office/drawing/2014/main" id="{00000000-0008-0000-0700-00003D08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10" name="Text Box 38">
          <a:extLst>
            <a:ext uri="{FF2B5EF4-FFF2-40B4-BE49-F238E27FC236}">
              <a16:creationId xmlns:a16="http://schemas.microsoft.com/office/drawing/2014/main" id="{00000000-0008-0000-0700-00003E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111" name="Text Box 38">
          <a:extLst>
            <a:ext uri="{FF2B5EF4-FFF2-40B4-BE49-F238E27FC236}">
              <a16:creationId xmlns:a16="http://schemas.microsoft.com/office/drawing/2014/main" id="{00000000-0008-0000-0700-00003F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12" name="Text Box 38">
          <a:extLst>
            <a:ext uri="{FF2B5EF4-FFF2-40B4-BE49-F238E27FC236}">
              <a16:creationId xmlns:a16="http://schemas.microsoft.com/office/drawing/2014/main" id="{00000000-0008-0000-0700-000040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13" name="Text Box 38">
          <a:extLst>
            <a:ext uri="{FF2B5EF4-FFF2-40B4-BE49-F238E27FC236}">
              <a16:creationId xmlns:a16="http://schemas.microsoft.com/office/drawing/2014/main" id="{00000000-0008-0000-0700-000041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14" name="Text Box 38">
          <a:extLst>
            <a:ext uri="{FF2B5EF4-FFF2-40B4-BE49-F238E27FC236}">
              <a16:creationId xmlns:a16="http://schemas.microsoft.com/office/drawing/2014/main" id="{00000000-0008-0000-0700-000042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115" name="Text Box 38">
          <a:extLst>
            <a:ext uri="{FF2B5EF4-FFF2-40B4-BE49-F238E27FC236}">
              <a16:creationId xmlns:a16="http://schemas.microsoft.com/office/drawing/2014/main" id="{00000000-0008-0000-0700-000043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16" name="Text Box 38">
          <a:extLst>
            <a:ext uri="{FF2B5EF4-FFF2-40B4-BE49-F238E27FC236}">
              <a16:creationId xmlns:a16="http://schemas.microsoft.com/office/drawing/2014/main" id="{00000000-0008-0000-0700-000044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117" name="Text Box 38">
          <a:extLst>
            <a:ext uri="{FF2B5EF4-FFF2-40B4-BE49-F238E27FC236}">
              <a16:creationId xmlns:a16="http://schemas.microsoft.com/office/drawing/2014/main" id="{00000000-0008-0000-0700-000045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2118" name="Text Box 5">
          <a:extLst>
            <a:ext uri="{FF2B5EF4-FFF2-40B4-BE49-F238E27FC236}">
              <a16:creationId xmlns:a16="http://schemas.microsoft.com/office/drawing/2014/main" id="{00000000-0008-0000-0700-000046080000}"/>
            </a:ext>
          </a:extLst>
        </xdr:cNvPr>
        <xdr:cNvSpPr txBox="1">
          <a:spLocks noChangeArrowheads="1"/>
        </xdr:cNvSpPr>
      </xdr:nvSpPr>
      <xdr:spPr bwMode="auto">
        <a:xfrm>
          <a:off x="3952875" y="347853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119" name="Text Box 38">
          <a:extLst>
            <a:ext uri="{FF2B5EF4-FFF2-40B4-BE49-F238E27FC236}">
              <a16:creationId xmlns:a16="http://schemas.microsoft.com/office/drawing/2014/main" id="{00000000-0008-0000-0700-00004708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2120" name="Text Box 38">
          <a:extLst>
            <a:ext uri="{FF2B5EF4-FFF2-40B4-BE49-F238E27FC236}">
              <a16:creationId xmlns:a16="http://schemas.microsoft.com/office/drawing/2014/main" id="{00000000-0008-0000-0700-000048080000}"/>
            </a:ext>
          </a:extLst>
        </xdr:cNvPr>
        <xdr:cNvSpPr txBox="1">
          <a:spLocks noChangeArrowheads="1"/>
        </xdr:cNvSpPr>
      </xdr:nvSpPr>
      <xdr:spPr bwMode="auto">
        <a:xfrm>
          <a:off x="3952875" y="3478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121" name="Text Box 5">
          <a:extLst>
            <a:ext uri="{FF2B5EF4-FFF2-40B4-BE49-F238E27FC236}">
              <a16:creationId xmlns:a16="http://schemas.microsoft.com/office/drawing/2014/main" id="{00000000-0008-0000-0700-00004908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122" name="Text Box 5">
          <a:extLst>
            <a:ext uri="{FF2B5EF4-FFF2-40B4-BE49-F238E27FC236}">
              <a16:creationId xmlns:a16="http://schemas.microsoft.com/office/drawing/2014/main" id="{00000000-0008-0000-0700-00004A08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23" name="Text Box 38">
          <a:extLst>
            <a:ext uri="{FF2B5EF4-FFF2-40B4-BE49-F238E27FC236}">
              <a16:creationId xmlns:a16="http://schemas.microsoft.com/office/drawing/2014/main" id="{00000000-0008-0000-0700-00004B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24" name="Text Box 38">
          <a:extLst>
            <a:ext uri="{FF2B5EF4-FFF2-40B4-BE49-F238E27FC236}">
              <a16:creationId xmlns:a16="http://schemas.microsoft.com/office/drawing/2014/main" id="{00000000-0008-0000-0700-00004C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125" name="Text Box 38">
          <a:extLst>
            <a:ext uri="{FF2B5EF4-FFF2-40B4-BE49-F238E27FC236}">
              <a16:creationId xmlns:a16="http://schemas.microsoft.com/office/drawing/2014/main" id="{00000000-0008-0000-0700-00004D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26" name="Text Box 38">
          <a:extLst>
            <a:ext uri="{FF2B5EF4-FFF2-40B4-BE49-F238E27FC236}">
              <a16:creationId xmlns:a16="http://schemas.microsoft.com/office/drawing/2014/main" id="{00000000-0008-0000-0700-00004E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27" name="Text Box 38">
          <a:extLst>
            <a:ext uri="{FF2B5EF4-FFF2-40B4-BE49-F238E27FC236}">
              <a16:creationId xmlns:a16="http://schemas.microsoft.com/office/drawing/2014/main" id="{00000000-0008-0000-0700-00004F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128" name="Text Box 38">
          <a:extLst>
            <a:ext uri="{FF2B5EF4-FFF2-40B4-BE49-F238E27FC236}">
              <a16:creationId xmlns:a16="http://schemas.microsoft.com/office/drawing/2014/main" id="{00000000-0008-0000-0700-000050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29" name="Text Box 38">
          <a:extLst>
            <a:ext uri="{FF2B5EF4-FFF2-40B4-BE49-F238E27FC236}">
              <a16:creationId xmlns:a16="http://schemas.microsoft.com/office/drawing/2014/main" id="{00000000-0008-0000-0700-000051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130" name="Text Box 38">
          <a:extLst>
            <a:ext uri="{FF2B5EF4-FFF2-40B4-BE49-F238E27FC236}">
              <a16:creationId xmlns:a16="http://schemas.microsoft.com/office/drawing/2014/main" id="{00000000-0008-0000-0700-000052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31" name="Text Box 38">
          <a:extLst>
            <a:ext uri="{FF2B5EF4-FFF2-40B4-BE49-F238E27FC236}">
              <a16:creationId xmlns:a16="http://schemas.microsoft.com/office/drawing/2014/main" id="{00000000-0008-0000-0700-000053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32" name="Text Box 38">
          <a:extLst>
            <a:ext uri="{FF2B5EF4-FFF2-40B4-BE49-F238E27FC236}">
              <a16:creationId xmlns:a16="http://schemas.microsoft.com/office/drawing/2014/main" id="{00000000-0008-0000-0700-000054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133" name="Text Box 38">
          <a:extLst>
            <a:ext uri="{FF2B5EF4-FFF2-40B4-BE49-F238E27FC236}">
              <a16:creationId xmlns:a16="http://schemas.microsoft.com/office/drawing/2014/main" id="{00000000-0008-0000-0700-000055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34" name="Text Box 38">
          <a:extLst>
            <a:ext uri="{FF2B5EF4-FFF2-40B4-BE49-F238E27FC236}">
              <a16:creationId xmlns:a16="http://schemas.microsoft.com/office/drawing/2014/main" id="{00000000-0008-0000-0700-000056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35" name="Text Box 38">
          <a:extLst>
            <a:ext uri="{FF2B5EF4-FFF2-40B4-BE49-F238E27FC236}">
              <a16:creationId xmlns:a16="http://schemas.microsoft.com/office/drawing/2014/main" id="{00000000-0008-0000-0700-000057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2136" name="Text Box 38">
          <a:extLst>
            <a:ext uri="{FF2B5EF4-FFF2-40B4-BE49-F238E27FC236}">
              <a16:creationId xmlns:a16="http://schemas.microsoft.com/office/drawing/2014/main" id="{00000000-0008-0000-0700-000058080000}"/>
            </a:ext>
          </a:extLst>
        </xdr:cNvPr>
        <xdr:cNvSpPr txBox="1">
          <a:spLocks noChangeArrowheads="1"/>
        </xdr:cNvSpPr>
      </xdr:nvSpPr>
      <xdr:spPr bwMode="auto">
        <a:xfrm>
          <a:off x="450532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137" name="Text Box 39">
          <a:extLst>
            <a:ext uri="{FF2B5EF4-FFF2-40B4-BE49-F238E27FC236}">
              <a16:creationId xmlns:a16="http://schemas.microsoft.com/office/drawing/2014/main" id="{00000000-0008-0000-0700-00005908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138" name="Text Box 39">
          <a:extLst>
            <a:ext uri="{FF2B5EF4-FFF2-40B4-BE49-F238E27FC236}">
              <a16:creationId xmlns:a16="http://schemas.microsoft.com/office/drawing/2014/main" id="{00000000-0008-0000-0700-00005A08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139" name="Text Box 39">
          <a:extLst>
            <a:ext uri="{FF2B5EF4-FFF2-40B4-BE49-F238E27FC236}">
              <a16:creationId xmlns:a16="http://schemas.microsoft.com/office/drawing/2014/main" id="{00000000-0008-0000-0700-00005B08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40" name="Text Box 38">
          <a:extLst>
            <a:ext uri="{FF2B5EF4-FFF2-40B4-BE49-F238E27FC236}">
              <a16:creationId xmlns:a16="http://schemas.microsoft.com/office/drawing/2014/main" id="{00000000-0008-0000-0700-00005C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141" name="Text Box 38">
          <a:extLst>
            <a:ext uri="{FF2B5EF4-FFF2-40B4-BE49-F238E27FC236}">
              <a16:creationId xmlns:a16="http://schemas.microsoft.com/office/drawing/2014/main" id="{00000000-0008-0000-0700-00005D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42" name="Text Box 38">
          <a:extLst>
            <a:ext uri="{FF2B5EF4-FFF2-40B4-BE49-F238E27FC236}">
              <a16:creationId xmlns:a16="http://schemas.microsoft.com/office/drawing/2014/main" id="{00000000-0008-0000-0700-00005E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43" name="Text Box 38">
          <a:extLst>
            <a:ext uri="{FF2B5EF4-FFF2-40B4-BE49-F238E27FC236}">
              <a16:creationId xmlns:a16="http://schemas.microsoft.com/office/drawing/2014/main" id="{00000000-0008-0000-0700-00005F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44" name="Text Box 38">
          <a:extLst>
            <a:ext uri="{FF2B5EF4-FFF2-40B4-BE49-F238E27FC236}">
              <a16:creationId xmlns:a16="http://schemas.microsoft.com/office/drawing/2014/main" id="{00000000-0008-0000-0700-000060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145" name="Text Box 38">
          <a:extLst>
            <a:ext uri="{FF2B5EF4-FFF2-40B4-BE49-F238E27FC236}">
              <a16:creationId xmlns:a16="http://schemas.microsoft.com/office/drawing/2014/main" id="{00000000-0008-0000-0700-000061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46" name="Text Box 38">
          <a:extLst>
            <a:ext uri="{FF2B5EF4-FFF2-40B4-BE49-F238E27FC236}">
              <a16:creationId xmlns:a16="http://schemas.microsoft.com/office/drawing/2014/main" id="{00000000-0008-0000-0700-000062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147" name="Text Box 38">
          <a:extLst>
            <a:ext uri="{FF2B5EF4-FFF2-40B4-BE49-F238E27FC236}">
              <a16:creationId xmlns:a16="http://schemas.microsoft.com/office/drawing/2014/main" id="{00000000-0008-0000-0700-000063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2148" name="Text Box 5">
          <a:extLst>
            <a:ext uri="{FF2B5EF4-FFF2-40B4-BE49-F238E27FC236}">
              <a16:creationId xmlns:a16="http://schemas.microsoft.com/office/drawing/2014/main" id="{00000000-0008-0000-0700-000064080000}"/>
            </a:ext>
          </a:extLst>
        </xdr:cNvPr>
        <xdr:cNvSpPr txBox="1">
          <a:spLocks noChangeArrowheads="1"/>
        </xdr:cNvSpPr>
      </xdr:nvSpPr>
      <xdr:spPr bwMode="auto">
        <a:xfrm>
          <a:off x="3952875" y="347853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149" name="Text Box 38">
          <a:extLst>
            <a:ext uri="{FF2B5EF4-FFF2-40B4-BE49-F238E27FC236}">
              <a16:creationId xmlns:a16="http://schemas.microsoft.com/office/drawing/2014/main" id="{00000000-0008-0000-0700-00006508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2150" name="Text Box 38">
          <a:extLst>
            <a:ext uri="{FF2B5EF4-FFF2-40B4-BE49-F238E27FC236}">
              <a16:creationId xmlns:a16="http://schemas.microsoft.com/office/drawing/2014/main" id="{00000000-0008-0000-0700-000066080000}"/>
            </a:ext>
          </a:extLst>
        </xdr:cNvPr>
        <xdr:cNvSpPr txBox="1">
          <a:spLocks noChangeArrowheads="1"/>
        </xdr:cNvSpPr>
      </xdr:nvSpPr>
      <xdr:spPr bwMode="auto">
        <a:xfrm>
          <a:off x="3952875" y="3478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151" name="Text Box 5">
          <a:extLst>
            <a:ext uri="{FF2B5EF4-FFF2-40B4-BE49-F238E27FC236}">
              <a16:creationId xmlns:a16="http://schemas.microsoft.com/office/drawing/2014/main" id="{00000000-0008-0000-0700-00006708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152" name="Text Box 5">
          <a:extLst>
            <a:ext uri="{FF2B5EF4-FFF2-40B4-BE49-F238E27FC236}">
              <a16:creationId xmlns:a16="http://schemas.microsoft.com/office/drawing/2014/main" id="{00000000-0008-0000-0700-00006808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53" name="Text Box 38">
          <a:extLst>
            <a:ext uri="{FF2B5EF4-FFF2-40B4-BE49-F238E27FC236}">
              <a16:creationId xmlns:a16="http://schemas.microsoft.com/office/drawing/2014/main" id="{00000000-0008-0000-0700-000069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54" name="Text Box 38">
          <a:extLst>
            <a:ext uri="{FF2B5EF4-FFF2-40B4-BE49-F238E27FC236}">
              <a16:creationId xmlns:a16="http://schemas.microsoft.com/office/drawing/2014/main" id="{00000000-0008-0000-0700-00006A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155" name="Text Box 38">
          <a:extLst>
            <a:ext uri="{FF2B5EF4-FFF2-40B4-BE49-F238E27FC236}">
              <a16:creationId xmlns:a16="http://schemas.microsoft.com/office/drawing/2014/main" id="{00000000-0008-0000-0700-00006B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56" name="Text Box 38">
          <a:extLst>
            <a:ext uri="{FF2B5EF4-FFF2-40B4-BE49-F238E27FC236}">
              <a16:creationId xmlns:a16="http://schemas.microsoft.com/office/drawing/2014/main" id="{00000000-0008-0000-0700-00006C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57" name="Text Box 38">
          <a:extLst>
            <a:ext uri="{FF2B5EF4-FFF2-40B4-BE49-F238E27FC236}">
              <a16:creationId xmlns:a16="http://schemas.microsoft.com/office/drawing/2014/main" id="{00000000-0008-0000-0700-00006D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158" name="Text Box 38">
          <a:extLst>
            <a:ext uri="{FF2B5EF4-FFF2-40B4-BE49-F238E27FC236}">
              <a16:creationId xmlns:a16="http://schemas.microsoft.com/office/drawing/2014/main" id="{00000000-0008-0000-0700-00006E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59" name="Text Box 38">
          <a:extLst>
            <a:ext uri="{FF2B5EF4-FFF2-40B4-BE49-F238E27FC236}">
              <a16:creationId xmlns:a16="http://schemas.microsoft.com/office/drawing/2014/main" id="{00000000-0008-0000-0700-00006F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160" name="Text Box 38">
          <a:extLst>
            <a:ext uri="{FF2B5EF4-FFF2-40B4-BE49-F238E27FC236}">
              <a16:creationId xmlns:a16="http://schemas.microsoft.com/office/drawing/2014/main" id="{00000000-0008-0000-0700-000070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61" name="Text Box 38">
          <a:extLst>
            <a:ext uri="{FF2B5EF4-FFF2-40B4-BE49-F238E27FC236}">
              <a16:creationId xmlns:a16="http://schemas.microsoft.com/office/drawing/2014/main" id="{00000000-0008-0000-0700-000071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62" name="Text Box 38">
          <a:extLst>
            <a:ext uri="{FF2B5EF4-FFF2-40B4-BE49-F238E27FC236}">
              <a16:creationId xmlns:a16="http://schemas.microsoft.com/office/drawing/2014/main" id="{00000000-0008-0000-0700-000072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163" name="Text Box 38">
          <a:extLst>
            <a:ext uri="{FF2B5EF4-FFF2-40B4-BE49-F238E27FC236}">
              <a16:creationId xmlns:a16="http://schemas.microsoft.com/office/drawing/2014/main" id="{00000000-0008-0000-0700-000073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64" name="Text Box 38">
          <a:extLst>
            <a:ext uri="{FF2B5EF4-FFF2-40B4-BE49-F238E27FC236}">
              <a16:creationId xmlns:a16="http://schemas.microsoft.com/office/drawing/2014/main" id="{00000000-0008-0000-0700-000074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65" name="Text Box 38">
          <a:extLst>
            <a:ext uri="{FF2B5EF4-FFF2-40B4-BE49-F238E27FC236}">
              <a16:creationId xmlns:a16="http://schemas.microsoft.com/office/drawing/2014/main" id="{00000000-0008-0000-0700-000075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2166" name="Text Box 38">
          <a:extLst>
            <a:ext uri="{FF2B5EF4-FFF2-40B4-BE49-F238E27FC236}">
              <a16:creationId xmlns:a16="http://schemas.microsoft.com/office/drawing/2014/main" id="{00000000-0008-0000-0700-000076080000}"/>
            </a:ext>
          </a:extLst>
        </xdr:cNvPr>
        <xdr:cNvSpPr txBox="1">
          <a:spLocks noChangeArrowheads="1"/>
        </xdr:cNvSpPr>
      </xdr:nvSpPr>
      <xdr:spPr bwMode="auto">
        <a:xfrm>
          <a:off x="450532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167" name="Text Box 39">
          <a:extLst>
            <a:ext uri="{FF2B5EF4-FFF2-40B4-BE49-F238E27FC236}">
              <a16:creationId xmlns:a16="http://schemas.microsoft.com/office/drawing/2014/main" id="{00000000-0008-0000-0700-00007708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168" name="Text Box 39">
          <a:extLst>
            <a:ext uri="{FF2B5EF4-FFF2-40B4-BE49-F238E27FC236}">
              <a16:creationId xmlns:a16="http://schemas.microsoft.com/office/drawing/2014/main" id="{00000000-0008-0000-0700-00007808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169" name="Text Box 39">
          <a:extLst>
            <a:ext uri="{FF2B5EF4-FFF2-40B4-BE49-F238E27FC236}">
              <a16:creationId xmlns:a16="http://schemas.microsoft.com/office/drawing/2014/main" id="{00000000-0008-0000-0700-00007908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70" name="Text Box 38">
          <a:extLst>
            <a:ext uri="{FF2B5EF4-FFF2-40B4-BE49-F238E27FC236}">
              <a16:creationId xmlns:a16="http://schemas.microsoft.com/office/drawing/2014/main" id="{00000000-0008-0000-0700-00007A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171" name="Text Box 38">
          <a:extLst>
            <a:ext uri="{FF2B5EF4-FFF2-40B4-BE49-F238E27FC236}">
              <a16:creationId xmlns:a16="http://schemas.microsoft.com/office/drawing/2014/main" id="{00000000-0008-0000-0700-00007B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72" name="Text Box 38">
          <a:extLst>
            <a:ext uri="{FF2B5EF4-FFF2-40B4-BE49-F238E27FC236}">
              <a16:creationId xmlns:a16="http://schemas.microsoft.com/office/drawing/2014/main" id="{00000000-0008-0000-0700-00007C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73" name="Text Box 38">
          <a:extLst>
            <a:ext uri="{FF2B5EF4-FFF2-40B4-BE49-F238E27FC236}">
              <a16:creationId xmlns:a16="http://schemas.microsoft.com/office/drawing/2014/main" id="{00000000-0008-0000-0700-00007D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74" name="Text Box 38">
          <a:extLst>
            <a:ext uri="{FF2B5EF4-FFF2-40B4-BE49-F238E27FC236}">
              <a16:creationId xmlns:a16="http://schemas.microsoft.com/office/drawing/2014/main" id="{00000000-0008-0000-0700-00007E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175" name="Text Box 38">
          <a:extLst>
            <a:ext uri="{FF2B5EF4-FFF2-40B4-BE49-F238E27FC236}">
              <a16:creationId xmlns:a16="http://schemas.microsoft.com/office/drawing/2014/main" id="{00000000-0008-0000-0700-00007F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176" name="Text Box 38">
          <a:extLst>
            <a:ext uri="{FF2B5EF4-FFF2-40B4-BE49-F238E27FC236}">
              <a16:creationId xmlns:a16="http://schemas.microsoft.com/office/drawing/2014/main" id="{00000000-0008-0000-0700-000080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177" name="Text Box 38">
          <a:extLst>
            <a:ext uri="{FF2B5EF4-FFF2-40B4-BE49-F238E27FC236}">
              <a16:creationId xmlns:a16="http://schemas.microsoft.com/office/drawing/2014/main" id="{00000000-0008-0000-0700-000081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2178" name="Text Box 5">
          <a:extLst>
            <a:ext uri="{FF2B5EF4-FFF2-40B4-BE49-F238E27FC236}">
              <a16:creationId xmlns:a16="http://schemas.microsoft.com/office/drawing/2014/main" id="{00000000-0008-0000-0700-000082080000}"/>
            </a:ext>
          </a:extLst>
        </xdr:cNvPr>
        <xdr:cNvSpPr txBox="1">
          <a:spLocks noChangeArrowheads="1"/>
        </xdr:cNvSpPr>
      </xdr:nvSpPr>
      <xdr:spPr bwMode="auto">
        <a:xfrm>
          <a:off x="3952875" y="347853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179" name="Text Box 38">
          <a:extLst>
            <a:ext uri="{FF2B5EF4-FFF2-40B4-BE49-F238E27FC236}">
              <a16:creationId xmlns:a16="http://schemas.microsoft.com/office/drawing/2014/main" id="{00000000-0008-0000-0700-00008308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2180" name="Text Box 38">
          <a:extLst>
            <a:ext uri="{FF2B5EF4-FFF2-40B4-BE49-F238E27FC236}">
              <a16:creationId xmlns:a16="http://schemas.microsoft.com/office/drawing/2014/main" id="{00000000-0008-0000-0700-000084080000}"/>
            </a:ext>
          </a:extLst>
        </xdr:cNvPr>
        <xdr:cNvSpPr txBox="1">
          <a:spLocks noChangeArrowheads="1"/>
        </xdr:cNvSpPr>
      </xdr:nvSpPr>
      <xdr:spPr bwMode="auto">
        <a:xfrm>
          <a:off x="3952875" y="3478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181" name="Text Box 2">
          <a:extLst>
            <a:ext uri="{FF2B5EF4-FFF2-40B4-BE49-F238E27FC236}">
              <a16:creationId xmlns:a16="http://schemas.microsoft.com/office/drawing/2014/main" id="{00000000-0008-0000-0700-000085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182" name="Text Box 6">
          <a:extLst>
            <a:ext uri="{FF2B5EF4-FFF2-40B4-BE49-F238E27FC236}">
              <a16:creationId xmlns:a16="http://schemas.microsoft.com/office/drawing/2014/main" id="{00000000-0008-0000-0700-000086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183" name="Text Box 7">
          <a:extLst>
            <a:ext uri="{FF2B5EF4-FFF2-40B4-BE49-F238E27FC236}">
              <a16:creationId xmlns:a16="http://schemas.microsoft.com/office/drawing/2014/main" id="{00000000-0008-0000-0700-000087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184" name="Text Box 8">
          <a:extLst>
            <a:ext uri="{FF2B5EF4-FFF2-40B4-BE49-F238E27FC236}">
              <a16:creationId xmlns:a16="http://schemas.microsoft.com/office/drawing/2014/main" id="{00000000-0008-0000-0700-000088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185" name="Text Box 9">
          <a:extLst>
            <a:ext uri="{FF2B5EF4-FFF2-40B4-BE49-F238E27FC236}">
              <a16:creationId xmlns:a16="http://schemas.microsoft.com/office/drawing/2014/main" id="{00000000-0008-0000-0700-000089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186" name="Text Box 10">
          <a:extLst>
            <a:ext uri="{FF2B5EF4-FFF2-40B4-BE49-F238E27FC236}">
              <a16:creationId xmlns:a16="http://schemas.microsoft.com/office/drawing/2014/main" id="{00000000-0008-0000-0700-00008A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2187" name="Text Box 11">
          <a:extLst>
            <a:ext uri="{FF2B5EF4-FFF2-40B4-BE49-F238E27FC236}">
              <a16:creationId xmlns:a16="http://schemas.microsoft.com/office/drawing/2014/main" id="{00000000-0008-0000-0700-00008B08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2188" name="Text Box 12">
          <a:extLst>
            <a:ext uri="{FF2B5EF4-FFF2-40B4-BE49-F238E27FC236}">
              <a16:creationId xmlns:a16="http://schemas.microsoft.com/office/drawing/2014/main" id="{00000000-0008-0000-0700-00008C08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189" name="Text Box 13">
          <a:extLst>
            <a:ext uri="{FF2B5EF4-FFF2-40B4-BE49-F238E27FC236}">
              <a16:creationId xmlns:a16="http://schemas.microsoft.com/office/drawing/2014/main" id="{00000000-0008-0000-0700-00008D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190" name="Text Box 14">
          <a:extLst>
            <a:ext uri="{FF2B5EF4-FFF2-40B4-BE49-F238E27FC236}">
              <a16:creationId xmlns:a16="http://schemas.microsoft.com/office/drawing/2014/main" id="{00000000-0008-0000-0700-00008E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2191" name="Text Box 15">
          <a:extLst>
            <a:ext uri="{FF2B5EF4-FFF2-40B4-BE49-F238E27FC236}">
              <a16:creationId xmlns:a16="http://schemas.microsoft.com/office/drawing/2014/main" id="{00000000-0008-0000-0700-00008F08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2192" name="Text Box 16">
          <a:extLst>
            <a:ext uri="{FF2B5EF4-FFF2-40B4-BE49-F238E27FC236}">
              <a16:creationId xmlns:a16="http://schemas.microsoft.com/office/drawing/2014/main" id="{00000000-0008-0000-0700-00009008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193" name="Text Box 17">
          <a:extLst>
            <a:ext uri="{FF2B5EF4-FFF2-40B4-BE49-F238E27FC236}">
              <a16:creationId xmlns:a16="http://schemas.microsoft.com/office/drawing/2014/main" id="{00000000-0008-0000-0700-000091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194" name="Text Box 18">
          <a:extLst>
            <a:ext uri="{FF2B5EF4-FFF2-40B4-BE49-F238E27FC236}">
              <a16:creationId xmlns:a16="http://schemas.microsoft.com/office/drawing/2014/main" id="{00000000-0008-0000-0700-000092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2195" name="Text Box 19">
          <a:extLst>
            <a:ext uri="{FF2B5EF4-FFF2-40B4-BE49-F238E27FC236}">
              <a16:creationId xmlns:a16="http://schemas.microsoft.com/office/drawing/2014/main" id="{00000000-0008-0000-0700-00009308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2196" name="Text Box 20">
          <a:extLst>
            <a:ext uri="{FF2B5EF4-FFF2-40B4-BE49-F238E27FC236}">
              <a16:creationId xmlns:a16="http://schemas.microsoft.com/office/drawing/2014/main" id="{00000000-0008-0000-0700-00009408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197" name="Text Box 22">
          <a:extLst>
            <a:ext uri="{FF2B5EF4-FFF2-40B4-BE49-F238E27FC236}">
              <a16:creationId xmlns:a16="http://schemas.microsoft.com/office/drawing/2014/main" id="{00000000-0008-0000-0700-000095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198" name="Text Box 23">
          <a:extLst>
            <a:ext uri="{FF2B5EF4-FFF2-40B4-BE49-F238E27FC236}">
              <a16:creationId xmlns:a16="http://schemas.microsoft.com/office/drawing/2014/main" id="{00000000-0008-0000-0700-000096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2199" name="Text Box 24">
          <a:extLst>
            <a:ext uri="{FF2B5EF4-FFF2-40B4-BE49-F238E27FC236}">
              <a16:creationId xmlns:a16="http://schemas.microsoft.com/office/drawing/2014/main" id="{00000000-0008-0000-0700-00009708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2200" name="Text Box 25">
          <a:extLst>
            <a:ext uri="{FF2B5EF4-FFF2-40B4-BE49-F238E27FC236}">
              <a16:creationId xmlns:a16="http://schemas.microsoft.com/office/drawing/2014/main" id="{00000000-0008-0000-0700-000098080000}"/>
            </a:ext>
          </a:extLst>
        </xdr:cNvPr>
        <xdr:cNvSpPr txBox="1">
          <a:spLocks noChangeArrowheads="1"/>
        </xdr:cNvSpPr>
      </xdr:nvSpPr>
      <xdr:spPr bwMode="auto">
        <a:xfrm>
          <a:off x="1714500"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01" name="Text Box 3">
          <a:extLst>
            <a:ext uri="{FF2B5EF4-FFF2-40B4-BE49-F238E27FC236}">
              <a16:creationId xmlns:a16="http://schemas.microsoft.com/office/drawing/2014/main" id="{00000000-0008-0000-0700-000099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02" name="Text Box 4">
          <a:extLst>
            <a:ext uri="{FF2B5EF4-FFF2-40B4-BE49-F238E27FC236}">
              <a16:creationId xmlns:a16="http://schemas.microsoft.com/office/drawing/2014/main" id="{00000000-0008-0000-0700-00009A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03" name="Text Box 5">
          <a:extLst>
            <a:ext uri="{FF2B5EF4-FFF2-40B4-BE49-F238E27FC236}">
              <a16:creationId xmlns:a16="http://schemas.microsoft.com/office/drawing/2014/main" id="{00000000-0008-0000-0700-00009B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04" name="Text Box 6">
          <a:extLst>
            <a:ext uri="{FF2B5EF4-FFF2-40B4-BE49-F238E27FC236}">
              <a16:creationId xmlns:a16="http://schemas.microsoft.com/office/drawing/2014/main" id="{00000000-0008-0000-0700-00009C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05" name="Text Box 7">
          <a:extLst>
            <a:ext uri="{FF2B5EF4-FFF2-40B4-BE49-F238E27FC236}">
              <a16:creationId xmlns:a16="http://schemas.microsoft.com/office/drawing/2014/main" id="{00000000-0008-0000-0700-00009D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06" name="Text Box 8">
          <a:extLst>
            <a:ext uri="{FF2B5EF4-FFF2-40B4-BE49-F238E27FC236}">
              <a16:creationId xmlns:a16="http://schemas.microsoft.com/office/drawing/2014/main" id="{00000000-0008-0000-0700-00009E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07" name="Text Box 17">
          <a:extLst>
            <a:ext uri="{FF2B5EF4-FFF2-40B4-BE49-F238E27FC236}">
              <a16:creationId xmlns:a16="http://schemas.microsoft.com/office/drawing/2014/main" id="{00000000-0008-0000-0700-00009F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08" name="Text Box 54">
          <a:extLst>
            <a:ext uri="{FF2B5EF4-FFF2-40B4-BE49-F238E27FC236}">
              <a16:creationId xmlns:a16="http://schemas.microsoft.com/office/drawing/2014/main" id="{00000000-0008-0000-0700-0000A0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09" name="Text Box 55">
          <a:extLst>
            <a:ext uri="{FF2B5EF4-FFF2-40B4-BE49-F238E27FC236}">
              <a16:creationId xmlns:a16="http://schemas.microsoft.com/office/drawing/2014/main" id="{00000000-0008-0000-0700-0000A1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10" name="Text Box 56">
          <a:extLst>
            <a:ext uri="{FF2B5EF4-FFF2-40B4-BE49-F238E27FC236}">
              <a16:creationId xmlns:a16="http://schemas.microsoft.com/office/drawing/2014/main" id="{00000000-0008-0000-0700-0000A2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11" name="Text Box 57">
          <a:extLst>
            <a:ext uri="{FF2B5EF4-FFF2-40B4-BE49-F238E27FC236}">
              <a16:creationId xmlns:a16="http://schemas.microsoft.com/office/drawing/2014/main" id="{00000000-0008-0000-0700-0000A3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9550"/>
    <xdr:sp macro="" textlink="">
      <xdr:nvSpPr>
        <xdr:cNvPr id="2212" name="Text Box 5">
          <a:extLst>
            <a:ext uri="{FF2B5EF4-FFF2-40B4-BE49-F238E27FC236}">
              <a16:creationId xmlns:a16="http://schemas.microsoft.com/office/drawing/2014/main" id="{00000000-0008-0000-0700-0000A4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213" name="Text Box 5">
          <a:extLst>
            <a:ext uri="{FF2B5EF4-FFF2-40B4-BE49-F238E27FC236}">
              <a16:creationId xmlns:a16="http://schemas.microsoft.com/office/drawing/2014/main" id="{00000000-0008-0000-0700-0000A5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2214" name="Text Box 38">
          <a:extLst>
            <a:ext uri="{FF2B5EF4-FFF2-40B4-BE49-F238E27FC236}">
              <a16:creationId xmlns:a16="http://schemas.microsoft.com/office/drawing/2014/main" id="{00000000-0008-0000-0700-0000A608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2215" name="Text Box 38">
          <a:extLst>
            <a:ext uri="{FF2B5EF4-FFF2-40B4-BE49-F238E27FC236}">
              <a16:creationId xmlns:a16="http://schemas.microsoft.com/office/drawing/2014/main" id="{00000000-0008-0000-0700-0000A708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304800</xdr:colOff>
      <xdr:row>160</xdr:row>
      <xdr:rowOff>0</xdr:rowOff>
    </xdr:from>
    <xdr:ext cx="76200" cy="533400"/>
    <xdr:sp macro="" textlink="">
      <xdr:nvSpPr>
        <xdr:cNvPr id="2216" name="Text Box 38">
          <a:extLst>
            <a:ext uri="{FF2B5EF4-FFF2-40B4-BE49-F238E27FC236}">
              <a16:creationId xmlns:a16="http://schemas.microsoft.com/office/drawing/2014/main" id="{00000000-0008-0000-0700-0000A8080000}"/>
            </a:ext>
          </a:extLst>
        </xdr:cNvPr>
        <xdr:cNvSpPr txBox="1">
          <a:spLocks noChangeArrowheads="1"/>
        </xdr:cNvSpPr>
      </xdr:nvSpPr>
      <xdr:spPr bwMode="auto">
        <a:xfrm>
          <a:off x="76866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2217" name="Text Box 38">
          <a:extLst>
            <a:ext uri="{FF2B5EF4-FFF2-40B4-BE49-F238E27FC236}">
              <a16:creationId xmlns:a16="http://schemas.microsoft.com/office/drawing/2014/main" id="{00000000-0008-0000-0700-0000A908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2218" name="Text Box 38">
          <a:extLst>
            <a:ext uri="{FF2B5EF4-FFF2-40B4-BE49-F238E27FC236}">
              <a16:creationId xmlns:a16="http://schemas.microsoft.com/office/drawing/2014/main" id="{00000000-0008-0000-0700-0000AA08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2219" name="Text Box 38">
          <a:extLst>
            <a:ext uri="{FF2B5EF4-FFF2-40B4-BE49-F238E27FC236}">
              <a16:creationId xmlns:a16="http://schemas.microsoft.com/office/drawing/2014/main" id="{00000000-0008-0000-0700-0000AB08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2220" name="Text Box 38">
          <a:extLst>
            <a:ext uri="{FF2B5EF4-FFF2-40B4-BE49-F238E27FC236}">
              <a16:creationId xmlns:a16="http://schemas.microsoft.com/office/drawing/2014/main" id="{00000000-0008-0000-0700-0000AC08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2221" name="Text Box 38">
          <a:extLst>
            <a:ext uri="{FF2B5EF4-FFF2-40B4-BE49-F238E27FC236}">
              <a16:creationId xmlns:a16="http://schemas.microsoft.com/office/drawing/2014/main" id="{00000000-0008-0000-0700-0000AD08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2222" name="Text Box 38">
          <a:extLst>
            <a:ext uri="{FF2B5EF4-FFF2-40B4-BE49-F238E27FC236}">
              <a16:creationId xmlns:a16="http://schemas.microsoft.com/office/drawing/2014/main" id="{00000000-0008-0000-0700-0000AE08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2223" name="Text Box 38">
          <a:extLst>
            <a:ext uri="{FF2B5EF4-FFF2-40B4-BE49-F238E27FC236}">
              <a16:creationId xmlns:a16="http://schemas.microsoft.com/office/drawing/2014/main" id="{00000000-0008-0000-0700-0000AF08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2224" name="Text Box 38">
          <a:extLst>
            <a:ext uri="{FF2B5EF4-FFF2-40B4-BE49-F238E27FC236}">
              <a16:creationId xmlns:a16="http://schemas.microsoft.com/office/drawing/2014/main" id="{00000000-0008-0000-0700-0000B008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2225" name="Text Box 38">
          <a:extLst>
            <a:ext uri="{FF2B5EF4-FFF2-40B4-BE49-F238E27FC236}">
              <a16:creationId xmlns:a16="http://schemas.microsoft.com/office/drawing/2014/main" id="{00000000-0008-0000-0700-0000B108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2226" name="Text Box 38">
          <a:extLst>
            <a:ext uri="{FF2B5EF4-FFF2-40B4-BE49-F238E27FC236}">
              <a16:creationId xmlns:a16="http://schemas.microsoft.com/office/drawing/2014/main" id="{00000000-0008-0000-0700-0000B208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533400"/>
    <xdr:sp macro="" textlink="">
      <xdr:nvSpPr>
        <xdr:cNvPr id="2227" name="Text Box 38">
          <a:extLst>
            <a:ext uri="{FF2B5EF4-FFF2-40B4-BE49-F238E27FC236}">
              <a16:creationId xmlns:a16="http://schemas.microsoft.com/office/drawing/2014/main" id="{00000000-0008-0000-0700-0000B3080000}"/>
            </a:ext>
          </a:extLst>
        </xdr:cNvPr>
        <xdr:cNvSpPr txBox="1">
          <a:spLocks noChangeArrowheads="1"/>
        </xdr:cNvSpPr>
      </xdr:nvSpPr>
      <xdr:spPr bwMode="auto">
        <a:xfrm>
          <a:off x="450532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160</xdr:row>
      <xdr:rowOff>0</xdr:rowOff>
    </xdr:from>
    <xdr:ext cx="76200" cy="533400"/>
    <xdr:sp macro="" textlink="">
      <xdr:nvSpPr>
        <xdr:cNvPr id="2228" name="Text Box 39">
          <a:extLst>
            <a:ext uri="{FF2B5EF4-FFF2-40B4-BE49-F238E27FC236}">
              <a16:creationId xmlns:a16="http://schemas.microsoft.com/office/drawing/2014/main" id="{00000000-0008-0000-0700-0000B4080000}"/>
            </a:ext>
          </a:extLst>
        </xdr:cNvPr>
        <xdr:cNvSpPr txBox="1">
          <a:spLocks noChangeArrowheads="1"/>
        </xdr:cNvSpPr>
      </xdr:nvSpPr>
      <xdr:spPr bwMode="auto">
        <a:xfrm>
          <a:off x="633412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533400"/>
    <xdr:sp macro="" textlink="">
      <xdr:nvSpPr>
        <xdr:cNvPr id="2229" name="Text Box 39">
          <a:extLst>
            <a:ext uri="{FF2B5EF4-FFF2-40B4-BE49-F238E27FC236}">
              <a16:creationId xmlns:a16="http://schemas.microsoft.com/office/drawing/2014/main" id="{00000000-0008-0000-0700-0000B5080000}"/>
            </a:ext>
          </a:extLst>
        </xdr:cNvPr>
        <xdr:cNvSpPr txBox="1">
          <a:spLocks noChangeArrowheads="1"/>
        </xdr:cNvSpPr>
      </xdr:nvSpPr>
      <xdr:spPr bwMode="auto">
        <a:xfrm>
          <a:off x="41433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533400"/>
    <xdr:sp macro="" textlink="">
      <xdr:nvSpPr>
        <xdr:cNvPr id="2230" name="Text Box 39">
          <a:extLst>
            <a:ext uri="{FF2B5EF4-FFF2-40B4-BE49-F238E27FC236}">
              <a16:creationId xmlns:a16="http://schemas.microsoft.com/office/drawing/2014/main" id="{00000000-0008-0000-0700-0000B6080000}"/>
            </a:ext>
          </a:extLst>
        </xdr:cNvPr>
        <xdr:cNvSpPr txBox="1">
          <a:spLocks noChangeArrowheads="1"/>
        </xdr:cNvSpPr>
      </xdr:nvSpPr>
      <xdr:spPr bwMode="auto">
        <a:xfrm>
          <a:off x="41433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2231" name="Text Box 38">
          <a:extLst>
            <a:ext uri="{FF2B5EF4-FFF2-40B4-BE49-F238E27FC236}">
              <a16:creationId xmlns:a16="http://schemas.microsoft.com/office/drawing/2014/main" id="{00000000-0008-0000-0700-0000B708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2232" name="Text Box 38">
          <a:extLst>
            <a:ext uri="{FF2B5EF4-FFF2-40B4-BE49-F238E27FC236}">
              <a16:creationId xmlns:a16="http://schemas.microsoft.com/office/drawing/2014/main" id="{00000000-0008-0000-0700-0000B808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2233" name="Text Box 38">
          <a:extLst>
            <a:ext uri="{FF2B5EF4-FFF2-40B4-BE49-F238E27FC236}">
              <a16:creationId xmlns:a16="http://schemas.microsoft.com/office/drawing/2014/main" id="{00000000-0008-0000-0700-0000B908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2234" name="Text Box 38">
          <a:extLst>
            <a:ext uri="{FF2B5EF4-FFF2-40B4-BE49-F238E27FC236}">
              <a16:creationId xmlns:a16="http://schemas.microsoft.com/office/drawing/2014/main" id="{00000000-0008-0000-0700-0000BA08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33400"/>
    <xdr:sp macro="" textlink="">
      <xdr:nvSpPr>
        <xdr:cNvPr id="2235" name="Text Box 38">
          <a:extLst>
            <a:ext uri="{FF2B5EF4-FFF2-40B4-BE49-F238E27FC236}">
              <a16:creationId xmlns:a16="http://schemas.microsoft.com/office/drawing/2014/main" id="{00000000-0008-0000-0700-0000BB080000}"/>
            </a:ext>
          </a:extLst>
        </xdr:cNvPr>
        <xdr:cNvSpPr txBox="1">
          <a:spLocks noChangeArrowheads="1"/>
        </xdr:cNvSpPr>
      </xdr:nvSpPr>
      <xdr:spPr bwMode="auto">
        <a:xfrm>
          <a:off x="3952875" y="347853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2237" name="Text Box 38">
          <a:extLst>
            <a:ext uri="{FF2B5EF4-FFF2-40B4-BE49-F238E27FC236}">
              <a16:creationId xmlns:a16="http://schemas.microsoft.com/office/drawing/2014/main" id="{00000000-0008-0000-0700-0000BD080000}"/>
            </a:ext>
          </a:extLst>
        </xdr:cNvPr>
        <xdr:cNvSpPr txBox="1">
          <a:spLocks noChangeArrowheads="1"/>
        </xdr:cNvSpPr>
      </xdr:nvSpPr>
      <xdr:spPr bwMode="auto">
        <a:xfrm>
          <a:off x="3952875" y="3478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38125"/>
    <xdr:sp macro="" textlink="">
      <xdr:nvSpPr>
        <xdr:cNvPr id="2238" name="Text Box 38">
          <a:extLst>
            <a:ext uri="{FF2B5EF4-FFF2-40B4-BE49-F238E27FC236}">
              <a16:creationId xmlns:a16="http://schemas.microsoft.com/office/drawing/2014/main" id="{00000000-0008-0000-0700-0000BE080000}"/>
            </a:ext>
          </a:extLst>
        </xdr:cNvPr>
        <xdr:cNvSpPr txBox="1">
          <a:spLocks noChangeArrowheads="1"/>
        </xdr:cNvSpPr>
      </xdr:nvSpPr>
      <xdr:spPr bwMode="auto">
        <a:xfrm>
          <a:off x="39528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42900"/>
    <xdr:sp macro="" textlink="">
      <xdr:nvSpPr>
        <xdr:cNvPr id="2239" name="Text Box 5">
          <a:extLst>
            <a:ext uri="{FF2B5EF4-FFF2-40B4-BE49-F238E27FC236}">
              <a16:creationId xmlns:a16="http://schemas.microsoft.com/office/drawing/2014/main" id="{00000000-0008-0000-0700-0000BF080000}"/>
            </a:ext>
          </a:extLst>
        </xdr:cNvPr>
        <xdr:cNvSpPr txBox="1">
          <a:spLocks noChangeArrowheads="1"/>
        </xdr:cNvSpPr>
      </xdr:nvSpPr>
      <xdr:spPr bwMode="auto">
        <a:xfrm>
          <a:off x="3952875" y="3478530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240" name="Text Box 38">
          <a:extLst>
            <a:ext uri="{FF2B5EF4-FFF2-40B4-BE49-F238E27FC236}">
              <a16:creationId xmlns:a16="http://schemas.microsoft.com/office/drawing/2014/main" id="{00000000-0008-0000-0700-0000C0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241" name="Text Box 38">
          <a:extLst>
            <a:ext uri="{FF2B5EF4-FFF2-40B4-BE49-F238E27FC236}">
              <a16:creationId xmlns:a16="http://schemas.microsoft.com/office/drawing/2014/main" id="{00000000-0008-0000-0700-0000C1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242" name="Text Box 5">
          <a:extLst>
            <a:ext uri="{FF2B5EF4-FFF2-40B4-BE49-F238E27FC236}">
              <a16:creationId xmlns:a16="http://schemas.microsoft.com/office/drawing/2014/main" id="{00000000-0008-0000-0700-0000C208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243" name="Text Box 5">
          <a:extLst>
            <a:ext uri="{FF2B5EF4-FFF2-40B4-BE49-F238E27FC236}">
              <a16:creationId xmlns:a16="http://schemas.microsoft.com/office/drawing/2014/main" id="{00000000-0008-0000-0700-0000C308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244" name="Text Box 38">
          <a:extLst>
            <a:ext uri="{FF2B5EF4-FFF2-40B4-BE49-F238E27FC236}">
              <a16:creationId xmlns:a16="http://schemas.microsoft.com/office/drawing/2014/main" id="{00000000-0008-0000-0700-0000C4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245" name="Text Box 38">
          <a:extLst>
            <a:ext uri="{FF2B5EF4-FFF2-40B4-BE49-F238E27FC236}">
              <a16:creationId xmlns:a16="http://schemas.microsoft.com/office/drawing/2014/main" id="{00000000-0008-0000-0700-0000C5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246" name="Text Box 38">
          <a:extLst>
            <a:ext uri="{FF2B5EF4-FFF2-40B4-BE49-F238E27FC236}">
              <a16:creationId xmlns:a16="http://schemas.microsoft.com/office/drawing/2014/main" id="{00000000-0008-0000-0700-0000C6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247" name="Text Box 38">
          <a:extLst>
            <a:ext uri="{FF2B5EF4-FFF2-40B4-BE49-F238E27FC236}">
              <a16:creationId xmlns:a16="http://schemas.microsoft.com/office/drawing/2014/main" id="{00000000-0008-0000-0700-0000C7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248" name="Text Box 38">
          <a:extLst>
            <a:ext uri="{FF2B5EF4-FFF2-40B4-BE49-F238E27FC236}">
              <a16:creationId xmlns:a16="http://schemas.microsoft.com/office/drawing/2014/main" id="{00000000-0008-0000-0700-0000C8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249" name="Text Box 38">
          <a:extLst>
            <a:ext uri="{FF2B5EF4-FFF2-40B4-BE49-F238E27FC236}">
              <a16:creationId xmlns:a16="http://schemas.microsoft.com/office/drawing/2014/main" id="{00000000-0008-0000-0700-0000C9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250" name="Text Box 38">
          <a:extLst>
            <a:ext uri="{FF2B5EF4-FFF2-40B4-BE49-F238E27FC236}">
              <a16:creationId xmlns:a16="http://schemas.microsoft.com/office/drawing/2014/main" id="{00000000-0008-0000-0700-0000CA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251" name="Text Box 38">
          <a:extLst>
            <a:ext uri="{FF2B5EF4-FFF2-40B4-BE49-F238E27FC236}">
              <a16:creationId xmlns:a16="http://schemas.microsoft.com/office/drawing/2014/main" id="{00000000-0008-0000-0700-0000CB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252" name="Text Box 38">
          <a:extLst>
            <a:ext uri="{FF2B5EF4-FFF2-40B4-BE49-F238E27FC236}">
              <a16:creationId xmlns:a16="http://schemas.microsoft.com/office/drawing/2014/main" id="{00000000-0008-0000-0700-0000CC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253" name="Text Box 38">
          <a:extLst>
            <a:ext uri="{FF2B5EF4-FFF2-40B4-BE49-F238E27FC236}">
              <a16:creationId xmlns:a16="http://schemas.microsoft.com/office/drawing/2014/main" id="{00000000-0008-0000-0700-0000CD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254" name="Text Box 38">
          <a:extLst>
            <a:ext uri="{FF2B5EF4-FFF2-40B4-BE49-F238E27FC236}">
              <a16:creationId xmlns:a16="http://schemas.microsoft.com/office/drawing/2014/main" id="{00000000-0008-0000-0700-0000CE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255" name="Text Box 38">
          <a:extLst>
            <a:ext uri="{FF2B5EF4-FFF2-40B4-BE49-F238E27FC236}">
              <a16:creationId xmlns:a16="http://schemas.microsoft.com/office/drawing/2014/main" id="{00000000-0008-0000-0700-0000CF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256" name="Text Box 38">
          <a:extLst>
            <a:ext uri="{FF2B5EF4-FFF2-40B4-BE49-F238E27FC236}">
              <a16:creationId xmlns:a16="http://schemas.microsoft.com/office/drawing/2014/main" id="{00000000-0008-0000-0700-0000D0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2257" name="Text Box 38">
          <a:extLst>
            <a:ext uri="{FF2B5EF4-FFF2-40B4-BE49-F238E27FC236}">
              <a16:creationId xmlns:a16="http://schemas.microsoft.com/office/drawing/2014/main" id="{00000000-0008-0000-0700-0000D1080000}"/>
            </a:ext>
          </a:extLst>
        </xdr:cNvPr>
        <xdr:cNvSpPr txBox="1">
          <a:spLocks noChangeArrowheads="1"/>
        </xdr:cNvSpPr>
      </xdr:nvSpPr>
      <xdr:spPr bwMode="auto">
        <a:xfrm>
          <a:off x="450532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258" name="Text Box 39">
          <a:extLst>
            <a:ext uri="{FF2B5EF4-FFF2-40B4-BE49-F238E27FC236}">
              <a16:creationId xmlns:a16="http://schemas.microsoft.com/office/drawing/2014/main" id="{00000000-0008-0000-0700-0000D208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259" name="Text Box 39">
          <a:extLst>
            <a:ext uri="{FF2B5EF4-FFF2-40B4-BE49-F238E27FC236}">
              <a16:creationId xmlns:a16="http://schemas.microsoft.com/office/drawing/2014/main" id="{00000000-0008-0000-0700-0000D308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260" name="Text Box 39">
          <a:extLst>
            <a:ext uri="{FF2B5EF4-FFF2-40B4-BE49-F238E27FC236}">
              <a16:creationId xmlns:a16="http://schemas.microsoft.com/office/drawing/2014/main" id="{00000000-0008-0000-0700-0000D408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261" name="Text Box 38">
          <a:extLst>
            <a:ext uri="{FF2B5EF4-FFF2-40B4-BE49-F238E27FC236}">
              <a16:creationId xmlns:a16="http://schemas.microsoft.com/office/drawing/2014/main" id="{00000000-0008-0000-0700-0000D5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262" name="Text Box 38">
          <a:extLst>
            <a:ext uri="{FF2B5EF4-FFF2-40B4-BE49-F238E27FC236}">
              <a16:creationId xmlns:a16="http://schemas.microsoft.com/office/drawing/2014/main" id="{00000000-0008-0000-0700-0000D6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263" name="Text Box 38">
          <a:extLst>
            <a:ext uri="{FF2B5EF4-FFF2-40B4-BE49-F238E27FC236}">
              <a16:creationId xmlns:a16="http://schemas.microsoft.com/office/drawing/2014/main" id="{00000000-0008-0000-0700-0000D7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264" name="Text Box 38">
          <a:extLst>
            <a:ext uri="{FF2B5EF4-FFF2-40B4-BE49-F238E27FC236}">
              <a16:creationId xmlns:a16="http://schemas.microsoft.com/office/drawing/2014/main" id="{00000000-0008-0000-0700-0000D8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265" name="Text Box 38">
          <a:extLst>
            <a:ext uri="{FF2B5EF4-FFF2-40B4-BE49-F238E27FC236}">
              <a16:creationId xmlns:a16="http://schemas.microsoft.com/office/drawing/2014/main" id="{00000000-0008-0000-0700-0000D9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266" name="Text Box 38">
          <a:extLst>
            <a:ext uri="{FF2B5EF4-FFF2-40B4-BE49-F238E27FC236}">
              <a16:creationId xmlns:a16="http://schemas.microsoft.com/office/drawing/2014/main" id="{00000000-0008-0000-0700-0000DA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267" name="Text Box 38">
          <a:extLst>
            <a:ext uri="{FF2B5EF4-FFF2-40B4-BE49-F238E27FC236}">
              <a16:creationId xmlns:a16="http://schemas.microsoft.com/office/drawing/2014/main" id="{00000000-0008-0000-0700-0000DB08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268" name="Text Box 38">
          <a:extLst>
            <a:ext uri="{FF2B5EF4-FFF2-40B4-BE49-F238E27FC236}">
              <a16:creationId xmlns:a16="http://schemas.microsoft.com/office/drawing/2014/main" id="{00000000-0008-0000-0700-0000DC08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2269" name="Text Box 5">
          <a:extLst>
            <a:ext uri="{FF2B5EF4-FFF2-40B4-BE49-F238E27FC236}">
              <a16:creationId xmlns:a16="http://schemas.microsoft.com/office/drawing/2014/main" id="{00000000-0008-0000-0700-0000DD080000}"/>
            </a:ext>
          </a:extLst>
        </xdr:cNvPr>
        <xdr:cNvSpPr txBox="1">
          <a:spLocks noChangeArrowheads="1"/>
        </xdr:cNvSpPr>
      </xdr:nvSpPr>
      <xdr:spPr bwMode="auto">
        <a:xfrm>
          <a:off x="3952875" y="347853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270" name="Text Box 38">
          <a:extLst>
            <a:ext uri="{FF2B5EF4-FFF2-40B4-BE49-F238E27FC236}">
              <a16:creationId xmlns:a16="http://schemas.microsoft.com/office/drawing/2014/main" id="{00000000-0008-0000-0700-0000DE08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2271" name="Text Box 38">
          <a:extLst>
            <a:ext uri="{FF2B5EF4-FFF2-40B4-BE49-F238E27FC236}">
              <a16:creationId xmlns:a16="http://schemas.microsoft.com/office/drawing/2014/main" id="{00000000-0008-0000-0700-0000DF080000}"/>
            </a:ext>
          </a:extLst>
        </xdr:cNvPr>
        <xdr:cNvSpPr txBox="1">
          <a:spLocks noChangeArrowheads="1"/>
        </xdr:cNvSpPr>
      </xdr:nvSpPr>
      <xdr:spPr bwMode="auto">
        <a:xfrm>
          <a:off x="3952875" y="3478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272" name="Text Box 5">
          <a:extLst>
            <a:ext uri="{FF2B5EF4-FFF2-40B4-BE49-F238E27FC236}">
              <a16:creationId xmlns:a16="http://schemas.microsoft.com/office/drawing/2014/main" id="{00000000-0008-0000-0700-0000E0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73" name="Text Box 5">
          <a:extLst>
            <a:ext uri="{FF2B5EF4-FFF2-40B4-BE49-F238E27FC236}">
              <a16:creationId xmlns:a16="http://schemas.microsoft.com/office/drawing/2014/main" id="{00000000-0008-0000-0700-0000E1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74" name="Text Box 5">
          <a:extLst>
            <a:ext uri="{FF2B5EF4-FFF2-40B4-BE49-F238E27FC236}">
              <a16:creationId xmlns:a16="http://schemas.microsoft.com/office/drawing/2014/main" id="{00000000-0008-0000-0700-0000E2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75" name="Text Box 5">
          <a:extLst>
            <a:ext uri="{FF2B5EF4-FFF2-40B4-BE49-F238E27FC236}">
              <a16:creationId xmlns:a16="http://schemas.microsoft.com/office/drawing/2014/main" id="{00000000-0008-0000-0700-0000E3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76" name="Text Box 5">
          <a:extLst>
            <a:ext uri="{FF2B5EF4-FFF2-40B4-BE49-F238E27FC236}">
              <a16:creationId xmlns:a16="http://schemas.microsoft.com/office/drawing/2014/main" id="{00000000-0008-0000-0700-0000E4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77" name="Text Box 5">
          <a:extLst>
            <a:ext uri="{FF2B5EF4-FFF2-40B4-BE49-F238E27FC236}">
              <a16:creationId xmlns:a16="http://schemas.microsoft.com/office/drawing/2014/main" id="{00000000-0008-0000-0700-0000E5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78" name="Text Box 5">
          <a:extLst>
            <a:ext uri="{FF2B5EF4-FFF2-40B4-BE49-F238E27FC236}">
              <a16:creationId xmlns:a16="http://schemas.microsoft.com/office/drawing/2014/main" id="{00000000-0008-0000-0700-0000E6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79" name="Text Box 5">
          <a:extLst>
            <a:ext uri="{FF2B5EF4-FFF2-40B4-BE49-F238E27FC236}">
              <a16:creationId xmlns:a16="http://schemas.microsoft.com/office/drawing/2014/main" id="{00000000-0008-0000-0700-0000E7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2280" name="Text Box 34">
          <a:extLst>
            <a:ext uri="{FF2B5EF4-FFF2-40B4-BE49-F238E27FC236}">
              <a16:creationId xmlns:a16="http://schemas.microsoft.com/office/drawing/2014/main" id="{00000000-0008-0000-0700-0000E8080000}"/>
            </a:ext>
          </a:extLst>
        </xdr:cNvPr>
        <xdr:cNvSpPr txBox="1">
          <a:spLocks noChangeArrowheads="1"/>
        </xdr:cNvSpPr>
      </xdr:nvSpPr>
      <xdr:spPr bwMode="auto">
        <a:xfrm>
          <a:off x="450532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2281" name="Text Box 5">
          <a:extLst>
            <a:ext uri="{FF2B5EF4-FFF2-40B4-BE49-F238E27FC236}">
              <a16:creationId xmlns:a16="http://schemas.microsoft.com/office/drawing/2014/main" id="{00000000-0008-0000-0700-0000E9080000}"/>
            </a:ext>
          </a:extLst>
        </xdr:cNvPr>
        <xdr:cNvSpPr txBox="1">
          <a:spLocks noChangeArrowheads="1"/>
        </xdr:cNvSpPr>
      </xdr:nvSpPr>
      <xdr:spPr bwMode="auto">
        <a:xfrm>
          <a:off x="3952875" y="3478530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82" name="Text Box 24">
          <a:extLst>
            <a:ext uri="{FF2B5EF4-FFF2-40B4-BE49-F238E27FC236}">
              <a16:creationId xmlns:a16="http://schemas.microsoft.com/office/drawing/2014/main" id="{00000000-0008-0000-0700-0000EA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83" name="Text Box 5">
          <a:extLst>
            <a:ext uri="{FF2B5EF4-FFF2-40B4-BE49-F238E27FC236}">
              <a16:creationId xmlns:a16="http://schemas.microsoft.com/office/drawing/2014/main" id="{00000000-0008-0000-0700-0000EB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84" name="Text Box 5">
          <a:extLst>
            <a:ext uri="{FF2B5EF4-FFF2-40B4-BE49-F238E27FC236}">
              <a16:creationId xmlns:a16="http://schemas.microsoft.com/office/drawing/2014/main" id="{00000000-0008-0000-0700-0000EC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85" name="Text Box 5">
          <a:extLst>
            <a:ext uri="{FF2B5EF4-FFF2-40B4-BE49-F238E27FC236}">
              <a16:creationId xmlns:a16="http://schemas.microsoft.com/office/drawing/2014/main" id="{00000000-0008-0000-0700-0000ED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86" name="Text Box 5">
          <a:extLst>
            <a:ext uri="{FF2B5EF4-FFF2-40B4-BE49-F238E27FC236}">
              <a16:creationId xmlns:a16="http://schemas.microsoft.com/office/drawing/2014/main" id="{00000000-0008-0000-0700-0000EE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0050"/>
    <xdr:sp macro="" textlink="">
      <xdr:nvSpPr>
        <xdr:cNvPr id="2287" name="Text Box 5">
          <a:extLst>
            <a:ext uri="{FF2B5EF4-FFF2-40B4-BE49-F238E27FC236}">
              <a16:creationId xmlns:a16="http://schemas.microsoft.com/office/drawing/2014/main" id="{00000000-0008-0000-0700-0000EF080000}"/>
            </a:ext>
          </a:extLst>
        </xdr:cNvPr>
        <xdr:cNvSpPr txBox="1">
          <a:spLocks noChangeArrowheads="1"/>
        </xdr:cNvSpPr>
      </xdr:nvSpPr>
      <xdr:spPr bwMode="auto">
        <a:xfrm>
          <a:off x="3952875" y="34785300"/>
          <a:ext cx="76200" cy="400050"/>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88" name="Text Box 5">
          <a:extLst>
            <a:ext uri="{FF2B5EF4-FFF2-40B4-BE49-F238E27FC236}">
              <a16:creationId xmlns:a16="http://schemas.microsoft.com/office/drawing/2014/main" id="{00000000-0008-0000-0700-0000F0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89" name="Text Box 5">
          <a:extLst>
            <a:ext uri="{FF2B5EF4-FFF2-40B4-BE49-F238E27FC236}">
              <a16:creationId xmlns:a16="http://schemas.microsoft.com/office/drawing/2014/main" id="{00000000-0008-0000-0700-0000F1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2290" name="Text Box 34">
          <a:extLst>
            <a:ext uri="{FF2B5EF4-FFF2-40B4-BE49-F238E27FC236}">
              <a16:creationId xmlns:a16="http://schemas.microsoft.com/office/drawing/2014/main" id="{00000000-0008-0000-0700-0000F2080000}"/>
            </a:ext>
          </a:extLst>
        </xdr:cNvPr>
        <xdr:cNvSpPr txBox="1">
          <a:spLocks noChangeArrowheads="1"/>
        </xdr:cNvSpPr>
      </xdr:nvSpPr>
      <xdr:spPr bwMode="auto">
        <a:xfrm>
          <a:off x="450532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91" name="Text Box 153">
          <a:extLst>
            <a:ext uri="{FF2B5EF4-FFF2-40B4-BE49-F238E27FC236}">
              <a16:creationId xmlns:a16="http://schemas.microsoft.com/office/drawing/2014/main" id="{00000000-0008-0000-0700-0000F3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92" name="Text Box 154">
          <a:extLst>
            <a:ext uri="{FF2B5EF4-FFF2-40B4-BE49-F238E27FC236}">
              <a16:creationId xmlns:a16="http://schemas.microsoft.com/office/drawing/2014/main" id="{00000000-0008-0000-0700-0000F4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93" name="Text Box 24">
          <a:extLst>
            <a:ext uri="{FF2B5EF4-FFF2-40B4-BE49-F238E27FC236}">
              <a16:creationId xmlns:a16="http://schemas.microsoft.com/office/drawing/2014/main" id="{00000000-0008-0000-0700-0000F5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94" name="Text Box 3">
          <a:extLst>
            <a:ext uri="{FF2B5EF4-FFF2-40B4-BE49-F238E27FC236}">
              <a16:creationId xmlns:a16="http://schemas.microsoft.com/office/drawing/2014/main" id="{00000000-0008-0000-0700-0000F6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95" name="Text Box 4">
          <a:extLst>
            <a:ext uri="{FF2B5EF4-FFF2-40B4-BE49-F238E27FC236}">
              <a16:creationId xmlns:a16="http://schemas.microsoft.com/office/drawing/2014/main" id="{00000000-0008-0000-0700-0000F7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96" name="Text Box 5">
          <a:extLst>
            <a:ext uri="{FF2B5EF4-FFF2-40B4-BE49-F238E27FC236}">
              <a16:creationId xmlns:a16="http://schemas.microsoft.com/office/drawing/2014/main" id="{00000000-0008-0000-0700-0000F8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97" name="Text Box 6">
          <a:extLst>
            <a:ext uri="{FF2B5EF4-FFF2-40B4-BE49-F238E27FC236}">
              <a16:creationId xmlns:a16="http://schemas.microsoft.com/office/drawing/2014/main" id="{00000000-0008-0000-0700-0000F9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98" name="Text Box 7">
          <a:extLst>
            <a:ext uri="{FF2B5EF4-FFF2-40B4-BE49-F238E27FC236}">
              <a16:creationId xmlns:a16="http://schemas.microsoft.com/office/drawing/2014/main" id="{00000000-0008-0000-0700-0000FA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299" name="Text Box 8">
          <a:extLst>
            <a:ext uri="{FF2B5EF4-FFF2-40B4-BE49-F238E27FC236}">
              <a16:creationId xmlns:a16="http://schemas.microsoft.com/office/drawing/2014/main" id="{00000000-0008-0000-0700-0000FB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2300" name="Text Box 34">
          <a:extLst>
            <a:ext uri="{FF2B5EF4-FFF2-40B4-BE49-F238E27FC236}">
              <a16:creationId xmlns:a16="http://schemas.microsoft.com/office/drawing/2014/main" id="{00000000-0008-0000-0700-0000FC080000}"/>
            </a:ext>
          </a:extLst>
        </xdr:cNvPr>
        <xdr:cNvSpPr txBox="1">
          <a:spLocks noChangeArrowheads="1"/>
        </xdr:cNvSpPr>
      </xdr:nvSpPr>
      <xdr:spPr bwMode="auto">
        <a:xfrm>
          <a:off x="450532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2301" name="Text Box 5">
          <a:extLst>
            <a:ext uri="{FF2B5EF4-FFF2-40B4-BE49-F238E27FC236}">
              <a16:creationId xmlns:a16="http://schemas.microsoft.com/office/drawing/2014/main" id="{00000000-0008-0000-0700-0000FD080000}"/>
            </a:ext>
          </a:extLst>
        </xdr:cNvPr>
        <xdr:cNvSpPr txBox="1">
          <a:spLocks noChangeArrowheads="1"/>
        </xdr:cNvSpPr>
      </xdr:nvSpPr>
      <xdr:spPr bwMode="auto">
        <a:xfrm>
          <a:off x="3952875" y="3478530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02" name="Text Box 24">
          <a:extLst>
            <a:ext uri="{FF2B5EF4-FFF2-40B4-BE49-F238E27FC236}">
              <a16:creationId xmlns:a16="http://schemas.microsoft.com/office/drawing/2014/main" id="{00000000-0008-0000-0700-0000FE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03" name="Text Box 5">
          <a:extLst>
            <a:ext uri="{FF2B5EF4-FFF2-40B4-BE49-F238E27FC236}">
              <a16:creationId xmlns:a16="http://schemas.microsoft.com/office/drawing/2014/main" id="{00000000-0008-0000-0700-0000FF08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04" name="Text Box 5">
          <a:extLst>
            <a:ext uri="{FF2B5EF4-FFF2-40B4-BE49-F238E27FC236}">
              <a16:creationId xmlns:a16="http://schemas.microsoft.com/office/drawing/2014/main" id="{00000000-0008-0000-0700-000000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05" name="Text Box 5">
          <a:extLst>
            <a:ext uri="{FF2B5EF4-FFF2-40B4-BE49-F238E27FC236}">
              <a16:creationId xmlns:a16="http://schemas.microsoft.com/office/drawing/2014/main" id="{00000000-0008-0000-0700-000001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2306" name="Text Box 34">
          <a:extLst>
            <a:ext uri="{FF2B5EF4-FFF2-40B4-BE49-F238E27FC236}">
              <a16:creationId xmlns:a16="http://schemas.microsoft.com/office/drawing/2014/main" id="{00000000-0008-0000-0700-000002090000}"/>
            </a:ext>
          </a:extLst>
        </xdr:cNvPr>
        <xdr:cNvSpPr txBox="1">
          <a:spLocks noChangeArrowheads="1"/>
        </xdr:cNvSpPr>
      </xdr:nvSpPr>
      <xdr:spPr bwMode="auto">
        <a:xfrm>
          <a:off x="450532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07" name="Text Box 5">
          <a:extLst>
            <a:ext uri="{FF2B5EF4-FFF2-40B4-BE49-F238E27FC236}">
              <a16:creationId xmlns:a16="http://schemas.microsoft.com/office/drawing/2014/main" id="{00000000-0008-0000-0700-000003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08" name="Text Box 5">
          <a:extLst>
            <a:ext uri="{FF2B5EF4-FFF2-40B4-BE49-F238E27FC236}">
              <a16:creationId xmlns:a16="http://schemas.microsoft.com/office/drawing/2014/main" id="{00000000-0008-0000-0700-000004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2309" name="Text Box 5">
          <a:extLst>
            <a:ext uri="{FF2B5EF4-FFF2-40B4-BE49-F238E27FC236}">
              <a16:creationId xmlns:a16="http://schemas.microsoft.com/office/drawing/2014/main" id="{00000000-0008-0000-0700-000005090000}"/>
            </a:ext>
          </a:extLst>
        </xdr:cNvPr>
        <xdr:cNvSpPr txBox="1">
          <a:spLocks noChangeArrowheads="1"/>
        </xdr:cNvSpPr>
      </xdr:nvSpPr>
      <xdr:spPr bwMode="auto">
        <a:xfrm>
          <a:off x="3952875" y="3478530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10" name="Text Box 24">
          <a:extLst>
            <a:ext uri="{FF2B5EF4-FFF2-40B4-BE49-F238E27FC236}">
              <a16:creationId xmlns:a16="http://schemas.microsoft.com/office/drawing/2014/main" id="{00000000-0008-0000-0700-000006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11" name="Text Box 5">
          <a:extLst>
            <a:ext uri="{FF2B5EF4-FFF2-40B4-BE49-F238E27FC236}">
              <a16:creationId xmlns:a16="http://schemas.microsoft.com/office/drawing/2014/main" id="{00000000-0008-0000-0700-000007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12" name="Text Box 5">
          <a:extLst>
            <a:ext uri="{FF2B5EF4-FFF2-40B4-BE49-F238E27FC236}">
              <a16:creationId xmlns:a16="http://schemas.microsoft.com/office/drawing/2014/main" id="{00000000-0008-0000-0700-000008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13" name="Text Box 5">
          <a:extLst>
            <a:ext uri="{FF2B5EF4-FFF2-40B4-BE49-F238E27FC236}">
              <a16:creationId xmlns:a16="http://schemas.microsoft.com/office/drawing/2014/main" id="{00000000-0008-0000-0700-000009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14" name="Text Box 5">
          <a:extLst>
            <a:ext uri="{FF2B5EF4-FFF2-40B4-BE49-F238E27FC236}">
              <a16:creationId xmlns:a16="http://schemas.microsoft.com/office/drawing/2014/main" id="{00000000-0008-0000-0700-00000A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15" name="Text Box 5">
          <a:extLst>
            <a:ext uri="{FF2B5EF4-FFF2-40B4-BE49-F238E27FC236}">
              <a16:creationId xmlns:a16="http://schemas.microsoft.com/office/drawing/2014/main" id="{00000000-0008-0000-0700-00000B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0050"/>
    <xdr:sp macro="" textlink="">
      <xdr:nvSpPr>
        <xdr:cNvPr id="2316" name="Text Box 5">
          <a:extLst>
            <a:ext uri="{FF2B5EF4-FFF2-40B4-BE49-F238E27FC236}">
              <a16:creationId xmlns:a16="http://schemas.microsoft.com/office/drawing/2014/main" id="{00000000-0008-0000-0700-00000C090000}"/>
            </a:ext>
          </a:extLst>
        </xdr:cNvPr>
        <xdr:cNvSpPr txBox="1">
          <a:spLocks noChangeArrowheads="1"/>
        </xdr:cNvSpPr>
      </xdr:nvSpPr>
      <xdr:spPr bwMode="auto">
        <a:xfrm>
          <a:off x="3952875" y="34785300"/>
          <a:ext cx="76200" cy="400050"/>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17" name="Text Box 5">
          <a:extLst>
            <a:ext uri="{FF2B5EF4-FFF2-40B4-BE49-F238E27FC236}">
              <a16:creationId xmlns:a16="http://schemas.microsoft.com/office/drawing/2014/main" id="{00000000-0008-0000-0700-00000D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18" name="Text Box 5">
          <a:extLst>
            <a:ext uri="{FF2B5EF4-FFF2-40B4-BE49-F238E27FC236}">
              <a16:creationId xmlns:a16="http://schemas.microsoft.com/office/drawing/2014/main" id="{00000000-0008-0000-0700-00000E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2319" name="Text Box 34">
          <a:extLst>
            <a:ext uri="{FF2B5EF4-FFF2-40B4-BE49-F238E27FC236}">
              <a16:creationId xmlns:a16="http://schemas.microsoft.com/office/drawing/2014/main" id="{00000000-0008-0000-0700-00000F090000}"/>
            </a:ext>
          </a:extLst>
        </xdr:cNvPr>
        <xdr:cNvSpPr txBox="1">
          <a:spLocks noChangeArrowheads="1"/>
        </xdr:cNvSpPr>
      </xdr:nvSpPr>
      <xdr:spPr bwMode="auto">
        <a:xfrm>
          <a:off x="450532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20" name="Text Box 153">
          <a:extLst>
            <a:ext uri="{FF2B5EF4-FFF2-40B4-BE49-F238E27FC236}">
              <a16:creationId xmlns:a16="http://schemas.microsoft.com/office/drawing/2014/main" id="{00000000-0008-0000-0700-000010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21" name="Text Box 154">
          <a:extLst>
            <a:ext uri="{FF2B5EF4-FFF2-40B4-BE49-F238E27FC236}">
              <a16:creationId xmlns:a16="http://schemas.microsoft.com/office/drawing/2014/main" id="{00000000-0008-0000-0700-000011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22" name="Text Box 24">
          <a:extLst>
            <a:ext uri="{FF2B5EF4-FFF2-40B4-BE49-F238E27FC236}">
              <a16:creationId xmlns:a16="http://schemas.microsoft.com/office/drawing/2014/main" id="{00000000-0008-0000-0700-000012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23" name="Text Box 3">
          <a:extLst>
            <a:ext uri="{FF2B5EF4-FFF2-40B4-BE49-F238E27FC236}">
              <a16:creationId xmlns:a16="http://schemas.microsoft.com/office/drawing/2014/main" id="{00000000-0008-0000-0700-000013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24" name="Text Box 4">
          <a:extLst>
            <a:ext uri="{FF2B5EF4-FFF2-40B4-BE49-F238E27FC236}">
              <a16:creationId xmlns:a16="http://schemas.microsoft.com/office/drawing/2014/main" id="{00000000-0008-0000-0700-000014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25" name="Text Box 5">
          <a:extLst>
            <a:ext uri="{FF2B5EF4-FFF2-40B4-BE49-F238E27FC236}">
              <a16:creationId xmlns:a16="http://schemas.microsoft.com/office/drawing/2014/main" id="{00000000-0008-0000-0700-000015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26" name="Text Box 6">
          <a:extLst>
            <a:ext uri="{FF2B5EF4-FFF2-40B4-BE49-F238E27FC236}">
              <a16:creationId xmlns:a16="http://schemas.microsoft.com/office/drawing/2014/main" id="{00000000-0008-0000-0700-000016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27" name="Text Box 7">
          <a:extLst>
            <a:ext uri="{FF2B5EF4-FFF2-40B4-BE49-F238E27FC236}">
              <a16:creationId xmlns:a16="http://schemas.microsoft.com/office/drawing/2014/main" id="{00000000-0008-0000-0700-000017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28" name="Text Box 8">
          <a:extLst>
            <a:ext uri="{FF2B5EF4-FFF2-40B4-BE49-F238E27FC236}">
              <a16:creationId xmlns:a16="http://schemas.microsoft.com/office/drawing/2014/main" id="{00000000-0008-0000-0700-000018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2329" name="Text Box 34">
          <a:extLst>
            <a:ext uri="{FF2B5EF4-FFF2-40B4-BE49-F238E27FC236}">
              <a16:creationId xmlns:a16="http://schemas.microsoft.com/office/drawing/2014/main" id="{00000000-0008-0000-0700-000019090000}"/>
            </a:ext>
          </a:extLst>
        </xdr:cNvPr>
        <xdr:cNvSpPr txBox="1">
          <a:spLocks noChangeArrowheads="1"/>
        </xdr:cNvSpPr>
      </xdr:nvSpPr>
      <xdr:spPr bwMode="auto">
        <a:xfrm>
          <a:off x="450532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2330" name="Text Box 5">
          <a:extLst>
            <a:ext uri="{FF2B5EF4-FFF2-40B4-BE49-F238E27FC236}">
              <a16:creationId xmlns:a16="http://schemas.microsoft.com/office/drawing/2014/main" id="{00000000-0008-0000-0700-00001A090000}"/>
            </a:ext>
          </a:extLst>
        </xdr:cNvPr>
        <xdr:cNvSpPr txBox="1">
          <a:spLocks noChangeArrowheads="1"/>
        </xdr:cNvSpPr>
      </xdr:nvSpPr>
      <xdr:spPr bwMode="auto">
        <a:xfrm>
          <a:off x="3952875" y="3478530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31" name="Text Box 24">
          <a:extLst>
            <a:ext uri="{FF2B5EF4-FFF2-40B4-BE49-F238E27FC236}">
              <a16:creationId xmlns:a16="http://schemas.microsoft.com/office/drawing/2014/main" id="{00000000-0008-0000-0700-00001B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32" name="Text Box 5">
          <a:extLst>
            <a:ext uri="{FF2B5EF4-FFF2-40B4-BE49-F238E27FC236}">
              <a16:creationId xmlns:a16="http://schemas.microsoft.com/office/drawing/2014/main" id="{00000000-0008-0000-0700-00001C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33" name="Text Box 5">
          <a:extLst>
            <a:ext uri="{FF2B5EF4-FFF2-40B4-BE49-F238E27FC236}">
              <a16:creationId xmlns:a16="http://schemas.microsoft.com/office/drawing/2014/main" id="{00000000-0008-0000-0700-00001D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34" name="Text Box 5">
          <a:extLst>
            <a:ext uri="{FF2B5EF4-FFF2-40B4-BE49-F238E27FC236}">
              <a16:creationId xmlns:a16="http://schemas.microsoft.com/office/drawing/2014/main" id="{00000000-0008-0000-0700-00001E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35" name="Text Box 5">
          <a:extLst>
            <a:ext uri="{FF2B5EF4-FFF2-40B4-BE49-F238E27FC236}">
              <a16:creationId xmlns:a16="http://schemas.microsoft.com/office/drawing/2014/main" id="{00000000-0008-0000-0700-00001F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2336" name="Text Box 34">
          <a:extLst>
            <a:ext uri="{FF2B5EF4-FFF2-40B4-BE49-F238E27FC236}">
              <a16:creationId xmlns:a16="http://schemas.microsoft.com/office/drawing/2014/main" id="{00000000-0008-0000-0700-000020090000}"/>
            </a:ext>
          </a:extLst>
        </xdr:cNvPr>
        <xdr:cNvSpPr txBox="1">
          <a:spLocks noChangeArrowheads="1"/>
        </xdr:cNvSpPr>
      </xdr:nvSpPr>
      <xdr:spPr bwMode="auto">
        <a:xfrm>
          <a:off x="450532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37" name="Text Box 5">
          <a:extLst>
            <a:ext uri="{FF2B5EF4-FFF2-40B4-BE49-F238E27FC236}">
              <a16:creationId xmlns:a16="http://schemas.microsoft.com/office/drawing/2014/main" id="{00000000-0008-0000-0700-000021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38" name="Text Box 5">
          <a:extLst>
            <a:ext uri="{FF2B5EF4-FFF2-40B4-BE49-F238E27FC236}">
              <a16:creationId xmlns:a16="http://schemas.microsoft.com/office/drawing/2014/main" id="{00000000-0008-0000-0700-000022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2339" name="Text Box 5">
          <a:extLst>
            <a:ext uri="{FF2B5EF4-FFF2-40B4-BE49-F238E27FC236}">
              <a16:creationId xmlns:a16="http://schemas.microsoft.com/office/drawing/2014/main" id="{00000000-0008-0000-0700-000023090000}"/>
            </a:ext>
          </a:extLst>
        </xdr:cNvPr>
        <xdr:cNvSpPr txBox="1">
          <a:spLocks noChangeArrowheads="1"/>
        </xdr:cNvSpPr>
      </xdr:nvSpPr>
      <xdr:spPr bwMode="auto">
        <a:xfrm>
          <a:off x="3952875" y="3478530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40" name="Text Box 24">
          <a:extLst>
            <a:ext uri="{FF2B5EF4-FFF2-40B4-BE49-F238E27FC236}">
              <a16:creationId xmlns:a16="http://schemas.microsoft.com/office/drawing/2014/main" id="{00000000-0008-0000-0700-000024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41" name="Text Box 5">
          <a:extLst>
            <a:ext uri="{FF2B5EF4-FFF2-40B4-BE49-F238E27FC236}">
              <a16:creationId xmlns:a16="http://schemas.microsoft.com/office/drawing/2014/main" id="{00000000-0008-0000-0700-000025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42" name="Text Box 5">
          <a:extLst>
            <a:ext uri="{FF2B5EF4-FFF2-40B4-BE49-F238E27FC236}">
              <a16:creationId xmlns:a16="http://schemas.microsoft.com/office/drawing/2014/main" id="{00000000-0008-0000-0700-000026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43" name="Text Box 5">
          <a:extLst>
            <a:ext uri="{FF2B5EF4-FFF2-40B4-BE49-F238E27FC236}">
              <a16:creationId xmlns:a16="http://schemas.microsoft.com/office/drawing/2014/main" id="{00000000-0008-0000-0700-000027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44" name="Text Box 5">
          <a:extLst>
            <a:ext uri="{FF2B5EF4-FFF2-40B4-BE49-F238E27FC236}">
              <a16:creationId xmlns:a16="http://schemas.microsoft.com/office/drawing/2014/main" id="{00000000-0008-0000-0700-000028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45" name="Text Box 5">
          <a:extLst>
            <a:ext uri="{FF2B5EF4-FFF2-40B4-BE49-F238E27FC236}">
              <a16:creationId xmlns:a16="http://schemas.microsoft.com/office/drawing/2014/main" id="{00000000-0008-0000-0700-000029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0050"/>
    <xdr:sp macro="" textlink="">
      <xdr:nvSpPr>
        <xdr:cNvPr id="2346" name="Text Box 5">
          <a:extLst>
            <a:ext uri="{FF2B5EF4-FFF2-40B4-BE49-F238E27FC236}">
              <a16:creationId xmlns:a16="http://schemas.microsoft.com/office/drawing/2014/main" id="{00000000-0008-0000-0700-00002A090000}"/>
            </a:ext>
          </a:extLst>
        </xdr:cNvPr>
        <xdr:cNvSpPr txBox="1">
          <a:spLocks noChangeArrowheads="1"/>
        </xdr:cNvSpPr>
      </xdr:nvSpPr>
      <xdr:spPr bwMode="auto">
        <a:xfrm>
          <a:off x="3952875" y="34785300"/>
          <a:ext cx="76200" cy="400050"/>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47" name="Text Box 5">
          <a:extLst>
            <a:ext uri="{FF2B5EF4-FFF2-40B4-BE49-F238E27FC236}">
              <a16:creationId xmlns:a16="http://schemas.microsoft.com/office/drawing/2014/main" id="{00000000-0008-0000-0700-00002B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48" name="Text Box 5">
          <a:extLst>
            <a:ext uri="{FF2B5EF4-FFF2-40B4-BE49-F238E27FC236}">
              <a16:creationId xmlns:a16="http://schemas.microsoft.com/office/drawing/2014/main" id="{00000000-0008-0000-0700-00002C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2349" name="Text Box 34">
          <a:extLst>
            <a:ext uri="{FF2B5EF4-FFF2-40B4-BE49-F238E27FC236}">
              <a16:creationId xmlns:a16="http://schemas.microsoft.com/office/drawing/2014/main" id="{00000000-0008-0000-0700-00002D090000}"/>
            </a:ext>
          </a:extLst>
        </xdr:cNvPr>
        <xdr:cNvSpPr txBox="1">
          <a:spLocks noChangeArrowheads="1"/>
        </xdr:cNvSpPr>
      </xdr:nvSpPr>
      <xdr:spPr bwMode="auto">
        <a:xfrm>
          <a:off x="450532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50" name="Text Box 153">
          <a:extLst>
            <a:ext uri="{FF2B5EF4-FFF2-40B4-BE49-F238E27FC236}">
              <a16:creationId xmlns:a16="http://schemas.microsoft.com/office/drawing/2014/main" id="{00000000-0008-0000-0700-00002E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51" name="Text Box 154">
          <a:extLst>
            <a:ext uri="{FF2B5EF4-FFF2-40B4-BE49-F238E27FC236}">
              <a16:creationId xmlns:a16="http://schemas.microsoft.com/office/drawing/2014/main" id="{00000000-0008-0000-0700-00002F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52" name="Text Box 24">
          <a:extLst>
            <a:ext uri="{FF2B5EF4-FFF2-40B4-BE49-F238E27FC236}">
              <a16:creationId xmlns:a16="http://schemas.microsoft.com/office/drawing/2014/main" id="{00000000-0008-0000-0700-000030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53" name="Text Box 3">
          <a:extLst>
            <a:ext uri="{FF2B5EF4-FFF2-40B4-BE49-F238E27FC236}">
              <a16:creationId xmlns:a16="http://schemas.microsoft.com/office/drawing/2014/main" id="{00000000-0008-0000-0700-000031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54" name="Text Box 4">
          <a:extLst>
            <a:ext uri="{FF2B5EF4-FFF2-40B4-BE49-F238E27FC236}">
              <a16:creationId xmlns:a16="http://schemas.microsoft.com/office/drawing/2014/main" id="{00000000-0008-0000-0700-000032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55" name="Text Box 5">
          <a:extLst>
            <a:ext uri="{FF2B5EF4-FFF2-40B4-BE49-F238E27FC236}">
              <a16:creationId xmlns:a16="http://schemas.microsoft.com/office/drawing/2014/main" id="{00000000-0008-0000-0700-000033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56" name="Text Box 6">
          <a:extLst>
            <a:ext uri="{FF2B5EF4-FFF2-40B4-BE49-F238E27FC236}">
              <a16:creationId xmlns:a16="http://schemas.microsoft.com/office/drawing/2014/main" id="{00000000-0008-0000-0700-000034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57" name="Text Box 7">
          <a:extLst>
            <a:ext uri="{FF2B5EF4-FFF2-40B4-BE49-F238E27FC236}">
              <a16:creationId xmlns:a16="http://schemas.microsoft.com/office/drawing/2014/main" id="{00000000-0008-0000-0700-000035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58" name="Text Box 8">
          <a:extLst>
            <a:ext uri="{FF2B5EF4-FFF2-40B4-BE49-F238E27FC236}">
              <a16:creationId xmlns:a16="http://schemas.microsoft.com/office/drawing/2014/main" id="{00000000-0008-0000-0700-000036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4</xdr:col>
      <xdr:colOff>0</xdr:colOff>
      <xdr:row>160</xdr:row>
      <xdr:rowOff>0</xdr:rowOff>
    </xdr:from>
    <xdr:ext cx="76200" cy="200025"/>
    <xdr:sp macro="" textlink="">
      <xdr:nvSpPr>
        <xdr:cNvPr id="2359" name="Text Box 34">
          <a:extLst>
            <a:ext uri="{FF2B5EF4-FFF2-40B4-BE49-F238E27FC236}">
              <a16:creationId xmlns:a16="http://schemas.microsoft.com/office/drawing/2014/main" id="{00000000-0008-0000-0700-000037090000}"/>
            </a:ext>
          </a:extLst>
        </xdr:cNvPr>
        <xdr:cNvSpPr txBox="1">
          <a:spLocks noChangeArrowheads="1"/>
        </xdr:cNvSpPr>
      </xdr:nvSpPr>
      <xdr:spPr bwMode="auto">
        <a:xfrm>
          <a:off x="450532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409575"/>
    <xdr:sp macro="" textlink="">
      <xdr:nvSpPr>
        <xdr:cNvPr id="2360" name="Text Box 5">
          <a:extLst>
            <a:ext uri="{FF2B5EF4-FFF2-40B4-BE49-F238E27FC236}">
              <a16:creationId xmlns:a16="http://schemas.microsoft.com/office/drawing/2014/main" id="{00000000-0008-0000-0700-000038090000}"/>
            </a:ext>
          </a:extLst>
        </xdr:cNvPr>
        <xdr:cNvSpPr txBox="1">
          <a:spLocks noChangeArrowheads="1"/>
        </xdr:cNvSpPr>
      </xdr:nvSpPr>
      <xdr:spPr bwMode="auto">
        <a:xfrm>
          <a:off x="3952875" y="34785300"/>
          <a:ext cx="76200" cy="4095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61" name="Text Box 24">
          <a:extLst>
            <a:ext uri="{FF2B5EF4-FFF2-40B4-BE49-F238E27FC236}">
              <a16:creationId xmlns:a16="http://schemas.microsoft.com/office/drawing/2014/main" id="{00000000-0008-0000-0700-000039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62" name="Text Box 5">
          <a:extLst>
            <a:ext uri="{FF2B5EF4-FFF2-40B4-BE49-F238E27FC236}">
              <a16:creationId xmlns:a16="http://schemas.microsoft.com/office/drawing/2014/main" id="{00000000-0008-0000-0700-00003A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63" name="Text Box 5">
          <a:extLst>
            <a:ext uri="{FF2B5EF4-FFF2-40B4-BE49-F238E27FC236}">
              <a16:creationId xmlns:a16="http://schemas.microsoft.com/office/drawing/2014/main" id="{00000000-0008-0000-0700-00003B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64" name="Text Box 5">
          <a:extLst>
            <a:ext uri="{FF2B5EF4-FFF2-40B4-BE49-F238E27FC236}">
              <a16:creationId xmlns:a16="http://schemas.microsoft.com/office/drawing/2014/main" id="{00000000-0008-0000-0700-00003C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65" name="Text Box 5">
          <a:extLst>
            <a:ext uri="{FF2B5EF4-FFF2-40B4-BE49-F238E27FC236}">
              <a16:creationId xmlns:a16="http://schemas.microsoft.com/office/drawing/2014/main" id="{00000000-0008-0000-0700-00003D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11</xdr:col>
      <xdr:colOff>19050</xdr:colOff>
      <xdr:row>160</xdr:row>
      <xdr:rowOff>0</xdr:rowOff>
    </xdr:from>
    <xdr:ext cx="76200" cy="400050"/>
    <xdr:sp macro="" textlink="">
      <xdr:nvSpPr>
        <xdr:cNvPr id="2366" name="Text Box 17">
          <a:extLst>
            <a:ext uri="{FF2B5EF4-FFF2-40B4-BE49-F238E27FC236}">
              <a16:creationId xmlns:a16="http://schemas.microsoft.com/office/drawing/2014/main" id="{00000000-0008-0000-0700-00003E090000}"/>
            </a:ext>
          </a:extLst>
        </xdr:cNvPr>
        <xdr:cNvSpPr txBox="1">
          <a:spLocks noChangeArrowheads="1"/>
        </xdr:cNvSpPr>
      </xdr:nvSpPr>
      <xdr:spPr bwMode="auto">
        <a:xfrm>
          <a:off x="842962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2367" name="Text Box 55">
          <a:extLst>
            <a:ext uri="{FF2B5EF4-FFF2-40B4-BE49-F238E27FC236}">
              <a16:creationId xmlns:a16="http://schemas.microsoft.com/office/drawing/2014/main" id="{00000000-0008-0000-0700-00003F090000}"/>
            </a:ext>
          </a:extLst>
        </xdr:cNvPr>
        <xdr:cNvSpPr txBox="1">
          <a:spLocks noChangeArrowheads="1"/>
        </xdr:cNvSpPr>
      </xdr:nvSpPr>
      <xdr:spPr bwMode="auto">
        <a:xfrm>
          <a:off x="395287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2368" name="Text Box 56">
          <a:extLst>
            <a:ext uri="{FF2B5EF4-FFF2-40B4-BE49-F238E27FC236}">
              <a16:creationId xmlns:a16="http://schemas.microsoft.com/office/drawing/2014/main" id="{00000000-0008-0000-0700-000040090000}"/>
            </a:ext>
          </a:extLst>
        </xdr:cNvPr>
        <xdr:cNvSpPr txBox="1">
          <a:spLocks noChangeArrowheads="1"/>
        </xdr:cNvSpPr>
      </xdr:nvSpPr>
      <xdr:spPr bwMode="auto">
        <a:xfrm>
          <a:off x="395287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369" name="Text Box 57">
          <a:extLst>
            <a:ext uri="{FF2B5EF4-FFF2-40B4-BE49-F238E27FC236}">
              <a16:creationId xmlns:a16="http://schemas.microsoft.com/office/drawing/2014/main" id="{00000000-0008-0000-0700-000041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2370" name="Text Box 17">
          <a:extLst>
            <a:ext uri="{FF2B5EF4-FFF2-40B4-BE49-F238E27FC236}">
              <a16:creationId xmlns:a16="http://schemas.microsoft.com/office/drawing/2014/main" id="{00000000-0008-0000-0700-000042090000}"/>
            </a:ext>
          </a:extLst>
        </xdr:cNvPr>
        <xdr:cNvSpPr txBox="1">
          <a:spLocks noChangeArrowheads="1"/>
        </xdr:cNvSpPr>
      </xdr:nvSpPr>
      <xdr:spPr bwMode="auto">
        <a:xfrm>
          <a:off x="395287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2371" name="Text Box 55">
          <a:extLst>
            <a:ext uri="{FF2B5EF4-FFF2-40B4-BE49-F238E27FC236}">
              <a16:creationId xmlns:a16="http://schemas.microsoft.com/office/drawing/2014/main" id="{00000000-0008-0000-0700-000043090000}"/>
            </a:ext>
          </a:extLst>
        </xdr:cNvPr>
        <xdr:cNvSpPr txBox="1">
          <a:spLocks noChangeArrowheads="1"/>
        </xdr:cNvSpPr>
      </xdr:nvSpPr>
      <xdr:spPr bwMode="auto">
        <a:xfrm>
          <a:off x="395287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2372" name="Text Box 56">
          <a:extLst>
            <a:ext uri="{FF2B5EF4-FFF2-40B4-BE49-F238E27FC236}">
              <a16:creationId xmlns:a16="http://schemas.microsoft.com/office/drawing/2014/main" id="{00000000-0008-0000-0700-000044090000}"/>
            </a:ext>
          </a:extLst>
        </xdr:cNvPr>
        <xdr:cNvSpPr txBox="1">
          <a:spLocks noChangeArrowheads="1"/>
        </xdr:cNvSpPr>
      </xdr:nvSpPr>
      <xdr:spPr bwMode="auto">
        <a:xfrm>
          <a:off x="395287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373" name="Text Box 57">
          <a:extLst>
            <a:ext uri="{FF2B5EF4-FFF2-40B4-BE49-F238E27FC236}">
              <a16:creationId xmlns:a16="http://schemas.microsoft.com/office/drawing/2014/main" id="{00000000-0008-0000-0700-000045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468629</xdr:colOff>
      <xdr:row>160</xdr:row>
      <xdr:rowOff>0</xdr:rowOff>
    </xdr:from>
    <xdr:ext cx="45719" cy="419100"/>
    <xdr:sp macro="" textlink="">
      <xdr:nvSpPr>
        <xdr:cNvPr id="2374" name="Text Box 10">
          <a:extLst>
            <a:ext uri="{FF2B5EF4-FFF2-40B4-BE49-F238E27FC236}">
              <a16:creationId xmlns:a16="http://schemas.microsoft.com/office/drawing/2014/main" id="{00000000-0008-0000-0700-000046090000}"/>
            </a:ext>
          </a:extLst>
        </xdr:cNvPr>
        <xdr:cNvSpPr txBox="1">
          <a:spLocks noChangeArrowheads="1"/>
        </xdr:cNvSpPr>
      </xdr:nvSpPr>
      <xdr:spPr bwMode="auto">
        <a:xfrm>
          <a:off x="5545454" y="34785300"/>
          <a:ext cx="45719"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468629</xdr:colOff>
      <xdr:row>160</xdr:row>
      <xdr:rowOff>0</xdr:rowOff>
    </xdr:from>
    <xdr:ext cx="45719" cy="419100"/>
    <xdr:sp macro="" textlink="">
      <xdr:nvSpPr>
        <xdr:cNvPr id="2375" name="Text Box 10">
          <a:extLst>
            <a:ext uri="{FF2B5EF4-FFF2-40B4-BE49-F238E27FC236}">
              <a16:creationId xmlns:a16="http://schemas.microsoft.com/office/drawing/2014/main" id="{00000000-0008-0000-0700-000047090000}"/>
            </a:ext>
          </a:extLst>
        </xdr:cNvPr>
        <xdr:cNvSpPr txBox="1">
          <a:spLocks noChangeArrowheads="1"/>
        </xdr:cNvSpPr>
      </xdr:nvSpPr>
      <xdr:spPr bwMode="auto">
        <a:xfrm>
          <a:off x="5545454" y="34785300"/>
          <a:ext cx="45719"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376" name="Text Box 5">
          <a:extLst>
            <a:ext uri="{FF2B5EF4-FFF2-40B4-BE49-F238E27FC236}">
              <a16:creationId xmlns:a16="http://schemas.microsoft.com/office/drawing/2014/main" id="{00000000-0008-0000-0700-000048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77" name="Text Box 57">
          <a:extLst>
            <a:ext uri="{FF2B5EF4-FFF2-40B4-BE49-F238E27FC236}">
              <a16:creationId xmlns:a16="http://schemas.microsoft.com/office/drawing/2014/main" id="{00000000-0008-0000-0700-000049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378" name="Text Box 5">
          <a:extLst>
            <a:ext uri="{FF2B5EF4-FFF2-40B4-BE49-F238E27FC236}">
              <a16:creationId xmlns:a16="http://schemas.microsoft.com/office/drawing/2014/main" id="{00000000-0008-0000-0700-00004A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79" name="Text Box 5">
          <a:extLst>
            <a:ext uri="{FF2B5EF4-FFF2-40B4-BE49-F238E27FC236}">
              <a16:creationId xmlns:a16="http://schemas.microsoft.com/office/drawing/2014/main" id="{00000000-0008-0000-0700-00004B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80" name="Text Box 5">
          <a:extLst>
            <a:ext uri="{FF2B5EF4-FFF2-40B4-BE49-F238E27FC236}">
              <a16:creationId xmlns:a16="http://schemas.microsoft.com/office/drawing/2014/main" id="{00000000-0008-0000-0700-00004C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81" name="Text Box 5">
          <a:extLst>
            <a:ext uri="{FF2B5EF4-FFF2-40B4-BE49-F238E27FC236}">
              <a16:creationId xmlns:a16="http://schemas.microsoft.com/office/drawing/2014/main" id="{00000000-0008-0000-0700-00004D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382" name="Text Box 57">
          <a:extLst>
            <a:ext uri="{FF2B5EF4-FFF2-40B4-BE49-F238E27FC236}">
              <a16:creationId xmlns:a16="http://schemas.microsoft.com/office/drawing/2014/main" id="{00000000-0008-0000-0700-00004E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383" name="Text Box 57">
          <a:extLst>
            <a:ext uri="{FF2B5EF4-FFF2-40B4-BE49-F238E27FC236}">
              <a16:creationId xmlns:a16="http://schemas.microsoft.com/office/drawing/2014/main" id="{00000000-0008-0000-0700-00004F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2384" name="Text Box 17">
          <a:extLst>
            <a:ext uri="{FF2B5EF4-FFF2-40B4-BE49-F238E27FC236}">
              <a16:creationId xmlns:a16="http://schemas.microsoft.com/office/drawing/2014/main" id="{00000000-0008-0000-0700-000050090000}"/>
            </a:ext>
          </a:extLst>
        </xdr:cNvPr>
        <xdr:cNvSpPr txBox="1">
          <a:spLocks noChangeArrowheads="1"/>
        </xdr:cNvSpPr>
      </xdr:nvSpPr>
      <xdr:spPr bwMode="auto">
        <a:xfrm>
          <a:off x="395287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2385" name="Text Box 55">
          <a:extLst>
            <a:ext uri="{FF2B5EF4-FFF2-40B4-BE49-F238E27FC236}">
              <a16:creationId xmlns:a16="http://schemas.microsoft.com/office/drawing/2014/main" id="{00000000-0008-0000-0700-000051090000}"/>
            </a:ext>
          </a:extLst>
        </xdr:cNvPr>
        <xdr:cNvSpPr txBox="1">
          <a:spLocks noChangeArrowheads="1"/>
        </xdr:cNvSpPr>
      </xdr:nvSpPr>
      <xdr:spPr bwMode="auto">
        <a:xfrm>
          <a:off x="395287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2386" name="Text Box 56">
          <a:extLst>
            <a:ext uri="{FF2B5EF4-FFF2-40B4-BE49-F238E27FC236}">
              <a16:creationId xmlns:a16="http://schemas.microsoft.com/office/drawing/2014/main" id="{00000000-0008-0000-0700-000052090000}"/>
            </a:ext>
          </a:extLst>
        </xdr:cNvPr>
        <xdr:cNvSpPr txBox="1">
          <a:spLocks noChangeArrowheads="1"/>
        </xdr:cNvSpPr>
      </xdr:nvSpPr>
      <xdr:spPr bwMode="auto">
        <a:xfrm>
          <a:off x="395287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387" name="Text Box 57">
          <a:extLst>
            <a:ext uri="{FF2B5EF4-FFF2-40B4-BE49-F238E27FC236}">
              <a16:creationId xmlns:a16="http://schemas.microsoft.com/office/drawing/2014/main" id="{00000000-0008-0000-0700-000053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2388" name="Text Box 17">
          <a:extLst>
            <a:ext uri="{FF2B5EF4-FFF2-40B4-BE49-F238E27FC236}">
              <a16:creationId xmlns:a16="http://schemas.microsoft.com/office/drawing/2014/main" id="{00000000-0008-0000-0700-000054090000}"/>
            </a:ext>
          </a:extLst>
        </xdr:cNvPr>
        <xdr:cNvSpPr txBox="1">
          <a:spLocks noChangeArrowheads="1"/>
        </xdr:cNvSpPr>
      </xdr:nvSpPr>
      <xdr:spPr bwMode="auto">
        <a:xfrm>
          <a:off x="395287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2389" name="Text Box 55">
          <a:extLst>
            <a:ext uri="{FF2B5EF4-FFF2-40B4-BE49-F238E27FC236}">
              <a16:creationId xmlns:a16="http://schemas.microsoft.com/office/drawing/2014/main" id="{00000000-0008-0000-0700-000055090000}"/>
            </a:ext>
          </a:extLst>
        </xdr:cNvPr>
        <xdr:cNvSpPr txBox="1">
          <a:spLocks noChangeArrowheads="1"/>
        </xdr:cNvSpPr>
      </xdr:nvSpPr>
      <xdr:spPr bwMode="auto">
        <a:xfrm>
          <a:off x="395287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00050"/>
    <xdr:sp macro="" textlink="">
      <xdr:nvSpPr>
        <xdr:cNvPr id="2390" name="Text Box 56">
          <a:extLst>
            <a:ext uri="{FF2B5EF4-FFF2-40B4-BE49-F238E27FC236}">
              <a16:creationId xmlns:a16="http://schemas.microsoft.com/office/drawing/2014/main" id="{00000000-0008-0000-0700-000056090000}"/>
            </a:ext>
          </a:extLst>
        </xdr:cNvPr>
        <xdr:cNvSpPr txBox="1">
          <a:spLocks noChangeArrowheads="1"/>
        </xdr:cNvSpPr>
      </xdr:nvSpPr>
      <xdr:spPr bwMode="auto">
        <a:xfrm>
          <a:off x="3952875" y="34785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391" name="Text Box 57">
          <a:extLst>
            <a:ext uri="{FF2B5EF4-FFF2-40B4-BE49-F238E27FC236}">
              <a16:creationId xmlns:a16="http://schemas.microsoft.com/office/drawing/2014/main" id="{00000000-0008-0000-0700-000057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392" name="Text Box 5">
          <a:extLst>
            <a:ext uri="{FF2B5EF4-FFF2-40B4-BE49-F238E27FC236}">
              <a16:creationId xmlns:a16="http://schemas.microsoft.com/office/drawing/2014/main" id="{00000000-0008-0000-0700-000058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57175"/>
    <xdr:sp macro="" textlink="">
      <xdr:nvSpPr>
        <xdr:cNvPr id="2393" name="Text Box 10">
          <a:extLst>
            <a:ext uri="{FF2B5EF4-FFF2-40B4-BE49-F238E27FC236}">
              <a16:creationId xmlns:a16="http://schemas.microsoft.com/office/drawing/2014/main" id="{00000000-0008-0000-0700-000059090000}"/>
            </a:ext>
          </a:extLst>
        </xdr:cNvPr>
        <xdr:cNvSpPr txBox="1">
          <a:spLocks noChangeArrowheads="1"/>
        </xdr:cNvSpPr>
      </xdr:nvSpPr>
      <xdr:spPr bwMode="auto">
        <a:xfrm>
          <a:off x="3952875" y="34785300"/>
          <a:ext cx="76200" cy="257175"/>
        </a:xfrm>
        <a:prstGeom prst="rect">
          <a:avLst/>
        </a:prstGeom>
        <a:noFill/>
        <a:ln w="9525">
          <a:noFill/>
          <a:miter lim="800000"/>
          <a:headEnd/>
          <a:tailEnd/>
        </a:ln>
      </xdr:spPr>
    </xdr:sp>
    <xdr:clientData/>
  </xdr:oneCellAnchor>
  <xdr:oneCellAnchor>
    <xdr:from>
      <xdr:col>3</xdr:col>
      <xdr:colOff>0</xdr:colOff>
      <xdr:row>160</xdr:row>
      <xdr:rowOff>0</xdr:rowOff>
    </xdr:from>
    <xdr:ext cx="76200" cy="257175"/>
    <xdr:sp macro="" textlink="">
      <xdr:nvSpPr>
        <xdr:cNvPr id="2394" name="Text Box 10">
          <a:extLst>
            <a:ext uri="{FF2B5EF4-FFF2-40B4-BE49-F238E27FC236}">
              <a16:creationId xmlns:a16="http://schemas.microsoft.com/office/drawing/2014/main" id="{00000000-0008-0000-0700-00005A090000}"/>
            </a:ext>
          </a:extLst>
        </xdr:cNvPr>
        <xdr:cNvSpPr txBox="1">
          <a:spLocks noChangeArrowheads="1"/>
        </xdr:cNvSpPr>
      </xdr:nvSpPr>
      <xdr:spPr bwMode="auto">
        <a:xfrm>
          <a:off x="3952875" y="34785300"/>
          <a:ext cx="76200" cy="257175"/>
        </a:xfrm>
        <a:prstGeom prst="rect">
          <a:avLst/>
        </a:prstGeom>
        <a:noFill/>
        <a:ln w="9525">
          <a:noFill/>
          <a:miter lim="800000"/>
          <a:headEnd/>
          <a:tailEnd/>
        </a:ln>
      </xdr:spPr>
    </xdr:sp>
    <xdr:clientData/>
  </xdr:oneCellAnchor>
  <xdr:oneCellAnchor>
    <xdr:from>
      <xdr:col>3</xdr:col>
      <xdr:colOff>0</xdr:colOff>
      <xdr:row>160</xdr:row>
      <xdr:rowOff>0</xdr:rowOff>
    </xdr:from>
    <xdr:ext cx="76200" cy="257175"/>
    <xdr:sp macro="" textlink="">
      <xdr:nvSpPr>
        <xdr:cNvPr id="2395" name="Text Box 10">
          <a:extLst>
            <a:ext uri="{FF2B5EF4-FFF2-40B4-BE49-F238E27FC236}">
              <a16:creationId xmlns:a16="http://schemas.microsoft.com/office/drawing/2014/main" id="{00000000-0008-0000-0700-00005B090000}"/>
            </a:ext>
          </a:extLst>
        </xdr:cNvPr>
        <xdr:cNvSpPr txBox="1">
          <a:spLocks noChangeArrowheads="1"/>
        </xdr:cNvSpPr>
      </xdr:nvSpPr>
      <xdr:spPr bwMode="auto">
        <a:xfrm>
          <a:off x="3952875" y="34785300"/>
          <a:ext cx="76200" cy="2571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396" name="Text Box 57">
          <a:extLst>
            <a:ext uri="{FF2B5EF4-FFF2-40B4-BE49-F238E27FC236}">
              <a16:creationId xmlns:a16="http://schemas.microsoft.com/office/drawing/2014/main" id="{00000000-0008-0000-0700-00005C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397" name="Text Box 57">
          <a:extLst>
            <a:ext uri="{FF2B5EF4-FFF2-40B4-BE49-F238E27FC236}">
              <a16:creationId xmlns:a16="http://schemas.microsoft.com/office/drawing/2014/main" id="{00000000-0008-0000-0700-00005D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398" name="Text Box 57">
          <a:extLst>
            <a:ext uri="{FF2B5EF4-FFF2-40B4-BE49-F238E27FC236}">
              <a16:creationId xmlns:a16="http://schemas.microsoft.com/office/drawing/2014/main" id="{00000000-0008-0000-0700-00005E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57175"/>
    <xdr:sp macro="" textlink="">
      <xdr:nvSpPr>
        <xdr:cNvPr id="2399" name="Text Box 10">
          <a:extLst>
            <a:ext uri="{FF2B5EF4-FFF2-40B4-BE49-F238E27FC236}">
              <a16:creationId xmlns:a16="http://schemas.microsoft.com/office/drawing/2014/main" id="{00000000-0008-0000-0700-00005F090000}"/>
            </a:ext>
          </a:extLst>
        </xdr:cNvPr>
        <xdr:cNvSpPr txBox="1">
          <a:spLocks noChangeArrowheads="1"/>
        </xdr:cNvSpPr>
      </xdr:nvSpPr>
      <xdr:spPr bwMode="auto">
        <a:xfrm>
          <a:off x="3952875" y="34785300"/>
          <a:ext cx="76200" cy="257175"/>
        </a:xfrm>
        <a:prstGeom prst="rect">
          <a:avLst/>
        </a:prstGeom>
        <a:noFill/>
        <a:ln w="9525">
          <a:noFill/>
          <a:miter lim="800000"/>
          <a:headEnd/>
          <a:tailEnd/>
        </a:ln>
      </xdr:spPr>
    </xdr:sp>
    <xdr:clientData/>
  </xdr:oneCellAnchor>
  <xdr:oneCellAnchor>
    <xdr:from>
      <xdr:col>3</xdr:col>
      <xdr:colOff>0</xdr:colOff>
      <xdr:row>160</xdr:row>
      <xdr:rowOff>0</xdr:rowOff>
    </xdr:from>
    <xdr:ext cx="76200" cy="333375"/>
    <xdr:sp macro="" textlink="">
      <xdr:nvSpPr>
        <xdr:cNvPr id="2400" name="Text Box 10">
          <a:extLst>
            <a:ext uri="{FF2B5EF4-FFF2-40B4-BE49-F238E27FC236}">
              <a16:creationId xmlns:a16="http://schemas.microsoft.com/office/drawing/2014/main" id="{00000000-0008-0000-0700-000060090000}"/>
            </a:ext>
          </a:extLst>
        </xdr:cNvPr>
        <xdr:cNvSpPr txBox="1">
          <a:spLocks noChangeArrowheads="1"/>
        </xdr:cNvSpPr>
      </xdr:nvSpPr>
      <xdr:spPr bwMode="auto">
        <a:xfrm>
          <a:off x="3952875" y="34785300"/>
          <a:ext cx="76200" cy="33337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401" name="Text Box 5">
          <a:extLst>
            <a:ext uri="{FF2B5EF4-FFF2-40B4-BE49-F238E27FC236}">
              <a16:creationId xmlns:a16="http://schemas.microsoft.com/office/drawing/2014/main" id="{00000000-0008-0000-0700-000061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402" name="Text Box 5">
          <a:extLst>
            <a:ext uri="{FF2B5EF4-FFF2-40B4-BE49-F238E27FC236}">
              <a16:creationId xmlns:a16="http://schemas.microsoft.com/office/drawing/2014/main" id="{00000000-0008-0000-0700-000062090000}"/>
            </a:ext>
          </a:extLst>
        </xdr:cNvPr>
        <xdr:cNvSpPr txBox="1">
          <a:spLocks noChangeArrowheads="1"/>
        </xdr:cNvSpPr>
      </xdr:nvSpPr>
      <xdr:spPr bwMode="auto">
        <a:xfrm>
          <a:off x="3952875" y="34785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403" name="Text Box 57">
          <a:extLst>
            <a:ext uri="{FF2B5EF4-FFF2-40B4-BE49-F238E27FC236}">
              <a16:creationId xmlns:a16="http://schemas.microsoft.com/office/drawing/2014/main" id="{00000000-0008-0000-0700-000063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404" name="Text Box 57">
          <a:extLst>
            <a:ext uri="{FF2B5EF4-FFF2-40B4-BE49-F238E27FC236}">
              <a16:creationId xmlns:a16="http://schemas.microsoft.com/office/drawing/2014/main" id="{00000000-0008-0000-0700-000064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405" name="Text Box 5">
          <a:extLst>
            <a:ext uri="{FF2B5EF4-FFF2-40B4-BE49-F238E27FC236}">
              <a16:creationId xmlns:a16="http://schemas.microsoft.com/office/drawing/2014/main" id="{00000000-0008-0000-0700-000065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406" name="Text Box 5">
          <a:extLst>
            <a:ext uri="{FF2B5EF4-FFF2-40B4-BE49-F238E27FC236}">
              <a16:creationId xmlns:a16="http://schemas.microsoft.com/office/drawing/2014/main" id="{00000000-0008-0000-0700-000066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07" name="Text Box 38">
          <a:extLst>
            <a:ext uri="{FF2B5EF4-FFF2-40B4-BE49-F238E27FC236}">
              <a16:creationId xmlns:a16="http://schemas.microsoft.com/office/drawing/2014/main" id="{00000000-0008-0000-0700-000067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08" name="Text Box 38">
          <a:extLst>
            <a:ext uri="{FF2B5EF4-FFF2-40B4-BE49-F238E27FC236}">
              <a16:creationId xmlns:a16="http://schemas.microsoft.com/office/drawing/2014/main" id="{00000000-0008-0000-0700-000068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409" name="Text Box 38">
          <a:extLst>
            <a:ext uri="{FF2B5EF4-FFF2-40B4-BE49-F238E27FC236}">
              <a16:creationId xmlns:a16="http://schemas.microsoft.com/office/drawing/2014/main" id="{00000000-0008-0000-0700-000069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10" name="Text Box 38">
          <a:extLst>
            <a:ext uri="{FF2B5EF4-FFF2-40B4-BE49-F238E27FC236}">
              <a16:creationId xmlns:a16="http://schemas.microsoft.com/office/drawing/2014/main" id="{00000000-0008-0000-0700-00006A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11" name="Text Box 38">
          <a:extLst>
            <a:ext uri="{FF2B5EF4-FFF2-40B4-BE49-F238E27FC236}">
              <a16:creationId xmlns:a16="http://schemas.microsoft.com/office/drawing/2014/main" id="{00000000-0008-0000-0700-00006B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412" name="Text Box 38">
          <a:extLst>
            <a:ext uri="{FF2B5EF4-FFF2-40B4-BE49-F238E27FC236}">
              <a16:creationId xmlns:a16="http://schemas.microsoft.com/office/drawing/2014/main" id="{00000000-0008-0000-0700-00006C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13" name="Text Box 38">
          <a:extLst>
            <a:ext uri="{FF2B5EF4-FFF2-40B4-BE49-F238E27FC236}">
              <a16:creationId xmlns:a16="http://schemas.microsoft.com/office/drawing/2014/main" id="{00000000-0008-0000-0700-00006D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414" name="Text Box 38">
          <a:extLst>
            <a:ext uri="{FF2B5EF4-FFF2-40B4-BE49-F238E27FC236}">
              <a16:creationId xmlns:a16="http://schemas.microsoft.com/office/drawing/2014/main" id="{00000000-0008-0000-0700-00006E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15" name="Text Box 38">
          <a:extLst>
            <a:ext uri="{FF2B5EF4-FFF2-40B4-BE49-F238E27FC236}">
              <a16:creationId xmlns:a16="http://schemas.microsoft.com/office/drawing/2014/main" id="{00000000-0008-0000-0700-00006F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16" name="Text Box 38">
          <a:extLst>
            <a:ext uri="{FF2B5EF4-FFF2-40B4-BE49-F238E27FC236}">
              <a16:creationId xmlns:a16="http://schemas.microsoft.com/office/drawing/2014/main" id="{00000000-0008-0000-0700-000070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417" name="Text Box 38">
          <a:extLst>
            <a:ext uri="{FF2B5EF4-FFF2-40B4-BE49-F238E27FC236}">
              <a16:creationId xmlns:a16="http://schemas.microsoft.com/office/drawing/2014/main" id="{00000000-0008-0000-0700-000071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18" name="Text Box 38">
          <a:extLst>
            <a:ext uri="{FF2B5EF4-FFF2-40B4-BE49-F238E27FC236}">
              <a16:creationId xmlns:a16="http://schemas.microsoft.com/office/drawing/2014/main" id="{00000000-0008-0000-0700-000072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19" name="Text Box 38">
          <a:extLst>
            <a:ext uri="{FF2B5EF4-FFF2-40B4-BE49-F238E27FC236}">
              <a16:creationId xmlns:a16="http://schemas.microsoft.com/office/drawing/2014/main" id="{00000000-0008-0000-0700-000073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2420" name="Text Box 38">
          <a:extLst>
            <a:ext uri="{FF2B5EF4-FFF2-40B4-BE49-F238E27FC236}">
              <a16:creationId xmlns:a16="http://schemas.microsoft.com/office/drawing/2014/main" id="{00000000-0008-0000-0700-000074090000}"/>
            </a:ext>
          </a:extLst>
        </xdr:cNvPr>
        <xdr:cNvSpPr txBox="1">
          <a:spLocks noChangeArrowheads="1"/>
        </xdr:cNvSpPr>
      </xdr:nvSpPr>
      <xdr:spPr bwMode="auto">
        <a:xfrm>
          <a:off x="450532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421" name="Text Box 39">
          <a:extLst>
            <a:ext uri="{FF2B5EF4-FFF2-40B4-BE49-F238E27FC236}">
              <a16:creationId xmlns:a16="http://schemas.microsoft.com/office/drawing/2014/main" id="{00000000-0008-0000-0700-00007509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422" name="Text Box 39">
          <a:extLst>
            <a:ext uri="{FF2B5EF4-FFF2-40B4-BE49-F238E27FC236}">
              <a16:creationId xmlns:a16="http://schemas.microsoft.com/office/drawing/2014/main" id="{00000000-0008-0000-0700-00007609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423" name="Text Box 39">
          <a:extLst>
            <a:ext uri="{FF2B5EF4-FFF2-40B4-BE49-F238E27FC236}">
              <a16:creationId xmlns:a16="http://schemas.microsoft.com/office/drawing/2014/main" id="{00000000-0008-0000-0700-00007709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24" name="Text Box 38">
          <a:extLst>
            <a:ext uri="{FF2B5EF4-FFF2-40B4-BE49-F238E27FC236}">
              <a16:creationId xmlns:a16="http://schemas.microsoft.com/office/drawing/2014/main" id="{00000000-0008-0000-0700-000078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425" name="Text Box 38">
          <a:extLst>
            <a:ext uri="{FF2B5EF4-FFF2-40B4-BE49-F238E27FC236}">
              <a16:creationId xmlns:a16="http://schemas.microsoft.com/office/drawing/2014/main" id="{00000000-0008-0000-0700-000079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26" name="Text Box 38">
          <a:extLst>
            <a:ext uri="{FF2B5EF4-FFF2-40B4-BE49-F238E27FC236}">
              <a16:creationId xmlns:a16="http://schemas.microsoft.com/office/drawing/2014/main" id="{00000000-0008-0000-0700-00007A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27" name="Text Box 38">
          <a:extLst>
            <a:ext uri="{FF2B5EF4-FFF2-40B4-BE49-F238E27FC236}">
              <a16:creationId xmlns:a16="http://schemas.microsoft.com/office/drawing/2014/main" id="{00000000-0008-0000-0700-00007B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28" name="Text Box 38">
          <a:extLst>
            <a:ext uri="{FF2B5EF4-FFF2-40B4-BE49-F238E27FC236}">
              <a16:creationId xmlns:a16="http://schemas.microsoft.com/office/drawing/2014/main" id="{00000000-0008-0000-0700-00007C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429" name="Text Box 38">
          <a:extLst>
            <a:ext uri="{FF2B5EF4-FFF2-40B4-BE49-F238E27FC236}">
              <a16:creationId xmlns:a16="http://schemas.microsoft.com/office/drawing/2014/main" id="{00000000-0008-0000-0700-00007D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30" name="Text Box 38">
          <a:extLst>
            <a:ext uri="{FF2B5EF4-FFF2-40B4-BE49-F238E27FC236}">
              <a16:creationId xmlns:a16="http://schemas.microsoft.com/office/drawing/2014/main" id="{00000000-0008-0000-0700-00007E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431" name="Text Box 38">
          <a:extLst>
            <a:ext uri="{FF2B5EF4-FFF2-40B4-BE49-F238E27FC236}">
              <a16:creationId xmlns:a16="http://schemas.microsoft.com/office/drawing/2014/main" id="{00000000-0008-0000-0700-00007F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2432" name="Text Box 5">
          <a:extLst>
            <a:ext uri="{FF2B5EF4-FFF2-40B4-BE49-F238E27FC236}">
              <a16:creationId xmlns:a16="http://schemas.microsoft.com/office/drawing/2014/main" id="{00000000-0008-0000-0700-000080090000}"/>
            </a:ext>
          </a:extLst>
        </xdr:cNvPr>
        <xdr:cNvSpPr txBox="1">
          <a:spLocks noChangeArrowheads="1"/>
        </xdr:cNvSpPr>
      </xdr:nvSpPr>
      <xdr:spPr bwMode="auto">
        <a:xfrm>
          <a:off x="3952875" y="347853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433" name="Text Box 38">
          <a:extLst>
            <a:ext uri="{FF2B5EF4-FFF2-40B4-BE49-F238E27FC236}">
              <a16:creationId xmlns:a16="http://schemas.microsoft.com/office/drawing/2014/main" id="{00000000-0008-0000-0700-000081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2434" name="Text Box 38">
          <a:extLst>
            <a:ext uri="{FF2B5EF4-FFF2-40B4-BE49-F238E27FC236}">
              <a16:creationId xmlns:a16="http://schemas.microsoft.com/office/drawing/2014/main" id="{00000000-0008-0000-0700-000082090000}"/>
            </a:ext>
          </a:extLst>
        </xdr:cNvPr>
        <xdr:cNvSpPr txBox="1">
          <a:spLocks noChangeArrowheads="1"/>
        </xdr:cNvSpPr>
      </xdr:nvSpPr>
      <xdr:spPr bwMode="auto">
        <a:xfrm>
          <a:off x="3952875" y="3478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435" name="Text Box 5">
          <a:extLst>
            <a:ext uri="{FF2B5EF4-FFF2-40B4-BE49-F238E27FC236}">
              <a16:creationId xmlns:a16="http://schemas.microsoft.com/office/drawing/2014/main" id="{00000000-0008-0000-0700-000083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436" name="Text Box 5">
          <a:extLst>
            <a:ext uri="{FF2B5EF4-FFF2-40B4-BE49-F238E27FC236}">
              <a16:creationId xmlns:a16="http://schemas.microsoft.com/office/drawing/2014/main" id="{00000000-0008-0000-0700-000084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37" name="Text Box 38">
          <a:extLst>
            <a:ext uri="{FF2B5EF4-FFF2-40B4-BE49-F238E27FC236}">
              <a16:creationId xmlns:a16="http://schemas.microsoft.com/office/drawing/2014/main" id="{00000000-0008-0000-0700-000085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38" name="Text Box 38">
          <a:extLst>
            <a:ext uri="{FF2B5EF4-FFF2-40B4-BE49-F238E27FC236}">
              <a16:creationId xmlns:a16="http://schemas.microsoft.com/office/drawing/2014/main" id="{00000000-0008-0000-0700-000086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439" name="Text Box 38">
          <a:extLst>
            <a:ext uri="{FF2B5EF4-FFF2-40B4-BE49-F238E27FC236}">
              <a16:creationId xmlns:a16="http://schemas.microsoft.com/office/drawing/2014/main" id="{00000000-0008-0000-0700-000087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40" name="Text Box 38">
          <a:extLst>
            <a:ext uri="{FF2B5EF4-FFF2-40B4-BE49-F238E27FC236}">
              <a16:creationId xmlns:a16="http://schemas.microsoft.com/office/drawing/2014/main" id="{00000000-0008-0000-0700-000088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41" name="Text Box 38">
          <a:extLst>
            <a:ext uri="{FF2B5EF4-FFF2-40B4-BE49-F238E27FC236}">
              <a16:creationId xmlns:a16="http://schemas.microsoft.com/office/drawing/2014/main" id="{00000000-0008-0000-0700-000089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442" name="Text Box 38">
          <a:extLst>
            <a:ext uri="{FF2B5EF4-FFF2-40B4-BE49-F238E27FC236}">
              <a16:creationId xmlns:a16="http://schemas.microsoft.com/office/drawing/2014/main" id="{00000000-0008-0000-0700-00008A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43" name="Text Box 38">
          <a:extLst>
            <a:ext uri="{FF2B5EF4-FFF2-40B4-BE49-F238E27FC236}">
              <a16:creationId xmlns:a16="http://schemas.microsoft.com/office/drawing/2014/main" id="{00000000-0008-0000-0700-00008B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444" name="Text Box 38">
          <a:extLst>
            <a:ext uri="{FF2B5EF4-FFF2-40B4-BE49-F238E27FC236}">
              <a16:creationId xmlns:a16="http://schemas.microsoft.com/office/drawing/2014/main" id="{00000000-0008-0000-0700-00008C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45" name="Text Box 38">
          <a:extLst>
            <a:ext uri="{FF2B5EF4-FFF2-40B4-BE49-F238E27FC236}">
              <a16:creationId xmlns:a16="http://schemas.microsoft.com/office/drawing/2014/main" id="{00000000-0008-0000-0700-00008D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46" name="Text Box 38">
          <a:extLst>
            <a:ext uri="{FF2B5EF4-FFF2-40B4-BE49-F238E27FC236}">
              <a16:creationId xmlns:a16="http://schemas.microsoft.com/office/drawing/2014/main" id="{00000000-0008-0000-0700-00008E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447" name="Text Box 38">
          <a:extLst>
            <a:ext uri="{FF2B5EF4-FFF2-40B4-BE49-F238E27FC236}">
              <a16:creationId xmlns:a16="http://schemas.microsoft.com/office/drawing/2014/main" id="{00000000-0008-0000-0700-00008F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48" name="Text Box 38">
          <a:extLst>
            <a:ext uri="{FF2B5EF4-FFF2-40B4-BE49-F238E27FC236}">
              <a16:creationId xmlns:a16="http://schemas.microsoft.com/office/drawing/2014/main" id="{00000000-0008-0000-0700-000090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49" name="Text Box 38">
          <a:extLst>
            <a:ext uri="{FF2B5EF4-FFF2-40B4-BE49-F238E27FC236}">
              <a16:creationId xmlns:a16="http://schemas.microsoft.com/office/drawing/2014/main" id="{00000000-0008-0000-0700-000091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2450" name="Text Box 38">
          <a:extLst>
            <a:ext uri="{FF2B5EF4-FFF2-40B4-BE49-F238E27FC236}">
              <a16:creationId xmlns:a16="http://schemas.microsoft.com/office/drawing/2014/main" id="{00000000-0008-0000-0700-000092090000}"/>
            </a:ext>
          </a:extLst>
        </xdr:cNvPr>
        <xdr:cNvSpPr txBox="1">
          <a:spLocks noChangeArrowheads="1"/>
        </xdr:cNvSpPr>
      </xdr:nvSpPr>
      <xdr:spPr bwMode="auto">
        <a:xfrm>
          <a:off x="450532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451" name="Text Box 39">
          <a:extLst>
            <a:ext uri="{FF2B5EF4-FFF2-40B4-BE49-F238E27FC236}">
              <a16:creationId xmlns:a16="http://schemas.microsoft.com/office/drawing/2014/main" id="{00000000-0008-0000-0700-00009309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452" name="Text Box 39">
          <a:extLst>
            <a:ext uri="{FF2B5EF4-FFF2-40B4-BE49-F238E27FC236}">
              <a16:creationId xmlns:a16="http://schemas.microsoft.com/office/drawing/2014/main" id="{00000000-0008-0000-0700-00009409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453" name="Text Box 39">
          <a:extLst>
            <a:ext uri="{FF2B5EF4-FFF2-40B4-BE49-F238E27FC236}">
              <a16:creationId xmlns:a16="http://schemas.microsoft.com/office/drawing/2014/main" id="{00000000-0008-0000-0700-00009509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54" name="Text Box 38">
          <a:extLst>
            <a:ext uri="{FF2B5EF4-FFF2-40B4-BE49-F238E27FC236}">
              <a16:creationId xmlns:a16="http://schemas.microsoft.com/office/drawing/2014/main" id="{00000000-0008-0000-0700-000096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455" name="Text Box 38">
          <a:extLst>
            <a:ext uri="{FF2B5EF4-FFF2-40B4-BE49-F238E27FC236}">
              <a16:creationId xmlns:a16="http://schemas.microsoft.com/office/drawing/2014/main" id="{00000000-0008-0000-0700-000097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56" name="Text Box 38">
          <a:extLst>
            <a:ext uri="{FF2B5EF4-FFF2-40B4-BE49-F238E27FC236}">
              <a16:creationId xmlns:a16="http://schemas.microsoft.com/office/drawing/2014/main" id="{00000000-0008-0000-0700-000098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57" name="Text Box 38">
          <a:extLst>
            <a:ext uri="{FF2B5EF4-FFF2-40B4-BE49-F238E27FC236}">
              <a16:creationId xmlns:a16="http://schemas.microsoft.com/office/drawing/2014/main" id="{00000000-0008-0000-0700-000099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58" name="Text Box 38">
          <a:extLst>
            <a:ext uri="{FF2B5EF4-FFF2-40B4-BE49-F238E27FC236}">
              <a16:creationId xmlns:a16="http://schemas.microsoft.com/office/drawing/2014/main" id="{00000000-0008-0000-0700-00009A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459" name="Text Box 38">
          <a:extLst>
            <a:ext uri="{FF2B5EF4-FFF2-40B4-BE49-F238E27FC236}">
              <a16:creationId xmlns:a16="http://schemas.microsoft.com/office/drawing/2014/main" id="{00000000-0008-0000-0700-00009B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60" name="Text Box 38">
          <a:extLst>
            <a:ext uri="{FF2B5EF4-FFF2-40B4-BE49-F238E27FC236}">
              <a16:creationId xmlns:a16="http://schemas.microsoft.com/office/drawing/2014/main" id="{00000000-0008-0000-0700-00009C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461" name="Text Box 38">
          <a:extLst>
            <a:ext uri="{FF2B5EF4-FFF2-40B4-BE49-F238E27FC236}">
              <a16:creationId xmlns:a16="http://schemas.microsoft.com/office/drawing/2014/main" id="{00000000-0008-0000-0700-00009D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2462" name="Text Box 5">
          <a:extLst>
            <a:ext uri="{FF2B5EF4-FFF2-40B4-BE49-F238E27FC236}">
              <a16:creationId xmlns:a16="http://schemas.microsoft.com/office/drawing/2014/main" id="{00000000-0008-0000-0700-00009E090000}"/>
            </a:ext>
          </a:extLst>
        </xdr:cNvPr>
        <xdr:cNvSpPr txBox="1">
          <a:spLocks noChangeArrowheads="1"/>
        </xdr:cNvSpPr>
      </xdr:nvSpPr>
      <xdr:spPr bwMode="auto">
        <a:xfrm>
          <a:off x="3952875" y="347853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463" name="Text Box 38">
          <a:extLst>
            <a:ext uri="{FF2B5EF4-FFF2-40B4-BE49-F238E27FC236}">
              <a16:creationId xmlns:a16="http://schemas.microsoft.com/office/drawing/2014/main" id="{00000000-0008-0000-0700-00009F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2464" name="Text Box 38">
          <a:extLst>
            <a:ext uri="{FF2B5EF4-FFF2-40B4-BE49-F238E27FC236}">
              <a16:creationId xmlns:a16="http://schemas.microsoft.com/office/drawing/2014/main" id="{00000000-0008-0000-0700-0000A0090000}"/>
            </a:ext>
          </a:extLst>
        </xdr:cNvPr>
        <xdr:cNvSpPr txBox="1">
          <a:spLocks noChangeArrowheads="1"/>
        </xdr:cNvSpPr>
      </xdr:nvSpPr>
      <xdr:spPr bwMode="auto">
        <a:xfrm>
          <a:off x="3952875" y="3478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465" name="Text Box 5">
          <a:extLst>
            <a:ext uri="{FF2B5EF4-FFF2-40B4-BE49-F238E27FC236}">
              <a16:creationId xmlns:a16="http://schemas.microsoft.com/office/drawing/2014/main" id="{00000000-0008-0000-0700-0000A1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466" name="Text Box 5">
          <a:extLst>
            <a:ext uri="{FF2B5EF4-FFF2-40B4-BE49-F238E27FC236}">
              <a16:creationId xmlns:a16="http://schemas.microsoft.com/office/drawing/2014/main" id="{00000000-0008-0000-0700-0000A2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67" name="Text Box 38">
          <a:extLst>
            <a:ext uri="{FF2B5EF4-FFF2-40B4-BE49-F238E27FC236}">
              <a16:creationId xmlns:a16="http://schemas.microsoft.com/office/drawing/2014/main" id="{00000000-0008-0000-0700-0000A3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68" name="Text Box 38">
          <a:extLst>
            <a:ext uri="{FF2B5EF4-FFF2-40B4-BE49-F238E27FC236}">
              <a16:creationId xmlns:a16="http://schemas.microsoft.com/office/drawing/2014/main" id="{00000000-0008-0000-0700-0000A4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469" name="Text Box 38">
          <a:extLst>
            <a:ext uri="{FF2B5EF4-FFF2-40B4-BE49-F238E27FC236}">
              <a16:creationId xmlns:a16="http://schemas.microsoft.com/office/drawing/2014/main" id="{00000000-0008-0000-0700-0000A5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70" name="Text Box 38">
          <a:extLst>
            <a:ext uri="{FF2B5EF4-FFF2-40B4-BE49-F238E27FC236}">
              <a16:creationId xmlns:a16="http://schemas.microsoft.com/office/drawing/2014/main" id="{00000000-0008-0000-0700-0000A6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71" name="Text Box 38">
          <a:extLst>
            <a:ext uri="{FF2B5EF4-FFF2-40B4-BE49-F238E27FC236}">
              <a16:creationId xmlns:a16="http://schemas.microsoft.com/office/drawing/2014/main" id="{00000000-0008-0000-0700-0000A7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472" name="Text Box 38">
          <a:extLst>
            <a:ext uri="{FF2B5EF4-FFF2-40B4-BE49-F238E27FC236}">
              <a16:creationId xmlns:a16="http://schemas.microsoft.com/office/drawing/2014/main" id="{00000000-0008-0000-0700-0000A8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73" name="Text Box 38">
          <a:extLst>
            <a:ext uri="{FF2B5EF4-FFF2-40B4-BE49-F238E27FC236}">
              <a16:creationId xmlns:a16="http://schemas.microsoft.com/office/drawing/2014/main" id="{00000000-0008-0000-0700-0000A9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474" name="Text Box 38">
          <a:extLst>
            <a:ext uri="{FF2B5EF4-FFF2-40B4-BE49-F238E27FC236}">
              <a16:creationId xmlns:a16="http://schemas.microsoft.com/office/drawing/2014/main" id="{00000000-0008-0000-0700-0000AA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75" name="Text Box 38">
          <a:extLst>
            <a:ext uri="{FF2B5EF4-FFF2-40B4-BE49-F238E27FC236}">
              <a16:creationId xmlns:a16="http://schemas.microsoft.com/office/drawing/2014/main" id="{00000000-0008-0000-0700-0000AB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76" name="Text Box 38">
          <a:extLst>
            <a:ext uri="{FF2B5EF4-FFF2-40B4-BE49-F238E27FC236}">
              <a16:creationId xmlns:a16="http://schemas.microsoft.com/office/drawing/2014/main" id="{00000000-0008-0000-0700-0000AC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477" name="Text Box 38">
          <a:extLst>
            <a:ext uri="{FF2B5EF4-FFF2-40B4-BE49-F238E27FC236}">
              <a16:creationId xmlns:a16="http://schemas.microsoft.com/office/drawing/2014/main" id="{00000000-0008-0000-0700-0000AD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78" name="Text Box 38">
          <a:extLst>
            <a:ext uri="{FF2B5EF4-FFF2-40B4-BE49-F238E27FC236}">
              <a16:creationId xmlns:a16="http://schemas.microsoft.com/office/drawing/2014/main" id="{00000000-0008-0000-0700-0000AE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79" name="Text Box 38">
          <a:extLst>
            <a:ext uri="{FF2B5EF4-FFF2-40B4-BE49-F238E27FC236}">
              <a16:creationId xmlns:a16="http://schemas.microsoft.com/office/drawing/2014/main" id="{00000000-0008-0000-0700-0000AF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2480" name="Text Box 38">
          <a:extLst>
            <a:ext uri="{FF2B5EF4-FFF2-40B4-BE49-F238E27FC236}">
              <a16:creationId xmlns:a16="http://schemas.microsoft.com/office/drawing/2014/main" id="{00000000-0008-0000-0700-0000B0090000}"/>
            </a:ext>
          </a:extLst>
        </xdr:cNvPr>
        <xdr:cNvSpPr txBox="1">
          <a:spLocks noChangeArrowheads="1"/>
        </xdr:cNvSpPr>
      </xdr:nvSpPr>
      <xdr:spPr bwMode="auto">
        <a:xfrm>
          <a:off x="450532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481" name="Text Box 39">
          <a:extLst>
            <a:ext uri="{FF2B5EF4-FFF2-40B4-BE49-F238E27FC236}">
              <a16:creationId xmlns:a16="http://schemas.microsoft.com/office/drawing/2014/main" id="{00000000-0008-0000-0700-0000B109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482" name="Text Box 39">
          <a:extLst>
            <a:ext uri="{FF2B5EF4-FFF2-40B4-BE49-F238E27FC236}">
              <a16:creationId xmlns:a16="http://schemas.microsoft.com/office/drawing/2014/main" id="{00000000-0008-0000-0700-0000B209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483" name="Text Box 39">
          <a:extLst>
            <a:ext uri="{FF2B5EF4-FFF2-40B4-BE49-F238E27FC236}">
              <a16:creationId xmlns:a16="http://schemas.microsoft.com/office/drawing/2014/main" id="{00000000-0008-0000-0700-0000B309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84" name="Text Box 38">
          <a:extLst>
            <a:ext uri="{FF2B5EF4-FFF2-40B4-BE49-F238E27FC236}">
              <a16:creationId xmlns:a16="http://schemas.microsoft.com/office/drawing/2014/main" id="{00000000-0008-0000-0700-0000B4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485" name="Text Box 38">
          <a:extLst>
            <a:ext uri="{FF2B5EF4-FFF2-40B4-BE49-F238E27FC236}">
              <a16:creationId xmlns:a16="http://schemas.microsoft.com/office/drawing/2014/main" id="{00000000-0008-0000-0700-0000B5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86" name="Text Box 38">
          <a:extLst>
            <a:ext uri="{FF2B5EF4-FFF2-40B4-BE49-F238E27FC236}">
              <a16:creationId xmlns:a16="http://schemas.microsoft.com/office/drawing/2014/main" id="{00000000-0008-0000-0700-0000B6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87" name="Text Box 38">
          <a:extLst>
            <a:ext uri="{FF2B5EF4-FFF2-40B4-BE49-F238E27FC236}">
              <a16:creationId xmlns:a16="http://schemas.microsoft.com/office/drawing/2014/main" id="{00000000-0008-0000-0700-0000B7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88" name="Text Box 38">
          <a:extLst>
            <a:ext uri="{FF2B5EF4-FFF2-40B4-BE49-F238E27FC236}">
              <a16:creationId xmlns:a16="http://schemas.microsoft.com/office/drawing/2014/main" id="{00000000-0008-0000-0700-0000B8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489" name="Text Box 38">
          <a:extLst>
            <a:ext uri="{FF2B5EF4-FFF2-40B4-BE49-F238E27FC236}">
              <a16:creationId xmlns:a16="http://schemas.microsoft.com/office/drawing/2014/main" id="{00000000-0008-0000-0700-0000B9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90" name="Text Box 38">
          <a:extLst>
            <a:ext uri="{FF2B5EF4-FFF2-40B4-BE49-F238E27FC236}">
              <a16:creationId xmlns:a16="http://schemas.microsoft.com/office/drawing/2014/main" id="{00000000-0008-0000-0700-0000BA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491" name="Text Box 38">
          <a:extLst>
            <a:ext uri="{FF2B5EF4-FFF2-40B4-BE49-F238E27FC236}">
              <a16:creationId xmlns:a16="http://schemas.microsoft.com/office/drawing/2014/main" id="{00000000-0008-0000-0700-0000BB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2492" name="Text Box 5">
          <a:extLst>
            <a:ext uri="{FF2B5EF4-FFF2-40B4-BE49-F238E27FC236}">
              <a16:creationId xmlns:a16="http://schemas.microsoft.com/office/drawing/2014/main" id="{00000000-0008-0000-0700-0000BC090000}"/>
            </a:ext>
          </a:extLst>
        </xdr:cNvPr>
        <xdr:cNvSpPr txBox="1">
          <a:spLocks noChangeArrowheads="1"/>
        </xdr:cNvSpPr>
      </xdr:nvSpPr>
      <xdr:spPr bwMode="auto">
        <a:xfrm>
          <a:off x="3952875" y="347853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493" name="Text Box 38">
          <a:extLst>
            <a:ext uri="{FF2B5EF4-FFF2-40B4-BE49-F238E27FC236}">
              <a16:creationId xmlns:a16="http://schemas.microsoft.com/office/drawing/2014/main" id="{00000000-0008-0000-0700-0000BD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2494" name="Text Box 38">
          <a:extLst>
            <a:ext uri="{FF2B5EF4-FFF2-40B4-BE49-F238E27FC236}">
              <a16:creationId xmlns:a16="http://schemas.microsoft.com/office/drawing/2014/main" id="{00000000-0008-0000-0700-0000BE090000}"/>
            </a:ext>
          </a:extLst>
        </xdr:cNvPr>
        <xdr:cNvSpPr txBox="1">
          <a:spLocks noChangeArrowheads="1"/>
        </xdr:cNvSpPr>
      </xdr:nvSpPr>
      <xdr:spPr bwMode="auto">
        <a:xfrm>
          <a:off x="3952875" y="3478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495" name="Text Box 5">
          <a:extLst>
            <a:ext uri="{FF2B5EF4-FFF2-40B4-BE49-F238E27FC236}">
              <a16:creationId xmlns:a16="http://schemas.microsoft.com/office/drawing/2014/main" id="{00000000-0008-0000-0700-0000BF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496" name="Text Box 5">
          <a:extLst>
            <a:ext uri="{FF2B5EF4-FFF2-40B4-BE49-F238E27FC236}">
              <a16:creationId xmlns:a16="http://schemas.microsoft.com/office/drawing/2014/main" id="{00000000-0008-0000-0700-0000C0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97" name="Text Box 38">
          <a:extLst>
            <a:ext uri="{FF2B5EF4-FFF2-40B4-BE49-F238E27FC236}">
              <a16:creationId xmlns:a16="http://schemas.microsoft.com/office/drawing/2014/main" id="{00000000-0008-0000-0700-0000C1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498" name="Text Box 38">
          <a:extLst>
            <a:ext uri="{FF2B5EF4-FFF2-40B4-BE49-F238E27FC236}">
              <a16:creationId xmlns:a16="http://schemas.microsoft.com/office/drawing/2014/main" id="{00000000-0008-0000-0700-0000C2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499" name="Text Box 38">
          <a:extLst>
            <a:ext uri="{FF2B5EF4-FFF2-40B4-BE49-F238E27FC236}">
              <a16:creationId xmlns:a16="http://schemas.microsoft.com/office/drawing/2014/main" id="{00000000-0008-0000-0700-0000C3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00" name="Text Box 38">
          <a:extLst>
            <a:ext uri="{FF2B5EF4-FFF2-40B4-BE49-F238E27FC236}">
              <a16:creationId xmlns:a16="http://schemas.microsoft.com/office/drawing/2014/main" id="{00000000-0008-0000-0700-0000C4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01" name="Text Box 38">
          <a:extLst>
            <a:ext uri="{FF2B5EF4-FFF2-40B4-BE49-F238E27FC236}">
              <a16:creationId xmlns:a16="http://schemas.microsoft.com/office/drawing/2014/main" id="{00000000-0008-0000-0700-0000C5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502" name="Text Box 38">
          <a:extLst>
            <a:ext uri="{FF2B5EF4-FFF2-40B4-BE49-F238E27FC236}">
              <a16:creationId xmlns:a16="http://schemas.microsoft.com/office/drawing/2014/main" id="{00000000-0008-0000-0700-0000C6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03" name="Text Box 38">
          <a:extLst>
            <a:ext uri="{FF2B5EF4-FFF2-40B4-BE49-F238E27FC236}">
              <a16:creationId xmlns:a16="http://schemas.microsoft.com/office/drawing/2014/main" id="{00000000-0008-0000-0700-0000C7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504" name="Text Box 38">
          <a:extLst>
            <a:ext uri="{FF2B5EF4-FFF2-40B4-BE49-F238E27FC236}">
              <a16:creationId xmlns:a16="http://schemas.microsoft.com/office/drawing/2014/main" id="{00000000-0008-0000-0700-0000C8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05" name="Text Box 38">
          <a:extLst>
            <a:ext uri="{FF2B5EF4-FFF2-40B4-BE49-F238E27FC236}">
              <a16:creationId xmlns:a16="http://schemas.microsoft.com/office/drawing/2014/main" id="{00000000-0008-0000-0700-0000C9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06" name="Text Box 38">
          <a:extLst>
            <a:ext uri="{FF2B5EF4-FFF2-40B4-BE49-F238E27FC236}">
              <a16:creationId xmlns:a16="http://schemas.microsoft.com/office/drawing/2014/main" id="{00000000-0008-0000-0700-0000CA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507" name="Text Box 38">
          <a:extLst>
            <a:ext uri="{FF2B5EF4-FFF2-40B4-BE49-F238E27FC236}">
              <a16:creationId xmlns:a16="http://schemas.microsoft.com/office/drawing/2014/main" id="{00000000-0008-0000-0700-0000CB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08" name="Text Box 38">
          <a:extLst>
            <a:ext uri="{FF2B5EF4-FFF2-40B4-BE49-F238E27FC236}">
              <a16:creationId xmlns:a16="http://schemas.microsoft.com/office/drawing/2014/main" id="{00000000-0008-0000-0700-0000CC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09" name="Text Box 38">
          <a:extLst>
            <a:ext uri="{FF2B5EF4-FFF2-40B4-BE49-F238E27FC236}">
              <a16:creationId xmlns:a16="http://schemas.microsoft.com/office/drawing/2014/main" id="{00000000-0008-0000-0700-0000CD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2510" name="Text Box 38">
          <a:extLst>
            <a:ext uri="{FF2B5EF4-FFF2-40B4-BE49-F238E27FC236}">
              <a16:creationId xmlns:a16="http://schemas.microsoft.com/office/drawing/2014/main" id="{00000000-0008-0000-0700-0000CE090000}"/>
            </a:ext>
          </a:extLst>
        </xdr:cNvPr>
        <xdr:cNvSpPr txBox="1">
          <a:spLocks noChangeArrowheads="1"/>
        </xdr:cNvSpPr>
      </xdr:nvSpPr>
      <xdr:spPr bwMode="auto">
        <a:xfrm>
          <a:off x="450532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511" name="Text Box 39">
          <a:extLst>
            <a:ext uri="{FF2B5EF4-FFF2-40B4-BE49-F238E27FC236}">
              <a16:creationId xmlns:a16="http://schemas.microsoft.com/office/drawing/2014/main" id="{00000000-0008-0000-0700-0000CF09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512" name="Text Box 39">
          <a:extLst>
            <a:ext uri="{FF2B5EF4-FFF2-40B4-BE49-F238E27FC236}">
              <a16:creationId xmlns:a16="http://schemas.microsoft.com/office/drawing/2014/main" id="{00000000-0008-0000-0700-0000D009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513" name="Text Box 39">
          <a:extLst>
            <a:ext uri="{FF2B5EF4-FFF2-40B4-BE49-F238E27FC236}">
              <a16:creationId xmlns:a16="http://schemas.microsoft.com/office/drawing/2014/main" id="{00000000-0008-0000-0700-0000D109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14" name="Text Box 38">
          <a:extLst>
            <a:ext uri="{FF2B5EF4-FFF2-40B4-BE49-F238E27FC236}">
              <a16:creationId xmlns:a16="http://schemas.microsoft.com/office/drawing/2014/main" id="{00000000-0008-0000-0700-0000D2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515" name="Text Box 38">
          <a:extLst>
            <a:ext uri="{FF2B5EF4-FFF2-40B4-BE49-F238E27FC236}">
              <a16:creationId xmlns:a16="http://schemas.microsoft.com/office/drawing/2014/main" id="{00000000-0008-0000-0700-0000D3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16" name="Text Box 38">
          <a:extLst>
            <a:ext uri="{FF2B5EF4-FFF2-40B4-BE49-F238E27FC236}">
              <a16:creationId xmlns:a16="http://schemas.microsoft.com/office/drawing/2014/main" id="{00000000-0008-0000-0700-0000D4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17" name="Text Box 38">
          <a:extLst>
            <a:ext uri="{FF2B5EF4-FFF2-40B4-BE49-F238E27FC236}">
              <a16:creationId xmlns:a16="http://schemas.microsoft.com/office/drawing/2014/main" id="{00000000-0008-0000-0700-0000D5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18" name="Text Box 38">
          <a:extLst>
            <a:ext uri="{FF2B5EF4-FFF2-40B4-BE49-F238E27FC236}">
              <a16:creationId xmlns:a16="http://schemas.microsoft.com/office/drawing/2014/main" id="{00000000-0008-0000-0700-0000D6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519" name="Text Box 38">
          <a:extLst>
            <a:ext uri="{FF2B5EF4-FFF2-40B4-BE49-F238E27FC236}">
              <a16:creationId xmlns:a16="http://schemas.microsoft.com/office/drawing/2014/main" id="{00000000-0008-0000-0700-0000D7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20" name="Text Box 38">
          <a:extLst>
            <a:ext uri="{FF2B5EF4-FFF2-40B4-BE49-F238E27FC236}">
              <a16:creationId xmlns:a16="http://schemas.microsoft.com/office/drawing/2014/main" id="{00000000-0008-0000-0700-0000D8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521" name="Text Box 38">
          <a:extLst>
            <a:ext uri="{FF2B5EF4-FFF2-40B4-BE49-F238E27FC236}">
              <a16:creationId xmlns:a16="http://schemas.microsoft.com/office/drawing/2014/main" id="{00000000-0008-0000-0700-0000D9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2522" name="Text Box 5">
          <a:extLst>
            <a:ext uri="{FF2B5EF4-FFF2-40B4-BE49-F238E27FC236}">
              <a16:creationId xmlns:a16="http://schemas.microsoft.com/office/drawing/2014/main" id="{00000000-0008-0000-0700-0000DA090000}"/>
            </a:ext>
          </a:extLst>
        </xdr:cNvPr>
        <xdr:cNvSpPr txBox="1">
          <a:spLocks noChangeArrowheads="1"/>
        </xdr:cNvSpPr>
      </xdr:nvSpPr>
      <xdr:spPr bwMode="auto">
        <a:xfrm>
          <a:off x="3952875" y="347853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523" name="Text Box 38">
          <a:extLst>
            <a:ext uri="{FF2B5EF4-FFF2-40B4-BE49-F238E27FC236}">
              <a16:creationId xmlns:a16="http://schemas.microsoft.com/office/drawing/2014/main" id="{00000000-0008-0000-0700-0000DB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2524" name="Text Box 38">
          <a:extLst>
            <a:ext uri="{FF2B5EF4-FFF2-40B4-BE49-F238E27FC236}">
              <a16:creationId xmlns:a16="http://schemas.microsoft.com/office/drawing/2014/main" id="{00000000-0008-0000-0700-0000DC090000}"/>
            </a:ext>
          </a:extLst>
        </xdr:cNvPr>
        <xdr:cNvSpPr txBox="1">
          <a:spLocks noChangeArrowheads="1"/>
        </xdr:cNvSpPr>
      </xdr:nvSpPr>
      <xdr:spPr bwMode="auto">
        <a:xfrm>
          <a:off x="3952875" y="3478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525" name="Text Box 5">
          <a:extLst>
            <a:ext uri="{FF2B5EF4-FFF2-40B4-BE49-F238E27FC236}">
              <a16:creationId xmlns:a16="http://schemas.microsoft.com/office/drawing/2014/main" id="{00000000-0008-0000-0700-0000DD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526" name="Text Box 5">
          <a:extLst>
            <a:ext uri="{FF2B5EF4-FFF2-40B4-BE49-F238E27FC236}">
              <a16:creationId xmlns:a16="http://schemas.microsoft.com/office/drawing/2014/main" id="{00000000-0008-0000-0700-0000DE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27" name="Text Box 38">
          <a:extLst>
            <a:ext uri="{FF2B5EF4-FFF2-40B4-BE49-F238E27FC236}">
              <a16:creationId xmlns:a16="http://schemas.microsoft.com/office/drawing/2014/main" id="{00000000-0008-0000-0700-0000DF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28" name="Text Box 38">
          <a:extLst>
            <a:ext uri="{FF2B5EF4-FFF2-40B4-BE49-F238E27FC236}">
              <a16:creationId xmlns:a16="http://schemas.microsoft.com/office/drawing/2014/main" id="{00000000-0008-0000-0700-0000E0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529" name="Text Box 38">
          <a:extLst>
            <a:ext uri="{FF2B5EF4-FFF2-40B4-BE49-F238E27FC236}">
              <a16:creationId xmlns:a16="http://schemas.microsoft.com/office/drawing/2014/main" id="{00000000-0008-0000-0700-0000E1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30" name="Text Box 38">
          <a:extLst>
            <a:ext uri="{FF2B5EF4-FFF2-40B4-BE49-F238E27FC236}">
              <a16:creationId xmlns:a16="http://schemas.microsoft.com/office/drawing/2014/main" id="{00000000-0008-0000-0700-0000E2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31" name="Text Box 38">
          <a:extLst>
            <a:ext uri="{FF2B5EF4-FFF2-40B4-BE49-F238E27FC236}">
              <a16:creationId xmlns:a16="http://schemas.microsoft.com/office/drawing/2014/main" id="{00000000-0008-0000-0700-0000E3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532" name="Text Box 38">
          <a:extLst>
            <a:ext uri="{FF2B5EF4-FFF2-40B4-BE49-F238E27FC236}">
              <a16:creationId xmlns:a16="http://schemas.microsoft.com/office/drawing/2014/main" id="{00000000-0008-0000-0700-0000E4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33" name="Text Box 38">
          <a:extLst>
            <a:ext uri="{FF2B5EF4-FFF2-40B4-BE49-F238E27FC236}">
              <a16:creationId xmlns:a16="http://schemas.microsoft.com/office/drawing/2014/main" id="{00000000-0008-0000-0700-0000E5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534" name="Text Box 38">
          <a:extLst>
            <a:ext uri="{FF2B5EF4-FFF2-40B4-BE49-F238E27FC236}">
              <a16:creationId xmlns:a16="http://schemas.microsoft.com/office/drawing/2014/main" id="{00000000-0008-0000-0700-0000E6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35" name="Text Box 38">
          <a:extLst>
            <a:ext uri="{FF2B5EF4-FFF2-40B4-BE49-F238E27FC236}">
              <a16:creationId xmlns:a16="http://schemas.microsoft.com/office/drawing/2014/main" id="{00000000-0008-0000-0700-0000E7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36" name="Text Box 38">
          <a:extLst>
            <a:ext uri="{FF2B5EF4-FFF2-40B4-BE49-F238E27FC236}">
              <a16:creationId xmlns:a16="http://schemas.microsoft.com/office/drawing/2014/main" id="{00000000-0008-0000-0700-0000E8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537" name="Text Box 38">
          <a:extLst>
            <a:ext uri="{FF2B5EF4-FFF2-40B4-BE49-F238E27FC236}">
              <a16:creationId xmlns:a16="http://schemas.microsoft.com/office/drawing/2014/main" id="{00000000-0008-0000-0700-0000E9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38" name="Text Box 38">
          <a:extLst>
            <a:ext uri="{FF2B5EF4-FFF2-40B4-BE49-F238E27FC236}">
              <a16:creationId xmlns:a16="http://schemas.microsoft.com/office/drawing/2014/main" id="{00000000-0008-0000-0700-0000EA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39" name="Text Box 38">
          <a:extLst>
            <a:ext uri="{FF2B5EF4-FFF2-40B4-BE49-F238E27FC236}">
              <a16:creationId xmlns:a16="http://schemas.microsoft.com/office/drawing/2014/main" id="{00000000-0008-0000-0700-0000EB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2540" name="Text Box 38">
          <a:extLst>
            <a:ext uri="{FF2B5EF4-FFF2-40B4-BE49-F238E27FC236}">
              <a16:creationId xmlns:a16="http://schemas.microsoft.com/office/drawing/2014/main" id="{00000000-0008-0000-0700-0000EC090000}"/>
            </a:ext>
          </a:extLst>
        </xdr:cNvPr>
        <xdr:cNvSpPr txBox="1">
          <a:spLocks noChangeArrowheads="1"/>
        </xdr:cNvSpPr>
      </xdr:nvSpPr>
      <xdr:spPr bwMode="auto">
        <a:xfrm>
          <a:off x="450532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541" name="Text Box 39">
          <a:extLst>
            <a:ext uri="{FF2B5EF4-FFF2-40B4-BE49-F238E27FC236}">
              <a16:creationId xmlns:a16="http://schemas.microsoft.com/office/drawing/2014/main" id="{00000000-0008-0000-0700-0000ED09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542" name="Text Box 39">
          <a:extLst>
            <a:ext uri="{FF2B5EF4-FFF2-40B4-BE49-F238E27FC236}">
              <a16:creationId xmlns:a16="http://schemas.microsoft.com/office/drawing/2014/main" id="{00000000-0008-0000-0700-0000EE09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543" name="Text Box 39">
          <a:extLst>
            <a:ext uri="{FF2B5EF4-FFF2-40B4-BE49-F238E27FC236}">
              <a16:creationId xmlns:a16="http://schemas.microsoft.com/office/drawing/2014/main" id="{00000000-0008-0000-0700-0000EF09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44" name="Text Box 38">
          <a:extLst>
            <a:ext uri="{FF2B5EF4-FFF2-40B4-BE49-F238E27FC236}">
              <a16:creationId xmlns:a16="http://schemas.microsoft.com/office/drawing/2014/main" id="{00000000-0008-0000-0700-0000F0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545" name="Text Box 38">
          <a:extLst>
            <a:ext uri="{FF2B5EF4-FFF2-40B4-BE49-F238E27FC236}">
              <a16:creationId xmlns:a16="http://schemas.microsoft.com/office/drawing/2014/main" id="{00000000-0008-0000-0700-0000F1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46" name="Text Box 38">
          <a:extLst>
            <a:ext uri="{FF2B5EF4-FFF2-40B4-BE49-F238E27FC236}">
              <a16:creationId xmlns:a16="http://schemas.microsoft.com/office/drawing/2014/main" id="{00000000-0008-0000-0700-0000F2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47" name="Text Box 38">
          <a:extLst>
            <a:ext uri="{FF2B5EF4-FFF2-40B4-BE49-F238E27FC236}">
              <a16:creationId xmlns:a16="http://schemas.microsoft.com/office/drawing/2014/main" id="{00000000-0008-0000-0700-0000F3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48" name="Text Box 38">
          <a:extLst>
            <a:ext uri="{FF2B5EF4-FFF2-40B4-BE49-F238E27FC236}">
              <a16:creationId xmlns:a16="http://schemas.microsoft.com/office/drawing/2014/main" id="{00000000-0008-0000-0700-0000F4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549" name="Text Box 38">
          <a:extLst>
            <a:ext uri="{FF2B5EF4-FFF2-40B4-BE49-F238E27FC236}">
              <a16:creationId xmlns:a16="http://schemas.microsoft.com/office/drawing/2014/main" id="{00000000-0008-0000-0700-0000F5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50" name="Text Box 38">
          <a:extLst>
            <a:ext uri="{FF2B5EF4-FFF2-40B4-BE49-F238E27FC236}">
              <a16:creationId xmlns:a16="http://schemas.microsoft.com/office/drawing/2014/main" id="{00000000-0008-0000-0700-0000F6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551" name="Text Box 38">
          <a:extLst>
            <a:ext uri="{FF2B5EF4-FFF2-40B4-BE49-F238E27FC236}">
              <a16:creationId xmlns:a16="http://schemas.microsoft.com/office/drawing/2014/main" id="{00000000-0008-0000-0700-0000F7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2552" name="Text Box 5">
          <a:extLst>
            <a:ext uri="{FF2B5EF4-FFF2-40B4-BE49-F238E27FC236}">
              <a16:creationId xmlns:a16="http://schemas.microsoft.com/office/drawing/2014/main" id="{00000000-0008-0000-0700-0000F8090000}"/>
            </a:ext>
          </a:extLst>
        </xdr:cNvPr>
        <xdr:cNvSpPr txBox="1">
          <a:spLocks noChangeArrowheads="1"/>
        </xdr:cNvSpPr>
      </xdr:nvSpPr>
      <xdr:spPr bwMode="auto">
        <a:xfrm>
          <a:off x="3952875" y="347853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553" name="Text Box 38">
          <a:extLst>
            <a:ext uri="{FF2B5EF4-FFF2-40B4-BE49-F238E27FC236}">
              <a16:creationId xmlns:a16="http://schemas.microsoft.com/office/drawing/2014/main" id="{00000000-0008-0000-0700-0000F9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2554" name="Text Box 38">
          <a:extLst>
            <a:ext uri="{FF2B5EF4-FFF2-40B4-BE49-F238E27FC236}">
              <a16:creationId xmlns:a16="http://schemas.microsoft.com/office/drawing/2014/main" id="{00000000-0008-0000-0700-0000FA090000}"/>
            </a:ext>
          </a:extLst>
        </xdr:cNvPr>
        <xdr:cNvSpPr txBox="1">
          <a:spLocks noChangeArrowheads="1"/>
        </xdr:cNvSpPr>
      </xdr:nvSpPr>
      <xdr:spPr bwMode="auto">
        <a:xfrm>
          <a:off x="3952875" y="3478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555" name="Text Box 5">
          <a:extLst>
            <a:ext uri="{FF2B5EF4-FFF2-40B4-BE49-F238E27FC236}">
              <a16:creationId xmlns:a16="http://schemas.microsoft.com/office/drawing/2014/main" id="{00000000-0008-0000-0700-0000FB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556" name="Text Box 5">
          <a:extLst>
            <a:ext uri="{FF2B5EF4-FFF2-40B4-BE49-F238E27FC236}">
              <a16:creationId xmlns:a16="http://schemas.microsoft.com/office/drawing/2014/main" id="{00000000-0008-0000-0700-0000FC09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57" name="Text Box 38">
          <a:extLst>
            <a:ext uri="{FF2B5EF4-FFF2-40B4-BE49-F238E27FC236}">
              <a16:creationId xmlns:a16="http://schemas.microsoft.com/office/drawing/2014/main" id="{00000000-0008-0000-0700-0000FD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58" name="Text Box 38">
          <a:extLst>
            <a:ext uri="{FF2B5EF4-FFF2-40B4-BE49-F238E27FC236}">
              <a16:creationId xmlns:a16="http://schemas.microsoft.com/office/drawing/2014/main" id="{00000000-0008-0000-0700-0000FE09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559" name="Text Box 38">
          <a:extLst>
            <a:ext uri="{FF2B5EF4-FFF2-40B4-BE49-F238E27FC236}">
              <a16:creationId xmlns:a16="http://schemas.microsoft.com/office/drawing/2014/main" id="{00000000-0008-0000-0700-0000FF09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60" name="Text Box 38">
          <a:extLst>
            <a:ext uri="{FF2B5EF4-FFF2-40B4-BE49-F238E27FC236}">
              <a16:creationId xmlns:a16="http://schemas.microsoft.com/office/drawing/2014/main" id="{00000000-0008-0000-0700-000000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61" name="Text Box 38">
          <a:extLst>
            <a:ext uri="{FF2B5EF4-FFF2-40B4-BE49-F238E27FC236}">
              <a16:creationId xmlns:a16="http://schemas.microsoft.com/office/drawing/2014/main" id="{00000000-0008-0000-0700-000001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562" name="Text Box 38">
          <a:extLst>
            <a:ext uri="{FF2B5EF4-FFF2-40B4-BE49-F238E27FC236}">
              <a16:creationId xmlns:a16="http://schemas.microsoft.com/office/drawing/2014/main" id="{00000000-0008-0000-0700-000002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63" name="Text Box 38">
          <a:extLst>
            <a:ext uri="{FF2B5EF4-FFF2-40B4-BE49-F238E27FC236}">
              <a16:creationId xmlns:a16="http://schemas.microsoft.com/office/drawing/2014/main" id="{00000000-0008-0000-0700-000003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564" name="Text Box 38">
          <a:extLst>
            <a:ext uri="{FF2B5EF4-FFF2-40B4-BE49-F238E27FC236}">
              <a16:creationId xmlns:a16="http://schemas.microsoft.com/office/drawing/2014/main" id="{00000000-0008-0000-0700-000004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65" name="Text Box 38">
          <a:extLst>
            <a:ext uri="{FF2B5EF4-FFF2-40B4-BE49-F238E27FC236}">
              <a16:creationId xmlns:a16="http://schemas.microsoft.com/office/drawing/2014/main" id="{00000000-0008-0000-0700-000005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66" name="Text Box 38">
          <a:extLst>
            <a:ext uri="{FF2B5EF4-FFF2-40B4-BE49-F238E27FC236}">
              <a16:creationId xmlns:a16="http://schemas.microsoft.com/office/drawing/2014/main" id="{00000000-0008-0000-0700-000006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567" name="Text Box 38">
          <a:extLst>
            <a:ext uri="{FF2B5EF4-FFF2-40B4-BE49-F238E27FC236}">
              <a16:creationId xmlns:a16="http://schemas.microsoft.com/office/drawing/2014/main" id="{00000000-0008-0000-0700-000007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68" name="Text Box 38">
          <a:extLst>
            <a:ext uri="{FF2B5EF4-FFF2-40B4-BE49-F238E27FC236}">
              <a16:creationId xmlns:a16="http://schemas.microsoft.com/office/drawing/2014/main" id="{00000000-0008-0000-0700-000008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69" name="Text Box 38">
          <a:extLst>
            <a:ext uri="{FF2B5EF4-FFF2-40B4-BE49-F238E27FC236}">
              <a16:creationId xmlns:a16="http://schemas.microsoft.com/office/drawing/2014/main" id="{00000000-0008-0000-0700-000009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2570" name="Text Box 38">
          <a:extLst>
            <a:ext uri="{FF2B5EF4-FFF2-40B4-BE49-F238E27FC236}">
              <a16:creationId xmlns:a16="http://schemas.microsoft.com/office/drawing/2014/main" id="{00000000-0008-0000-0700-00000A0A0000}"/>
            </a:ext>
          </a:extLst>
        </xdr:cNvPr>
        <xdr:cNvSpPr txBox="1">
          <a:spLocks noChangeArrowheads="1"/>
        </xdr:cNvSpPr>
      </xdr:nvSpPr>
      <xdr:spPr bwMode="auto">
        <a:xfrm>
          <a:off x="450532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571" name="Text Box 39">
          <a:extLst>
            <a:ext uri="{FF2B5EF4-FFF2-40B4-BE49-F238E27FC236}">
              <a16:creationId xmlns:a16="http://schemas.microsoft.com/office/drawing/2014/main" id="{00000000-0008-0000-0700-00000B0A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572" name="Text Box 39">
          <a:extLst>
            <a:ext uri="{FF2B5EF4-FFF2-40B4-BE49-F238E27FC236}">
              <a16:creationId xmlns:a16="http://schemas.microsoft.com/office/drawing/2014/main" id="{00000000-0008-0000-0700-00000C0A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573" name="Text Box 39">
          <a:extLst>
            <a:ext uri="{FF2B5EF4-FFF2-40B4-BE49-F238E27FC236}">
              <a16:creationId xmlns:a16="http://schemas.microsoft.com/office/drawing/2014/main" id="{00000000-0008-0000-0700-00000D0A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74" name="Text Box 38">
          <a:extLst>
            <a:ext uri="{FF2B5EF4-FFF2-40B4-BE49-F238E27FC236}">
              <a16:creationId xmlns:a16="http://schemas.microsoft.com/office/drawing/2014/main" id="{00000000-0008-0000-0700-00000E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575" name="Text Box 38">
          <a:extLst>
            <a:ext uri="{FF2B5EF4-FFF2-40B4-BE49-F238E27FC236}">
              <a16:creationId xmlns:a16="http://schemas.microsoft.com/office/drawing/2014/main" id="{00000000-0008-0000-0700-00000F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76" name="Text Box 38">
          <a:extLst>
            <a:ext uri="{FF2B5EF4-FFF2-40B4-BE49-F238E27FC236}">
              <a16:creationId xmlns:a16="http://schemas.microsoft.com/office/drawing/2014/main" id="{00000000-0008-0000-0700-000010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77" name="Text Box 38">
          <a:extLst>
            <a:ext uri="{FF2B5EF4-FFF2-40B4-BE49-F238E27FC236}">
              <a16:creationId xmlns:a16="http://schemas.microsoft.com/office/drawing/2014/main" id="{00000000-0008-0000-0700-000011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78" name="Text Box 38">
          <a:extLst>
            <a:ext uri="{FF2B5EF4-FFF2-40B4-BE49-F238E27FC236}">
              <a16:creationId xmlns:a16="http://schemas.microsoft.com/office/drawing/2014/main" id="{00000000-0008-0000-0700-000012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579" name="Text Box 38">
          <a:extLst>
            <a:ext uri="{FF2B5EF4-FFF2-40B4-BE49-F238E27FC236}">
              <a16:creationId xmlns:a16="http://schemas.microsoft.com/office/drawing/2014/main" id="{00000000-0008-0000-0700-000013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580" name="Text Box 38">
          <a:extLst>
            <a:ext uri="{FF2B5EF4-FFF2-40B4-BE49-F238E27FC236}">
              <a16:creationId xmlns:a16="http://schemas.microsoft.com/office/drawing/2014/main" id="{00000000-0008-0000-0700-000014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581" name="Text Box 38">
          <a:extLst>
            <a:ext uri="{FF2B5EF4-FFF2-40B4-BE49-F238E27FC236}">
              <a16:creationId xmlns:a16="http://schemas.microsoft.com/office/drawing/2014/main" id="{00000000-0008-0000-0700-000015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2582" name="Text Box 5">
          <a:extLst>
            <a:ext uri="{FF2B5EF4-FFF2-40B4-BE49-F238E27FC236}">
              <a16:creationId xmlns:a16="http://schemas.microsoft.com/office/drawing/2014/main" id="{00000000-0008-0000-0700-0000160A0000}"/>
            </a:ext>
          </a:extLst>
        </xdr:cNvPr>
        <xdr:cNvSpPr txBox="1">
          <a:spLocks noChangeArrowheads="1"/>
        </xdr:cNvSpPr>
      </xdr:nvSpPr>
      <xdr:spPr bwMode="auto">
        <a:xfrm>
          <a:off x="3952875" y="347853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583" name="Text Box 38">
          <a:extLst>
            <a:ext uri="{FF2B5EF4-FFF2-40B4-BE49-F238E27FC236}">
              <a16:creationId xmlns:a16="http://schemas.microsoft.com/office/drawing/2014/main" id="{00000000-0008-0000-0700-0000170A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2584" name="Text Box 38">
          <a:extLst>
            <a:ext uri="{FF2B5EF4-FFF2-40B4-BE49-F238E27FC236}">
              <a16:creationId xmlns:a16="http://schemas.microsoft.com/office/drawing/2014/main" id="{00000000-0008-0000-0700-0000180A0000}"/>
            </a:ext>
          </a:extLst>
        </xdr:cNvPr>
        <xdr:cNvSpPr txBox="1">
          <a:spLocks noChangeArrowheads="1"/>
        </xdr:cNvSpPr>
      </xdr:nvSpPr>
      <xdr:spPr bwMode="auto">
        <a:xfrm>
          <a:off x="3952875" y="3478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61950"/>
    <xdr:sp macro="" textlink="">
      <xdr:nvSpPr>
        <xdr:cNvPr id="2585" name="Text Box 5">
          <a:extLst>
            <a:ext uri="{FF2B5EF4-FFF2-40B4-BE49-F238E27FC236}">
              <a16:creationId xmlns:a16="http://schemas.microsoft.com/office/drawing/2014/main" id="{00000000-0008-0000-0700-0000190A0000}"/>
            </a:ext>
          </a:extLst>
        </xdr:cNvPr>
        <xdr:cNvSpPr txBox="1">
          <a:spLocks noChangeArrowheads="1"/>
        </xdr:cNvSpPr>
      </xdr:nvSpPr>
      <xdr:spPr bwMode="auto">
        <a:xfrm>
          <a:off x="3952875" y="3478530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61950"/>
    <xdr:sp macro="" textlink="">
      <xdr:nvSpPr>
        <xdr:cNvPr id="2586" name="Text Box 5">
          <a:extLst>
            <a:ext uri="{FF2B5EF4-FFF2-40B4-BE49-F238E27FC236}">
              <a16:creationId xmlns:a16="http://schemas.microsoft.com/office/drawing/2014/main" id="{00000000-0008-0000-0700-00001A0A0000}"/>
            </a:ext>
          </a:extLst>
        </xdr:cNvPr>
        <xdr:cNvSpPr txBox="1">
          <a:spLocks noChangeArrowheads="1"/>
        </xdr:cNvSpPr>
      </xdr:nvSpPr>
      <xdr:spPr bwMode="auto">
        <a:xfrm>
          <a:off x="3952875" y="3478530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587" name="Text Box 38">
          <a:extLst>
            <a:ext uri="{FF2B5EF4-FFF2-40B4-BE49-F238E27FC236}">
              <a16:creationId xmlns:a16="http://schemas.microsoft.com/office/drawing/2014/main" id="{00000000-0008-0000-0700-00001B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588" name="Text Box 38">
          <a:extLst>
            <a:ext uri="{FF2B5EF4-FFF2-40B4-BE49-F238E27FC236}">
              <a16:creationId xmlns:a16="http://schemas.microsoft.com/office/drawing/2014/main" id="{00000000-0008-0000-0700-00001C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589" name="Text Box 38">
          <a:extLst>
            <a:ext uri="{FF2B5EF4-FFF2-40B4-BE49-F238E27FC236}">
              <a16:creationId xmlns:a16="http://schemas.microsoft.com/office/drawing/2014/main" id="{00000000-0008-0000-0700-00001D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590" name="Text Box 38">
          <a:extLst>
            <a:ext uri="{FF2B5EF4-FFF2-40B4-BE49-F238E27FC236}">
              <a16:creationId xmlns:a16="http://schemas.microsoft.com/office/drawing/2014/main" id="{00000000-0008-0000-0700-00001E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42925"/>
    <xdr:sp macro="" textlink="">
      <xdr:nvSpPr>
        <xdr:cNvPr id="2591" name="Text Box 38">
          <a:extLst>
            <a:ext uri="{FF2B5EF4-FFF2-40B4-BE49-F238E27FC236}">
              <a16:creationId xmlns:a16="http://schemas.microsoft.com/office/drawing/2014/main" id="{00000000-0008-0000-0700-00001F0A0000}"/>
            </a:ext>
          </a:extLst>
        </xdr:cNvPr>
        <xdr:cNvSpPr txBox="1">
          <a:spLocks noChangeArrowheads="1"/>
        </xdr:cNvSpPr>
      </xdr:nvSpPr>
      <xdr:spPr bwMode="auto">
        <a:xfrm>
          <a:off x="3952875" y="34785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592" name="Text Box 38">
          <a:extLst>
            <a:ext uri="{FF2B5EF4-FFF2-40B4-BE49-F238E27FC236}">
              <a16:creationId xmlns:a16="http://schemas.microsoft.com/office/drawing/2014/main" id="{00000000-0008-0000-0700-000020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42925"/>
    <xdr:sp macro="" textlink="">
      <xdr:nvSpPr>
        <xdr:cNvPr id="2593" name="Text Box 38">
          <a:extLst>
            <a:ext uri="{FF2B5EF4-FFF2-40B4-BE49-F238E27FC236}">
              <a16:creationId xmlns:a16="http://schemas.microsoft.com/office/drawing/2014/main" id="{00000000-0008-0000-0700-0000210A0000}"/>
            </a:ext>
          </a:extLst>
        </xdr:cNvPr>
        <xdr:cNvSpPr txBox="1">
          <a:spLocks noChangeArrowheads="1"/>
        </xdr:cNvSpPr>
      </xdr:nvSpPr>
      <xdr:spPr bwMode="auto">
        <a:xfrm>
          <a:off x="3952875" y="34785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594" name="Text Box 38">
          <a:extLst>
            <a:ext uri="{FF2B5EF4-FFF2-40B4-BE49-F238E27FC236}">
              <a16:creationId xmlns:a16="http://schemas.microsoft.com/office/drawing/2014/main" id="{00000000-0008-0000-0700-000022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595" name="Text Box 38">
          <a:extLst>
            <a:ext uri="{FF2B5EF4-FFF2-40B4-BE49-F238E27FC236}">
              <a16:creationId xmlns:a16="http://schemas.microsoft.com/office/drawing/2014/main" id="{00000000-0008-0000-0700-000023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42925"/>
    <xdr:sp macro="" textlink="">
      <xdr:nvSpPr>
        <xdr:cNvPr id="2596" name="Text Box 38">
          <a:extLst>
            <a:ext uri="{FF2B5EF4-FFF2-40B4-BE49-F238E27FC236}">
              <a16:creationId xmlns:a16="http://schemas.microsoft.com/office/drawing/2014/main" id="{00000000-0008-0000-0700-0000240A0000}"/>
            </a:ext>
          </a:extLst>
        </xdr:cNvPr>
        <xdr:cNvSpPr txBox="1">
          <a:spLocks noChangeArrowheads="1"/>
        </xdr:cNvSpPr>
      </xdr:nvSpPr>
      <xdr:spPr bwMode="auto">
        <a:xfrm>
          <a:off x="3952875" y="34785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597" name="Text Box 38">
          <a:extLst>
            <a:ext uri="{FF2B5EF4-FFF2-40B4-BE49-F238E27FC236}">
              <a16:creationId xmlns:a16="http://schemas.microsoft.com/office/drawing/2014/main" id="{00000000-0008-0000-0700-000025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598" name="Text Box 38">
          <a:extLst>
            <a:ext uri="{FF2B5EF4-FFF2-40B4-BE49-F238E27FC236}">
              <a16:creationId xmlns:a16="http://schemas.microsoft.com/office/drawing/2014/main" id="{00000000-0008-0000-0700-000026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552450"/>
    <xdr:sp macro="" textlink="">
      <xdr:nvSpPr>
        <xdr:cNvPr id="2600" name="Text Box 39">
          <a:extLst>
            <a:ext uri="{FF2B5EF4-FFF2-40B4-BE49-F238E27FC236}">
              <a16:creationId xmlns:a16="http://schemas.microsoft.com/office/drawing/2014/main" id="{00000000-0008-0000-0700-0000280A0000}"/>
            </a:ext>
          </a:extLst>
        </xdr:cNvPr>
        <xdr:cNvSpPr txBox="1">
          <a:spLocks noChangeArrowheads="1"/>
        </xdr:cNvSpPr>
      </xdr:nvSpPr>
      <xdr:spPr bwMode="auto">
        <a:xfrm>
          <a:off x="4143375" y="34785300"/>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552450"/>
    <xdr:sp macro="" textlink="">
      <xdr:nvSpPr>
        <xdr:cNvPr id="2601" name="Text Box 39">
          <a:extLst>
            <a:ext uri="{FF2B5EF4-FFF2-40B4-BE49-F238E27FC236}">
              <a16:creationId xmlns:a16="http://schemas.microsoft.com/office/drawing/2014/main" id="{00000000-0008-0000-0700-0000290A0000}"/>
            </a:ext>
          </a:extLst>
        </xdr:cNvPr>
        <xdr:cNvSpPr txBox="1">
          <a:spLocks noChangeArrowheads="1"/>
        </xdr:cNvSpPr>
      </xdr:nvSpPr>
      <xdr:spPr bwMode="auto">
        <a:xfrm>
          <a:off x="4143375" y="34785300"/>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602" name="Text Box 38">
          <a:extLst>
            <a:ext uri="{FF2B5EF4-FFF2-40B4-BE49-F238E27FC236}">
              <a16:creationId xmlns:a16="http://schemas.microsoft.com/office/drawing/2014/main" id="{00000000-0008-0000-0700-00002A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42925"/>
    <xdr:sp macro="" textlink="">
      <xdr:nvSpPr>
        <xdr:cNvPr id="2603" name="Text Box 38">
          <a:extLst>
            <a:ext uri="{FF2B5EF4-FFF2-40B4-BE49-F238E27FC236}">
              <a16:creationId xmlns:a16="http://schemas.microsoft.com/office/drawing/2014/main" id="{00000000-0008-0000-0700-00002B0A0000}"/>
            </a:ext>
          </a:extLst>
        </xdr:cNvPr>
        <xdr:cNvSpPr txBox="1">
          <a:spLocks noChangeArrowheads="1"/>
        </xdr:cNvSpPr>
      </xdr:nvSpPr>
      <xdr:spPr bwMode="auto">
        <a:xfrm>
          <a:off x="3952875" y="34785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604" name="Text Box 38">
          <a:extLst>
            <a:ext uri="{FF2B5EF4-FFF2-40B4-BE49-F238E27FC236}">
              <a16:creationId xmlns:a16="http://schemas.microsoft.com/office/drawing/2014/main" id="{00000000-0008-0000-0700-00002C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605" name="Text Box 38">
          <a:extLst>
            <a:ext uri="{FF2B5EF4-FFF2-40B4-BE49-F238E27FC236}">
              <a16:creationId xmlns:a16="http://schemas.microsoft.com/office/drawing/2014/main" id="{00000000-0008-0000-0700-00002D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606" name="Text Box 38">
          <a:extLst>
            <a:ext uri="{FF2B5EF4-FFF2-40B4-BE49-F238E27FC236}">
              <a16:creationId xmlns:a16="http://schemas.microsoft.com/office/drawing/2014/main" id="{00000000-0008-0000-0700-00002E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71475"/>
    <xdr:sp macro="" textlink="">
      <xdr:nvSpPr>
        <xdr:cNvPr id="2608" name="Text Box 38">
          <a:extLst>
            <a:ext uri="{FF2B5EF4-FFF2-40B4-BE49-F238E27FC236}">
              <a16:creationId xmlns:a16="http://schemas.microsoft.com/office/drawing/2014/main" id="{00000000-0008-0000-0700-0000300A0000}"/>
            </a:ext>
          </a:extLst>
        </xdr:cNvPr>
        <xdr:cNvSpPr txBox="1">
          <a:spLocks noChangeArrowheads="1"/>
        </xdr:cNvSpPr>
      </xdr:nvSpPr>
      <xdr:spPr bwMode="auto">
        <a:xfrm>
          <a:off x="3952875" y="347853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90525"/>
    <xdr:sp macro="" textlink="">
      <xdr:nvSpPr>
        <xdr:cNvPr id="2609" name="Text Box 38">
          <a:extLst>
            <a:ext uri="{FF2B5EF4-FFF2-40B4-BE49-F238E27FC236}">
              <a16:creationId xmlns:a16="http://schemas.microsoft.com/office/drawing/2014/main" id="{00000000-0008-0000-0700-0000310A0000}"/>
            </a:ext>
          </a:extLst>
        </xdr:cNvPr>
        <xdr:cNvSpPr txBox="1">
          <a:spLocks noChangeArrowheads="1"/>
        </xdr:cNvSpPr>
      </xdr:nvSpPr>
      <xdr:spPr bwMode="auto">
        <a:xfrm>
          <a:off x="3952875" y="3478530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495300"/>
    <xdr:sp macro="" textlink="">
      <xdr:nvSpPr>
        <xdr:cNvPr id="2610" name="Text Box 5">
          <a:extLst>
            <a:ext uri="{FF2B5EF4-FFF2-40B4-BE49-F238E27FC236}">
              <a16:creationId xmlns:a16="http://schemas.microsoft.com/office/drawing/2014/main" id="{00000000-0008-0000-0700-0000320A0000}"/>
            </a:ext>
          </a:extLst>
        </xdr:cNvPr>
        <xdr:cNvSpPr txBox="1">
          <a:spLocks noChangeArrowheads="1"/>
        </xdr:cNvSpPr>
      </xdr:nvSpPr>
      <xdr:spPr bwMode="auto">
        <a:xfrm>
          <a:off x="3952875" y="3478530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61950"/>
    <xdr:sp macro="" textlink="">
      <xdr:nvSpPr>
        <xdr:cNvPr id="2611" name="Text Box 38">
          <a:extLst>
            <a:ext uri="{FF2B5EF4-FFF2-40B4-BE49-F238E27FC236}">
              <a16:creationId xmlns:a16="http://schemas.microsoft.com/office/drawing/2014/main" id="{00000000-0008-0000-0700-0000330A0000}"/>
            </a:ext>
          </a:extLst>
        </xdr:cNvPr>
        <xdr:cNvSpPr txBox="1">
          <a:spLocks noChangeArrowheads="1"/>
        </xdr:cNvSpPr>
      </xdr:nvSpPr>
      <xdr:spPr bwMode="auto">
        <a:xfrm>
          <a:off x="3952875" y="3478530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81000"/>
    <xdr:sp macro="" textlink="">
      <xdr:nvSpPr>
        <xdr:cNvPr id="2612" name="Text Box 38">
          <a:extLst>
            <a:ext uri="{FF2B5EF4-FFF2-40B4-BE49-F238E27FC236}">
              <a16:creationId xmlns:a16="http://schemas.microsoft.com/office/drawing/2014/main" id="{00000000-0008-0000-0700-0000340A0000}"/>
            </a:ext>
          </a:extLst>
        </xdr:cNvPr>
        <xdr:cNvSpPr txBox="1">
          <a:spLocks noChangeArrowheads="1"/>
        </xdr:cNvSpPr>
      </xdr:nvSpPr>
      <xdr:spPr bwMode="auto">
        <a:xfrm>
          <a:off x="3952875" y="347853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613" name="Text Box 5">
          <a:extLst>
            <a:ext uri="{FF2B5EF4-FFF2-40B4-BE49-F238E27FC236}">
              <a16:creationId xmlns:a16="http://schemas.microsoft.com/office/drawing/2014/main" id="{00000000-0008-0000-0700-0000350A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614" name="Text Box 5">
          <a:extLst>
            <a:ext uri="{FF2B5EF4-FFF2-40B4-BE49-F238E27FC236}">
              <a16:creationId xmlns:a16="http://schemas.microsoft.com/office/drawing/2014/main" id="{00000000-0008-0000-0700-0000360A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15" name="Text Box 38">
          <a:extLst>
            <a:ext uri="{FF2B5EF4-FFF2-40B4-BE49-F238E27FC236}">
              <a16:creationId xmlns:a16="http://schemas.microsoft.com/office/drawing/2014/main" id="{00000000-0008-0000-0700-000037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16" name="Text Box 38">
          <a:extLst>
            <a:ext uri="{FF2B5EF4-FFF2-40B4-BE49-F238E27FC236}">
              <a16:creationId xmlns:a16="http://schemas.microsoft.com/office/drawing/2014/main" id="{00000000-0008-0000-0700-000038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617" name="Text Box 38">
          <a:extLst>
            <a:ext uri="{FF2B5EF4-FFF2-40B4-BE49-F238E27FC236}">
              <a16:creationId xmlns:a16="http://schemas.microsoft.com/office/drawing/2014/main" id="{00000000-0008-0000-0700-000039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18" name="Text Box 38">
          <a:extLst>
            <a:ext uri="{FF2B5EF4-FFF2-40B4-BE49-F238E27FC236}">
              <a16:creationId xmlns:a16="http://schemas.microsoft.com/office/drawing/2014/main" id="{00000000-0008-0000-0700-00003A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19" name="Text Box 38">
          <a:extLst>
            <a:ext uri="{FF2B5EF4-FFF2-40B4-BE49-F238E27FC236}">
              <a16:creationId xmlns:a16="http://schemas.microsoft.com/office/drawing/2014/main" id="{00000000-0008-0000-0700-00003B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620" name="Text Box 38">
          <a:extLst>
            <a:ext uri="{FF2B5EF4-FFF2-40B4-BE49-F238E27FC236}">
              <a16:creationId xmlns:a16="http://schemas.microsoft.com/office/drawing/2014/main" id="{00000000-0008-0000-0700-00003C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21" name="Text Box 38">
          <a:extLst>
            <a:ext uri="{FF2B5EF4-FFF2-40B4-BE49-F238E27FC236}">
              <a16:creationId xmlns:a16="http://schemas.microsoft.com/office/drawing/2014/main" id="{00000000-0008-0000-0700-00003D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622" name="Text Box 38">
          <a:extLst>
            <a:ext uri="{FF2B5EF4-FFF2-40B4-BE49-F238E27FC236}">
              <a16:creationId xmlns:a16="http://schemas.microsoft.com/office/drawing/2014/main" id="{00000000-0008-0000-0700-00003E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23" name="Text Box 38">
          <a:extLst>
            <a:ext uri="{FF2B5EF4-FFF2-40B4-BE49-F238E27FC236}">
              <a16:creationId xmlns:a16="http://schemas.microsoft.com/office/drawing/2014/main" id="{00000000-0008-0000-0700-00003F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24" name="Text Box 38">
          <a:extLst>
            <a:ext uri="{FF2B5EF4-FFF2-40B4-BE49-F238E27FC236}">
              <a16:creationId xmlns:a16="http://schemas.microsoft.com/office/drawing/2014/main" id="{00000000-0008-0000-0700-000040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625" name="Text Box 38">
          <a:extLst>
            <a:ext uri="{FF2B5EF4-FFF2-40B4-BE49-F238E27FC236}">
              <a16:creationId xmlns:a16="http://schemas.microsoft.com/office/drawing/2014/main" id="{00000000-0008-0000-0700-000041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26" name="Text Box 38">
          <a:extLst>
            <a:ext uri="{FF2B5EF4-FFF2-40B4-BE49-F238E27FC236}">
              <a16:creationId xmlns:a16="http://schemas.microsoft.com/office/drawing/2014/main" id="{00000000-0008-0000-0700-000042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27" name="Text Box 38">
          <a:extLst>
            <a:ext uri="{FF2B5EF4-FFF2-40B4-BE49-F238E27FC236}">
              <a16:creationId xmlns:a16="http://schemas.microsoft.com/office/drawing/2014/main" id="{00000000-0008-0000-0700-000043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2628" name="Text Box 38">
          <a:extLst>
            <a:ext uri="{FF2B5EF4-FFF2-40B4-BE49-F238E27FC236}">
              <a16:creationId xmlns:a16="http://schemas.microsoft.com/office/drawing/2014/main" id="{00000000-0008-0000-0700-0000440A0000}"/>
            </a:ext>
          </a:extLst>
        </xdr:cNvPr>
        <xdr:cNvSpPr txBox="1">
          <a:spLocks noChangeArrowheads="1"/>
        </xdr:cNvSpPr>
      </xdr:nvSpPr>
      <xdr:spPr bwMode="auto">
        <a:xfrm>
          <a:off x="450532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629" name="Text Box 39">
          <a:extLst>
            <a:ext uri="{FF2B5EF4-FFF2-40B4-BE49-F238E27FC236}">
              <a16:creationId xmlns:a16="http://schemas.microsoft.com/office/drawing/2014/main" id="{00000000-0008-0000-0700-0000450A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630" name="Text Box 39">
          <a:extLst>
            <a:ext uri="{FF2B5EF4-FFF2-40B4-BE49-F238E27FC236}">
              <a16:creationId xmlns:a16="http://schemas.microsoft.com/office/drawing/2014/main" id="{00000000-0008-0000-0700-0000460A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631" name="Text Box 39">
          <a:extLst>
            <a:ext uri="{FF2B5EF4-FFF2-40B4-BE49-F238E27FC236}">
              <a16:creationId xmlns:a16="http://schemas.microsoft.com/office/drawing/2014/main" id="{00000000-0008-0000-0700-0000470A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32" name="Text Box 38">
          <a:extLst>
            <a:ext uri="{FF2B5EF4-FFF2-40B4-BE49-F238E27FC236}">
              <a16:creationId xmlns:a16="http://schemas.microsoft.com/office/drawing/2014/main" id="{00000000-0008-0000-0700-000048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633" name="Text Box 38">
          <a:extLst>
            <a:ext uri="{FF2B5EF4-FFF2-40B4-BE49-F238E27FC236}">
              <a16:creationId xmlns:a16="http://schemas.microsoft.com/office/drawing/2014/main" id="{00000000-0008-0000-0700-000049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34" name="Text Box 38">
          <a:extLst>
            <a:ext uri="{FF2B5EF4-FFF2-40B4-BE49-F238E27FC236}">
              <a16:creationId xmlns:a16="http://schemas.microsoft.com/office/drawing/2014/main" id="{00000000-0008-0000-0700-00004A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35" name="Text Box 38">
          <a:extLst>
            <a:ext uri="{FF2B5EF4-FFF2-40B4-BE49-F238E27FC236}">
              <a16:creationId xmlns:a16="http://schemas.microsoft.com/office/drawing/2014/main" id="{00000000-0008-0000-0700-00004B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36" name="Text Box 38">
          <a:extLst>
            <a:ext uri="{FF2B5EF4-FFF2-40B4-BE49-F238E27FC236}">
              <a16:creationId xmlns:a16="http://schemas.microsoft.com/office/drawing/2014/main" id="{00000000-0008-0000-0700-00004C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637" name="Text Box 38">
          <a:extLst>
            <a:ext uri="{FF2B5EF4-FFF2-40B4-BE49-F238E27FC236}">
              <a16:creationId xmlns:a16="http://schemas.microsoft.com/office/drawing/2014/main" id="{00000000-0008-0000-0700-00004D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38" name="Text Box 38">
          <a:extLst>
            <a:ext uri="{FF2B5EF4-FFF2-40B4-BE49-F238E27FC236}">
              <a16:creationId xmlns:a16="http://schemas.microsoft.com/office/drawing/2014/main" id="{00000000-0008-0000-0700-00004E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639" name="Text Box 38">
          <a:extLst>
            <a:ext uri="{FF2B5EF4-FFF2-40B4-BE49-F238E27FC236}">
              <a16:creationId xmlns:a16="http://schemas.microsoft.com/office/drawing/2014/main" id="{00000000-0008-0000-0700-00004F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2640" name="Text Box 5">
          <a:extLst>
            <a:ext uri="{FF2B5EF4-FFF2-40B4-BE49-F238E27FC236}">
              <a16:creationId xmlns:a16="http://schemas.microsoft.com/office/drawing/2014/main" id="{00000000-0008-0000-0700-0000500A0000}"/>
            </a:ext>
          </a:extLst>
        </xdr:cNvPr>
        <xdr:cNvSpPr txBox="1">
          <a:spLocks noChangeArrowheads="1"/>
        </xdr:cNvSpPr>
      </xdr:nvSpPr>
      <xdr:spPr bwMode="auto">
        <a:xfrm>
          <a:off x="3952875" y="347853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641" name="Text Box 38">
          <a:extLst>
            <a:ext uri="{FF2B5EF4-FFF2-40B4-BE49-F238E27FC236}">
              <a16:creationId xmlns:a16="http://schemas.microsoft.com/office/drawing/2014/main" id="{00000000-0008-0000-0700-0000510A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2642" name="Text Box 38">
          <a:extLst>
            <a:ext uri="{FF2B5EF4-FFF2-40B4-BE49-F238E27FC236}">
              <a16:creationId xmlns:a16="http://schemas.microsoft.com/office/drawing/2014/main" id="{00000000-0008-0000-0700-0000520A0000}"/>
            </a:ext>
          </a:extLst>
        </xdr:cNvPr>
        <xdr:cNvSpPr txBox="1">
          <a:spLocks noChangeArrowheads="1"/>
        </xdr:cNvSpPr>
      </xdr:nvSpPr>
      <xdr:spPr bwMode="auto">
        <a:xfrm>
          <a:off x="3952875" y="3478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643" name="Text Box 5">
          <a:extLst>
            <a:ext uri="{FF2B5EF4-FFF2-40B4-BE49-F238E27FC236}">
              <a16:creationId xmlns:a16="http://schemas.microsoft.com/office/drawing/2014/main" id="{00000000-0008-0000-0700-0000530A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644" name="Text Box 5">
          <a:extLst>
            <a:ext uri="{FF2B5EF4-FFF2-40B4-BE49-F238E27FC236}">
              <a16:creationId xmlns:a16="http://schemas.microsoft.com/office/drawing/2014/main" id="{00000000-0008-0000-0700-0000540A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45" name="Text Box 38">
          <a:extLst>
            <a:ext uri="{FF2B5EF4-FFF2-40B4-BE49-F238E27FC236}">
              <a16:creationId xmlns:a16="http://schemas.microsoft.com/office/drawing/2014/main" id="{00000000-0008-0000-0700-000055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46" name="Text Box 38">
          <a:extLst>
            <a:ext uri="{FF2B5EF4-FFF2-40B4-BE49-F238E27FC236}">
              <a16:creationId xmlns:a16="http://schemas.microsoft.com/office/drawing/2014/main" id="{00000000-0008-0000-0700-000056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647" name="Text Box 38">
          <a:extLst>
            <a:ext uri="{FF2B5EF4-FFF2-40B4-BE49-F238E27FC236}">
              <a16:creationId xmlns:a16="http://schemas.microsoft.com/office/drawing/2014/main" id="{00000000-0008-0000-0700-000057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48" name="Text Box 38">
          <a:extLst>
            <a:ext uri="{FF2B5EF4-FFF2-40B4-BE49-F238E27FC236}">
              <a16:creationId xmlns:a16="http://schemas.microsoft.com/office/drawing/2014/main" id="{00000000-0008-0000-0700-000058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49" name="Text Box 38">
          <a:extLst>
            <a:ext uri="{FF2B5EF4-FFF2-40B4-BE49-F238E27FC236}">
              <a16:creationId xmlns:a16="http://schemas.microsoft.com/office/drawing/2014/main" id="{00000000-0008-0000-0700-000059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650" name="Text Box 38">
          <a:extLst>
            <a:ext uri="{FF2B5EF4-FFF2-40B4-BE49-F238E27FC236}">
              <a16:creationId xmlns:a16="http://schemas.microsoft.com/office/drawing/2014/main" id="{00000000-0008-0000-0700-00005A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51" name="Text Box 38">
          <a:extLst>
            <a:ext uri="{FF2B5EF4-FFF2-40B4-BE49-F238E27FC236}">
              <a16:creationId xmlns:a16="http://schemas.microsoft.com/office/drawing/2014/main" id="{00000000-0008-0000-0700-00005B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652" name="Text Box 38">
          <a:extLst>
            <a:ext uri="{FF2B5EF4-FFF2-40B4-BE49-F238E27FC236}">
              <a16:creationId xmlns:a16="http://schemas.microsoft.com/office/drawing/2014/main" id="{00000000-0008-0000-0700-00005C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53" name="Text Box 38">
          <a:extLst>
            <a:ext uri="{FF2B5EF4-FFF2-40B4-BE49-F238E27FC236}">
              <a16:creationId xmlns:a16="http://schemas.microsoft.com/office/drawing/2014/main" id="{00000000-0008-0000-0700-00005D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54" name="Text Box 38">
          <a:extLst>
            <a:ext uri="{FF2B5EF4-FFF2-40B4-BE49-F238E27FC236}">
              <a16:creationId xmlns:a16="http://schemas.microsoft.com/office/drawing/2014/main" id="{00000000-0008-0000-0700-00005E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655" name="Text Box 38">
          <a:extLst>
            <a:ext uri="{FF2B5EF4-FFF2-40B4-BE49-F238E27FC236}">
              <a16:creationId xmlns:a16="http://schemas.microsoft.com/office/drawing/2014/main" id="{00000000-0008-0000-0700-00005F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56" name="Text Box 38">
          <a:extLst>
            <a:ext uri="{FF2B5EF4-FFF2-40B4-BE49-F238E27FC236}">
              <a16:creationId xmlns:a16="http://schemas.microsoft.com/office/drawing/2014/main" id="{00000000-0008-0000-0700-000060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57" name="Text Box 38">
          <a:extLst>
            <a:ext uri="{FF2B5EF4-FFF2-40B4-BE49-F238E27FC236}">
              <a16:creationId xmlns:a16="http://schemas.microsoft.com/office/drawing/2014/main" id="{00000000-0008-0000-0700-000061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2658" name="Text Box 38">
          <a:extLst>
            <a:ext uri="{FF2B5EF4-FFF2-40B4-BE49-F238E27FC236}">
              <a16:creationId xmlns:a16="http://schemas.microsoft.com/office/drawing/2014/main" id="{00000000-0008-0000-0700-0000620A0000}"/>
            </a:ext>
          </a:extLst>
        </xdr:cNvPr>
        <xdr:cNvSpPr txBox="1">
          <a:spLocks noChangeArrowheads="1"/>
        </xdr:cNvSpPr>
      </xdr:nvSpPr>
      <xdr:spPr bwMode="auto">
        <a:xfrm>
          <a:off x="450532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659" name="Text Box 39">
          <a:extLst>
            <a:ext uri="{FF2B5EF4-FFF2-40B4-BE49-F238E27FC236}">
              <a16:creationId xmlns:a16="http://schemas.microsoft.com/office/drawing/2014/main" id="{00000000-0008-0000-0700-0000630A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660" name="Text Box 39">
          <a:extLst>
            <a:ext uri="{FF2B5EF4-FFF2-40B4-BE49-F238E27FC236}">
              <a16:creationId xmlns:a16="http://schemas.microsoft.com/office/drawing/2014/main" id="{00000000-0008-0000-0700-0000640A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661" name="Text Box 39">
          <a:extLst>
            <a:ext uri="{FF2B5EF4-FFF2-40B4-BE49-F238E27FC236}">
              <a16:creationId xmlns:a16="http://schemas.microsoft.com/office/drawing/2014/main" id="{00000000-0008-0000-0700-0000650A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62" name="Text Box 38">
          <a:extLst>
            <a:ext uri="{FF2B5EF4-FFF2-40B4-BE49-F238E27FC236}">
              <a16:creationId xmlns:a16="http://schemas.microsoft.com/office/drawing/2014/main" id="{00000000-0008-0000-0700-000066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663" name="Text Box 38">
          <a:extLst>
            <a:ext uri="{FF2B5EF4-FFF2-40B4-BE49-F238E27FC236}">
              <a16:creationId xmlns:a16="http://schemas.microsoft.com/office/drawing/2014/main" id="{00000000-0008-0000-0700-000067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64" name="Text Box 38">
          <a:extLst>
            <a:ext uri="{FF2B5EF4-FFF2-40B4-BE49-F238E27FC236}">
              <a16:creationId xmlns:a16="http://schemas.microsoft.com/office/drawing/2014/main" id="{00000000-0008-0000-0700-000068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65" name="Text Box 38">
          <a:extLst>
            <a:ext uri="{FF2B5EF4-FFF2-40B4-BE49-F238E27FC236}">
              <a16:creationId xmlns:a16="http://schemas.microsoft.com/office/drawing/2014/main" id="{00000000-0008-0000-0700-000069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66" name="Text Box 38">
          <a:extLst>
            <a:ext uri="{FF2B5EF4-FFF2-40B4-BE49-F238E27FC236}">
              <a16:creationId xmlns:a16="http://schemas.microsoft.com/office/drawing/2014/main" id="{00000000-0008-0000-0700-00006A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667" name="Text Box 38">
          <a:extLst>
            <a:ext uri="{FF2B5EF4-FFF2-40B4-BE49-F238E27FC236}">
              <a16:creationId xmlns:a16="http://schemas.microsoft.com/office/drawing/2014/main" id="{00000000-0008-0000-0700-00006B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68" name="Text Box 38">
          <a:extLst>
            <a:ext uri="{FF2B5EF4-FFF2-40B4-BE49-F238E27FC236}">
              <a16:creationId xmlns:a16="http://schemas.microsoft.com/office/drawing/2014/main" id="{00000000-0008-0000-0700-00006C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669" name="Text Box 38">
          <a:extLst>
            <a:ext uri="{FF2B5EF4-FFF2-40B4-BE49-F238E27FC236}">
              <a16:creationId xmlns:a16="http://schemas.microsoft.com/office/drawing/2014/main" id="{00000000-0008-0000-0700-00006D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2670" name="Text Box 5">
          <a:extLst>
            <a:ext uri="{FF2B5EF4-FFF2-40B4-BE49-F238E27FC236}">
              <a16:creationId xmlns:a16="http://schemas.microsoft.com/office/drawing/2014/main" id="{00000000-0008-0000-0700-00006E0A0000}"/>
            </a:ext>
          </a:extLst>
        </xdr:cNvPr>
        <xdr:cNvSpPr txBox="1">
          <a:spLocks noChangeArrowheads="1"/>
        </xdr:cNvSpPr>
      </xdr:nvSpPr>
      <xdr:spPr bwMode="auto">
        <a:xfrm>
          <a:off x="3952875" y="347853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671" name="Text Box 38">
          <a:extLst>
            <a:ext uri="{FF2B5EF4-FFF2-40B4-BE49-F238E27FC236}">
              <a16:creationId xmlns:a16="http://schemas.microsoft.com/office/drawing/2014/main" id="{00000000-0008-0000-0700-00006F0A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2672" name="Text Box 38">
          <a:extLst>
            <a:ext uri="{FF2B5EF4-FFF2-40B4-BE49-F238E27FC236}">
              <a16:creationId xmlns:a16="http://schemas.microsoft.com/office/drawing/2014/main" id="{00000000-0008-0000-0700-0000700A0000}"/>
            </a:ext>
          </a:extLst>
        </xdr:cNvPr>
        <xdr:cNvSpPr txBox="1">
          <a:spLocks noChangeArrowheads="1"/>
        </xdr:cNvSpPr>
      </xdr:nvSpPr>
      <xdr:spPr bwMode="auto">
        <a:xfrm>
          <a:off x="3952875" y="3478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673" name="Text Box 5">
          <a:extLst>
            <a:ext uri="{FF2B5EF4-FFF2-40B4-BE49-F238E27FC236}">
              <a16:creationId xmlns:a16="http://schemas.microsoft.com/office/drawing/2014/main" id="{00000000-0008-0000-0700-0000710A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674" name="Text Box 5">
          <a:extLst>
            <a:ext uri="{FF2B5EF4-FFF2-40B4-BE49-F238E27FC236}">
              <a16:creationId xmlns:a16="http://schemas.microsoft.com/office/drawing/2014/main" id="{00000000-0008-0000-0700-0000720A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75" name="Text Box 38">
          <a:extLst>
            <a:ext uri="{FF2B5EF4-FFF2-40B4-BE49-F238E27FC236}">
              <a16:creationId xmlns:a16="http://schemas.microsoft.com/office/drawing/2014/main" id="{00000000-0008-0000-0700-000073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76" name="Text Box 38">
          <a:extLst>
            <a:ext uri="{FF2B5EF4-FFF2-40B4-BE49-F238E27FC236}">
              <a16:creationId xmlns:a16="http://schemas.microsoft.com/office/drawing/2014/main" id="{00000000-0008-0000-0700-000074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677" name="Text Box 38">
          <a:extLst>
            <a:ext uri="{FF2B5EF4-FFF2-40B4-BE49-F238E27FC236}">
              <a16:creationId xmlns:a16="http://schemas.microsoft.com/office/drawing/2014/main" id="{00000000-0008-0000-0700-000075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78" name="Text Box 38">
          <a:extLst>
            <a:ext uri="{FF2B5EF4-FFF2-40B4-BE49-F238E27FC236}">
              <a16:creationId xmlns:a16="http://schemas.microsoft.com/office/drawing/2014/main" id="{00000000-0008-0000-0700-000076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79" name="Text Box 38">
          <a:extLst>
            <a:ext uri="{FF2B5EF4-FFF2-40B4-BE49-F238E27FC236}">
              <a16:creationId xmlns:a16="http://schemas.microsoft.com/office/drawing/2014/main" id="{00000000-0008-0000-0700-000077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680" name="Text Box 38">
          <a:extLst>
            <a:ext uri="{FF2B5EF4-FFF2-40B4-BE49-F238E27FC236}">
              <a16:creationId xmlns:a16="http://schemas.microsoft.com/office/drawing/2014/main" id="{00000000-0008-0000-0700-000078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81" name="Text Box 38">
          <a:extLst>
            <a:ext uri="{FF2B5EF4-FFF2-40B4-BE49-F238E27FC236}">
              <a16:creationId xmlns:a16="http://schemas.microsoft.com/office/drawing/2014/main" id="{00000000-0008-0000-0700-000079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682" name="Text Box 38">
          <a:extLst>
            <a:ext uri="{FF2B5EF4-FFF2-40B4-BE49-F238E27FC236}">
              <a16:creationId xmlns:a16="http://schemas.microsoft.com/office/drawing/2014/main" id="{00000000-0008-0000-0700-00007A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83" name="Text Box 38">
          <a:extLst>
            <a:ext uri="{FF2B5EF4-FFF2-40B4-BE49-F238E27FC236}">
              <a16:creationId xmlns:a16="http://schemas.microsoft.com/office/drawing/2014/main" id="{00000000-0008-0000-0700-00007B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84" name="Text Box 38">
          <a:extLst>
            <a:ext uri="{FF2B5EF4-FFF2-40B4-BE49-F238E27FC236}">
              <a16:creationId xmlns:a16="http://schemas.microsoft.com/office/drawing/2014/main" id="{00000000-0008-0000-0700-00007C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685" name="Text Box 38">
          <a:extLst>
            <a:ext uri="{FF2B5EF4-FFF2-40B4-BE49-F238E27FC236}">
              <a16:creationId xmlns:a16="http://schemas.microsoft.com/office/drawing/2014/main" id="{00000000-0008-0000-0700-00007D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86" name="Text Box 38">
          <a:extLst>
            <a:ext uri="{FF2B5EF4-FFF2-40B4-BE49-F238E27FC236}">
              <a16:creationId xmlns:a16="http://schemas.microsoft.com/office/drawing/2014/main" id="{00000000-0008-0000-0700-00007E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87" name="Text Box 38">
          <a:extLst>
            <a:ext uri="{FF2B5EF4-FFF2-40B4-BE49-F238E27FC236}">
              <a16:creationId xmlns:a16="http://schemas.microsoft.com/office/drawing/2014/main" id="{00000000-0008-0000-0700-00007F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2688" name="Text Box 38">
          <a:extLst>
            <a:ext uri="{FF2B5EF4-FFF2-40B4-BE49-F238E27FC236}">
              <a16:creationId xmlns:a16="http://schemas.microsoft.com/office/drawing/2014/main" id="{00000000-0008-0000-0700-0000800A0000}"/>
            </a:ext>
          </a:extLst>
        </xdr:cNvPr>
        <xdr:cNvSpPr txBox="1">
          <a:spLocks noChangeArrowheads="1"/>
        </xdr:cNvSpPr>
      </xdr:nvSpPr>
      <xdr:spPr bwMode="auto">
        <a:xfrm>
          <a:off x="450532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689" name="Text Box 39">
          <a:extLst>
            <a:ext uri="{FF2B5EF4-FFF2-40B4-BE49-F238E27FC236}">
              <a16:creationId xmlns:a16="http://schemas.microsoft.com/office/drawing/2014/main" id="{00000000-0008-0000-0700-0000810A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690" name="Text Box 39">
          <a:extLst>
            <a:ext uri="{FF2B5EF4-FFF2-40B4-BE49-F238E27FC236}">
              <a16:creationId xmlns:a16="http://schemas.microsoft.com/office/drawing/2014/main" id="{00000000-0008-0000-0700-0000820A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691" name="Text Box 39">
          <a:extLst>
            <a:ext uri="{FF2B5EF4-FFF2-40B4-BE49-F238E27FC236}">
              <a16:creationId xmlns:a16="http://schemas.microsoft.com/office/drawing/2014/main" id="{00000000-0008-0000-0700-0000830A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92" name="Text Box 38">
          <a:extLst>
            <a:ext uri="{FF2B5EF4-FFF2-40B4-BE49-F238E27FC236}">
              <a16:creationId xmlns:a16="http://schemas.microsoft.com/office/drawing/2014/main" id="{00000000-0008-0000-0700-000084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693" name="Text Box 38">
          <a:extLst>
            <a:ext uri="{FF2B5EF4-FFF2-40B4-BE49-F238E27FC236}">
              <a16:creationId xmlns:a16="http://schemas.microsoft.com/office/drawing/2014/main" id="{00000000-0008-0000-0700-000085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94" name="Text Box 38">
          <a:extLst>
            <a:ext uri="{FF2B5EF4-FFF2-40B4-BE49-F238E27FC236}">
              <a16:creationId xmlns:a16="http://schemas.microsoft.com/office/drawing/2014/main" id="{00000000-0008-0000-0700-000086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95" name="Text Box 38">
          <a:extLst>
            <a:ext uri="{FF2B5EF4-FFF2-40B4-BE49-F238E27FC236}">
              <a16:creationId xmlns:a16="http://schemas.microsoft.com/office/drawing/2014/main" id="{00000000-0008-0000-0700-000087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96" name="Text Box 38">
          <a:extLst>
            <a:ext uri="{FF2B5EF4-FFF2-40B4-BE49-F238E27FC236}">
              <a16:creationId xmlns:a16="http://schemas.microsoft.com/office/drawing/2014/main" id="{00000000-0008-0000-0700-000088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697" name="Text Box 38">
          <a:extLst>
            <a:ext uri="{FF2B5EF4-FFF2-40B4-BE49-F238E27FC236}">
              <a16:creationId xmlns:a16="http://schemas.microsoft.com/office/drawing/2014/main" id="{00000000-0008-0000-0700-000089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698" name="Text Box 38">
          <a:extLst>
            <a:ext uri="{FF2B5EF4-FFF2-40B4-BE49-F238E27FC236}">
              <a16:creationId xmlns:a16="http://schemas.microsoft.com/office/drawing/2014/main" id="{00000000-0008-0000-0700-00008A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699" name="Text Box 38">
          <a:extLst>
            <a:ext uri="{FF2B5EF4-FFF2-40B4-BE49-F238E27FC236}">
              <a16:creationId xmlns:a16="http://schemas.microsoft.com/office/drawing/2014/main" id="{00000000-0008-0000-0700-00008B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2700" name="Text Box 5">
          <a:extLst>
            <a:ext uri="{FF2B5EF4-FFF2-40B4-BE49-F238E27FC236}">
              <a16:creationId xmlns:a16="http://schemas.microsoft.com/office/drawing/2014/main" id="{00000000-0008-0000-0700-00008C0A0000}"/>
            </a:ext>
          </a:extLst>
        </xdr:cNvPr>
        <xdr:cNvSpPr txBox="1">
          <a:spLocks noChangeArrowheads="1"/>
        </xdr:cNvSpPr>
      </xdr:nvSpPr>
      <xdr:spPr bwMode="auto">
        <a:xfrm>
          <a:off x="3952875" y="347853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701" name="Text Box 38">
          <a:extLst>
            <a:ext uri="{FF2B5EF4-FFF2-40B4-BE49-F238E27FC236}">
              <a16:creationId xmlns:a16="http://schemas.microsoft.com/office/drawing/2014/main" id="{00000000-0008-0000-0700-00008D0A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2702" name="Text Box 38">
          <a:extLst>
            <a:ext uri="{FF2B5EF4-FFF2-40B4-BE49-F238E27FC236}">
              <a16:creationId xmlns:a16="http://schemas.microsoft.com/office/drawing/2014/main" id="{00000000-0008-0000-0700-00008E0A0000}"/>
            </a:ext>
          </a:extLst>
        </xdr:cNvPr>
        <xdr:cNvSpPr txBox="1">
          <a:spLocks noChangeArrowheads="1"/>
        </xdr:cNvSpPr>
      </xdr:nvSpPr>
      <xdr:spPr bwMode="auto">
        <a:xfrm>
          <a:off x="3952875" y="3478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03" name="Text Box 38">
          <a:extLst>
            <a:ext uri="{FF2B5EF4-FFF2-40B4-BE49-F238E27FC236}">
              <a16:creationId xmlns:a16="http://schemas.microsoft.com/office/drawing/2014/main" id="{00000000-0008-0000-0700-00008F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04" name="Text Box 38">
          <a:extLst>
            <a:ext uri="{FF2B5EF4-FFF2-40B4-BE49-F238E27FC236}">
              <a16:creationId xmlns:a16="http://schemas.microsoft.com/office/drawing/2014/main" id="{00000000-0008-0000-0700-000090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705" name="Text Box 38">
          <a:extLst>
            <a:ext uri="{FF2B5EF4-FFF2-40B4-BE49-F238E27FC236}">
              <a16:creationId xmlns:a16="http://schemas.microsoft.com/office/drawing/2014/main" id="{00000000-0008-0000-0700-000091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06" name="Text Box 38">
          <a:extLst>
            <a:ext uri="{FF2B5EF4-FFF2-40B4-BE49-F238E27FC236}">
              <a16:creationId xmlns:a16="http://schemas.microsoft.com/office/drawing/2014/main" id="{00000000-0008-0000-0700-000092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07" name="Text Box 38">
          <a:extLst>
            <a:ext uri="{FF2B5EF4-FFF2-40B4-BE49-F238E27FC236}">
              <a16:creationId xmlns:a16="http://schemas.microsoft.com/office/drawing/2014/main" id="{00000000-0008-0000-0700-000093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708" name="Text Box 38">
          <a:extLst>
            <a:ext uri="{FF2B5EF4-FFF2-40B4-BE49-F238E27FC236}">
              <a16:creationId xmlns:a16="http://schemas.microsoft.com/office/drawing/2014/main" id="{00000000-0008-0000-0700-000094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09" name="Text Box 38">
          <a:extLst>
            <a:ext uri="{FF2B5EF4-FFF2-40B4-BE49-F238E27FC236}">
              <a16:creationId xmlns:a16="http://schemas.microsoft.com/office/drawing/2014/main" id="{00000000-0008-0000-0700-000095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710" name="Text Box 38">
          <a:extLst>
            <a:ext uri="{FF2B5EF4-FFF2-40B4-BE49-F238E27FC236}">
              <a16:creationId xmlns:a16="http://schemas.microsoft.com/office/drawing/2014/main" id="{00000000-0008-0000-0700-000096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11" name="Text Box 38">
          <a:extLst>
            <a:ext uri="{FF2B5EF4-FFF2-40B4-BE49-F238E27FC236}">
              <a16:creationId xmlns:a16="http://schemas.microsoft.com/office/drawing/2014/main" id="{00000000-0008-0000-0700-000097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12" name="Text Box 38">
          <a:extLst>
            <a:ext uri="{FF2B5EF4-FFF2-40B4-BE49-F238E27FC236}">
              <a16:creationId xmlns:a16="http://schemas.microsoft.com/office/drawing/2014/main" id="{00000000-0008-0000-0700-000098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713" name="Text Box 38">
          <a:extLst>
            <a:ext uri="{FF2B5EF4-FFF2-40B4-BE49-F238E27FC236}">
              <a16:creationId xmlns:a16="http://schemas.microsoft.com/office/drawing/2014/main" id="{00000000-0008-0000-0700-000099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14" name="Text Box 38">
          <a:extLst>
            <a:ext uri="{FF2B5EF4-FFF2-40B4-BE49-F238E27FC236}">
              <a16:creationId xmlns:a16="http://schemas.microsoft.com/office/drawing/2014/main" id="{00000000-0008-0000-0700-00009A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15" name="Text Box 38">
          <a:extLst>
            <a:ext uri="{FF2B5EF4-FFF2-40B4-BE49-F238E27FC236}">
              <a16:creationId xmlns:a16="http://schemas.microsoft.com/office/drawing/2014/main" id="{00000000-0008-0000-0700-00009B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2716" name="Text Box 38">
          <a:extLst>
            <a:ext uri="{FF2B5EF4-FFF2-40B4-BE49-F238E27FC236}">
              <a16:creationId xmlns:a16="http://schemas.microsoft.com/office/drawing/2014/main" id="{00000000-0008-0000-0700-00009C0A0000}"/>
            </a:ext>
          </a:extLst>
        </xdr:cNvPr>
        <xdr:cNvSpPr txBox="1">
          <a:spLocks noChangeArrowheads="1"/>
        </xdr:cNvSpPr>
      </xdr:nvSpPr>
      <xdr:spPr bwMode="auto">
        <a:xfrm>
          <a:off x="450532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717" name="Text Box 39">
          <a:extLst>
            <a:ext uri="{FF2B5EF4-FFF2-40B4-BE49-F238E27FC236}">
              <a16:creationId xmlns:a16="http://schemas.microsoft.com/office/drawing/2014/main" id="{00000000-0008-0000-0700-00009D0A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718" name="Text Box 39">
          <a:extLst>
            <a:ext uri="{FF2B5EF4-FFF2-40B4-BE49-F238E27FC236}">
              <a16:creationId xmlns:a16="http://schemas.microsoft.com/office/drawing/2014/main" id="{00000000-0008-0000-0700-00009E0A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719" name="Text Box 39">
          <a:extLst>
            <a:ext uri="{FF2B5EF4-FFF2-40B4-BE49-F238E27FC236}">
              <a16:creationId xmlns:a16="http://schemas.microsoft.com/office/drawing/2014/main" id="{00000000-0008-0000-0700-00009F0A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20" name="Text Box 38">
          <a:extLst>
            <a:ext uri="{FF2B5EF4-FFF2-40B4-BE49-F238E27FC236}">
              <a16:creationId xmlns:a16="http://schemas.microsoft.com/office/drawing/2014/main" id="{00000000-0008-0000-0700-0000A0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721" name="Text Box 38">
          <a:extLst>
            <a:ext uri="{FF2B5EF4-FFF2-40B4-BE49-F238E27FC236}">
              <a16:creationId xmlns:a16="http://schemas.microsoft.com/office/drawing/2014/main" id="{00000000-0008-0000-0700-0000A1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22" name="Text Box 38">
          <a:extLst>
            <a:ext uri="{FF2B5EF4-FFF2-40B4-BE49-F238E27FC236}">
              <a16:creationId xmlns:a16="http://schemas.microsoft.com/office/drawing/2014/main" id="{00000000-0008-0000-0700-0000A2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23" name="Text Box 38">
          <a:extLst>
            <a:ext uri="{FF2B5EF4-FFF2-40B4-BE49-F238E27FC236}">
              <a16:creationId xmlns:a16="http://schemas.microsoft.com/office/drawing/2014/main" id="{00000000-0008-0000-0700-0000A3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24" name="Text Box 38">
          <a:extLst>
            <a:ext uri="{FF2B5EF4-FFF2-40B4-BE49-F238E27FC236}">
              <a16:creationId xmlns:a16="http://schemas.microsoft.com/office/drawing/2014/main" id="{00000000-0008-0000-0700-0000A4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725" name="Text Box 38">
          <a:extLst>
            <a:ext uri="{FF2B5EF4-FFF2-40B4-BE49-F238E27FC236}">
              <a16:creationId xmlns:a16="http://schemas.microsoft.com/office/drawing/2014/main" id="{00000000-0008-0000-0700-0000A5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726" name="Text Box 5">
          <a:extLst>
            <a:ext uri="{FF2B5EF4-FFF2-40B4-BE49-F238E27FC236}">
              <a16:creationId xmlns:a16="http://schemas.microsoft.com/office/drawing/2014/main" id="{00000000-0008-0000-0700-0000A60A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727" name="Text Box 5">
          <a:extLst>
            <a:ext uri="{FF2B5EF4-FFF2-40B4-BE49-F238E27FC236}">
              <a16:creationId xmlns:a16="http://schemas.microsoft.com/office/drawing/2014/main" id="{00000000-0008-0000-0700-0000A70A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728" name="Text Box 38">
          <a:extLst>
            <a:ext uri="{FF2B5EF4-FFF2-40B4-BE49-F238E27FC236}">
              <a16:creationId xmlns:a16="http://schemas.microsoft.com/office/drawing/2014/main" id="{00000000-0008-0000-0700-0000A8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729" name="Text Box 38">
          <a:extLst>
            <a:ext uri="{FF2B5EF4-FFF2-40B4-BE49-F238E27FC236}">
              <a16:creationId xmlns:a16="http://schemas.microsoft.com/office/drawing/2014/main" id="{00000000-0008-0000-0700-0000A9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304800</xdr:colOff>
      <xdr:row>160</xdr:row>
      <xdr:rowOff>0</xdr:rowOff>
    </xdr:from>
    <xdr:ext cx="76200" cy="542925"/>
    <xdr:sp macro="" textlink="">
      <xdr:nvSpPr>
        <xdr:cNvPr id="2730" name="Text Box 38">
          <a:extLst>
            <a:ext uri="{FF2B5EF4-FFF2-40B4-BE49-F238E27FC236}">
              <a16:creationId xmlns:a16="http://schemas.microsoft.com/office/drawing/2014/main" id="{00000000-0008-0000-0700-0000AA0A0000}"/>
            </a:ext>
          </a:extLst>
        </xdr:cNvPr>
        <xdr:cNvSpPr txBox="1">
          <a:spLocks noChangeArrowheads="1"/>
        </xdr:cNvSpPr>
      </xdr:nvSpPr>
      <xdr:spPr bwMode="auto">
        <a:xfrm>
          <a:off x="7686675" y="34785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731" name="Text Box 38">
          <a:extLst>
            <a:ext uri="{FF2B5EF4-FFF2-40B4-BE49-F238E27FC236}">
              <a16:creationId xmlns:a16="http://schemas.microsoft.com/office/drawing/2014/main" id="{00000000-0008-0000-0700-0000AB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732" name="Text Box 38">
          <a:extLst>
            <a:ext uri="{FF2B5EF4-FFF2-40B4-BE49-F238E27FC236}">
              <a16:creationId xmlns:a16="http://schemas.microsoft.com/office/drawing/2014/main" id="{00000000-0008-0000-0700-0000AC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42925"/>
    <xdr:sp macro="" textlink="">
      <xdr:nvSpPr>
        <xdr:cNvPr id="2733" name="Text Box 38">
          <a:extLst>
            <a:ext uri="{FF2B5EF4-FFF2-40B4-BE49-F238E27FC236}">
              <a16:creationId xmlns:a16="http://schemas.microsoft.com/office/drawing/2014/main" id="{00000000-0008-0000-0700-0000AD0A0000}"/>
            </a:ext>
          </a:extLst>
        </xdr:cNvPr>
        <xdr:cNvSpPr txBox="1">
          <a:spLocks noChangeArrowheads="1"/>
        </xdr:cNvSpPr>
      </xdr:nvSpPr>
      <xdr:spPr bwMode="auto">
        <a:xfrm>
          <a:off x="3952875" y="34785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734" name="Text Box 38">
          <a:extLst>
            <a:ext uri="{FF2B5EF4-FFF2-40B4-BE49-F238E27FC236}">
              <a16:creationId xmlns:a16="http://schemas.microsoft.com/office/drawing/2014/main" id="{00000000-0008-0000-0700-0000AE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42925"/>
    <xdr:sp macro="" textlink="">
      <xdr:nvSpPr>
        <xdr:cNvPr id="2735" name="Text Box 38">
          <a:extLst>
            <a:ext uri="{FF2B5EF4-FFF2-40B4-BE49-F238E27FC236}">
              <a16:creationId xmlns:a16="http://schemas.microsoft.com/office/drawing/2014/main" id="{00000000-0008-0000-0700-0000AF0A0000}"/>
            </a:ext>
          </a:extLst>
        </xdr:cNvPr>
        <xdr:cNvSpPr txBox="1">
          <a:spLocks noChangeArrowheads="1"/>
        </xdr:cNvSpPr>
      </xdr:nvSpPr>
      <xdr:spPr bwMode="auto">
        <a:xfrm>
          <a:off x="3952875" y="34785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736" name="Text Box 38">
          <a:extLst>
            <a:ext uri="{FF2B5EF4-FFF2-40B4-BE49-F238E27FC236}">
              <a16:creationId xmlns:a16="http://schemas.microsoft.com/office/drawing/2014/main" id="{00000000-0008-0000-0700-0000B0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737" name="Text Box 38">
          <a:extLst>
            <a:ext uri="{FF2B5EF4-FFF2-40B4-BE49-F238E27FC236}">
              <a16:creationId xmlns:a16="http://schemas.microsoft.com/office/drawing/2014/main" id="{00000000-0008-0000-0700-0000B1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42925"/>
    <xdr:sp macro="" textlink="">
      <xdr:nvSpPr>
        <xdr:cNvPr id="2738" name="Text Box 38">
          <a:extLst>
            <a:ext uri="{FF2B5EF4-FFF2-40B4-BE49-F238E27FC236}">
              <a16:creationId xmlns:a16="http://schemas.microsoft.com/office/drawing/2014/main" id="{00000000-0008-0000-0700-0000B20A0000}"/>
            </a:ext>
          </a:extLst>
        </xdr:cNvPr>
        <xdr:cNvSpPr txBox="1">
          <a:spLocks noChangeArrowheads="1"/>
        </xdr:cNvSpPr>
      </xdr:nvSpPr>
      <xdr:spPr bwMode="auto">
        <a:xfrm>
          <a:off x="3952875" y="34785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739" name="Text Box 38">
          <a:extLst>
            <a:ext uri="{FF2B5EF4-FFF2-40B4-BE49-F238E27FC236}">
              <a16:creationId xmlns:a16="http://schemas.microsoft.com/office/drawing/2014/main" id="{00000000-0008-0000-0700-0000B3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740" name="Text Box 38">
          <a:extLst>
            <a:ext uri="{FF2B5EF4-FFF2-40B4-BE49-F238E27FC236}">
              <a16:creationId xmlns:a16="http://schemas.microsoft.com/office/drawing/2014/main" id="{00000000-0008-0000-0700-0000B4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552450"/>
    <xdr:sp macro="" textlink="">
      <xdr:nvSpPr>
        <xdr:cNvPr id="2742" name="Text Box 39">
          <a:extLst>
            <a:ext uri="{FF2B5EF4-FFF2-40B4-BE49-F238E27FC236}">
              <a16:creationId xmlns:a16="http://schemas.microsoft.com/office/drawing/2014/main" id="{00000000-0008-0000-0700-0000B60A0000}"/>
            </a:ext>
          </a:extLst>
        </xdr:cNvPr>
        <xdr:cNvSpPr txBox="1">
          <a:spLocks noChangeArrowheads="1"/>
        </xdr:cNvSpPr>
      </xdr:nvSpPr>
      <xdr:spPr bwMode="auto">
        <a:xfrm>
          <a:off x="4143375" y="34785300"/>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552450"/>
    <xdr:sp macro="" textlink="">
      <xdr:nvSpPr>
        <xdr:cNvPr id="2743" name="Text Box 39">
          <a:extLst>
            <a:ext uri="{FF2B5EF4-FFF2-40B4-BE49-F238E27FC236}">
              <a16:creationId xmlns:a16="http://schemas.microsoft.com/office/drawing/2014/main" id="{00000000-0008-0000-0700-0000B70A0000}"/>
            </a:ext>
          </a:extLst>
        </xdr:cNvPr>
        <xdr:cNvSpPr txBox="1">
          <a:spLocks noChangeArrowheads="1"/>
        </xdr:cNvSpPr>
      </xdr:nvSpPr>
      <xdr:spPr bwMode="auto">
        <a:xfrm>
          <a:off x="4143375" y="34785300"/>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744" name="Text Box 38">
          <a:extLst>
            <a:ext uri="{FF2B5EF4-FFF2-40B4-BE49-F238E27FC236}">
              <a16:creationId xmlns:a16="http://schemas.microsoft.com/office/drawing/2014/main" id="{00000000-0008-0000-0700-0000B8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42925"/>
    <xdr:sp macro="" textlink="">
      <xdr:nvSpPr>
        <xdr:cNvPr id="2745" name="Text Box 38">
          <a:extLst>
            <a:ext uri="{FF2B5EF4-FFF2-40B4-BE49-F238E27FC236}">
              <a16:creationId xmlns:a16="http://schemas.microsoft.com/office/drawing/2014/main" id="{00000000-0008-0000-0700-0000B90A0000}"/>
            </a:ext>
          </a:extLst>
        </xdr:cNvPr>
        <xdr:cNvSpPr txBox="1">
          <a:spLocks noChangeArrowheads="1"/>
        </xdr:cNvSpPr>
      </xdr:nvSpPr>
      <xdr:spPr bwMode="auto">
        <a:xfrm>
          <a:off x="3952875" y="34785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746" name="Text Box 38">
          <a:extLst>
            <a:ext uri="{FF2B5EF4-FFF2-40B4-BE49-F238E27FC236}">
              <a16:creationId xmlns:a16="http://schemas.microsoft.com/office/drawing/2014/main" id="{00000000-0008-0000-0700-0000BA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747" name="Text Box 38">
          <a:extLst>
            <a:ext uri="{FF2B5EF4-FFF2-40B4-BE49-F238E27FC236}">
              <a16:creationId xmlns:a16="http://schemas.microsoft.com/office/drawing/2014/main" id="{00000000-0008-0000-0700-0000BB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523875"/>
    <xdr:sp macro="" textlink="">
      <xdr:nvSpPr>
        <xdr:cNvPr id="2748" name="Text Box 38">
          <a:extLst>
            <a:ext uri="{FF2B5EF4-FFF2-40B4-BE49-F238E27FC236}">
              <a16:creationId xmlns:a16="http://schemas.microsoft.com/office/drawing/2014/main" id="{00000000-0008-0000-0700-0000BC0A0000}"/>
            </a:ext>
          </a:extLst>
        </xdr:cNvPr>
        <xdr:cNvSpPr txBox="1">
          <a:spLocks noChangeArrowheads="1"/>
        </xdr:cNvSpPr>
      </xdr:nvSpPr>
      <xdr:spPr bwMode="auto">
        <a:xfrm>
          <a:off x="3952875" y="34785300"/>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50" name="Text Box 38">
          <a:extLst>
            <a:ext uri="{FF2B5EF4-FFF2-40B4-BE49-F238E27FC236}">
              <a16:creationId xmlns:a16="http://schemas.microsoft.com/office/drawing/2014/main" id="{00000000-0008-0000-0700-0000BE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751" name="Text Box 38">
          <a:extLst>
            <a:ext uri="{FF2B5EF4-FFF2-40B4-BE49-F238E27FC236}">
              <a16:creationId xmlns:a16="http://schemas.microsoft.com/office/drawing/2014/main" id="{00000000-0008-0000-0700-0000BF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2752" name="Text Box 5">
          <a:extLst>
            <a:ext uri="{FF2B5EF4-FFF2-40B4-BE49-F238E27FC236}">
              <a16:creationId xmlns:a16="http://schemas.microsoft.com/office/drawing/2014/main" id="{00000000-0008-0000-0700-0000C00A0000}"/>
            </a:ext>
          </a:extLst>
        </xdr:cNvPr>
        <xdr:cNvSpPr txBox="1">
          <a:spLocks noChangeArrowheads="1"/>
        </xdr:cNvSpPr>
      </xdr:nvSpPr>
      <xdr:spPr bwMode="auto">
        <a:xfrm>
          <a:off x="3952875" y="347853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753" name="Text Box 38">
          <a:extLst>
            <a:ext uri="{FF2B5EF4-FFF2-40B4-BE49-F238E27FC236}">
              <a16:creationId xmlns:a16="http://schemas.microsoft.com/office/drawing/2014/main" id="{00000000-0008-0000-0700-0000C10A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2754" name="Text Box 38">
          <a:extLst>
            <a:ext uri="{FF2B5EF4-FFF2-40B4-BE49-F238E27FC236}">
              <a16:creationId xmlns:a16="http://schemas.microsoft.com/office/drawing/2014/main" id="{00000000-0008-0000-0700-0000C20A0000}"/>
            </a:ext>
          </a:extLst>
        </xdr:cNvPr>
        <xdr:cNvSpPr txBox="1">
          <a:spLocks noChangeArrowheads="1"/>
        </xdr:cNvSpPr>
      </xdr:nvSpPr>
      <xdr:spPr bwMode="auto">
        <a:xfrm>
          <a:off x="3952875" y="3478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755" name="Text Box 5">
          <a:extLst>
            <a:ext uri="{FF2B5EF4-FFF2-40B4-BE49-F238E27FC236}">
              <a16:creationId xmlns:a16="http://schemas.microsoft.com/office/drawing/2014/main" id="{00000000-0008-0000-0700-0000C30A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756" name="Text Box 5">
          <a:extLst>
            <a:ext uri="{FF2B5EF4-FFF2-40B4-BE49-F238E27FC236}">
              <a16:creationId xmlns:a16="http://schemas.microsoft.com/office/drawing/2014/main" id="{00000000-0008-0000-0700-0000C40A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57" name="Text Box 38">
          <a:extLst>
            <a:ext uri="{FF2B5EF4-FFF2-40B4-BE49-F238E27FC236}">
              <a16:creationId xmlns:a16="http://schemas.microsoft.com/office/drawing/2014/main" id="{00000000-0008-0000-0700-0000C5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58" name="Text Box 38">
          <a:extLst>
            <a:ext uri="{FF2B5EF4-FFF2-40B4-BE49-F238E27FC236}">
              <a16:creationId xmlns:a16="http://schemas.microsoft.com/office/drawing/2014/main" id="{00000000-0008-0000-0700-0000C6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759" name="Text Box 38">
          <a:extLst>
            <a:ext uri="{FF2B5EF4-FFF2-40B4-BE49-F238E27FC236}">
              <a16:creationId xmlns:a16="http://schemas.microsoft.com/office/drawing/2014/main" id="{00000000-0008-0000-0700-0000C7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60" name="Text Box 38">
          <a:extLst>
            <a:ext uri="{FF2B5EF4-FFF2-40B4-BE49-F238E27FC236}">
              <a16:creationId xmlns:a16="http://schemas.microsoft.com/office/drawing/2014/main" id="{00000000-0008-0000-0700-0000C8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61" name="Text Box 38">
          <a:extLst>
            <a:ext uri="{FF2B5EF4-FFF2-40B4-BE49-F238E27FC236}">
              <a16:creationId xmlns:a16="http://schemas.microsoft.com/office/drawing/2014/main" id="{00000000-0008-0000-0700-0000C9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762" name="Text Box 38">
          <a:extLst>
            <a:ext uri="{FF2B5EF4-FFF2-40B4-BE49-F238E27FC236}">
              <a16:creationId xmlns:a16="http://schemas.microsoft.com/office/drawing/2014/main" id="{00000000-0008-0000-0700-0000CA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63" name="Text Box 38">
          <a:extLst>
            <a:ext uri="{FF2B5EF4-FFF2-40B4-BE49-F238E27FC236}">
              <a16:creationId xmlns:a16="http://schemas.microsoft.com/office/drawing/2014/main" id="{00000000-0008-0000-0700-0000CB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764" name="Text Box 38">
          <a:extLst>
            <a:ext uri="{FF2B5EF4-FFF2-40B4-BE49-F238E27FC236}">
              <a16:creationId xmlns:a16="http://schemas.microsoft.com/office/drawing/2014/main" id="{00000000-0008-0000-0700-0000CC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65" name="Text Box 38">
          <a:extLst>
            <a:ext uri="{FF2B5EF4-FFF2-40B4-BE49-F238E27FC236}">
              <a16:creationId xmlns:a16="http://schemas.microsoft.com/office/drawing/2014/main" id="{00000000-0008-0000-0700-0000CD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66" name="Text Box 38">
          <a:extLst>
            <a:ext uri="{FF2B5EF4-FFF2-40B4-BE49-F238E27FC236}">
              <a16:creationId xmlns:a16="http://schemas.microsoft.com/office/drawing/2014/main" id="{00000000-0008-0000-0700-0000CE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767" name="Text Box 38">
          <a:extLst>
            <a:ext uri="{FF2B5EF4-FFF2-40B4-BE49-F238E27FC236}">
              <a16:creationId xmlns:a16="http://schemas.microsoft.com/office/drawing/2014/main" id="{00000000-0008-0000-0700-0000CF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68" name="Text Box 38">
          <a:extLst>
            <a:ext uri="{FF2B5EF4-FFF2-40B4-BE49-F238E27FC236}">
              <a16:creationId xmlns:a16="http://schemas.microsoft.com/office/drawing/2014/main" id="{00000000-0008-0000-0700-0000D0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69" name="Text Box 38">
          <a:extLst>
            <a:ext uri="{FF2B5EF4-FFF2-40B4-BE49-F238E27FC236}">
              <a16:creationId xmlns:a16="http://schemas.microsoft.com/office/drawing/2014/main" id="{00000000-0008-0000-0700-0000D1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2770" name="Text Box 38">
          <a:extLst>
            <a:ext uri="{FF2B5EF4-FFF2-40B4-BE49-F238E27FC236}">
              <a16:creationId xmlns:a16="http://schemas.microsoft.com/office/drawing/2014/main" id="{00000000-0008-0000-0700-0000D20A0000}"/>
            </a:ext>
          </a:extLst>
        </xdr:cNvPr>
        <xdr:cNvSpPr txBox="1">
          <a:spLocks noChangeArrowheads="1"/>
        </xdr:cNvSpPr>
      </xdr:nvSpPr>
      <xdr:spPr bwMode="auto">
        <a:xfrm>
          <a:off x="450532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771" name="Text Box 39">
          <a:extLst>
            <a:ext uri="{FF2B5EF4-FFF2-40B4-BE49-F238E27FC236}">
              <a16:creationId xmlns:a16="http://schemas.microsoft.com/office/drawing/2014/main" id="{00000000-0008-0000-0700-0000D30A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772" name="Text Box 39">
          <a:extLst>
            <a:ext uri="{FF2B5EF4-FFF2-40B4-BE49-F238E27FC236}">
              <a16:creationId xmlns:a16="http://schemas.microsoft.com/office/drawing/2014/main" id="{00000000-0008-0000-0700-0000D40A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773" name="Text Box 39">
          <a:extLst>
            <a:ext uri="{FF2B5EF4-FFF2-40B4-BE49-F238E27FC236}">
              <a16:creationId xmlns:a16="http://schemas.microsoft.com/office/drawing/2014/main" id="{00000000-0008-0000-0700-0000D50A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74" name="Text Box 38">
          <a:extLst>
            <a:ext uri="{FF2B5EF4-FFF2-40B4-BE49-F238E27FC236}">
              <a16:creationId xmlns:a16="http://schemas.microsoft.com/office/drawing/2014/main" id="{00000000-0008-0000-0700-0000D6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775" name="Text Box 38">
          <a:extLst>
            <a:ext uri="{FF2B5EF4-FFF2-40B4-BE49-F238E27FC236}">
              <a16:creationId xmlns:a16="http://schemas.microsoft.com/office/drawing/2014/main" id="{00000000-0008-0000-0700-0000D7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76" name="Text Box 38">
          <a:extLst>
            <a:ext uri="{FF2B5EF4-FFF2-40B4-BE49-F238E27FC236}">
              <a16:creationId xmlns:a16="http://schemas.microsoft.com/office/drawing/2014/main" id="{00000000-0008-0000-0700-0000D8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77" name="Text Box 38">
          <a:extLst>
            <a:ext uri="{FF2B5EF4-FFF2-40B4-BE49-F238E27FC236}">
              <a16:creationId xmlns:a16="http://schemas.microsoft.com/office/drawing/2014/main" id="{00000000-0008-0000-0700-0000D9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78" name="Text Box 38">
          <a:extLst>
            <a:ext uri="{FF2B5EF4-FFF2-40B4-BE49-F238E27FC236}">
              <a16:creationId xmlns:a16="http://schemas.microsoft.com/office/drawing/2014/main" id="{00000000-0008-0000-0700-0000DA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779" name="Text Box 38">
          <a:extLst>
            <a:ext uri="{FF2B5EF4-FFF2-40B4-BE49-F238E27FC236}">
              <a16:creationId xmlns:a16="http://schemas.microsoft.com/office/drawing/2014/main" id="{00000000-0008-0000-0700-0000DB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80" name="Text Box 38">
          <a:extLst>
            <a:ext uri="{FF2B5EF4-FFF2-40B4-BE49-F238E27FC236}">
              <a16:creationId xmlns:a16="http://schemas.microsoft.com/office/drawing/2014/main" id="{00000000-0008-0000-0700-0000DC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781" name="Text Box 38">
          <a:extLst>
            <a:ext uri="{FF2B5EF4-FFF2-40B4-BE49-F238E27FC236}">
              <a16:creationId xmlns:a16="http://schemas.microsoft.com/office/drawing/2014/main" id="{00000000-0008-0000-0700-0000DD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2782" name="Text Box 5">
          <a:extLst>
            <a:ext uri="{FF2B5EF4-FFF2-40B4-BE49-F238E27FC236}">
              <a16:creationId xmlns:a16="http://schemas.microsoft.com/office/drawing/2014/main" id="{00000000-0008-0000-0700-0000DE0A0000}"/>
            </a:ext>
          </a:extLst>
        </xdr:cNvPr>
        <xdr:cNvSpPr txBox="1">
          <a:spLocks noChangeArrowheads="1"/>
        </xdr:cNvSpPr>
      </xdr:nvSpPr>
      <xdr:spPr bwMode="auto">
        <a:xfrm>
          <a:off x="3952875" y="347853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783" name="Text Box 38">
          <a:extLst>
            <a:ext uri="{FF2B5EF4-FFF2-40B4-BE49-F238E27FC236}">
              <a16:creationId xmlns:a16="http://schemas.microsoft.com/office/drawing/2014/main" id="{00000000-0008-0000-0700-0000DF0A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2784" name="Text Box 38">
          <a:extLst>
            <a:ext uri="{FF2B5EF4-FFF2-40B4-BE49-F238E27FC236}">
              <a16:creationId xmlns:a16="http://schemas.microsoft.com/office/drawing/2014/main" id="{00000000-0008-0000-0700-0000E00A0000}"/>
            </a:ext>
          </a:extLst>
        </xdr:cNvPr>
        <xdr:cNvSpPr txBox="1">
          <a:spLocks noChangeArrowheads="1"/>
        </xdr:cNvSpPr>
      </xdr:nvSpPr>
      <xdr:spPr bwMode="auto">
        <a:xfrm>
          <a:off x="3952875" y="3478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785" name="Text Box 5">
          <a:extLst>
            <a:ext uri="{FF2B5EF4-FFF2-40B4-BE49-F238E27FC236}">
              <a16:creationId xmlns:a16="http://schemas.microsoft.com/office/drawing/2014/main" id="{00000000-0008-0000-0700-0000E10A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786" name="Text Box 5">
          <a:extLst>
            <a:ext uri="{FF2B5EF4-FFF2-40B4-BE49-F238E27FC236}">
              <a16:creationId xmlns:a16="http://schemas.microsoft.com/office/drawing/2014/main" id="{00000000-0008-0000-0700-0000E20A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87" name="Text Box 38">
          <a:extLst>
            <a:ext uri="{FF2B5EF4-FFF2-40B4-BE49-F238E27FC236}">
              <a16:creationId xmlns:a16="http://schemas.microsoft.com/office/drawing/2014/main" id="{00000000-0008-0000-0700-0000E3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88" name="Text Box 38">
          <a:extLst>
            <a:ext uri="{FF2B5EF4-FFF2-40B4-BE49-F238E27FC236}">
              <a16:creationId xmlns:a16="http://schemas.microsoft.com/office/drawing/2014/main" id="{00000000-0008-0000-0700-0000E4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789" name="Text Box 38">
          <a:extLst>
            <a:ext uri="{FF2B5EF4-FFF2-40B4-BE49-F238E27FC236}">
              <a16:creationId xmlns:a16="http://schemas.microsoft.com/office/drawing/2014/main" id="{00000000-0008-0000-0700-0000E5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90" name="Text Box 38">
          <a:extLst>
            <a:ext uri="{FF2B5EF4-FFF2-40B4-BE49-F238E27FC236}">
              <a16:creationId xmlns:a16="http://schemas.microsoft.com/office/drawing/2014/main" id="{00000000-0008-0000-0700-0000E6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91" name="Text Box 38">
          <a:extLst>
            <a:ext uri="{FF2B5EF4-FFF2-40B4-BE49-F238E27FC236}">
              <a16:creationId xmlns:a16="http://schemas.microsoft.com/office/drawing/2014/main" id="{00000000-0008-0000-0700-0000E7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792" name="Text Box 38">
          <a:extLst>
            <a:ext uri="{FF2B5EF4-FFF2-40B4-BE49-F238E27FC236}">
              <a16:creationId xmlns:a16="http://schemas.microsoft.com/office/drawing/2014/main" id="{00000000-0008-0000-0700-0000E8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93" name="Text Box 38">
          <a:extLst>
            <a:ext uri="{FF2B5EF4-FFF2-40B4-BE49-F238E27FC236}">
              <a16:creationId xmlns:a16="http://schemas.microsoft.com/office/drawing/2014/main" id="{00000000-0008-0000-0700-0000E9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794" name="Text Box 38">
          <a:extLst>
            <a:ext uri="{FF2B5EF4-FFF2-40B4-BE49-F238E27FC236}">
              <a16:creationId xmlns:a16="http://schemas.microsoft.com/office/drawing/2014/main" id="{00000000-0008-0000-0700-0000EA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95" name="Text Box 38">
          <a:extLst>
            <a:ext uri="{FF2B5EF4-FFF2-40B4-BE49-F238E27FC236}">
              <a16:creationId xmlns:a16="http://schemas.microsoft.com/office/drawing/2014/main" id="{00000000-0008-0000-0700-0000EB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96" name="Text Box 38">
          <a:extLst>
            <a:ext uri="{FF2B5EF4-FFF2-40B4-BE49-F238E27FC236}">
              <a16:creationId xmlns:a16="http://schemas.microsoft.com/office/drawing/2014/main" id="{00000000-0008-0000-0700-0000EC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797" name="Text Box 38">
          <a:extLst>
            <a:ext uri="{FF2B5EF4-FFF2-40B4-BE49-F238E27FC236}">
              <a16:creationId xmlns:a16="http://schemas.microsoft.com/office/drawing/2014/main" id="{00000000-0008-0000-0700-0000ED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98" name="Text Box 38">
          <a:extLst>
            <a:ext uri="{FF2B5EF4-FFF2-40B4-BE49-F238E27FC236}">
              <a16:creationId xmlns:a16="http://schemas.microsoft.com/office/drawing/2014/main" id="{00000000-0008-0000-0700-0000EE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799" name="Text Box 38">
          <a:extLst>
            <a:ext uri="{FF2B5EF4-FFF2-40B4-BE49-F238E27FC236}">
              <a16:creationId xmlns:a16="http://schemas.microsoft.com/office/drawing/2014/main" id="{00000000-0008-0000-0700-0000EF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160</xdr:row>
      <xdr:rowOff>0</xdr:rowOff>
    </xdr:from>
    <xdr:ext cx="76200" cy="209550"/>
    <xdr:sp macro="" textlink="">
      <xdr:nvSpPr>
        <xdr:cNvPr id="2800" name="Text Box 38">
          <a:extLst>
            <a:ext uri="{FF2B5EF4-FFF2-40B4-BE49-F238E27FC236}">
              <a16:creationId xmlns:a16="http://schemas.microsoft.com/office/drawing/2014/main" id="{00000000-0008-0000-0700-0000F00A0000}"/>
            </a:ext>
          </a:extLst>
        </xdr:cNvPr>
        <xdr:cNvSpPr txBox="1">
          <a:spLocks noChangeArrowheads="1"/>
        </xdr:cNvSpPr>
      </xdr:nvSpPr>
      <xdr:spPr bwMode="auto">
        <a:xfrm>
          <a:off x="450532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801" name="Text Box 39">
          <a:extLst>
            <a:ext uri="{FF2B5EF4-FFF2-40B4-BE49-F238E27FC236}">
              <a16:creationId xmlns:a16="http://schemas.microsoft.com/office/drawing/2014/main" id="{00000000-0008-0000-0700-0000F10A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802" name="Text Box 39">
          <a:extLst>
            <a:ext uri="{FF2B5EF4-FFF2-40B4-BE49-F238E27FC236}">
              <a16:creationId xmlns:a16="http://schemas.microsoft.com/office/drawing/2014/main" id="{00000000-0008-0000-0700-0000F20A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803" name="Text Box 39">
          <a:extLst>
            <a:ext uri="{FF2B5EF4-FFF2-40B4-BE49-F238E27FC236}">
              <a16:creationId xmlns:a16="http://schemas.microsoft.com/office/drawing/2014/main" id="{00000000-0008-0000-0700-0000F30A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04" name="Text Box 38">
          <a:extLst>
            <a:ext uri="{FF2B5EF4-FFF2-40B4-BE49-F238E27FC236}">
              <a16:creationId xmlns:a16="http://schemas.microsoft.com/office/drawing/2014/main" id="{00000000-0008-0000-0700-0000F4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805" name="Text Box 38">
          <a:extLst>
            <a:ext uri="{FF2B5EF4-FFF2-40B4-BE49-F238E27FC236}">
              <a16:creationId xmlns:a16="http://schemas.microsoft.com/office/drawing/2014/main" id="{00000000-0008-0000-0700-0000F5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06" name="Text Box 38">
          <a:extLst>
            <a:ext uri="{FF2B5EF4-FFF2-40B4-BE49-F238E27FC236}">
              <a16:creationId xmlns:a16="http://schemas.microsoft.com/office/drawing/2014/main" id="{00000000-0008-0000-0700-0000F6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07" name="Text Box 38">
          <a:extLst>
            <a:ext uri="{FF2B5EF4-FFF2-40B4-BE49-F238E27FC236}">
              <a16:creationId xmlns:a16="http://schemas.microsoft.com/office/drawing/2014/main" id="{00000000-0008-0000-0700-0000F7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08" name="Text Box 38">
          <a:extLst>
            <a:ext uri="{FF2B5EF4-FFF2-40B4-BE49-F238E27FC236}">
              <a16:creationId xmlns:a16="http://schemas.microsoft.com/office/drawing/2014/main" id="{00000000-0008-0000-0700-0000F8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809" name="Text Box 38">
          <a:extLst>
            <a:ext uri="{FF2B5EF4-FFF2-40B4-BE49-F238E27FC236}">
              <a16:creationId xmlns:a16="http://schemas.microsoft.com/office/drawing/2014/main" id="{00000000-0008-0000-0700-0000F9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10" name="Text Box 38">
          <a:extLst>
            <a:ext uri="{FF2B5EF4-FFF2-40B4-BE49-F238E27FC236}">
              <a16:creationId xmlns:a16="http://schemas.microsoft.com/office/drawing/2014/main" id="{00000000-0008-0000-0700-0000FA0A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811" name="Text Box 38">
          <a:extLst>
            <a:ext uri="{FF2B5EF4-FFF2-40B4-BE49-F238E27FC236}">
              <a16:creationId xmlns:a16="http://schemas.microsoft.com/office/drawing/2014/main" id="{00000000-0008-0000-0700-0000FB0A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2812" name="Text Box 5">
          <a:extLst>
            <a:ext uri="{FF2B5EF4-FFF2-40B4-BE49-F238E27FC236}">
              <a16:creationId xmlns:a16="http://schemas.microsoft.com/office/drawing/2014/main" id="{00000000-0008-0000-0700-0000FC0A0000}"/>
            </a:ext>
          </a:extLst>
        </xdr:cNvPr>
        <xdr:cNvSpPr txBox="1">
          <a:spLocks noChangeArrowheads="1"/>
        </xdr:cNvSpPr>
      </xdr:nvSpPr>
      <xdr:spPr bwMode="auto">
        <a:xfrm>
          <a:off x="3952875" y="347853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813" name="Text Box 38">
          <a:extLst>
            <a:ext uri="{FF2B5EF4-FFF2-40B4-BE49-F238E27FC236}">
              <a16:creationId xmlns:a16="http://schemas.microsoft.com/office/drawing/2014/main" id="{00000000-0008-0000-0700-0000FD0A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2814" name="Text Box 38">
          <a:extLst>
            <a:ext uri="{FF2B5EF4-FFF2-40B4-BE49-F238E27FC236}">
              <a16:creationId xmlns:a16="http://schemas.microsoft.com/office/drawing/2014/main" id="{00000000-0008-0000-0700-0000FE0A0000}"/>
            </a:ext>
          </a:extLst>
        </xdr:cNvPr>
        <xdr:cNvSpPr txBox="1">
          <a:spLocks noChangeArrowheads="1"/>
        </xdr:cNvSpPr>
      </xdr:nvSpPr>
      <xdr:spPr bwMode="auto">
        <a:xfrm>
          <a:off x="3952875" y="3478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815" name="Text Box 5">
          <a:extLst>
            <a:ext uri="{FF2B5EF4-FFF2-40B4-BE49-F238E27FC236}">
              <a16:creationId xmlns:a16="http://schemas.microsoft.com/office/drawing/2014/main" id="{00000000-0008-0000-0700-0000FF0A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816" name="Text Box 5">
          <a:extLst>
            <a:ext uri="{FF2B5EF4-FFF2-40B4-BE49-F238E27FC236}">
              <a16:creationId xmlns:a16="http://schemas.microsoft.com/office/drawing/2014/main" id="{00000000-0008-0000-0700-0000000B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17" name="Text Box 38">
          <a:extLst>
            <a:ext uri="{FF2B5EF4-FFF2-40B4-BE49-F238E27FC236}">
              <a16:creationId xmlns:a16="http://schemas.microsoft.com/office/drawing/2014/main" id="{00000000-0008-0000-0700-000001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18" name="Text Box 38">
          <a:extLst>
            <a:ext uri="{FF2B5EF4-FFF2-40B4-BE49-F238E27FC236}">
              <a16:creationId xmlns:a16="http://schemas.microsoft.com/office/drawing/2014/main" id="{00000000-0008-0000-0700-000002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819" name="Text Box 38">
          <a:extLst>
            <a:ext uri="{FF2B5EF4-FFF2-40B4-BE49-F238E27FC236}">
              <a16:creationId xmlns:a16="http://schemas.microsoft.com/office/drawing/2014/main" id="{00000000-0008-0000-0700-0000030B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20" name="Text Box 38">
          <a:extLst>
            <a:ext uri="{FF2B5EF4-FFF2-40B4-BE49-F238E27FC236}">
              <a16:creationId xmlns:a16="http://schemas.microsoft.com/office/drawing/2014/main" id="{00000000-0008-0000-0700-000004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21" name="Text Box 38">
          <a:extLst>
            <a:ext uri="{FF2B5EF4-FFF2-40B4-BE49-F238E27FC236}">
              <a16:creationId xmlns:a16="http://schemas.microsoft.com/office/drawing/2014/main" id="{00000000-0008-0000-0700-000005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822" name="Text Box 38">
          <a:extLst>
            <a:ext uri="{FF2B5EF4-FFF2-40B4-BE49-F238E27FC236}">
              <a16:creationId xmlns:a16="http://schemas.microsoft.com/office/drawing/2014/main" id="{00000000-0008-0000-0700-0000060B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23" name="Text Box 38">
          <a:extLst>
            <a:ext uri="{FF2B5EF4-FFF2-40B4-BE49-F238E27FC236}">
              <a16:creationId xmlns:a16="http://schemas.microsoft.com/office/drawing/2014/main" id="{00000000-0008-0000-0700-000007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824" name="Text Box 38">
          <a:extLst>
            <a:ext uri="{FF2B5EF4-FFF2-40B4-BE49-F238E27FC236}">
              <a16:creationId xmlns:a16="http://schemas.microsoft.com/office/drawing/2014/main" id="{00000000-0008-0000-0700-0000080B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25" name="Text Box 38">
          <a:extLst>
            <a:ext uri="{FF2B5EF4-FFF2-40B4-BE49-F238E27FC236}">
              <a16:creationId xmlns:a16="http://schemas.microsoft.com/office/drawing/2014/main" id="{00000000-0008-0000-0700-000009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26" name="Text Box 38">
          <a:extLst>
            <a:ext uri="{FF2B5EF4-FFF2-40B4-BE49-F238E27FC236}">
              <a16:creationId xmlns:a16="http://schemas.microsoft.com/office/drawing/2014/main" id="{00000000-0008-0000-0700-00000A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827" name="Text Box 38">
          <a:extLst>
            <a:ext uri="{FF2B5EF4-FFF2-40B4-BE49-F238E27FC236}">
              <a16:creationId xmlns:a16="http://schemas.microsoft.com/office/drawing/2014/main" id="{00000000-0008-0000-0700-00000B0B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28" name="Text Box 38">
          <a:extLst>
            <a:ext uri="{FF2B5EF4-FFF2-40B4-BE49-F238E27FC236}">
              <a16:creationId xmlns:a16="http://schemas.microsoft.com/office/drawing/2014/main" id="{00000000-0008-0000-0700-00000C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29" name="Text Box 38">
          <a:extLst>
            <a:ext uri="{FF2B5EF4-FFF2-40B4-BE49-F238E27FC236}">
              <a16:creationId xmlns:a16="http://schemas.microsoft.com/office/drawing/2014/main" id="{00000000-0008-0000-0700-00000D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831" name="Text Box 39">
          <a:extLst>
            <a:ext uri="{FF2B5EF4-FFF2-40B4-BE49-F238E27FC236}">
              <a16:creationId xmlns:a16="http://schemas.microsoft.com/office/drawing/2014/main" id="{00000000-0008-0000-0700-00000F0B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832" name="Text Box 39">
          <a:extLst>
            <a:ext uri="{FF2B5EF4-FFF2-40B4-BE49-F238E27FC236}">
              <a16:creationId xmlns:a16="http://schemas.microsoft.com/office/drawing/2014/main" id="{00000000-0008-0000-0700-0000100B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833" name="Text Box 39">
          <a:extLst>
            <a:ext uri="{FF2B5EF4-FFF2-40B4-BE49-F238E27FC236}">
              <a16:creationId xmlns:a16="http://schemas.microsoft.com/office/drawing/2014/main" id="{00000000-0008-0000-0700-0000110B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34" name="Text Box 38">
          <a:extLst>
            <a:ext uri="{FF2B5EF4-FFF2-40B4-BE49-F238E27FC236}">
              <a16:creationId xmlns:a16="http://schemas.microsoft.com/office/drawing/2014/main" id="{00000000-0008-0000-0700-000012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835" name="Text Box 38">
          <a:extLst>
            <a:ext uri="{FF2B5EF4-FFF2-40B4-BE49-F238E27FC236}">
              <a16:creationId xmlns:a16="http://schemas.microsoft.com/office/drawing/2014/main" id="{00000000-0008-0000-0700-0000130B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36" name="Text Box 38">
          <a:extLst>
            <a:ext uri="{FF2B5EF4-FFF2-40B4-BE49-F238E27FC236}">
              <a16:creationId xmlns:a16="http://schemas.microsoft.com/office/drawing/2014/main" id="{00000000-0008-0000-0700-000014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37" name="Text Box 38">
          <a:extLst>
            <a:ext uri="{FF2B5EF4-FFF2-40B4-BE49-F238E27FC236}">
              <a16:creationId xmlns:a16="http://schemas.microsoft.com/office/drawing/2014/main" id="{00000000-0008-0000-0700-000015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38" name="Text Box 38">
          <a:extLst>
            <a:ext uri="{FF2B5EF4-FFF2-40B4-BE49-F238E27FC236}">
              <a16:creationId xmlns:a16="http://schemas.microsoft.com/office/drawing/2014/main" id="{00000000-0008-0000-0700-000016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839" name="Text Box 38">
          <a:extLst>
            <a:ext uri="{FF2B5EF4-FFF2-40B4-BE49-F238E27FC236}">
              <a16:creationId xmlns:a16="http://schemas.microsoft.com/office/drawing/2014/main" id="{00000000-0008-0000-0700-0000170B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40" name="Text Box 38">
          <a:extLst>
            <a:ext uri="{FF2B5EF4-FFF2-40B4-BE49-F238E27FC236}">
              <a16:creationId xmlns:a16="http://schemas.microsoft.com/office/drawing/2014/main" id="{00000000-0008-0000-0700-000018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841" name="Text Box 38">
          <a:extLst>
            <a:ext uri="{FF2B5EF4-FFF2-40B4-BE49-F238E27FC236}">
              <a16:creationId xmlns:a16="http://schemas.microsoft.com/office/drawing/2014/main" id="{00000000-0008-0000-0700-0000190B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333375"/>
    <xdr:sp macro="" textlink="">
      <xdr:nvSpPr>
        <xdr:cNvPr id="2842" name="Text Box 5">
          <a:extLst>
            <a:ext uri="{FF2B5EF4-FFF2-40B4-BE49-F238E27FC236}">
              <a16:creationId xmlns:a16="http://schemas.microsoft.com/office/drawing/2014/main" id="{00000000-0008-0000-0700-00001A0B0000}"/>
            </a:ext>
          </a:extLst>
        </xdr:cNvPr>
        <xdr:cNvSpPr txBox="1">
          <a:spLocks noChangeArrowheads="1"/>
        </xdr:cNvSpPr>
      </xdr:nvSpPr>
      <xdr:spPr bwMode="auto">
        <a:xfrm>
          <a:off x="3952875" y="347853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843" name="Text Box 38">
          <a:extLst>
            <a:ext uri="{FF2B5EF4-FFF2-40B4-BE49-F238E27FC236}">
              <a16:creationId xmlns:a16="http://schemas.microsoft.com/office/drawing/2014/main" id="{00000000-0008-0000-0700-00001B0B0000}"/>
            </a:ext>
          </a:extLst>
        </xdr:cNvPr>
        <xdr:cNvSpPr txBox="1">
          <a:spLocks noChangeArrowheads="1"/>
        </xdr:cNvSpPr>
      </xdr:nvSpPr>
      <xdr:spPr bwMode="auto">
        <a:xfrm>
          <a:off x="3952875" y="3478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19075"/>
    <xdr:sp macro="" textlink="">
      <xdr:nvSpPr>
        <xdr:cNvPr id="2844" name="Text Box 38">
          <a:extLst>
            <a:ext uri="{FF2B5EF4-FFF2-40B4-BE49-F238E27FC236}">
              <a16:creationId xmlns:a16="http://schemas.microsoft.com/office/drawing/2014/main" id="{00000000-0008-0000-0700-00001C0B0000}"/>
            </a:ext>
          </a:extLst>
        </xdr:cNvPr>
        <xdr:cNvSpPr txBox="1">
          <a:spLocks noChangeArrowheads="1"/>
        </xdr:cNvSpPr>
      </xdr:nvSpPr>
      <xdr:spPr bwMode="auto">
        <a:xfrm>
          <a:off x="3952875" y="3478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45" name="Text Box 38">
          <a:extLst>
            <a:ext uri="{FF2B5EF4-FFF2-40B4-BE49-F238E27FC236}">
              <a16:creationId xmlns:a16="http://schemas.microsoft.com/office/drawing/2014/main" id="{00000000-0008-0000-0700-00001D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46" name="Text Box 38">
          <a:extLst>
            <a:ext uri="{FF2B5EF4-FFF2-40B4-BE49-F238E27FC236}">
              <a16:creationId xmlns:a16="http://schemas.microsoft.com/office/drawing/2014/main" id="{00000000-0008-0000-0700-00001E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847" name="Text Box 38">
          <a:extLst>
            <a:ext uri="{FF2B5EF4-FFF2-40B4-BE49-F238E27FC236}">
              <a16:creationId xmlns:a16="http://schemas.microsoft.com/office/drawing/2014/main" id="{00000000-0008-0000-0700-00001F0B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48" name="Text Box 38">
          <a:extLst>
            <a:ext uri="{FF2B5EF4-FFF2-40B4-BE49-F238E27FC236}">
              <a16:creationId xmlns:a16="http://schemas.microsoft.com/office/drawing/2014/main" id="{00000000-0008-0000-0700-000020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49" name="Text Box 38">
          <a:extLst>
            <a:ext uri="{FF2B5EF4-FFF2-40B4-BE49-F238E27FC236}">
              <a16:creationId xmlns:a16="http://schemas.microsoft.com/office/drawing/2014/main" id="{00000000-0008-0000-0700-000021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850" name="Text Box 38">
          <a:extLst>
            <a:ext uri="{FF2B5EF4-FFF2-40B4-BE49-F238E27FC236}">
              <a16:creationId xmlns:a16="http://schemas.microsoft.com/office/drawing/2014/main" id="{00000000-0008-0000-0700-0000220B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51" name="Text Box 38">
          <a:extLst>
            <a:ext uri="{FF2B5EF4-FFF2-40B4-BE49-F238E27FC236}">
              <a16:creationId xmlns:a16="http://schemas.microsoft.com/office/drawing/2014/main" id="{00000000-0008-0000-0700-000023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852" name="Text Box 38">
          <a:extLst>
            <a:ext uri="{FF2B5EF4-FFF2-40B4-BE49-F238E27FC236}">
              <a16:creationId xmlns:a16="http://schemas.microsoft.com/office/drawing/2014/main" id="{00000000-0008-0000-0700-0000240B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53" name="Text Box 38">
          <a:extLst>
            <a:ext uri="{FF2B5EF4-FFF2-40B4-BE49-F238E27FC236}">
              <a16:creationId xmlns:a16="http://schemas.microsoft.com/office/drawing/2014/main" id="{00000000-0008-0000-0700-000025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54" name="Text Box 38">
          <a:extLst>
            <a:ext uri="{FF2B5EF4-FFF2-40B4-BE49-F238E27FC236}">
              <a16:creationId xmlns:a16="http://schemas.microsoft.com/office/drawing/2014/main" id="{00000000-0008-0000-0700-000026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855" name="Text Box 38">
          <a:extLst>
            <a:ext uri="{FF2B5EF4-FFF2-40B4-BE49-F238E27FC236}">
              <a16:creationId xmlns:a16="http://schemas.microsoft.com/office/drawing/2014/main" id="{00000000-0008-0000-0700-0000270B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56" name="Text Box 38">
          <a:extLst>
            <a:ext uri="{FF2B5EF4-FFF2-40B4-BE49-F238E27FC236}">
              <a16:creationId xmlns:a16="http://schemas.microsoft.com/office/drawing/2014/main" id="{00000000-0008-0000-0700-000028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57" name="Text Box 38">
          <a:extLst>
            <a:ext uri="{FF2B5EF4-FFF2-40B4-BE49-F238E27FC236}">
              <a16:creationId xmlns:a16="http://schemas.microsoft.com/office/drawing/2014/main" id="{00000000-0008-0000-0700-000029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859" name="Text Box 39">
          <a:extLst>
            <a:ext uri="{FF2B5EF4-FFF2-40B4-BE49-F238E27FC236}">
              <a16:creationId xmlns:a16="http://schemas.microsoft.com/office/drawing/2014/main" id="{00000000-0008-0000-0700-00002B0B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160</xdr:row>
      <xdr:rowOff>0</xdr:rowOff>
    </xdr:from>
    <xdr:ext cx="76200" cy="238125"/>
    <xdr:sp macro="" textlink="">
      <xdr:nvSpPr>
        <xdr:cNvPr id="2860" name="Text Box 39">
          <a:extLst>
            <a:ext uri="{FF2B5EF4-FFF2-40B4-BE49-F238E27FC236}">
              <a16:creationId xmlns:a16="http://schemas.microsoft.com/office/drawing/2014/main" id="{00000000-0008-0000-0700-00002C0B0000}"/>
            </a:ext>
          </a:extLst>
        </xdr:cNvPr>
        <xdr:cNvSpPr txBox="1">
          <a:spLocks noChangeArrowheads="1"/>
        </xdr:cNvSpPr>
      </xdr:nvSpPr>
      <xdr:spPr bwMode="auto">
        <a:xfrm>
          <a:off x="41433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62" name="Text Box 38">
          <a:extLst>
            <a:ext uri="{FF2B5EF4-FFF2-40B4-BE49-F238E27FC236}">
              <a16:creationId xmlns:a16="http://schemas.microsoft.com/office/drawing/2014/main" id="{00000000-0008-0000-0700-00002E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863" name="Text Box 38">
          <a:extLst>
            <a:ext uri="{FF2B5EF4-FFF2-40B4-BE49-F238E27FC236}">
              <a16:creationId xmlns:a16="http://schemas.microsoft.com/office/drawing/2014/main" id="{00000000-0008-0000-0700-00002F0B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64" name="Text Box 38">
          <a:extLst>
            <a:ext uri="{FF2B5EF4-FFF2-40B4-BE49-F238E27FC236}">
              <a16:creationId xmlns:a16="http://schemas.microsoft.com/office/drawing/2014/main" id="{00000000-0008-0000-0700-000030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65" name="Text Box 38">
          <a:extLst>
            <a:ext uri="{FF2B5EF4-FFF2-40B4-BE49-F238E27FC236}">
              <a16:creationId xmlns:a16="http://schemas.microsoft.com/office/drawing/2014/main" id="{00000000-0008-0000-0700-000031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9550"/>
    <xdr:sp macro="" textlink="">
      <xdr:nvSpPr>
        <xdr:cNvPr id="2866" name="Text Box 38">
          <a:extLst>
            <a:ext uri="{FF2B5EF4-FFF2-40B4-BE49-F238E27FC236}">
              <a16:creationId xmlns:a16="http://schemas.microsoft.com/office/drawing/2014/main" id="{00000000-0008-0000-0700-0000320B0000}"/>
            </a:ext>
          </a:extLst>
        </xdr:cNvPr>
        <xdr:cNvSpPr txBox="1">
          <a:spLocks noChangeArrowheads="1"/>
        </xdr:cNvSpPr>
      </xdr:nvSpPr>
      <xdr:spPr bwMode="auto">
        <a:xfrm>
          <a:off x="3952875" y="3478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28600"/>
    <xdr:sp macro="" textlink="">
      <xdr:nvSpPr>
        <xdr:cNvPr id="2867" name="Text Box 38">
          <a:extLst>
            <a:ext uri="{FF2B5EF4-FFF2-40B4-BE49-F238E27FC236}">
              <a16:creationId xmlns:a16="http://schemas.microsoft.com/office/drawing/2014/main" id="{00000000-0008-0000-0700-0000330B0000}"/>
            </a:ext>
          </a:extLst>
        </xdr:cNvPr>
        <xdr:cNvSpPr txBox="1">
          <a:spLocks noChangeArrowheads="1"/>
        </xdr:cNvSpPr>
      </xdr:nvSpPr>
      <xdr:spPr bwMode="auto">
        <a:xfrm>
          <a:off x="3952875" y="34785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38125"/>
    <xdr:sp macro="" textlink="">
      <xdr:nvSpPr>
        <xdr:cNvPr id="2868" name="Text Box 3">
          <a:extLst>
            <a:ext uri="{FF2B5EF4-FFF2-40B4-BE49-F238E27FC236}">
              <a16:creationId xmlns:a16="http://schemas.microsoft.com/office/drawing/2014/main" id="{00000000-0008-0000-0700-0000340B0000}"/>
            </a:ext>
          </a:extLst>
        </xdr:cNvPr>
        <xdr:cNvSpPr txBox="1">
          <a:spLocks noChangeArrowheads="1"/>
        </xdr:cNvSpPr>
      </xdr:nvSpPr>
      <xdr:spPr bwMode="auto">
        <a:xfrm>
          <a:off x="3952875" y="34785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869" name="Text Box 2">
          <a:extLst>
            <a:ext uri="{FF2B5EF4-FFF2-40B4-BE49-F238E27FC236}">
              <a16:creationId xmlns:a16="http://schemas.microsoft.com/office/drawing/2014/main" id="{00000000-0008-0000-0700-0000350B0000}"/>
            </a:ext>
          </a:extLst>
        </xdr:cNvPr>
        <xdr:cNvSpPr txBox="1">
          <a:spLocks noChangeArrowheads="1"/>
        </xdr:cNvSpPr>
      </xdr:nvSpPr>
      <xdr:spPr bwMode="auto">
        <a:xfrm>
          <a:off x="3952875" y="35166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870" name="Text Box 6">
          <a:extLst>
            <a:ext uri="{FF2B5EF4-FFF2-40B4-BE49-F238E27FC236}">
              <a16:creationId xmlns:a16="http://schemas.microsoft.com/office/drawing/2014/main" id="{00000000-0008-0000-0700-0000360B0000}"/>
            </a:ext>
          </a:extLst>
        </xdr:cNvPr>
        <xdr:cNvSpPr txBox="1">
          <a:spLocks noChangeArrowheads="1"/>
        </xdr:cNvSpPr>
      </xdr:nvSpPr>
      <xdr:spPr bwMode="auto">
        <a:xfrm>
          <a:off x="3952875" y="35166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871" name="Text Box 7">
          <a:extLst>
            <a:ext uri="{FF2B5EF4-FFF2-40B4-BE49-F238E27FC236}">
              <a16:creationId xmlns:a16="http://schemas.microsoft.com/office/drawing/2014/main" id="{00000000-0008-0000-0700-0000370B0000}"/>
            </a:ext>
          </a:extLst>
        </xdr:cNvPr>
        <xdr:cNvSpPr txBox="1">
          <a:spLocks noChangeArrowheads="1"/>
        </xdr:cNvSpPr>
      </xdr:nvSpPr>
      <xdr:spPr bwMode="auto">
        <a:xfrm>
          <a:off x="3952875" y="35166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872" name="Text Box 8">
          <a:extLst>
            <a:ext uri="{FF2B5EF4-FFF2-40B4-BE49-F238E27FC236}">
              <a16:creationId xmlns:a16="http://schemas.microsoft.com/office/drawing/2014/main" id="{00000000-0008-0000-0700-0000380B0000}"/>
            </a:ext>
          </a:extLst>
        </xdr:cNvPr>
        <xdr:cNvSpPr txBox="1">
          <a:spLocks noChangeArrowheads="1"/>
        </xdr:cNvSpPr>
      </xdr:nvSpPr>
      <xdr:spPr bwMode="auto">
        <a:xfrm>
          <a:off x="3952875" y="35166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873" name="Text Box 9">
          <a:extLst>
            <a:ext uri="{FF2B5EF4-FFF2-40B4-BE49-F238E27FC236}">
              <a16:creationId xmlns:a16="http://schemas.microsoft.com/office/drawing/2014/main" id="{00000000-0008-0000-0700-0000390B0000}"/>
            </a:ext>
          </a:extLst>
        </xdr:cNvPr>
        <xdr:cNvSpPr txBox="1">
          <a:spLocks noChangeArrowheads="1"/>
        </xdr:cNvSpPr>
      </xdr:nvSpPr>
      <xdr:spPr bwMode="auto">
        <a:xfrm>
          <a:off x="3952875" y="35166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874" name="Text Box 10">
          <a:extLst>
            <a:ext uri="{FF2B5EF4-FFF2-40B4-BE49-F238E27FC236}">
              <a16:creationId xmlns:a16="http://schemas.microsoft.com/office/drawing/2014/main" id="{00000000-0008-0000-0700-00003A0B0000}"/>
            </a:ext>
          </a:extLst>
        </xdr:cNvPr>
        <xdr:cNvSpPr txBox="1">
          <a:spLocks noChangeArrowheads="1"/>
        </xdr:cNvSpPr>
      </xdr:nvSpPr>
      <xdr:spPr bwMode="auto">
        <a:xfrm>
          <a:off x="3952875" y="35166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2875" name="Text Box 11">
          <a:extLst>
            <a:ext uri="{FF2B5EF4-FFF2-40B4-BE49-F238E27FC236}">
              <a16:creationId xmlns:a16="http://schemas.microsoft.com/office/drawing/2014/main" id="{00000000-0008-0000-0700-00003B0B0000}"/>
            </a:ext>
          </a:extLst>
        </xdr:cNvPr>
        <xdr:cNvSpPr txBox="1">
          <a:spLocks noChangeArrowheads="1"/>
        </xdr:cNvSpPr>
      </xdr:nvSpPr>
      <xdr:spPr bwMode="auto">
        <a:xfrm>
          <a:off x="1714500" y="35166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2876" name="Text Box 12">
          <a:extLst>
            <a:ext uri="{FF2B5EF4-FFF2-40B4-BE49-F238E27FC236}">
              <a16:creationId xmlns:a16="http://schemas.microsoft.com/office/drawing/2014/main" id="{00000000-0008-0000-0700-00003C0B0000}"/>
            </a:ext>
          </a:extLst>
        </xdr:cNvPr>
        <xdr:cNvSpPr txBox="1">
          <a:spLocks noChangeArrowheads="1"/>
        </xdr:cNvSpPr>
      </xdr:nvSpPr>
      <xdr:spPr bwMode="auto">
        <a:xfrm>
          <a:off x="1714500" y="35166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877" name="Text Box 13">
          <a:extLst>
            <a:ext uri="{FF2B5EF4-FFF2-40B4-BE49-F238E27FC236}">
              <a16:creationId xmlns:a16="http://schemas.microsoft.com/office/drawing/2014/main" id="{00000000-0008-0000-0700-00003D0B0000}"/>
            </a:ext>
          </a:extLst>
        </xdr:cNvPr>
        <xdr:cNvSpPr txBox="1">
          <a:spLocks noChangeArrowheads="1"/>
        </xdr:cNvSpPr>
      </xdr:nvSpPr>
      <xdr:spPr bwMode="auto">
        <a:xfrm>
          <a:off x="3952875" y="35166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878" name="Text Box 14">
          <a:extLst>
            <a:ext uri="{FF2B5EF4-FFF2-40B4-BE49-F238E27FC236}">
              <a16:creationId xmlns:a16="http://schemas.microsoft.com/office/drawing/2014/main" id="{00000000-0008-0000-0700-00003E0B0000}"/>
            </a:ext>
          </a:extLst>
        </xdr:cNvPr>
        <xdr:cNvSpPr txBox="1">
          <a:spLocks noChangeArrowheads="1"/>
        </xdr:cNvSpPr>
      </xdr:nvSpPr>
      <xdr:spPr bwMode="auto">
        <a:xfrm>
          <a:off x="3952875" y="35166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2879" name="Text Box 15">
          <a:extLst>
            <a:ext uri="{FF2B5EF4-FFF2-40B4-BE49-F238E27FC236}">
              <a16:creationId xmlns:a16="http://schemas.microsoft.com/office/drawing/2014/main" id="{00000000-0008-0000-0700-00003F0B0000}"/>
            </a:ext>
          </a:extLst>
        </xdr:cNvPr>
        <xdr:cNvSpPr txBox="1">
          <a:spLocks noChangeArrowheads="1"/>
        </xdr:cNvSpPr>
      </xdr:nvSpPr>
      <xdr:spPr bwMode="auto">
        <a:xfrm>
          <a:off x="1714500" y="35166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2880" name="Text Box 16">
          <a:extLst>
            <a:ext uri="{FF2B5EF4-FFF2-40B4-BE49-F238E27FC236}">
              <a16:creationId xmlns:a16="http://schemas.microsoft.com/office/drawing/2014/main" id="{00000000-0008-0000-0700-0000400B0000}"/>
            </a:ext>
          </a:extLst>
        </xdr:cNvPr>
        <xdr:cNvSpPr txBox="1">
          <a:spLocks noChangeArrowheads="1"/>
        </xdr:cNvSpPr>
      </xdr:nvSpPr>
      <xdr:spPr bwMode="auto">
        <a:xfrm>
          <a:off x="1714500" y="35166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881" name="Text Box 17">
          <a:extLst>
            <a:ext uri="{FF2B5EF4-FFF2-40B4-BE49-F238E27FC236}">
              <a16:creationId xmlns:a16="http://schemas.microsoft.com/office/drawing/2014/main" id="{00000000-0008-0000-0700-0000410B0000}"/>
            </a:ext>
          </a:extLst>
        </xdr:cNvPr>
        <xdr:cNvSpPr txBox="1">
          <a:spLocks noChangeArrowheads="1"/>
        </xdr:cNvSpPr>
      </xdr:nvSpPr>
      <xdr:spPr bwMode="auto">
        <a:xfrm>
          <a:off x="3952875" y="35166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882" name="Text Box 18">
          <a:extLst>
            <a:ext uri="{FF2B5EF4-FFF2-40B4-BE49-F238E27FC236}">
              <a16:creationId xmlns:a16="http://schemas.microsoft.com/office/drawing/2014/main" id="{00000000-0008-0000-0700-0000420B0000}"/>
            </a:ext>
          </a:extLst>
        </xdr:cNvPr>
        <xdr:cNvSpPr txBox="1">
          <a:spLocks noChangeArrowheads="1"/>
        </xdr:cNvSpPr>
      </xdr:nvSpPr>
      <xdr:spPr bwMode="auto">
        <a:xfrm>
          <a:off x="3952875" y="35166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2883" name="Text Box 19">
          <a:extLst>
            <a:ext uri="{FF2B5EF4-FFF2-40B4-BE49-F238E27FC236}">
              <a16:creationId xmlns:a16="http://schemas.microsoft.com/office/drawing/2014/main" id="{00000000-0008-0000-0700-0000430B0000}"/>
            </a:ext>
          </a:extLst>
        </xdr:cNvPr>
        <xdr:cNvSpPr txBox="1">
          <a:spLocks noChangeArrowheads="1"/>
        </xdr:cNvSpPr>
      </xdr:nvSpPr>
      <xdr:spPr bwMode="auto">
        <a:xfrm>
          <a:off x="1714500" y="35166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2884" name="Text Box 20">
          <a:extLst>
            <a:ext uri="{FF2B5EF4-FFF2-40B4-BE49-F238E27FC236}">
              <a16:creationId xmlns:a16="http://schemas.microsoft.com/office/drawing/2014/main" id="{00000000-0008-0000-0700-0000440B0000}"/>
            </a:ext>
          </a:extLst>
        </xdr:cNvPr>
        <xdr:cNvSpPr txBox="1">
          <a:spLocks noChangeArrowheads="1"/>
        </xdr:cNvSpPr>
      </xdr:nvSpPr>
      <xdr:spPr bwMode="auto">
        <a:xfrm>
          <a:off x="1714500" y="35166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885" name="Text Box 22">
          <a:extLst>
            <a:ext uri="{FF2B5EF4-FFF2-40B4-BE49-F238E27FC236}">
              <a16:creationId xmlns:a16="http://schemas.microsoft.com/office/drawing/2014/main" id="{00000000-0008-0000-0700-0000450B0000}"/>
            </a:ext>
          </a:extLst>
        </xdr:cNvPr>
        <xdr:cNvSpPr txBox="1">
          <a:spLocks noChangeArrowheads="1"/>
        </xdr:cNvSpPr>
      </xdr:nvSpPr>
      <xdr:spPr bwMode="auto">
        <a:xfrm>
          <a:off x="3952875" y="35166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886" name="Text Box 23">
          <a:extLst>
            <a:ext uri="{FF2B5EF4-FFF2-40B4-BE49-F238E27FC236}">
              <a16:creationId xmlns:a16="http://schemas.microsoft.com/office/drawing/2014/main" id="{00000000-0008-0000-0700-0000460B0000}"/>
            </a:ext>
          </a:extLst>
        </xdr:cNvPr>
        <xdr:cNvSpPr txBox="1">
          <a:spLocks noChangeArrowheads="1"/>
        </xdr:cNvSpPr>
      </xdr:nvSpPr>
      <xdr:spPr bwMode="auto">
        <a:xfrm>
          <a:off x="3952875" y="35166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2887" name="Text Box 24">
          <a:extLst>
            <a:ext uri="{FF2B5EF4-FFF2-40B4-BE49-F238E27FC236}">
              <a16:creationId xmlns:a16="http://schemas.microsoft.com/office/drawing/2014/main" id="{00000000-0008-0000-0700-0000470B0000}"/>
            </a:ext>
          </a:extLst>
        </xdr:cNvPr>
        <xdr:cNvSpPr txBox="1">
          <a:spLocks noChangeArrowheads="1"/>
        </xdr:cNvSpPr>
      </xdr:nvSpPr>
      <xdr:spPr bwMode="auto">
        <a:xfrm>
          <a:off x="1714500" y="35166300"/>
          <a:ext cx="76200" cy="200025"/>
        </a:xfrm>
        <a:prstGeom prst="rect">
          <a:avLst/>
        </a:prstGeom>
        <a:noFill/>
        <a:ln w="9525">
          <a:noFill/>
          <a:miter lim="800000"/>
          <a:headEnd/>
          <a:tailEnd/>
        </a:ln>
      </xdr:spPr>
    </xdr:sp>
    <xdr:clientData/>
  </xdr:oneCellAnchor>
  <xdr:oneCellAnchor>
    <xdr:from>
      <xdr:col>2</xdr:col>
      <xdr:colOff>790575</xdr:colOff>
      <xdr:row>160</xdr:row>
      <xdr:rowOff>0</xdr:rowOff>
    </xdr:from>
    <xdr:ext cx="76200" cy="200025"/>
    <xdr:sp macro="" textlink="">
      <xdr:nvSpPr>
        <xdr:cNvPr id="2888" name="Text Box 25">
          <a:extLst>
            <a:ext uri="{FF2B5EF4-FFF2-40B4-BE49-F238E27FC236}">
              <a16:creationId xmlns:a16="http://schemas.microsoft.com/office/drawing/2014/main" id="{00000000-0008-0000-0700-0000480B0000}"/>
            </a:ext>
          </a:extLst>
        </xdr:cNvPr>
        <xdr:cNvSpPr txBox="1">
          <a:spLocks noChangeArrowheads="1"/>
        </xdr:cNvSpPr>
      </xdr:nvSpPr>
      <xdr:spPr bwMode="auto">
        <a:xfrm>
          <a:off x="1714500" y="35166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889" name="Text Box 3">
          <a:extLst>
            <a:ext uri="{FF2B5EF4-FFF2-40B4-BE49-F238E27FC236}">
              <a16:creationId xmlns:a16="http://schemas.microsoft.com/office/drawing/2014/main" id="{00000000-0008-0000-0700-0000490B0000}"/>
            </a:ext>
          </a:extLst>
        </xdr:cNvPr>
        <xdr:cNvSpPr txBox="1">
          <a:spLocks noChangeArrowheads="1"/>
        </xdr:cNvSpPr>
      </xdr:nvSpPr>
      <xdr:spPr bwMode="auto">
        <a:xfrm>
          <a:off x="3952875" y="35166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890" name="Text Box 4">
          <a:extLst>
            <a:ext uri="{FF2B5EF4-FFF2-40B4-BE49-F238E27FC236}">
              <a16:creationId xmlns:a16="http://schemas.microsoft.com/office/drawing/2014/main" id="{00000000-0008-0000-0700-00004A0B0000}"/>
            </a:ext>
          </a:extLst>
        </xdr:cNvPr>
        <xdr:cNvSpPr txBox="1">
          <a:spLocks noChangeArrowheads="1"/>
        </xdr:cNvSpPr>
      </xdr:nvSpPr>
      <xdr:spPr bwMode="auto">
        <a:xfrm>
          <a:off x="3952875" y="35166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891" name="Text Box 5">
          <a:extLst>
            <a:ext uri="{FF2B5EF4-FFF2-40B4-BE49-F238E27FC236}">
              <a16:creationId xmlns:a16="http://schemas.microsoft.com/office/drawing/2014/main" id="{00000000-0008-0000-0700-00004B0B0000}"/>
            </a:ext>
          </a:extLst>
        </xdr:cNvPr>
        <xdr:cNvSpPr txBox="1">
          <a:spLocks noChangeArrowheads="1"/>
        </xdr:cNvSpPr>
      </xdr:nvSpPr>
      <xdr:spPr bwMode="auto">
        <a:xfrm>
          <a:off x="3952875" y="35166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892" name="Text Box 6">
          <a:extLst>
            <a:ext uri="{FF2B5EF4-FFF2-40B4-BE49-F238E27FC236}">
              <a16:creationId xmlns:a16="http://schemas.microsoft.com/office/drawing/2014/main" id="{00000000-0008-0000-0700-00004C0B0000}"/>
            </a:ext>
          </a:extLst>
        </xdr:cNvPr>
        <xdr:cNvSpPr txBox="1">
          <a:spLocks noChangeArrowheads="1"/>
        </xdr:cNvSpPr>
      </xdr:nvSpPr>
      <xdr:spPr bwMode="auto">
        <a:xfrm>
          <a:off x="3952875" y="35166300"/>
          <a:ext cx="76200" cy="200025"/>
        </a:xfrm>
        <a:prstGeom prst="rect">
          <a:avLst/>
        </a:prstGeom>
        <a:noFill/>
        <a:ln w="9525">
          <a:noFill/>
          <a:miter lim="800000"/>
          <a:headEnd/>
          <a:tailEnd/>
        </a:ln>
      </xdr:spPr>
    </xdr:sp>
    <xdr:clientData/>
  </xdr:oneCellAnchor>
  <xdr:oneCellAnchor>
    <xdr:from>
      <xdr:col>3</xdr:col>
      <xdr:colOff>0</xdr:colOff>
      <xdr:row>160</xdr:row>
      <xdr:rowOff>0</xdr:rowOff>
    </xdr:from>
    <xdr:ext cx="76200" cy="200025"/>
    <xdr:sp macro="" textlink="">
      <xdr:nvSpPr>
        <xdr:cNvPr id="2893" name="Text Box 7">
          <a:extLst>
            <a:ext uri="{FF2B5EF4-FFF2-40B4-BE49-F238E27FC236}">
              <a16:creationId xmlns:a16="http://schemas.microsoft.com/office/drawing/2014/main" id="{00000000-0008-0000-0700-00004D0B0000}"/>
            </a:ext>
          </a:extLst>
        </xdr:cNvPr>
        <xdr:cNvSpPr txBox="1">
          <a:spLocks noChangeArrowheads="1"/>
        </xdr:cNvSpPr>
      </xdr:nvSpPr>
      <xdr:spPr bwMode="auto">
        <a:xfrm>
          <a:off x="3952875" y="351663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190500"/>
    <xdr:sp macro="" textlink="">
      <xdr:nvSpPr>
        <xdr:cNvPr id="2894" name="Text Box 3">
          <a:extLst>
            <a:ext uri="{FF2B5EF4-FFF2-40B4-BE49-F238E27FC236}">
              <a16:creationId xmlns:a16="http://schemas.microsoft.com/office/drawing/2014/main" id="{F3C7994B-C9EB-4F49-8173-9940468B32A0}"/>
            </a:ext>
          </a:extLst>
        </xdr:cNvPr>
        <xdr:cNvSpPr txBox="1">
          <a:spLocks noChangeArrowheads="1"/>
        </xdr:cNvSpPr>
      </xdr:nvSpPr>
      <xdr:spPr bwMode="auto">
        <a:xfrm>
          <a:off x="4724400" y="27965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161</xdr:row>
      <xdr:rowOff>0</xdr:rowOff>
    </xdr:from>
    <xdr:ext cx="76200" cy="600075"/>
    <xdr:sp macro="" textlink="">
      <xdr:nvSpPr>
        <xdr:cNvPr id="2895" name="Text Box 2">
          <a:extLst>
            <a:ext uri="{FF2B5EF4-FFF2-40B4-BE49-F238E27FC236}">
              <a16:creationId xmlns:a16="http://schemas.microsoft.com/office/drawing/2014/main" id="{3A7928D4-4419-42D9-8A59-79D8ACE30597}"/>
            </a:ext>
          </a:extLst>
        </xdr:cNvPr>
        <xdr:cNvSpPr txBox="1">
          <a:spLocks noChangeArrowheads="1"/>
        </xdr:cNvSpPr>
      </xdr:nvSpPr>
      <xdr:spPr bwMode="auto">
        <a:xfrm>
          <a:off x="4724400" y="27965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161</xdr:row>
      <xdr:rowOff>0</xdr:rowOff>
    </xdr:from>
    <xdr:ext cx="76200" cy="200025"/>
    <xdr:sp macro="" textlink="">
      <xdr:nvSpPr>
        <xdr:cNvPr id="2896" name="Text Box 2">
          <a:extLst>
            <a:ext uri="{FF2B5EF4-FFF2-40B4-BE49-F238E27FC236}">
              <a16:creationId xmlns:a16="http://schemas.microsoft.com/office/drawing/2014/main" id="{93B62631-DF0A-46FD-9189-87EE32C1B754}"/>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897" name="Text Box 6">
          <a:extLst>
            <a:ext uri="{FF2B5EF4-FFF2-40B4-BE49-F238E27FC236}">
              <a16:creationId xmlns:a16="http://schemas.microsoft.com/office/drawing/2014/main" id="{4CA98B83-9948-43CC-B1D2-6AA589D3CEBF}"/>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898" name="Text Box 7">
          <a:extLst>
            <a:ext uri="{FF2B5EF4-FFF2-40B4-BE49-F238E27FC236}">
              <a16:creationId xmlns:a16="http://schemas.microsoft.com/office/drawing/2014/main" id="{49FF8362-032B-4C84-A5B3-B2CA00A13515}"/>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899" name="Text Box 8">
          <a:extLst>
            <a:ext uri="{FF2B5EF4-FFF2-40B4-BE49-F238E27FC236}">
              <a16:creationId xmlns:a16="http://schemas.microsoft.com/office/drawing/2014/main" id="{5DDD7860-7741-4D3E-8AFA-2F2D70BDB04F}"/>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00" name="Text Box 9">
          <a:extLst>
            <a:ext uri="{FF2B5EF4-FFF2-40B4-BE49-F238E27FC236}">
              <a16:creationId xmlns:a16="http://schemas.microsoft.com/office/drawing/2014/main" id="{5D1F8253-BAD0-4C0C-8BA1-9335748859F7}"/>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01" name="Text Box 10">
          <a:extLst>
            <a:ext uri="{FF2B5EF4-FFF2-40B4-BE49-F238E27FC236}">
              <a16:creationId xmlns:a16="http://schemas.microsoft.com/office/drawing/2014/main" id="{EF344E81-2D8A-44A4-A6DB-95B9438D4D75}"/>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2</xdr:col>
      <xdr:colOff>790575</xdr:colOff>
      <xdr:row>161</xdr:row>
      <xdr:rowOff>0</xdr:rowOff>
    </xdr:from>
    <xdr:ext cx="76200" cy="200025"/>
    <xdr:sp macro="" textlink="">
      <xdr:nvSpPr>
        <xdr:cNvPr id="2902" name="Text Box 11">
          <a:extLst>
            <a:ext uri="{FF2B5EF4-FFF2-40B4-BE49-F238E27FC236}">
              <a16:creationId xmlns:a16="http://schemas.microsoft.com/office/drawing/2014/main" id="{E1E9E016-F218-496B-A3D1-DB0512B8BC8E}"/>
            </a:ext>
          </a:extLst>
        </xdr:cNvPr>
        <xdr:cNvSpPr txBox="1">
          <a:spLocks noChangeArrowheads="1"/>
        </xdr:cNvSpPr>
      </xdr:nvSpPr>
      <xdr:spPr bwMode="auto">
        <a:xfrm>
          <a:off x="1762125" y="27965400"/>
          <a:ext cx="76200" cy="200025"/>
        </a:xfrm>
        <a:prstGeom prst="rect">
          <a:avLst/>
        </a:prstGeom>
        <a:noFill/>
        <a:ln w="9525">
          <a:noFill/>
          <a:miter lim="800000"/>
          <a:headEnd/>
          <a:tailEnd/>
        </a:ln>
      </xdr:spPr>
    </xdr:sp>
    <xdr:clientData/>
  </xdr:oneCellAnchor>
  <xdr:oneCellAnchor>
    <xdr:from>
      <xdr:col>2</xdr:col>
      <xdr:colOff>790575</xdr:colOff>
      <xdr:row>161</xdr:row>
      <xdr:rowOff>0</xdr:rowOff>
    </xdr:from>
    <xdr:ext cx="76200" cy="200025"/>
    <xdr:sp macro="" textlink="">
      <xdr:nvSpPr>
        <xdr:cNvPr id="2903" name="Text Box 12">
          <a:extLst>
            <a:ext uri="{FF2B5EF4-FFF2-40B4-BE49-F238E27FC236}">
              <a16:creationId xmlns:a16="http://schemas.microsoft.com/office/drawing/2014/main" id="{3390A690-2EE6-404F-979B-0BF80ADCED76}"/>
            </a:ext>
          </a:extLst>
        </xdr:cNvPr>
        <xdr:cNvSpPr txBox="1">
          <a:spLocks noChangeArrowheads="1"/>
        </xdr:cNvSpPr>
      </xdr:nvSpPr>
      <xdr:spPr bwMode="auto">
        <a:xfrm>
          <a:off x="1762125"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04" name="Text Box 13">
          <a:extLst>
            <a:ext uri="{FF2B5EF4-FFF2-40B4-BE49-F238E27FC236}">
              <a16:creationId xmlns:a16="http://schemas.microsoft.com/office/drawing/2014/main" id="{5A72F84B-05B7-4C2F-A1FC-F947FEBBC37D}"/>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05" name="Text Box 14">
          <a:extLst>
            <a:ext uri="{FF2B5EF4-FFF2-40B4-BE49-F238E27FC236}">
              <a16:creationId xmlns:a16="http://schemas.microsoft.com/office/drawing/2014/main" id="{C57C7EBB-9819-4906-97CE-2EFF7958CD11}"/>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2</xdr:col>
      <xdr:colOff>790575</xdr:colOff>
      <xdr:row>161</xdr:row>
      <xdr:rowOff>0</xdr:rowOff>
    </xdr:from>
    <xdr:ext cx="76200" cy="200025"/>
    <xdr:sp macro="" textlink="">
      <xdr:nvSpPr>
        <xdr:cNvPr id="2906" name="Text Box 15">
          <a:extLst>
            <a:ext uri="{FF2B5EF4-FFF2-40B4-BE49-F238E27FC236}">
              <a16:creationId xmlns:a16="http://schemas.microsoft.com/office/drawing/2014/main" id="{B8485DC4-117C-4632-9162-8F507E4BC713}"/>
            </a:ext>
          </a:extLst>
        </xdr:cNvPr>
        <xdr:cNvSpPr txBox="1">
          <a:spLocks noChangeArrowheads="1"/>
        </xdr:cNvSpPr>
      </xdr:nvSpPr>
      <xdr:spPr bwMode="auto">
        <a:xfrm>
          <a:off x="1762125" y="27965400"/>
          <a:ext cx="76200" cy="200025"/>
        </a:xfrm>
        <a:prstGeom prst="rect">
          <a:avLst/>
        </a:prstGeom>
        <a:noFill/>
        <a:ln w="9525">
          <a:noFill/>
          <a:miter lim="800000"/>
          <a:headEnd/>
          <a:tailEnd/>
        </a:ln>
      </xdr:spPr>
    </xdr:sp>
    <xdr:clientData/>
  </xdr:oneCellAnchor>
  <xdr:oneCellAnchor>
    <xdr:from>
      <xdr:col>2</xdr:col>
      <xdr:colOff>790575</xdr:colOff>
      <xdr:row>161</xdr:row>
      <xdr:rowOff>0</xdr:rowOff>
    </xdr:from>
    <xdr:ext cx="76200" cy="200025"/>
    <xdr:sp macro="" textlink="">
      <xdr:nvSpPr>
        <xdr:cNvPr id="2907" name="Text Box 16">
          <a:extLst>
            <a:ext uri="{FF2B5EF4-FFF2-40B4-BE49-F238E27FC236}">
              <a16:creationId xmlns:a16="http://schemas.microsoft.com/office/drawing/2014/main" id="{7D29D527-1D84-4CCD-B017-BDE6AEBCFC92}"/>
            </a:ext>
          </a:extLst>
        </xdr:cNvPr>
        <xdr:cNvSpPr txBox="1">
          <a:spLocks noChangeArrowheads="1"/>
        </xdr:cNvSpPr>
      </xdr:nvSpPr>
      <xdr:spPr bwMode="auto">
        <a:xfrm>
          <a:off x="1762125"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08" name="Text Box 17">
          <a:extLst>
            <a:ext uri="{FF2B5EF4-FFF2-40B4-BE49-F238E27FC236}">
              <a16:creationId xmlns:a16="http://schemas.microsoft.com/office/drawing/2014/main" id="{D113692C-EC9C-4D59-B57B-A6FAE5B9CBAC}"/>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09" name="Text Box 18">
          <a:extLst>
            <a:ext uri="{FF2B5EF4-FFF2-40B4-BE49-F238E27FC236}">
              <a16:creationId xmlns:a16="http://schemas.microsoft.com/office/drawing/2014/main" id="{FBF012A7-ACB9-42E4-AA2F-F6769CE78401}"/>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2</xdr:col>
      <xdr:colOff>790575</xdr:colOff>
      <xdr:row>161</xdr:row>
      <xdr:rowOff>0</xdr:rowOff>
    </xdr:from>
    <xdr:ext cx="76200" cy="200025"/>
    <xdr:sp macro="" textlink="">
      <xdr:nvSpPr>
        <xdr:cNvPr id="2910" name="Text Box 19">
          <a:extLst>
            <a:ext uri="{FF2B5EF4-FFF2-40B4-BE49-F238E27FC236}">
              <a16:creationId xmlns:a16="http://schemas.microsoft.com/office/drawing/2014/main" id="{3BC7AD1A-D4A0-47F4-B9E6-2CE623964718}"/>
            </a:ext>
          </a:extLst>
        </xdr:cNvPr>
        <xdr:cNvSpPr txBox="1">
          <a:spLocks noChangeArrowheads="1"/>
        </xdr:cNvSpPr>
      </xdr:nvSpPr>
      <xdr:spPr bwMode="auto">
        <a:xfrm>
          <a:off x="1762125" y="27965400"/>
          <a:ext cx="76200" cy="200025"/>
        </a:xfrm>
        <a:prstGeom prst="rect">
          <a:avLst/>
        </a:prstGeom>
        <a:noFill/>
        <a:ln w="9525">
          <a:noFill/>
          <a:miter lim="800000"/>
          <a:headEnd/>
          <a:tailEnd/>
        </a:ln>
      </xdr:spPr>
    </xdr:sp>
    <xdr:clientData/>
  </xdr:oneCellAnchor>
  <xdr:oneCellAnchor>
    <xdr:from>
      <xdr:col>2</xdr:col>
      <xdr:colOff>790575</xdr:colOff>
      <xdr:row>161</xdr:row>
      <xdr:rowOff>0</xdr:rowOff>
    </xdr:from>
    <xdr:ext cx="76200" cy="200025"/>
    <xdr:sp macro="" textlink="">
      <xdr:nvSpPr>
        <xdr:cNvPr id="2911" name="Text Box 20">
          <a:extLst>
            <a:ext uri="{FF2B5EF4-FFF2-40B4-BE49-F238E27FC236}">
              <a16:creationId xmlns:a16="http://schemas.microsoft.com/office/drawing/2014/main" id="{9C75E629-D431-4806-8DE1-96239F173DB3}"/>
            </a:ext>
          </a:extLst>
        </xdr:cNvPr>
        <xdr:cNvSpPr txBox="1">
          <a:spLocks noChangeArrowheads="1"/>
        </xdr:cNvSpPr>
      </xdr:nvSpPr>
      <xdr:spPr bwMode="auto">
        <a:xfrm>
          <a:off x="1762125"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12" name="Text Box 22">
          <a:extLst>
            <a:ext uri="{FF2B5EF4-FFF2-40B4-BE49-F238E27FC236}">
              <a16:creationId xmlns:a16="http://schemas.microsoft.com/office/drawing/2014/main" id="{ECEEA465-64DA-45B9-8333-069B50CF2FFC}"/>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13" name="Text Box 23">
          <a:extLst>
            <a:ext uri="{FF2B5EF4-FFF2-40B4-BE49-F238E27FC236}">
              <a16:creationId xmlns:a16="http://schemas.microsoft.com/office/drawing/2014/main" id="{95575F72-A013-484D-9B84-BEC13EE841DB}"/>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2</xdr:col>
      <xdr:colOff>790575</xdr:colOff>
      <xdr:row>161</xdr:row>
      <xdr:rowOff>0</xdr:rowOff>
    </xdr:from>
    <xdr:ext cx="76200" cy="200025"/>
    <xdr:sp macro="" textlink="">
      <xdr:nvSpPr>
        <xdr:cNvPr id="2914" name="Text Box 24">
          <a:extLst>
            <a:ext uri="{FF2B5EF4-FFF2-40B4-BE49-F238E27FC236}">
              <a16:creationId xmlns:a16="http://schemas.microsoft.com/office/drawing/2014/main" id="{892EB115-47D6-430D-93EA-4EE9613A4849}"/>
            </a:ext>
          </a:extLst>
        </xdr:cNvPr>
        <xdr:cNvSpPr txBox="1">
          <a:spLocks noChangeArrowheads="1"/>
        </xdr:cNvSpPr>
      </xdr:nvSpPr>
      <xdr:spPr bwMode="auto">
        <a:xfrm>
          <a:off x="1762125" y="27965400"/>
          <a:ext cx="76200" cy="200025"/>
        </a:xfrm>
        <a:prstGeom prst="rect">
          <a:avLst/>
        </a:prstGeom>
        <a:noFill/>
        <a:ln w="9525">
          <a:noFill/>
          <a:miter lim="800000"/>
          <a:headEnd/>
          <a:tailEnd/>
        </a:ln>
      </xdr:spPr>
    </xdr:sp>
    <xdr:clientData/>
  </xdr:oneCellAnchor>
  <xdr:oneCellAnchor>
    <xdr:from>
      <xdr:col>2</xdr:col>
      <xdr:colOff>790575</xdr:colOff>
      <xdr:row>161</xdr:row>
      <xdr:rowOff>0</xdr:rowOff>
    </xdr:from>
    <xdr:ext cx="76200" cy="200025"/>
    <xdr:sp macro="" textlink="">
      <xdr:nvSpPr>
        <xdr:cNvPr id="2915" name="Text Box 25">
          <a:extLst>
            <a:ext uri="{FF2B5EF4-FFF2-40B4-BE49-F238E27FC236}">
              <a16:creationId xmlns:a16="http://schemas.microsoft.com/office/drawing/2014/main" id="{B2E34301-853E-4FF8-B220-F5B3B9F7F614}"/>
            </a:ext>
          </a:extLst>
        </xdr:cNvPr>
        <xdr:cNvSpPr txBox="1">
          <a:spLocks noChangeArrowheads="1"/>
        </xdr:cNvSpPr>
      </xdr:nvSpPr>
      <xdr:spPr bwMode="auto">
        <a:xfrm>
          <a:off x="1762125"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16" name="Text Box 3">
          <a:extLst>
            <a:ext uri="{FF2B5EF4-FFF2-40B4-BE49-F238E27FC236}">
              <a16:creationId xmlns:a16="http://schemas.microsoft.com/office/drawing/2014/main" id="{69206180-5339-4FBD-BA83-6FB9062FD6DC}"/>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17" name="Text Box 4">
          <a:extLst>
            <a:ext uri="{FF2B5EF4-FFF2-40B4-BE49-F238E27FC236}">
              <a16:creationId xmlns:a16="http://schemas.microsoft.com/office/drawing/2014/main" id="{73F56104-C959-4083-B723-50F029F05221}"/>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18" name="Text Box 5">
          <a:extLst>
            <a:ext uri="{FF2B5EF4-FFF2-40B4-BE49-F238E27FC236}">
              <a16:creationId xmlns:a16="http://schemas.microsoft.com/office/drawing/2014/main" id="{0AC5A65F-2C3B-47A5-8451-3D3B34B16BDB}"/>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19" name="Text Box 6">
          <a:extLst>
            <a:ext uri="{FF2B5EF4-FFF2-40B4-BE49-F238E27FC236}">
              <a16:creationId xmlns:a16="http://schemas.microsoft.com/office/drawing/2014/main" id="{7460212E-B5DD-44F7-AF5A-7514F1F1C554}"/>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20" name="Text Box 7">
          <a:extLst>
            <a:ext uri="{FF2B5EF4-FFF2-40B4-BE49-F238E27FC236}">
              <a16:creationId xmlns:a16="http://schemas.microsoft.com/office/drawing/2014/main" id="{CC78BFD4-BB86-4B15-A29F-5D270BA17CC0}"/>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21" name="Text Box 8">
          <a:extLst>
            <a:ext uri="{FF2B5EF4-FFF2-40B4-BE49-F238E27FC236}">
              <a16:creationId xmlns:a16="http://schemas.microsoft.com/office/drawing/2014/main" id="{93CC163F-D14C-4EF6-9FBE-E1ED85786944}"/>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22" name="Text Box 17">
          <a:extLst>
            <a:ext uri="{FF2B5EF4-FFF2-40B4-BE49-F238E27FC236}">
              <a16:creationId xmlns:a16="http://schemas.microsoft.com/office/drawing/2014/main" id="{5FA75D5A-E464-44A5-AE68-319554CD6C6F}"/>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23" name="Text Box 54">
          <a:extLst>
            <a:ext uri="{FF2B5EF4-FFF2-40B4-BE49-F238E27FC236}">
              <a16:creationId xmlns:a16="http://schemas.microsoft.com/office/drawing/2014/main" id="{CB67C36F-073D-46FE-A87D-F91B2BFABAFB}"/>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24" name="Text Box 55">
          <a:extLst>
            <a:ext uri="{FF2B5EF4-FFF2-40B4-BE49-F238E27FC236}">
              <a16:creationId xmlns:a16="http://schemas.microsoft.com/office/drawing/2014/main" id="{3F917912-8E69-43C3-9CA5-572ADCE266D8}"/>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25" name="Text Box 56">
          <a:extLst>
            <a:ext uri="{FF2B5EF4-FFF2-40B4-BE49-F238E27FC236}">
              <a16:creationId xmlns:a16="http://schemas.microsoft.com/office/drawing/2014/main" id="{CF82E225-E81F-495E-A940-662A35F21B78}"/>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26" name="Text Box 57">
          <a:extLst>
            <a:ext uri="{FF2B5EF4-FFF2-40B4-BE49-F238E27FC236}">
              <a16:creationId xmlns:a16="http://schemas.microsoft.com/office/drawing/2014/main" id="{4FA7CB2A-95BF-4099-91B5-C5F78525CB71}"/>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600075"/>
    <xdr:sp macro="" textlink="">
      <xdr:nvSpPr>
        <xdr:cNvPr id="2927" name="Text Box 2">
          <a:extLst>
            <a:ext uri="{FF2B5EF4-FFF2-40B4-BE49-F238E27FC236}">
              <a16:creationId xmlns:a16="http://schemas.microsoft.com/office/drawing/2014/main" id="{2C5EA198-2DE1-49CB-9C78-64F0BEFAAE89}"/>
            </a:ext>
          </a:extLst>
        </xdr:cNvPr>
        <xdr:cNvSpPr txBox="1">
          <a:spLocks noChangeArrowheads="1"/>
        </xdr:cNvSpPr>
      </xdr:nvSpPr>
      <xdr:spPr bwMode="auto">
        <a:xfrm>
          <a:off x="4724400" y="27965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161</xdr:row>
      <xdr:rowOff>0</xdr:rowOff>
    </xdr:from>
    <xdr:ext cx="76200" cy="200025"/>
    <xdr:sp macro="" textlink="">
      <xdr:nvSpPr>
        <xdr:cNvPr id="2928" name="Text Box 2">
          <a:extLst>
            <a:ext uri="{FF2B5EF4-FFF2-40B4-BE49-F238E27FC236}">
              <a16:creationId xmlns:a16="http://schemas.microsoft.com/office/drawing/2014/main" id="{BB6A99BC-247A-4852-A00C-D18CC987E355}"/>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29" name="Text Box 6">
          <a:extLst>
            <a:ext uri="{FF2B5EF4-FFF2-40B4-BE49-F238E27FC236}">
              <a16:creationId xmlns:a16="http://schemas.microsoft.com/office/drawing/2014/main" id="{F4EEA6D1-097D-40AA-A958-A80F83BEED93}"/>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30" name="Text Box 7">
          <a:extLst>
            <a:ext uri="{FF2B5EF4-FFF2-40B4-BE49-F238E27FC236}">
              <a16:creationId xmlns:a16="http://schemas.microsoft.com/office/drawing/2014/main" id="{20A66752-FB81-4C95-AF66-F8FE95D233FE}"/>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31" name="Text Box 8">
          <a:extLst>
            <a:ext uri="{FF2B5EF4-FFF2-40B4-BE49-F238E27FC236}">
              <a16:creationId xmlns:a16="http://schemas.microsoft.com/office/drawing/2014/main" id="{590F6EBD-4634-4454-A12D-E9F0F61BD621}"/>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32" name="Text Box 9">
          <a:extLst>
            <a:ext uri="{FF2B5EF4-FFF2-40B4-BE49-F238E27FC236}">
              <a16:creationId xmlns:a16="http://schemas.microsoft.com/office/drawing/2014/main" id="{A44261CC-171E-411C-8353-3E50A5799927}"/>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33" name="Text Box 10">
          <a:extLst>
            <a:ext uri="{FF2B5EF4-FFF2-40B4-BE49-F238E27FC236}">
              <a16:creationId xmlns:a16="http://schemas.microsoft.com/office/drawing/2014/main" id="{0F5A8CA2-460D-4878-A432-9B2B392B854C}"/>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2</xdr:col>
      <xdr:colOff>790575</xdr:colOff>
      <xdr:row>161</xdr:row>
      <xdr:rowOff>0</xdr:rowOff>
    </xdr:from>
    <xdr:ext cx="76200" cy="200025"/>
    <xdr:sp macro="" textlink="">
      <xdr:nvSpPr>
        <xdr:cNvPr id="2934" name="Text Box 11">
          <a:extLst>
            <a:ext uri="{FF2B5EF4-FFF2-40B4-BE49-F238E27FC236}">
              <a16:creationId xmlns:a16="http://schemas.microsoft.com/office/drawing/2014/main" id="{9F97D5BD-9660-4797-84CB-5DB1C91456D5}"/>
            </a:ext>
          </a:extLst>
        </xdr:cNvPr>
        <xdr:cNvSpPr txBox="1">
          <a:spLocks noChangeArrowheads="1"/>
        </xdr:cNvSpPr>
      </xdr:nvSpPr>
      <xdr:spPr bwMode="auto">
        <a:xfrm>
          <a:off x="1762125" y="27965400"/>
          <a:ext cx="76200" cy="200025"/>
        </a:xfrm>
        <a:prstGeom prst="rect">
          <a:avLst/>
        </a:prstGeom>
        <a:noFill/>
        <a:ln w="9525">
          <a:noFill/>
          <a:miter lim="800000"/>
          <a:headEnd/>
          <a:tailEnd/>
        </a:ln>
      </xdr:spPr>
    </xdr:sp>
    <xdr:clientData/>
  </xdr:oneCellAnchor>
  <xdr:oneCellAnchor>
    <xdr:from>
      <xdr:col>2</xdr:col>
      <xdr:colOff>790575</xdr:colOff>
      <xdr:row>161</xdr:row>
      <xdr:rowOff>0</xdr:rowOff>
    </xdr:from>
    <xdr:ext cx="76200" cy="200025"/>
    <xdr:sp macro="" textlink="">
      <xdr:nvSpPr>
        <xdr:cNvPr id="2935" name="Text Box 12">
          <a:extLst>
            <a:ext uri="{FF2B5EF4-FFF2-40B4-BE49-F238E27FC236}">
              <a16:creationId xmlns:a16="http://schemas.microsoft.com/office/drawing/2014/main" id="{56A3D5B0-9099-41C0-8225-A43AB89D6B7E}"/>
            </a:ext>
          </a:extLst>
        </xdr:cNvPr>
        <xdr:cNvSpPr txBox="1">
          <a:spLocks noChangeArrowheads="1"/>
        </xdr:cNvSpPr>
      </xdr:nvSpPr>
      <xdr:spPr bwMode="auto">
        <a:xfrm>
          <a:off x="1762125"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36" name="Text Box 13">
          <a:extLst>
            <a:ext uri="{FF2B5EF4-FFF2-40B4-BE49-F238E27FC236}">
              <a16:creationId xmlns:a16="http://schemas.microsoft.com/office/drawing/2014/main" id="{2689ED4F-9116-42FD-B8C6-23F162A19A57}"/>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37" name="Text Box 14">
          <a:extLst>
            <a:ext uri="{FF2B5EF4-FFF2-40B4-BE49-F238E27FC236}">
              <a16:creationId xmlns:a16="http://schemas.microsoft.com/office/drawing/2014/main" id="{8F3964D1-1A2E-4679-B887-5890B5D7B47D}"/>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2</xdr:col>
      <xdr:colOff>790575</xdr:colOff>
      <xdr:row>161</xdr:row>
      <xdr:rowOff>0</xdr:rowOff>
    </xdr:from>
    <xdr:ext cx="76200" cy="200025"/>
    <xdr:sp macro="" textlink="">
      <xdr:nvSpPr>
        <xdr:cNvPr id="2938" name="Text Box 15">
          <a:extLst>
            <a:ext uri="{FF2B5EF4-FFF2-40B4-BE49-F238E27FC236}">
              <a16:creationId xmlns:a16="http://schemas.microsoft.com/office/drawing/2014/main" id="{715F86F1-C9DF-4C8A-BB20-6D2B0C68090D}"/>
            </a:ext>
          </a:extLst>
        </xdr:cNvPr>
        <xdr:cNvSpPr txBox="1">
          <a:spLocks noChangeArrowheads="1"/>
        </xdr:cNvSpPr>
      </xdr:nvSpPr>
      <xdr:spPr bwMode="auto">
        <a:xfrm>
          <a:off x="1762125" y="27965400"/>
          <a:ext cx="76200" cy="200025"/>
        </a:xfrm>
        <a:prstGeom prst="rect">
          <a:avLst/>
        </a:prstGeom>
        <a:noFill/>
        <a:ln w="9525">
          <a:noFill/>
          <a:miter lim="800000"/>
          <a:headEnd/>
          <a:tailEnd/>
        </a:ln>
      </xdr:spPr>
    </xdr:sp>
    <xdr:clientData/>
  </xdr:oneCellAnchor>
  <xdr:oneCellAnchor>
    <xdr:from>
      <xdr:col>2</xdr:col>
      <xdr:colOff>790575</xdr:colOff>
      <xdr:row>161</xdr:row>
      <xdr:rowOff>0</xdr:rowOff>
    </xdr:from>
    <xdr:ext cx="76200" cy="200025"/>
    <xdr:sp macro="" textlink="">
      <xdr:nvSpPr>
        <xdr:cNvPr id="2939" name="Text Box 16">
          <a:extLst>
            <a:ext uri="{FF2B5EF4-FFF2-40B4-BE49-F238E27FC236}">
              <a16:creationId xmlns:a16="http://schemas.microsoft.com/office/drawing/2014/main" id="{E6314C36-3E6D-4B2A-AE04-520BB38CA8C0}"/>
            </a:ext>
          </a:extLst>
        </xdr:cNvPr>
        <xdr:cNvSpPr txBox="1">
          <a:spLocks noChangeArrowheads="1"/>
        </xdr:cNvSpPr>
      </xdr:nvSpPr>
      <xdr:spPr bwMode="auto">
        <a:xfrm>
          <a:off x="1762125"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40" name="Text Box 17">
          <a:extLst>
            <a:ext uri="{FF2B5EF4-FFF2-40B4-BE49-F238E27FC236}">
              <a16:creationId xmlns:a16="http://schemas.microsoft.com/office/drawing/2014/main" id="{F2A35CBB-3AF2-4328-9871-E578E26F97C8}"/>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41" name="Text Box 18">
          <a:extLst>
            <a:ext uri="{FF2B5EF4-FFF2-40B4-BE49-F238E27FC236}">
              <a16:creationId xmlns:a16="http://schemas.microsoft.com/office/drawing/2014/main" id="{5E382DEF-E85D-4C4E-BEF9-93EEF1D1F961}"/>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2</xdr:col>
      <xdr:colOff>790575</xdr:colOff>
      <xdr:row>161</xdr:row>
      <xdr:rowOff>0</xdr:rowOff>
    </xdr:from>
    <xdr:ext cx="76200" cy="200025"/>
    <xdr:sp macro="" textlink="">
      <xdr:nvSpPr>
        <xdr:cNvPr id="2942" name="Text Box 19">
          <a:extLst>
            <a:ext uri="{FF2B5EF4-FFF2-40B4-BE49-F238E27FC236}">
              <a16:creationId xmlns:a16="http://schemas.microsoft.com/office/drawing/2014/main" id="{455A929B-C287-4F5D-9B64-562E24973554}"/>
            </a:ext>
          </a:extLst>
        </xdr:cNvPr>
        <xdr:cNvSpPr txBox="1">
          <a:spLocks noChangeArrowheads="1"/>
        </xdr:cNvSpPr>
      </xdr:nvSpPr>
      <xdr:spPr bwMode="auto">
        <a:xfrm>
          <a:off x="1762125" y="27965400"/>
          <a:ext cx="76200" cy="200025"/>
        </a:xfrm>
        <a:prstGeom prst="rect">
          <a:avLst/>
        </a:prstGeom>
        <a:noFill/>
        <a:ln w="9525">
          <a:noFill/>
          <a:miter lim="800000"/>
          <a:headEnd/>
          <a:tailEnd/>
        </a:ln>
      </xdr:spPr>
    </xdr:sp>
    <xdr:clientData/>
  </xdr:oneCellAnchor>
  <xdr:oneCellAnchor>
    <xdr:from>
      <xdr:col>2</xdr:col>
      <xdr:colOff>790575</xdr:colOff>
      <xdr:row>161</xdr:row>
      <xdr:rowOff>0</xdr:rowOff>
    </xdr:from>
    <xdr:ext cx="76200" cy="200025"/>
    <xdr:sp macro="" textlink="">
      <xdr:nvSpPr>
        <xdr:cNvPr id="2943" name="Text Box 20">
          <a:extLst>
            <a:ext uri="{FF2B5EF4-FFF2-40B4-BE49-F238E27FC236}">
              <a16:creationId xmlns:a16="http://schemas.microsoft.com/office/drawing/2014/main" id="{8831E34C-68A9-4A8E-A08D-6813B867ACC4}"/>
            </a:ext>
          </a:extLst>
        </xdr:cNvPr>
        <xdr:cNvSpPr txBox="1">
          <a:spLocks noChangeArrowheads="1"/>
        </xdr:cNvSpPr>
      </xdr:nvSpPr>
      <xdr:spPr bwMode="auto">
        <a:xfrm>
          <a:off x="1762125"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44" name="Text Box 22">
          <a:extLst>
            <a:ext uri="{FF2B5EF4-FFF2-40B4-BE49-F238E27FC236}">
              <a16:creationId xmlns:a16="http://schemas.microsoft.com/office/drawing/2014/main" id="{0216B3C1-6D25-4664-95B6-336579C11CE7}"/>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45" name="Text Box 23">
          <a:extLst>
            <a:ext uri="{FF2B5EF4-FFF2-40B4-BE49-F238E27FC236}">
              <a16:creationId xmlns:a16="http://schemas.microsoft.com/office/drawing/2014/main" id="{9B1FFBCF-141A-470F-8415-4E336ECCF192}"/>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2</xdr:col>
      <xdr:colOff>790575</xdr:colOff>
      <xdr:row>161</xdr:row>
      <xdr:rowOff>0</xdr:rowOff>
    </xdr:from>
    <xdr:ext cx="76200" cy="200025"/>
    <xdr:sp macro="" textlink="">
      <xdr:nvSpPr>
        <xdr:cNvPr id="2946" name="Text Box 24">
          <a:extLst>
            <a:ext uri="{FF2B5EF4-FFF2-40B4-BE49-F238E27FC236}">
              <a16:creationId xmlns:a16="http://schemas.microsoft.com/office/drawing/2014/main" id="{857098D0-4888-4745-8606-1A6A32E1814C}"/>
            </a:ext>
          </a:extLst>
        </xdr:cNvPr>
        <xdr:cNvSpPr txBox="1">
          <a:spLocks noChangeArrowheads="1"/>
        </xdr:cNvSpPr>
      </xdr:nvSpPr>
      <xdr:spPr bwMode="auto">
        <a:xfrm>
          <a:off x="1762125" y="27965400"/>
          <a:ext cx="76200" cy="200025"/>
        </a:xfrm>
        <a:prstGeom prst="rect">
          <a:avLst/>
        </a:prstGeom>
        <a:noFill/>
        <a:ln w="9525">
          <a:noFill/>
          <a:miter lim="800000"/>
          <a:headEnd/>
          <a:tailEnd/>
        </a:ln>
      </xdr:spPr>
    </xdr:sp>
    <xdr:clientData/>
  </xdr:oneCellAnchor>
  <xdr:oneCellAnchor>
    <xdr:from>
      <xdr:col>2</xdr:col>
      <xdr:colOff>790575</xdr:colOff>
      <xdr:row>161</xdr:row>
      <xdr:rowOff>0</xdr:rowOff>
    </xdr:from>
    <xdr:ext cx="76200" cy="200025"/>
    <xdr:sp macro="" textlink="">
      <xdr:nvSpPr>
        <xdr:cNvPr id="2947" name="Text Box 25">
          <a:extLst>
            <a:ext uri="{FF2B5EF4-FFF2-40B4-BE49-F238E27FC236}">
              <a16:creationId xmlns:a16="http://schemas.microsoft.com/office/drawing/2014/main" id="{E40B6D68-7E38-4667-B64E-69297D970218}"/>
            </a:ext>
          </a:extLst>
        </xdr:cNvPr>
        <xdr:cNvSpPr txBox="1">
          <a:spLocks noChangeArrowheads="1"/>
        </xdr:cNvSpPr>
      </xdr:nvSpPr>
      <xdr:spPr bwMode="auto">
        <a:xfrm>
          <a:off x="1762125"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48" name="Text Box 3">
          <a:extLst>
            <a:ext uri="{FF2B5EF4-FFF2-40B4-BE49-F238E27FC236}">
              <a16:creationId xmlns:a16="http://schemas.microsoft.com/office/drawing/2014/main" id="{8DE2B10A-FA94-43F6-9FED-BB4E70F99EBA}"/>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49" name="Text Box 4">
          <a:extLst>
            <a:ext uri="{FF2B5EF4-FFF2-40B4-BE49-F238E27FC236}">
              <a16:creationId xmlns:a16="http://schemas.microsoft.com/office/drawing/2014/main" id="{175E6DB5-02F6-4E9C-94C3-0FC9FE17B93C}"/>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50" name="Text Box 5">
          <a:extLst>
            <a:ext uri="{FF2B5EF4-FFF2-40B4-BE49-F238E27FC236}">
              <a16:creationId xmlns:a16="http://schemas.microsoft.com/office/drawing/2014/main" id="{7DB00182-7243-498A-8CA9-359A4DB43898}"/>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51" name="Text Box 6">
          <a:extLst>
            <a:ext uri="{FF2B5EF4-FFF2-40B4-BE49-F238E27FC236}">
              <a16:creationId xmlns:a16="http://schemas.microsoft.com/office/drawing/2014/main" id="{8678D146-BDB0-47EF-980A-F769EFA3BE5D}"/>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52" name="Text Box 7">
          <a:extLst>
            <a:ext uri="{FF2B5EF4-FFF2-40B4-BE49-F238E27FC236}">
              <a16:creationId xmlns:a16="http://schemas.microsoft.com/office/drawing/2014/main" id="{E751072A-3692-48BA-9779-5C0BA5434310}"/>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53" name="Text Box 8">
          <a:extLst>
            <a:ext uri="{FF2B5EF4-FFF2-40B4-BE49-F238E27FC236}">
              <a16:creationId xmlns:a16="http://schemas.microsoft.com/office/drawing/2014/main" id="{CF354853-53FD-4262-AC27-31E1F8ED5D30}"/>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54" name="Text Box 17">
          <a:extLst>
            <a:ext uri="{FF2B5EF4-FFF2-40B4-BE49-F238E27FC236}">
              <a16:creationId xmlns:a16="http://schemas.microsoft.com/office/drawing/2014/main" id="{EC20C6C3-8E32-4BA1-80CE-B4FABC700243}"/>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55" name="Text Box 54">
          <a:extLst>
            <a:ext uri="{FF2B5EF4-FFF2-40B4-BE49-F238E27FC236}">
              <a16:creationId xmlns:a16="http://schemas.microsoft.com/office/drawing/2014/main" id="{D5B8A46B-5DBC-45E7-B702-3D9DEFC25B46}"/>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56" name="Text Box 55">
          <a:extLst>
            <a:ext uri="{FF2B5EF4-FFF2-40B4-BE49-F238E27FC236}">
              <a16:creationId xmlns:a16="http://schemas.microsoft.com/office/drawing/2014/main" id="{E84E7CE3-FE3A-4C39-A973-607F1ADA55D5}"/>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57" name="Text Box 56">
          <a:extLst>
            <a:ext uri="{FF2B5EF4-FFF2-40B4-BE49-F238E27FC236}">
              <a16:creationId xmlns:a16="http://schemas.microsoft.com/office/drawing/2014/main" id="{6C8EF95C-864A-44FA-9E1E-A7AA46E7D6ED}"/>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200025"/>
    <xdr:sp macro="" textlink="">
      <xdr:nvSpPr>
        <xdr:cNvPr id="2958" name="Text Box 57">
          <a:extLst>
            <a:ext uri="{FF2B5EF4-FFF2-40B4-BE49-F238E27FC236}">
              <a16:creationId xmlns:a16="http://schemas.microsoft.com/office/drawing/2014/main" id="{5D4ED82B-5522-4773-BA71-ADF443BEB161}"/>
            </a:ext>
          </a:extLst>
        </xdr:cNvPr>
        <xdr:cNvSpPr txBox="1">
          <a:spLocks noChangeArrowheads="1"/>
        </xdr:cNvSpPr>
      </xdr:nvSpPr>
      <xdr:spPr bwMode="auto">
        <a:xfrm>
          <a:off x="4724400" y="27965400"/>
          <a:ext cx="76200" cy="200025"/>
        </a:xfrm>
        <a:prstGeom prst="rect">
          <a:avLst/>
        </a:prstGeom>
        <a:noFill/>
        <a:ln w="9525">
          <a:noFill/>
          <a:miter lim="800000"/>
          <a:headEnd/>
          <a:tailEnd/>
        </a:ln>
      </xdr:spPr>
    </xdr:sp>
    <xdr:clientData/>
  </xdr:oneCellAnchor>
  <xdr:oneCellAnchor>
    <xdr:from>
      <xdr:col>3</xdr:col>
      <xdr:colOff>0</xdr:colOff>
      <xdr:row>161</xdr:row>
      <xdr:rowOff>0</xdr:rowOff>
    </xdr:from>
    <xdr:ext cx="76200" cy="600075"/>
    <xdr:sp macro="" textlink="">
      <xdr:nvSpPr>
        <xdr:cNvPr id="2959" name="Text Box 2">
          <a:extLst>
            <a:ext uri="{FF2B5EF4-FFF2-40B4-BE49-F238E27FC236}">
              <a16:creationId xmlns:a16="http://schemas.microsoft.com/office/drawing/2014/main" id="{F5A7BF6B-1CFB-4623-93DF-714EDDE3BA6B}"/>
            </a:ext>
          </a:extLst>
        </xdr:cNvPr>
        <xdr:cNvSpPr txBox="1">
          <a:spLocks noChangeArrowheads="1"/>
        </xdr:cNvSpPr>
      </xdr:nvSpPr>
      <xdr:spPr bwMode="auto">
        <a:xfrm>
          <a:off x="4724400" y="27965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161</xdr:row>
      <xdr:rowOff>0</xdr:rowOff>
    </xdr:from>
    <xdr:ext cx="76200" cy="600075"/>
    <xdr:sp macro="" textlink="">
      <xdr:nvSpPr>
        <xdr:cNvPr id="2960" name="Text Box 2">
          <a:extLst>
            <a:ext uri="{FF2B5EF4-FFF2-40B4-BE49-F238E27FC236}">
              <a16:creationId xmlns:a16="http://schemas.microsoft.com/office/drawing/2014/main" id="{44F3ED61-BCA0-48BD-BF5D-8F5E9F86E354}"/>
            </a:ext>
          </a:extLst>
        </xdr:cNvPr>
        <xdr:cNvSpPr txBox="1">
          <a:spLocks noChangeArrowheads="1"/>
        </xdr:cNvSpPr>
      </xdr:nvSpPr>
      <xdr:spPr bwMode="auto">
        <a:xfrm>
          <a:off x="4724400" y="27965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161</xdr:row>
      <xdr:rowOff>0</xdr:rowOff>
    </xdr:from>
    <xdr:ext cx="76200" cy="600075"/>
    <xdr:sp macro="" textlink="">
      <xdr:nvSpPr>
        <xdr:cNvPr id="2961" name="Text Box 2">
          <a:extLst>
            <a:ext uri="{FF2B5EF4-FFF2-40B4-BE49-F238E27FC236}">
              <a16:creationId xmlns:a16="http://schemas.microsoft.com/office/drawing/2014/main" id="{92691ECB-2454-418F-AEAE-05EDA0CDC13A}"/>
            </a:ext>
          </a:extLst>
        </xdr:cNvPr>
        <xdr:cNvSpPr txBox="1">
          <a:spLocks noChangeArrowheads="1"/>
        </xdr:cNvSpPr>
      </xdr:nvSpPr>
      <xdr:spPr bwMode="auto">
        <a:xfrm>
          <a:off x="4724400" y="27965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161</xdr:row>
      <xdr:rowOff>0</xdr:rowOff>
    </xdr:from>
    <xdr:ext cx="76200" cy="600075"/>
    <xdr:sp macro="" textlink="">
      <xdr:nvSpPr>
        <xdr:cNvPr id="2962" name="Text Box 2">
          <a:extLst>
            <a:ext uri="{FF2B5EF4-FFF2-40B4-BE49-F238E27FC236}">
              <a16:creationId xmlns:a16="http://schemas.microsoft.com/office/drawing/2014/main" id="{062FF03E-5136-4D86-9AA8-828404565B00}"/>
            </a:ext>
          </a:extLst>
        </xdr:cNvPr>
        <xdr:cNvSpPr txBox="1">
          <a:spLocks noChangeArrowheads="1"/>
        </xdr:cNvSpPr>
      </xdr:nvSpPr>
      <xdr:spPr bwMode="auto">
        <a:xfrm>
          <a:off x="4724400" y="27965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3361764</xdr:colOff>
      <xdr:row>160</xdr:row>
      <xdr:rowOff>33618</xdr:rowOff>
    </xdr:from>
    <xdr:ext cx="76200" cy="238125"/>
    <xdr:sp macro="" textlink="">
      <xdr:nvSpPr>
        <xdr:cNvPr id="2963" name="Text Box 3">
          <a:extLst>
            <a:ext uri="{FF2B5EF4-FFF2-40B4-BE49-F238E27FC236}">
              <a16:creationId xmlns:a16="http://schemas.microsoft.com/office/drawing/2014/main" id="{8C76F6E4-69C1-4CC6-91F3-AEF4EA01BCE8}"/>
            </a:ext>
          </a:extLst>
        </xdr:cNvPr>
        <xdr:cNvSpPr txBox="1">
          <a:spLocks noChangeArrowheads="1"/>
        </xdr:cNvSpPr>
      </xdr:nvSpPr>
      <xdr:spPr bwMode="auto">
        <a:xfrm>
          <a:off x="4333314" y="27808518"/>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160</xdr:row>
      <xdr:rowOff>0</xdr:rowOff>
    </xdr:from>
    <xdr:ext cx="76200" cy="200025"/>
    <xdr:sp macro="" textlink="">
      <xdr:nvSpPr>
        <xdr:cNvPr id="2964" name="Text Box 38">
          <a:extLst>
            <a:ext uri="{FF2B5EF4-FFF2-40B4-BE49-F238E27FC236}">
              <a16:creationId xmlns:a16="http://schemas.microsoft.com/office/drawing/2014/main" id="{64513A88-A0DE-4B38-9BCA-B7B9734750B6}"/>
            </a:ext>
          </a:extLst>
        </xdr:cNvPr>
        <xdr:cNvSpPr txBox="1">
          <a:spLocks noChangeArrowheads="1"/>
        </xdr:cNvSpPr>
      </xdr:nvSpPr>
      <xdr:spPr bwMode="auto">
        <a:xfrm>
          <a:off x="4724400" y="27774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oneCellAnchor>
    <xdr:from>
      <xdr:col>14</xdr:col>
      <xdr:colOff>219075</xdr:colOff>
      <xdr:row>9</xdr:row>
      <xdr:rowOff>0</xdr:rowOff>
    </xdr:from>
    <xdr:ext cx="76200" cy="1581150"/>
    <xdr:sp macro="" textlink="">
      <xdr:nvSpPr>
        <xdr:cNvPr id="2" name="Text Box 9">
          <a:extLst>
            <a:ext uri="{FF2B5EF4-FFF2-40B4-BE49-F238E27FC236}">
              <a16:creationId xmlns:a16="http://schemas.microsoft.com/office/drawing/2014/main" id="{00000000-0008-0000-0800-000002000000}"/>
            </a:ext>
          </a:extLst>
        </xdr:cNvPr>
        <xdr:cNvSpPr txBox="1">
          <a:spLocks noChangeArrowheads="1"/>
        </xdr:cNvSpPr>
      </xdr:nvSpPr>
      <xdr:spPr bwMode="auto">
        <a:xfrm>
          <a:off x="13535025" y="2771775"/>
          <a:ext cx="762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79</xdr:row>
      <xdr:rowOff>0</xdr:rowOff>
    </xdr:from>
    <xdr:ext cx="76200" cy="200025"/>
    <xdr:sp macro="" textlink="">
      <xdr:nvSpPr>
        <xdr:cNvPr id="2950" name="Text Box 11">
          <a:extLst>
            <a:ext uri="{FF2B5EF4-FFF2-40B4-BE49-F238E27FC236}">
              <a16:creationId xmlns:a16="http://schemas.microsoft.com/office/drawing/2014/main" id="{B6F73069-DB1B-4044-BF9D-737F1E4B0403}"/>
            </a:ext>
          </a:extLst>
        </xdr:cNvPr>
        <xdr:cNvSpPr txBox="1">
          <a:spLocks noChangeArrowheads="1"/>
        </xdr:cNvSpPr>
      </xdr:nvSpPr>
      <xdr:spPr bwMode="auto">
        <a:xfrm>
          <a:off x="1619250" y="36004500"/>
          <a:ext cx="76200" cy="200025"/>
        </a:xfrm>
        <a:prstGeom prst="rect">
          <a:avLst/>
        </a:prstGeom>
        <a:noFill/>
        <a:ln w="9525">
          <a:noFill/>
          <a:miter lim="800000"/>
          <a:headEnd/>
          <a:tailEnd/>
        </a:ln>
      </xdr:spPr>
    </xdr:sp>
    <xdr:clientData/>
  </xdr:oneCellAnchor>
  <xdr:oneCellAnchor>
    <xdr:from>
      <xdr:col>2</xdr:col>
      <xdr:colOff>790575</xdr:colOff>
      <xdr:row>79</xdr:row>
      <xdr:rowOff>0</xdr:rowOff>
    </xdr:from>
    <xdr:ext cx="76200" cy="200025"/>
    <xdr:sp macro="" textlink="">
      <xdr:nvSpPr>
        <xdr:cNvPr id="2951" name="Text Box 12">
          <a:extLst>
            <a:ext uri="{FF2B5EF4-FFF2-40B4-BE49-F238E27FC236}">
              <a16:creationId xmlns:a16="http://schemas.microsoft.com/office/drawing/2014/main" id="{8AD9633C-678F-4CB6-A3A8-72FCB0F6FFBB}"/>
            </a:ext>
          </a:extLst>
        </xdr:cNvPr>
        <xdr:cNvSpPr txBox="1">
          <a:spLocks noChangeArrowheads="1"/>
        </xdr:cNvSpPr>
      </xdr:nvSpPr>
      <xdr:spPr bwMode="auto">
        <a:xfrm>
          <a:off x="1619250" y="36004500"/>
          <a:ext cx="76200" cy="200025"/>
        </a:xfrm>
        <a:prstGeom prst="rect">
          <a:avLst/>
        </a:prstGeom>
        <a:noFill/>
        <a:ln w="9525">
          <a:noFill/>
          <a:miter lim="800000"/>
          <a:headEnd/>
          <a:tailEnd/>
        </a:ln>
      </xdr:spPr>
    </xdr:sp>
    <xdr:clientData/>
  </xdr:oneCellAnchor>
  <xdr:oneCellAnchor>
    <xdr:from>
      <xdr:col>2</xdr:col>
      <xdr:colOff>790575</xdr:colOff>
      <xdr:row>79</xdr:row>
      <xdr:rowOff>0</xdr:rowOff>
    </xdr:from>
    <xdr:ext cx="76200" cy="200025"/>
    <xdr:sp macro="" textlink="">
      <xdr:nvSpPr>
        <xdr:cNvPr id="2952" name="Text Box 15">
          <a:extLst>
            <a:ext uri="{FF2B5EF4-FFF2-40B4-BE49-F238E27FC236}">
              <a16:creationId xmlns:a16="http://schemas.microsoft.com/office/drawing/2014/main" id="{D8C0AA00-8748-4789-9005-1562F544A388}"/>
            </a:ext>
          </a:extLst>
        </xdr:cNvPr>
        <xdr:cNvSpPr txBox="1">
          <a:spLocks noChangeArrowheads="1"/>
        </xdr:cNvSpPr>
      </xdr:nvSpPr>
      <xdr:spPr bwMode="auto">
        <a:xfrm>
          <a:off x="1619250" y="36004500"/>
          <a:ext cx="76200" cy="200025"/>
        </a:xfrm>
        <a:prstGeom prst="rect">
          <a:avLst/>
        </a:prstGeom>
        <a:noFill/>
        <a:ln w="9525">
          <a:noFill/>
          <a:miter lim="800000"/>
          <a:headEnd/>
          <a:tailEnd/>
        </a:ln>
      </xdr:spPr>
    </xdr:sp>
    <xdr:clientData/>
  </xdr:oneCellAnchor>
  <xdr:oneCellAnchor>
    <xdr:from>
      <xdr:col>2</xdr:col>
      <xdr:colOff>790575</xdr:colOff>
      <xdr:row>79</xdr:row>
      <xdr:rowOff>0</xdr:rowOff>
    </xdr:from>
    <xdr:ext cx="76200" cy="200025"/>
    <xdr:sp macro="" textlink="">
      <xdr:nvSpPr>
        <xdr:cNvPr id="2953" name="Text Box 16">
          <a:extLst>
            <a:ext uri="{FF2B5EF4-FFF2-40B4-BE49-F238E27FC236}">
              <a16:creationId xmlns:a16="http://schemas.microsoft.com/office/drawing/2014/main" id="{7C86621D-1AD7-454C-894D-15DEEE446ED0}"/>
            </a:ext>
          </a:extLst>
        </xdr:cNvPr>
        <xdr:cNvSpPr txBox="1">
          <a:spLocks noChangeArrowheads="1"/>
        </xdr:cNvSpPr>
      </xdr:nvSpPr>
      <xdr:spPr bwMode="auto">
        <a:xfrm>
          <a:off x="1619250" y="36004500"/>
          <a:ext cx="76200" cy="200025"/>
        </a:xfrm>
        <a:prstGeom prst="rect">
          <a:avLst/>
        </a:prstGeom>
        <a:noFill/>
        <a:ln w="9525">
          <a:noFill/>
          <a:miter lim="800000"/>
          <a:headEnd/>
          <a:tailEnd/>
        </a:ln>
      </xdr:spPr>
    </xdr:sp>
    <xdr:clientData/>
  </xdr:oneCellAnchor>
  <xdr:oneCellAnchor>
    <xdr:from>
      <xdr:col>2</xdr:col>
      <xdr:colOff>790575</xdr:colOff>
      <xdr:row>79</xdr:row>
      <xdr:rowOff>0</xdr:rowOff>
    </xdr:from>
    <xdr:ext cx="76200" cy="200025"/>
    <xdr:sp macro="" textlink="">
      <xdr:nvSpPr>
        <xdr:cNvPr id="2954" name="Text Box 19">
          <a:extLst>
            <a:ext uri="{FF2B5EF4-FFF2-40B4-BE49-F238E27FC236}">
              <a16:creationId xmlns:a16="http://schemas.microsoft.com/office/drawing/2014/main" id="{5977AB51-7885-49AB-8109-985E12E58457}"/>
            </a:ext>
          </a:extLst>
        </xdr:cNvPr>
        <xdr:cNvSpPr txBox="1">
          <a:spLocks noChangeArrowheads="1"/>
        </xdr:cNvSpPr>
      </xdr:nvSpPr>
      <xdr:spPr bwMode="auto">
        <a:xfrm>
          <a:off x="1619250" y="36004500"/>
          <a:ext cx="76200" cy="200025"/>
        </a:xfrm>
        <a:prstGeom prst="rect">
          <a:avLst/>
        </a:prstGeom>
        <a:noFill/>
        <a:ln w="9525">
          <a:noFill/>
          <a:miter lim="800000"/>
          <a:headEnd/>
          <a:tailEnd/>
        </a:ln>
      </xdr:spPr>
    </xdr:sp>
    <xdr:clientData/>
  </xdr:oneCellAnchor>
  <xdr:oneCellAnchor>
    <xdr:from>
      <xdr:col>2</xdr:col>
      <xdr:colOff>790575</xdr:colOff>
      <xdr:row>79</xdr:row>
      <xdr:rowOff>0</xdr:rowOff>
    </xdr:from>
    <xdr:ext cx="76200" cy="200025"/>
    <xdr:sp macro="" textlink="">
      <xdr:nvSpPr>
        <xdr:cNvPr id="2955" name="Text Box 20">
          <a:extLst>
            <a:ext uri="{FF2B5EF4-FFF2-40B4-BE49-F238E27FC236}">
              <a16:creationId xmlns:a16="http://schemas.microsoft.com/office/drawing/2014/main" id="{CBB6C088-7E03-495E-B3C0-52410C382EAC}"/>
            </a:ext>
          </a:extLst>
        </xdr:cNvPr>
        <xdr:cNvSpPr txBox="1">
          <a:spLocks noChangeArrowheads="1"/>
        </xdr:cNvSpPr>
      </xdr:nvSpPr>
      <xdr:spPr bwMode="auto">
        <a:xfrm>
          <a:off x="1619250" y="36004500"/>
          <a:ext cx="76200" cy="200025"/>
        </a:xfrm>
        <a:prstGeom prst="rect">
          <a:avLst/>
        </a:prstGeom>
        <a:noFill/>
        <a:ln w="9525">
          <a:noFill/>
          <a:miter lim="800000"/>
          <a:headEnd/>
          <a:tailEnd/>
        </a:ln>
      </xdr:spPr>
    </xdr:sp>
    <xdr:clientData/>
  </xdr:oneCellAnchor>
  <xdr:oneCellAnchor>
    <xdr:from>
      <xdr:col>2</xdr:col>
      <xdr:colOff>790575</xdr:colOff>
      <xdr:row>79</xdr:row>
      <xdr:rowOff>0</xdr:rowOff>
    </xdr:from>
    <xdr:ext cx="76200" cy="200025"/>
    <xdr:sp macro="" textlink="">
      <xdr:nvSpPr>
        <xdr:cNvPr id="2956" name="Text Box 24">
          <a:extLst>
            <a:ext uri="{FF2B5EF4-FFF2-40B4-BE49-F238E27FC236}">
              <a16:creationId xmlns:a16="http://schemas.microsoft.com/office/drawing/2014/main" id="{3DAEF61D-FE3A-490D-97DE-C9C8E64FBA05}"/>
            </a:ext>
          </a:extLst>
        </xdr:cNvPr>
        <xdr:cNvSpPr txBox="1">
          <a:spLocks noChangeArrowheads="1"/>
        </xdr:cNvSpPr>
      </xdr:nvSpPr>
      <xdr:spPr bwMode="auto">
        <a:xfrm>
          <a:off x="1619250" y="36004500"/>
          <a:ext cx="76200" cy="200025"/>
        </a:xfrm>
        <a:prstGeom prst="rect">
          <a:avLst/>
        </a:prstGeom>
        <a:noFill/>
        <a:ln w="9525">
          <a:noFill/>
          <a:miter lim="800000"/>
          <a:headEnd/>
          <a:tailEnd/>
        </a:ln>
      </xdr:spPr>
    </xdr:sp>
    <xdr:clientData/>
  </xdr:oneCellAnchor>
  <xdr:oneCellAnchor>
    <xdr:from>
      <xdr:col>2</xdr:col>
      <xdr:colOff>790575</xdr:colOff>
      <xdr:row>79</xdr:row>
      <xdr:rowOff>0</xdr:rowOff>
    </xdr:from>
    <xdr:ext cx="76200" cy="200025"/>
    <xdr:sp macro="" textlink="">
      <xdr:nvSpPr>
        <xdr:cNvPr id="2957" name="Text Box 25">
          <a:extLst>
            <a:ext uri="{FF2B5EF4-FFF2-40B4-BE49-F238E27FC236}">
              <a16:creationId xmlns:a16="http://schemas.microsoft.com/office/drawing/2014/main" id="{C541EADB-DCEB-45F7-83C5-4DAA44BC22FA}"/>
            </a:ext>
          </a:extLst>
        </xdr:cNvPr>
        <xdr:cNvSpPr txBox="1">
          <a:spLocks noChangeArrowheads="1"/>
        </xdr:cNvSpPr>
      </xdr:nvSpPr>
      <xdr:spPr bwMode="auto">
        <a:xfrm>
          <a:off x="1619250" y="36004500"/>
          <a:ext cx="76200" cy="200025"/>
        </a:xfrm>
        <a:prstGeom prst="rect">
          <a:avLst/>
        </a:prstGeom>
        <a:noFill/>
        <a:ln w="9525">
          <a:noFill/>
          <a:miter lim="800000"/>
          <a:headEnd/>
          <a:tailEnd/>
        </a:ln>
      </xdr:spPr>
    </xdr:sp>
    <xdr:clientData/>
  </xdr:oneCellAnchor>
  <xdr:oneCellAnchor>
    <xdr:from>
      <xdr:col>2</xdr:col>
      <xdr:colOff>790575</xdr:colOff>
      <xdr:row>79</xdr:row>
      <xdr:rowOff>0</xdr:rowOff>
    </xdr:from>
    <xdr:ext cx="76200" cy="200025"/>
    <xdr:sp macro="" textlink="">
      <xdr:nvSpPr>
        <xdr:cNvPr id="2958" name="Text Box 11">
          <a:extLst>
            <a:ext uri="{FF2B5EF4-FFF2-40B4-BE49-F238E27FC236}">
              <a16:creationId xmlns:a16="http://schemas.microsoft.com/office/drawing/2014/main" id="{16B2DAA6-89D5-400A-AA5A-E57B157FB7D9}"/>
            </a:ext>
          </a:extLst>
        </xdr:cNvPr>
        <xdr:cNvSpPr txBox="1">
          <a:spLocks noChangeArrowheads="1"/>
        </xdr:cNvSpPr>
      </xdr:nvSpPr>
      <xdr:spPr bwMode="auto">
        <a:xfrm>
          <a:off x="1619250" y="36004500"/>
          <a:ext cx="76200" cy="200025"/>
        </a:xfrm>
        <a:prstGeom prst="rect">
          <a:avLst/>
        </a:prstGeom>
        <a:noFill/>
        <a:ln w="9525">
          <a:noFill/>
          <a:miter lim="800000"/>
          <a:headEnd/>
          <a:tailEnd/>
        </a:ln>
      </xdr:spPr>
    </xdr:sp>
    <xdr:clientData/>
  </xdr:oneCellAnchor>
  <xdr:oneCellAnchor>
    <xdr:from>
      <xdr:col>2</xdr:col>
      <xdr:colOff>790575</xdr:colOff>
      <xdr:row>79</xdr:row>
      <xdr:rowOff>0</xdr:rowOff>
    </xdr:from>
    <xdr:ext cx="76200" cy="200025"/>
    <xdr:sp macro="" textlink="">
      <xdr:nvSpPr>
        <xdr:cNvPr id="2959" name="Text Box 12">
          <a:extLst>
            <a:ext uri="{FF2B5EF4-FFF2-40B4-BE49-F238E27FC236}">
              <a16:creationId xmlns:a16="http://schemas.microsoft.com/office/drawing/2014/main" id="{C297A64D-D321-493B-A419-D92097610B0E}"/>
            </a:ext>
          </a:extLst>
        </xdr:cNvPr>
        <xdr:cNvSpPr txBox="1">
          <a:spLocks noChangeArrowheads="1"/>
        </xdr:cNvSpPr>
      </xdr:nvSpPr>
      <xdr:spPr bwMode="auto">
        <a:xfrm>
          <a:off x="1619250" y="36004500"/>
          <a:ext cx="76200" cy="200025"/>
        </a:xfrm>
        <a:prstGeom prst="rect">
          <a:avLst/>
        </a:prstGeom>
        <a:noFill/>
        <a:ln w="9525">
          <a:noFill/>
          <a:miter lim="800000"/>
          <a:headEnd/>
          <a:tailEnd/>
        </a:ln>
      </xdr:spPr>
    </xdr:sp>
    <xdr:clientData/>
  </xdr:oneCellAnchor>
  <xdr:oneCellAnchor>
    <xdr:from>
      <xdr:col>2</xdr:col>
      <xdr:colOff>790575</xdr:colOff>
      <xdr:row>79</xdr:row>
      <xdr:rowOff>0</xdr:rowOff>
    </xdr:from>
    <xdr:ext cx="76200" cy="200025"/>
    <xdr:sp macro="" textlink="">
      <xdr:nvSpPr>
        <xdr:cNvPr id="2960" name="Text Box 15">
          <a:extLst>
            <a:ext uri="{FF2B5EF4-FFF2-40B4-BE49-F238E27FC236}">
              <a16:creationId xmlns:a16="http://schemas.microsoft.com/office/drawing/2014/main" id="{3E5EB35F-FC43-4A1A-B55E-016123764387}"/>
            </a:ext>
          </a:extLst>
        </xdr:cNvPr>
        <xdr:cNvSpPr txBox="1">
          <a:spLocks noChangeArrowheads="1"/>
        </xdr:cNvSpPr>
      </xdr:nvSpPr>
      <xdr:spPr bwMode="auto">
        <a:xfrm>
          <a:off x="1619250" y="36004500"/>
          <a:ext cx="76200" cy="200025"/>
        </a:xfrm>
        <a:prstGeom prst="rect">
          <a:avLst/>
        </a:prstGeom>
        <a:noFill/>
        <a:ln w="9525">
          <a:noFill/>
          <a:miter lim="800000"/>
          <a:headEnd/>
          <a:tailEnd/>
        </a:ln>
      </xdr:spPr>
    </xdr:sp>
    <xdr:clientData/>
  </xdr:oneCellAnchor>
  <xdr:oneCellAnchor>
    <xdr:from>
      <xdr:col>2</xdr:col>
      <xdr:colOff>790575</xdr:colOff>
      <xdr:row>79</xdr:row>
      <xdr:rowOff>0</xdr:rowOff>
    </xdr:from>
    <xdr:ext cx="76200" cy="200025"/>
    <xdr:sp macro="" textlink="">
      <xdr:nvSpPr>
        <xdr:cNvPr id="2961" name="Text Box 16">
          <a:extLst>
            <a:ext uri="{FF2B5EF4-FFF2-40B4-BE49-F238E27FC236}">
              <a16:creationId xmlns:a16="http://schemas.microsoft.com/office/drawing/2014/main" id="{0ABE4228-9A67-4217-A17F-D96D21D9FE5C}"/>
            </a:ext>
          </a:extLst>
        </xdr:cNvPr>
        <xdr:cNvSpPr txBox="1">
          <a:spLocks noChangeArrowheads="1"/>
        </xdr:cNvSpPr>
      </xdr:nvSpPr>
      <xdr:spPr bwMode="auto">
        <a:xfrm>
          <a:off x="1619250" y="36004500"/>
          <a:ext cx="76200" cy="200025"/>
        </a:xfrm>
        <a:prstGeom prst="rect">
          <a:avLst/>
        </a:prstGeom>
        <a:noFill/>
        <a:ln w="9525">
          <a:noFill/>
          <a:miter lim="800000"/>
          <a:headEnd/>
          <a:tailEnd/>
        </a:ln>
      </xdr:spPr>
    </xdr:sp>
    <xdr:clientData/>
  </xdr:oneCellAnchor>
  <xdr:oneCellAnchor>
    <xdr:from>
      <xdr:col>2</xdr:col>
      <xdr:colOff>790575</xdr:colOff>
      <xdr:row>79</xdr:row>
      <xdr:rowOff>0</xdr:rowOff>
    </xdr:from>
    <xdr:ext cx="76200" cy="200025"/>
    <xdr:sp macro="" textlink="">
      <xdr:nvSpPr>
        <xdr:cNvPr id="2962" name="Text Box 19">
          <a:extLst>
            <a:ext uri="{FF2B5EF4-FFF2-40B4-BE49-F238E27FC236}">
              <a16:creationId xmlns:a16="http://schemas.microsoft.com/office/drawing/2014/main" id="{0883235A-85EF-4C8C-AE1C-7A7303E7AB96}"/>
            </a:ext>
          </a:extLst>
        </xdr:cNvPr>
        <xdr:cNvSpPr txBox="1">
          <a:spLocks noChangeArrowheads="1"/>
        </xdr:cNvSpPr>
      </xdr:nvSpPr>
      <xdr:spPr bwMode="auto">
        <a:xfrm>
          <a:off x="1619250" y="36004500"/>
          <a:ext cx="76200" cy="200025"/>
        </a:xfrm>
        <a:prstGeom prst="rect">
          <a:avLst/>
        </a:prstGeom>
        <a:noFill/>
        <a:ln w="9525">
          <a:noFill/>
          <a:miter lim="800000"/>
          <a:headEnd/>
          <a:tailEnd/>
        </a:ln>
      </xdr:spPr>
    </xdr:sp>
    <xdr:clientData/>
  </xdr:oneCellAnchor>
  <xdr:oneCellAnchor>
    <xdr:from>
      <xdr:col>2</xdr:col>
      <xdr:colOff>790575</xdr:colOff>
      <xdr:row>79</xdr:row>
      <xdr:rowOff>0</xdr:rowOff>
    </xdr:from>
    <xdr:ext cx="76200" cy="200025"/>
    <xdr:sp macro="" textlink="">
      <xdr:nvSpPr>
        <xdr:cNvPr id="2963" name="Text Box 20">
          <a:extLst>
            <a:ext uri="{FF2B5EF4-FFF2-40B4-BE49-F238E27FC236}">
              <a16:creationId xmlns:a16="http://schemas.microsoft.com/office/drawing/2014/main" id="{CBEC0758-1F34-485E-96E0-40BB429A4D25}"/>
            </a:ext>
          </a:extLst>
        </xdr:cNvPr>
        <xdr:cNvSpPr txBox="1">
          <a:spLocks noChangeArrowheads="1"/>
        </xdr:cNvSpPr>
      </xdr:nvSpPr>
      <xdr:spPr bwMode="auto">
        <a:xfrm>
          <a:off x="1619250" y="36004500"/>
          <a:ext cx="76200" cy="200025"/>
        </a:xfrm>
        <a:prstGeom prst="rect">
          <a:avLst/>
        </a:prstGeom>
        <a:noFill/>
        <a:ln w="9525">
          <a:noFill/>
          <a:miter lim="800000"/>
          <a:headEnd/>
          <a:tailEnd/>
        </a:ln>
      </xdr:spPr>
    </xdr:sp>
    <xdr:clientData/>
  </xdr:oneCellAnchor>
  <xdr:oneCellAnchor>
    <xdr:from>
      <xdr:col>2</xdr:col>
      <xdr:colOff>790575</xdr:colOff>
      <xdr:row>79</xdr:row>
      <xdr:rowOff>0</xdr:rowOff>
    </xdr:from>
    <xdr:ext cx="76200" cy="200025"/>
    <xdr:sp macro="" textlink="">
      <xdr:nvSpPr>
        <xdr:cNvPr id="2964" name="Text Box 24">
          <a:extLst>
            <a:ext uri="{FF2B5EF4-FFF2-40B4-BE49-F238E27FC236}">
              <a16:creationId xmlns:a16="http://schemas.microsoft.com/office/drawing/2014/main" id="{0C6005AD-40C9-470D-8E89-D1F5F9606270}"/>
            </a:ext>
          </a:extLst>
        </xdr:cNvPr>
        <xdr:cNvSpPr txBox="1">
          <a:spLocks noChangeArrowheads="1"/>
        </xdr:cNvSpPr>
      </xdr:nvSpPr>
      <xdr:spPr bwMode="auto">
        <a:xfrm>
          <a:off x="1619250" y="36004500"/>
          <a:ext cx="76200" cy="200025"/>
        </a:xfrm>
        <a:prstGeom prst="rect">
          <a:avLst/>
        </a:prstGeom>
        <a:noFill/>
        <a:ln w="9525">
          <a:noFill/>
          <a:miter lim="800000"/>
          <a:headEnd/>
          <a:tailEnd/>
        </a:ln>
      </xdr:spPr>
    </xdr:sp>
    <xdr:clientData/>
  </xdr:oneCellAnchor>
  <xdr:oneCellAnchor>
    <xdr:from>
      <xdr:col>2</xdr:col>
      <xdr:colOff>790575</xdr:colOff>
      <xdr:row>79</xdr:row>
      <xdr:rowOff>0</xdr:rowOff>
    </xdr:from>
    <xdr:ext cx="76200" cy="200025"/>
    <xdr:sp macro="" textlink="">
      <xdr:nvSpPr>
        <xdr:cNvPr id="2965" name="Text Box 25">
          <a:extLst>
            <a:ext uri="{FF2B5EF4-FFF2-40B4-BE49-F238E27FC236}">
              <a16:creationId xmlns:a16="http://schemas.microsoft.com/office/drawing/2014/main" id="{FC1098A3-BFFB-479B-A8AC-4A00B2F95C2A}"/>
            </a:ext>
          </a:extLst>
        </xdr:cNvPr>
        <xdr:cNvSpPr txBox="1">
          <a:spLocks noChangeArrowheads="1"/>
        </xdr:cNvSpPr>
      </xdr:nvSpPr>
      <xdr:spPr bwMode="auto">
        <a:xfrm>
          <a:off x="1619250" y="36004500"/>
          <a:ext cx="76200" cy="20002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34</xdr:row>
      <xdr:rowOff>0</xdr:rowOff>
    </xdr:from>
    <xdr:to>
      <xdr:col>3</xdr:col>
      <xdr:colOff>76200</xdr:colOff>
      <xdr:row>55</xdr:row>
      <xdr:rowOff>26459</xdr:rowOff>
    </xdr:to>
    <xdr:sp macro="" textlink="">
      <xdr:nvSpPr>
        <xdr:cNvPr id="2" name="Text Box 9">
          <a:extLst>
            <a:ext uri="{FF2B5EF4-FFF2-40B4-BE49-F238E27FC236}">
              <a16:creationId xmlns:a16="http://schemas.microsoft.com/office/drawing/2014/main" id="{00000000-0008-0000-0B00-000002000000}"/>
            </a:ext>
          </a:extLst>
        </xdr:cNvPr>
        <xdr:cNvSpPr txBox="1">
          <a:spLocks noChangeArrowheads="1"/>
        </xdr:cNvSpPr>
      </xdr:nvSpPr>
      <xdr:spPr bwMode="auto">
        <a:xfrm>
          <a:off x="4086225" y="38995350"/>
          <a:ext cx="762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55</xdr:row>
      <xdr:rowOff>26459</xdr:rowOff>
    </xdr:to>
    <xdr:sp macro="" textlink="">
      <xdr:nvSpPr>
        <xdr:cNvPr id="3" name="Text Box 10">
          <a:extLst>
            <a:ext uri="{FF2B5EF4-FFF2-40B4-BE49-F238E27FC236}">
              <a16:creationId xmlns:a16="http://schemas.microsoft.com/office/drawing/2014/main" id="{00000000-0008-0000-0B00-000003000000}"/>
            </a:ext>
          </a:extLst>
        </xdr:cNvPr>
        <xdr:cNvSpPr txBox="1">
          <a:spLocks noChangeArrowheads="1"/>
        </xdr:cNvSpPr>
      </xdr:nvSpPr>
      <xdr:spPr bwMode="auto">
        <a:xfrm>
          <a:off x="4086225" y="38995350"/>
          <a:ext cx="762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55</xdr:row>
      <xdr:rowOff>26459</xdr:rowOff>
    </xdr:to>
    <xdr:sp macro="" textlink="">
      <xdr:nvSpPr>
        <xdr:cNvPr id="4" name="Text Box 11">
          <a:extLst>
            <a:ext uri="{FF2B5EF4-FFF2-40B4-BE49-F238E27FC236}">
              <a16:creationId xmlns:a16="http://schemas.microsoft.com/office/drawing/2014/main" id="{00000000-0008-0000-0B00-000004000000}"/>
            </a:ext>
          </a:extLst>
        </xdr:cNvPr>
        <xdr:cNvSpPr txBox="1">
          <a:spLocks noChangeArrowheads="1"/>
        </xdr:cNvSpPr>
      </xdr:nvSpPr>
      <xdr:spPr bwMode="auto">
        <a:xfrm>
          <a:off x="4086225" y="38995350"/>
          <a:ext cx="762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55</xdr:row>
      <xdr:rowOff>26459</xdr:rowOff>
    </xdr:to>
    <xdr:sp macro="" textlink="">
      <xdr:nvSpPr>
        <xdr:cNvPr id="5" name="Text Box 12">
          <a:extLst>
            <a:ext uri="{FF2B5EF4-FFF2-40B4-BE49-F238E27FC236}">
              <a16:creationId xmlns:a16="http://schemas.microsoft.com/office/drawing/2014/main" id="{00000000-0008-0000-0B00-000005000000}"/>
            </a:ext>
          </a:extLst>
        </xdr:cNvPr>
        <xdr:cNvSpPr txBox="1">
          <a:spLocks noChangeArrowheads="1"/>
        </xdr:cNvSpPr>
      </xdr:nvSpPr>
      <xdr:spPr bwMode="auto">
        <a:xfrm>
          <a:off x="4086225" y="38995350"/>
          <a:ext cx="762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55</xdr:row>
      <xdr:rowOff>26459</xdr:rowOff>
    </xdr:to>
    <xdr:sp macro="" textlink="">
      <xdr:nvSpPr>
        <xdr:cNvPr id="6" name="Text Box 13">
          <a:extLst>
            <a:ext uri="{FF2B5EF4-FFF2-40B4-BE49-F238E27FC236}">
              <a16:creationId xmlns:a16="http://schemas.microsoft.com/office/drawing/2014/main" id="{00000000-0008-0000-0B00-000006000000}"/>
            </a:ext>
          </a:extLst>
        </xdr:cNvPr>
        <xdr:cNvSpPr txBox="1">
          <a:spLocks noChangeArrowheads="1"/>
        </xdr:cNvSpPr>
      </xdr:nvSpPr>
      <xdr:spPr bwMode="auto">
        <a:xfrm>
          <a:off x="4086225" y="38995350"/>
          <a:ext cx="762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55</xdr:row>
      <xdr:rowOff>26459</xdr:rowOff>
    </xdr:to>
    <xdr:sp macro="" textlink="">
      <xdr:nvSpPr>
        <xdr:cNvPr id="7" name="Text Box 14">
          <a:extLst>
            <a:ext uri="{FF2B5EF4-FFF2-40B4-BE49-F238E27FC236}">
              <a16:creationId xmlns:a16="http://schemas.microsoft.com/office/drawing/2014/main" id="{00000000-0008-0000-0B00-000007000000}"/>
            </a:ext>
          </a:extLst>
        </xdr:cNvPr>
        <xdr:cNvSpPr txBox="1">
          <a:spLocks noChangeArrowheads="1"/>
        </xdr:cNvSpPr>
      </xdr:nvSpPr>
      <xdr:spPr bwMode="auto">
        <a:xfrm>
          <a:off x="4086225" y="38995350"/>
          <a:ext cx="762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55</xdr:row>
      <xdr:rowOff>26459</xdr:rowOff>
    </xdr:to>
    <xdr:sp macro="" textlink="">
      <xdr:nvSpPr>
        <xdr:cNvPr id="8" name="Text Box 15">
          <a:extLst>
            <a:ext uri="{FF2B5EF4-FFF2-40B4-BE49-F238E27FC236}">
              <a16:creationId xmlns:a16="http://schemas.microsoft.com/office/drawing/2014/main" id="{00000000-0008-0000-0B00-000008000000}"/>
            </a:ext>
          </a:extLst>
        </xdr:cNvPr>
        <xdr:cNvSpPr txBox="1">
          <a:spLocks noChangeArrowheads="1"/>
        </xdr:cNvSpPr>
      </xdr:nvSpPr>
      <xdr:spPr bwMode="auto">
        <a:xfrm>
          <a:off x="4086225" y="38995350"/>
          <a:ext cx="762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55</xdr:row>
      <xdr:rowOff>26459</xdr:rowOff>
    </xdr:to>
    <xdr:sp macro="" textlink="">
      <xdr:nvSpPr>
        <xdr:cNvPr id="9" name="Text Box 16">
          <a:extLst>
            <a:ext uri="{FF2B5EF4-FFF2-40B4-BE49-F238E27FC236}">
              <a16:creationId xmlns:a16="http://schemas.microsoft.com/office/drawing/2014/main" id="{00000000-0008-0000-0B00-000009000000}"/>
            </a:ext>
          </a:extLst>
        </xdr:cNvPr>
        <xdr:cNvSpPr txBox="1">
          <a:spLocks noChangeArrowheads="1"/>
        </xdr:cNvSpPr>
      </xdr:nvSpPr>
      <xdr:spPr bwMode="auto">
        <a:xfrm>
          <a:off x="4086225" y="38995350"/>
          <a:ext cx="762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55</xdr:row>
      <xdr:rowOff>26459</xdr:rowOff>
    </xdr:to>
    <xdr:sp macro="" textlink="">
      <xdr:nvSpPr>
        <xdr:cNvPr id="10" name="Text Box 17">
          <a:extLst>
            <a:ext uri="{FF2B5EF4-FFF2-40B4-BE49-F238E27FC236}">
              <a16:creationId xmlns:a16="http://schemas.microsoft.com/office/drawing/2014/main" id="{00000000-0008-0000-0B00-00000A000000}"/>
            </a:ext>
          </a:extLst>
        </xdr:cNvPr>
        <xdr:cNvSpPr txBox="1">
          <a:spLocks noChangeArrowheads="1"/>
        </xdr:cNvSpPr>
      </xdr:nvSpPr>
      <xdr:spPr bwMode="auto">
        <a:xfrm>
          <a:off x="4086225" y="38995350"/>
          <a:ext cx="762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466725</xdr:colOff>
      <xdr:row>7</xdr:row>
      <xdr:rowOff>19050</xdr:rowOff>
    </xdr:from>
    <xdr:to>
      <xdr:col>6</xdr:col>
      <xdr:colOff>47625</xdr:colOff>
      <xdr:row>9</xdr:row>
      <xdr:rowOff>49741</xdr:rowOff>
    </xdr:to>
    <xdr:sp macro="" textlink="">
      <xdr:nvSpPr>
        <xdr:cNvPr id="35" name="Text Box 10">
          <a:extLst>
            <a:ext uri="{FF2B5EF4-FFF2-40B4-BE49-F238E27FC236}">
              <a16:creationId xmlns:a16="http://schemas.microsoft.com/office/drawing/2014/main" id="{00000000-0008-0000-0B00-000023000000}"/>
            </a:ext>
          </a:extLst>
        </xdr:cNvPr>
        <xdr:cNvSpPr txBox="1">
          <a:spLocks noChangeArrowheads="1"/>
        </xdr:cNvSpPr>
      </xdr:nvSpPr>
      <xdr:spPr bwMode="auto">
        <a:xfrm>
          <a:off x="5553075" y="3571875"/>
          <a:ext cx="47625" cy="411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466725</xdr:colOff>
      <xdr:row>7</xdr:row>
      <xdr:rowOff>19050</xdr:rowOff>
    </xdr:from>
    <xdr:to>
      <xdr:col>6</xdr:col>
      <xdr:colOff>47625</xdr:colOff>
      <xdr:row>9</xdr:row>
      <xdr:rowOff>49741</xdr:rowOff>
    </xdr:to>
    <xdr:sp macro="" textlink="">
      <xdr:nvSpPr>
        <xdr:cNvPr id="36" name="Text Box 10">
          <a:extLst>
            <a:ext uri="{FF2B5EF4-FFF2-40B4-BE49-F238E27FC236}">
              <a16:creationId xmlns:a16="http://schemas.microsoft.com/office/drawing/2014/main" id="{00000000-0008-0000-0B00-000024000000}"/>
            </a:ext>
          </a:extLst>
        </xdr:cNvPr>
        <xdr:cNvSpPr txBox="1">
          <a:spLocks noChangeArrowheads="1"/>
        </xdr:cNvSpPr>
      </xdr:nvSpPr>
      <xdr:spPr bwMode="auto">
        <a:xfrm>
          <a:off x="5553075" y="3571875"/>
          <a:ext cx="47625" cy="411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200025</xdr:rowOff>
    </xdr:to>
    <xdr:sp macro="" textlink="">
      <xdr:nvSpPr>
        <xdr:cNvPr id="46" name="Text Box 5">
          <a:extLst>
            <a:ext uri="{FF2B5EF4-FFF2-40B4-BE49-F238E27FC236}">
              <a16:creationId xmlns:a16="http://schemas.microsoft.com/office/drawing/2014/main" id="{00000000-0008-0000-0B00-00002E000000}"/>
            </a:ext>
          </a:extLst>
        </xdr:cNvPr>
        <xdr:cNvSpPr txBox="1">
          <a:spLocks noChangeArrowheads="1"/>
        </xdr:cNvSpPr>
      </xdr:nvSpPr>
      <xdr:spPr bwMode="auto">
        <a:xfrm>
          <a:off x="4086225" y="22069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200025</xdr:rowOff>
    </xdr:to>
    <xdr:sp macro="" textlink="">
      <xdr:nvSpPr>
        <xdr:cNvPr id="47" name="Text Box 5">
          <a:extLst>
            <a:ext uri="{FF2B5EF4-FFF2-40B4-BE49-F238E27FC236}">
              <a16:creationId xmlns:a16="http://schemas.microsoft.com/office/drawing/2014/main" id="{00000000-0008-0000-0B00-00002F000000}"/>
            </a:ext>
          </a:extLst>
        </xdr:cNvPr>
        <xdr:cNvSpPr txBox="1">
          <a:spLocks noChangeArrowheads="1"/>
        </xdr:cNvSpPr>
      </xdr:nvSpPr>
      <xdr:spPr bwMode="auto">
        <a:xfrm>
          <a:off x="4086225" y="22069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202142</xdr:rowOff>
    </xdr:to>
    <xdr:sp macro="" textlink="">
      <xdr:nvSpPr>
        <xdr:cNvPr id="48" name="Text Box 57">
          <a:extLst>
            <a:ext uri="{FF2B5EF4-FFF2-40B4-BE49-F238E27FC236}">
              <a16:creationId xmlns:a16="http://schemas.microsoft.com/office/drawing/2014/main" id="{00000000-0008-0000-0B00-000030000000}"/>
            </a:ext>
          </a:extLst>
        </xdr:cNvPr>
        <xdr:cNvSpPr txBox="1">
          <a:spLocks noChangeArrowheads="1"/>
        </xdr:cNvSpPr>
      </xdr:nvSpPr>
      <xdr:spPr bwMode="auto">
        <a:xfrm>
          <a:off x="4086225" y="22069425"/>
          <a:ext cx="76200" cy="202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202142</xdr:rowOff>
    </xdr:to>
    <xdr:sp macro="" textlink="">
      <xdr:nvSpPr>
        <xdr:cNvPr id="49" name="Text Box 57">
          <a:extLst>
            <a:ext uri="{FF2B5EF4-FFF2-40B4-BE49-F238E27FC236}">
              <a16:creationId xmlns:a16="http://schemas.microsoft.com/office/drawing/2014/main" id="{00000000-0008-0000-0B00-000031000000}"/>
            </a:ext>
          </a:extLst>
        </xdr:cNvPr>
        <xdr:cNvSpPr txBox="1">
          <a:spLocks noChangeArrowheads="1"/>
        </xdr:cNvSpPr>
      </xdr:nvSpPr>
      <xdr:spPr bwMode="auto">
        <a:xfrm>
          <a:off x="4086225" y="22069425"/>
          <a:ext cx="76200" cy="202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12</xdr:row>
      <xdr:rowOff>148410</xdr:rowOff>
    </xdr:to>
    <xdr:sp macro="" textlink="">
      <xdr:nvSpPr>
        <xdr:cNvPr id="50" name="Text Box 38">
          <a:extLst>
            <a:ext uri="{FF2B5EF4-FFF2-40B4-BE49-F238E27FC236}">
              <a16:creationId xmlns:a16="http://schemas.microsoft.com/office/drawing/2014/main" id="{00000000-0008-0000-0B00-000032000000}"/>
            </a:ext>
          </a:extLst>
        </xdr:cNvPr>
        <xdr:cNvSpPr txBox="1">
          <a:spLocks noChangeArrowheads="1"/>
        </xdr:cNvSpPr>
      </xdr:nvSpPr>
      <xdr:spPr bwMode="auto">
        <a:xfrm>
          <a:off x="4086225" y="22069425"/>
          <a:ext cx="76200" cy="1156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8</xdr:row>
      <xdr:rowOff>0</xdr:rowOff>
    </xdr:from>
    <xdr:ext cx="76200" cy="1165225"/>
    <xdr:sp macro="" textlink="">
      <xdr:nvSpPr>
        <xdr:cNvPr id="51" name="Text Box 38">
          <a:extLst>
            <a:ext uri="{FF2B5EF4-FFF2-40B4-BE49-F238E27FC236}">
              <a16:creationId xmlns:a16="http://schemas.microsoft.com/office/drawing/2014/main" id="{00000000-0008-0000-0B00-000033000000}"/>
            </a:ext>
          </a:extLst>
        </xdr:cNvPr>
        <xdr:cNvSpPr txBox="1">
          <a:spLocks noChangeArrowheads="1"/>
        </xdr:cNvSpPr>
      </xdr:nvSpPr>
      <xdr:spPr bwMode="auto">
        <a:xfrm>
          <a:off x="4086225" y="22069425"/>
          <a:ext cx="76200" cy="1156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52" name="Text Box 5">
          <a:extLst>
            <a:ext uri="{FF2B5EF4-FFF2-40B4-BE49-F238E27FC236}">
              <a16:creationId xmlns:a16="http://schemas.microsoft.com/office/drawing/2014/main" id="{00000000-0008-0000-0B00-000034000000}"/>
            </a:ext>
          </a:extLst>
        </xdr:cNvPr>
        <xdr:cNvSpPr txBox="1">
          <a:spLocks noChangeArrowheads="1"/>
        </xdr:cNvSpPr>
      </xdr:nvSpPr>
      <xdr:spPr bwMode="auto">
        <a:xfrm>
          <a:off x="4086225" y="22069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133350"/>
    <xdr:sp macro="" textlink="">
      <xdr:nvSpPr>
        <xdr:cNvPr id="53" name="Text Box 5">
          <a:extLst>
            <a:ext uri="{FF2B5EF4-FFF2-40B4-BE49-F238E27FC236}">
              <a16:creationId xmlns:a16="http://schemas.microsoft.com/office/drawing/2014/main" id="{00000000-0008-0000-0B00-000035000000}"/>
            </a:ext>
          </a:extLst>
        </xdr:cNvPr>
        <xdr:cNvSpPr txBox="1">
          <a:spLocks noChangeArrowheads="1"/>
        </xdr:cNvSpPr>
      </xdr:nvSpPr>
      <xdr:spPr bwMode="auto">
        <a:xfrm>
          <a:off x="4086225" y="220694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25475"/>
    <xdr:sp macro="" textlink="">
      <xdr:nvSpPr>
        <xdr:cNvPr id="54" name="Text Box 38">
          <a:extLst>
            <a:ext uri="{FF2B5EF4-FFF2-40B4-BE49-F238E27FC236}">
              <a16:creationId xmlns:a16="http://schemas.microsoft.com/office/drawing/2014/main" id="{00000000-0008-0000-0B00-000036000000}"/>
            </a:ext>
          </a:extLst>
        </xdr:cNvPr>
        <xdr:cNvSpPr txBox="1">
          <a:spLocks noChangeArrowheads="1"/>
        </xdr:cNvSpPr>
      </xdr:nvSpPr>
      <xdr:spPr bwMode="auto">
        <a:xfrm>
          <a:off x="4086225" y="22069425"/>
          <a:ext cx="76200" cy="621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25475"/>
    <xdr:sp macro="" textlink="">
      <xdr:nvSpPr>
        <xdr:cNvPr id="55" name="Text Box 38">
          <a:extLst>
            <a:ext uri="{FF2B5EF4-FFF2-40B4-BE49-F238E27FC236}">
              <a16:creationId xmlns:a16="http://schemas.microsoft.com/office/drawing/2014/main" id="{00000000-0008-0000-0B00-000037000000}"/>
            </a:ext>
          </a:extLst>
        </xdr:cNvPr>
        <xdr:cNvSpPr txBox="1">
          <a:spLocks noChangeArrowheads="1"/>
        </xdr:cNvSpPr>
      </xdr:nvSpPr>
      <xdr:spPr bwMode="auto">
        <a:xfrm>
          <a:off x="4086225" y="22069425"/>
          <a:ext cx="76200" cy="621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25475"/>
    <xdr:sp macro="" textlink="">
      <xdr:nvSpPr>
        <xdr:cNvPr id="56" name="Text Box 38">
          <a:extLst>
            <a:ext uri="{FF2B5EF4-FFF2-40B4-BE49-F238E27FC236}">
              <a16:creationId xmlns:a16="http://schemas.microsoft.com/office/drawing/2014/main" id="{00000000-0008-0000-0B00-000038000000}"/>
            </a:ext>
          </a:extLst>
        </xdr:cNvPr>
        <xdr:cNvSpPr txBox="1">
          <a:spLocks noChangeArrowheads="1"/>
        </xdr:cNvSpPr>
      </xdr:nvSpPr>
      <xdr:spPr bwMode="auto">
        <a:xfrm>
          <a:off x="4086225" y="22069425"/>
          <a:ext cx="76200" cy="621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25475"/>
    <xdr:sp macro="" textlink="">
      <xdr:nvSpPr>
        <xdr:cNvPr id="57" name="Text Box 38">
          <a:extLst>
            <a:ext uri="{FF2B5EF4-FFF2-40B4-BE49-F238E27FC236}">
              <a16:creationId xmlns:a16="http://schemas.microsoft.com/office/drawing/2014/main" id="{00000000-0008-0000-0B00-000039000000}"/>
            </a:ext>
          </a:extLst>
        </xdr:cNvPr>
        <xdr:cNvSpPr txBox="1">
          <a:spLocks noChangeArrowheads="1"/>
        </xdr:cNvSpPr>
      </xdr:nvSpPr>
      <xdr:spPr bwMode="auto">
        <a:xfrm>
          <a:off x="4086225" y="22069425"/>
          <a:ext cx="76200" cy="621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25475"/>
    <xdr:sp macro="" textlink="">
      <xdr:nvSpPr>
        <xdr:cNvPr id="58" name="Text Box 38">
          <a:extLst>
            <a:ext uri="{FF2B5EF4-FFF2-40B4-BE49-F238E27FC236}">
              <a16:creationId xmlns:a16="http://schemas.microsoft.com/office/drawing/2014/main" id="{00000000-0008-0000-0B00-00003A000000}"/>
            </a:ext>
          </a:extLst>
        </xdr:cNvPr>
        <xdr:cNvSpPr txBox="1">
          <a:spLocks noChangeArrowheads="1"/>
        </xdr:cNvSpPr>
      </xdr:nvSpPr>
      <xdr:spPr bwMode="auto">
        <a:xfrm>
          <a:off x="4086225" y="22069425"/>
          <a:ext cx="76200" cy="621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25475"/>
    <xdr:sp macro="" textlink="">
      <xdr:nvSpPr>
        <xdr:cNvPr id="59" name="Text Box 38">
          <a:extLst>
            <a:ext uri="{FF2B5EF4-FFF2-40B4-BE49-F238E27FC236}">
              <a16:creationId xmlns:a16="http://schemas.microsoft.com/office/drawing/2014/main" id="{00000000-0008-0000-0B00-00003B000000}"/>
            </a:ext>
          </a:extLst>
        </xdr:cNvPr>
        <xdr:cNvSpPr txBox="1">
          <a:spLocks noChangeArrowheads="1"/>
        </xdr:cNvSpPr>
      </xdr:nvSpPr>
      <xdr:spPr bwMode="auto">
        <a:xfrm>
          <a:off x="4086225" y="22069425"/>
          <a:ext cx="76200" cy="621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25475"/>
    <xdr:sp macro="" textlink="">
      <xdr:nvSpPr>
        <xdr:cNvPr id="60" name="Text Box 38">
          <a:extLst>
            <a:ext uri="{FF2B5EF4-FFF2-40B4-BE49-F238E27FC236}">
              <a16:creationId xmlns:a16="http://schemas.microsoft.com/office/drawing/2014/main" id="{00000000-0008-0000-0B00-00003C000000}"/>
            </a:ext>
          </a:extLst>
        </xdr:cNvPr>
        <xdr:cNvSpPr txBox="1">
          <a:spLocks noChangeArrowheads="1"/>
        </xdr:cNvSpPr>
      </xdr:nvSpPr>
      <xdr:spPr bwMode="auto">
        <a:xfrm>
          <a:off x="4086225" y="22069425"/>
          <a:ext cx="76200" cy="621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25475"/>
    <xdr:sp macro="" textlink="">
      <xdr:nvSpPr>
        <xdr:cNvPr id="61" name="Text Box 38">
          <a:extLst>
            <a:ext uri="{FF2B5EF4-FFF2-40B4-BE49-F238E27FC236}">
              <a16:creationId xmlns:a16="http://schemas.microsoft.com/office/drawing/2014/main" id="{00000000-0008-0000-0B00-00003D000000}"/>
            </a:ext>
          </a:extLst>
        </xdr:cNvPr>
        <xdr:cNvSpPr txBox="1">
          <a:spLocks noChangeArrowheads="1"/>
        </xdr:cNvSpPr>
      </xdr:nvSpPr>
      <xdr:spPr bwMode="auto">
        <a:xfrm>
          <a:off x="4086225" y="22069425"/>
          <a:ext cx="76200" cy="621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25475"/>
    <xdr:sp macro="" textlink="">
      <xdr:nvSpPr>
        <xdr:cNvPr id="62" name="Text Box 38">
          <a:extLst>
            <a:ext uri="{FF2B5EF4-FFF2-40B4-BE49-F238E27FC236}">
              <a16:creationId xmlns:a16="http://schemas.microsoft.com/office/drawing/2014/main" id="{00000000-0008-0000-0B00-00003E000000}"/>
            </a:ext>
          </a:extLst>
        </xdr:cNvPr>
        <xdr:cNvSpPr txBox="1">
          <a:spLocks noChangeArrowheads="1"/>
        </xdr:cNvSpPr>
      </xdr:nvSpPr>
      <xdr:spPr bwMode="auto">
        <a:xfrm>
          <a:off x="4086225" y="22069425"/>
          <a:ext cx="76200" cy="621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54025"/>
    <xdr:sp macro="" textlink="">
      <xdr:nvSpPr>
        <xdr:cNvPr id="63" name="Text Box 38">
          <a:extLst>
            <a:ext uri="{FF2B5EF4-FFF2-40B4-BE49-F238E27FC236}">
              <a16:creationId xmlns:a16="http://schemas.microsoft.com/office/drawing/2014/main" id="{00000000-0008-0000-0B00-00003F000000}"/>
            </a:ext>
          </a:extLst>
        </xdr:cNvPr>
        <xdr:cNvSpPr txBox="1">
          <a:spLocks noChangeArrowheads="1"/>
        </xdr:cNvSpPr>
      </xdr:nvSpPr>
      <xdr:spPr bwMode="auto">
        <a:xfrm>
          <a:off x="4086225" y="22069425"/>
          <a:ext cx="76200" cy="451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73075"/>
    <xdr:sp macro="" textlink="">
      <xdr:nvSpPr>
        <xdr:cNvPr id="64" name="Text Box 38">
          <a:extLst>
            <a:ext uri="{FF2B5EF4-FFF2-40B4-BE49-F238E27FC236}">
              <a16:creationId xmlns:a16="http://schemas.microsoft.com/office/drawing/2014/main" id="{00000000-0008-0000-0B00-000040000000}"/>
            </a:ext>
          </a:extLst>
        </xdr:cNvPr>
        <xdr:cNvSpPr txBox="1">
          <a:spLocks noChangeArrowheads="1"/>
        </xdr:cNvSpPr>
      </xdr:nvSpPr>
      <xdr:spPr bwMode="auto">
        <a:xfrm>
          <a:off x="4086225" y="22069425"/>
          <a:ext cx="76200" cy="470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82600"/>
    <xdr:sp macro="" textlink="">
      <xdr:nvSpPr>
        <xdr:cNvPr id="65" name="Text Box 38">
          <a:extLst>
            <a:ext uri="{FF2B5EF4-FFF2-40B4-BE49-F238E27FC236}">
              <a16:creationId xmlns:a16="http://schemas.microsoft.com/office/drawing/2014/main" id="{00000000-0008-0000-0B00-000041000000}"/>
            </a:ext>
          </a:extLst>
        </xdr:cNvPr>
        <xdr:cNvSpPr txBox="1">
          <a:spLocks noChangeArrowheads="1"/>
        </xdr:cNvSpPr>
      </xdr:nvSpPr>
      <xdr:spPr bwMode="auto">
        <a:xfrm>
          <a:off x="4086225" y="22069425"/>
          <a:ext cx="76200" cy="480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82600"/>
    <xdr:sp macro="" textlink="">
      <xdr:nvSpPr>
        <xdr:cNvPr id="66" name="Text Box 38">
          <a:extLst>
            <a:ext uri="{FF2B5EF4-FFF2-40B4-BE49-F238E27FC236}">
              <a16:creationId xmlns:a16="http://schemas.microsoft.com/office/drawing/2014/main" id="{00000000-0008-0000-0B00-000042000000}"/>
            </a:ext>
          </a:extLst>
        </xdr:cNvPr>
        <xdr:cNvSpPr txBox="1">
          <a:spLocks noChangeArrowheads="1"/>
        </xdr:cNvSpPr>
      </xdr:nvSpPr>
      <xdr:spPr bwMode="auto">
        <a:xfrm>
          <a:off x="4086225" y="22069425"/>
          <a:ext cx="76200" cy="480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54025"/>
    <xdr:sp macro="" textlink="">
      <xdr:nvSpPr>
        <xdr:cNvPr id="67" name="Text Box 38">
          <a:extLst>
            <a:ext uri="{FF2B5EF4-FFF2-40B4-BE49-F238E27FC236}">
              <a16:creationId xmlns:a16="http://schemas.microsoft.com/office/drawing/2014/main" id="{00000000-0008-0000-0B00-000043000000}"/>
            </a:ext>
          </a:extLst>
        </xdr:cNvPr>
        <xdr:cNvSpPr txBox="1">
          <a:spLocks noChangeArrowheads="1"/>
        </xdr:cNvSpPr>
      </xdr:nvSpPr>
      <xdr:spPr bwMode="auto">
        <a:xfrm>
          <a:off x="4086225" y="22069425"/>
          <a:ext cx="76200" cy="451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73075"/>
    <xdr:sp macro="" textlink="">
      <xdr:nvSpPr>
        <xdr:cNvPr id="68" name="Text Box 38">
          <a:extLst>
            <a:ext uri="{FF2B5EF4-FFF2-40B4-BE49-F238E27FC236}">
              <a16:creationId xmlns:a16="http://schemas.microsoft.com/office/drawing/2014/main" id="{00000000-0008-0000-0B00-000044000000}"/>
            </a:ext>
          </a:extLst>
        </xdr:cNvPr>
        <xdr:cNvSpPr txBox="1">
          <a:spLocks noChangeArrowheads="1"/>
        </xdr:cNvSpPr>
      </xdr:nvSpPr>
      <xdr:spPr bwMode="auto">
        <a:xfrm>
          <a:off x="4086225" y="22069425"/>
          <a:ext cx="76200" cy="470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54025"/>
    <xdr:sp macro="" textlink="">
      <xdr:nvSpPr>
        <xdr:cNvPr id="69" name="Text Box 38">
          <a:extLst>
            <a:ext uri="{FF2B5EF4-FFF2-40B4-BE49-F238E27FC236}">
              <a16:creationId xmlns:a16="http://schemas.microsoft.com/office/drawing/2014/main" id="{00000000-0008-0000-0B00-000045000000}"/>
            </a:ext>
          </a:extLst>
        </xdr:cNvPr>
        <xdr:cNvSpPr txBox="1">
          <a:spLocks noChangeArrowheads="1"/>
        </xdr:cNvSpPr>
      </xdr:nvSpPr>
      <xdr:spPr bwMode="auto">
        <a:xfrm>
          <a:off x="4086225" y="22069425"/>
          <a:ext cx="76200" cy="451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70" name="Text Box 38">
          <a:extLst>
            <a:ext uri="{FF2B5EF4-FFF2-40B4-BE49-F238E27FC236}">
              <a16:creationId xmlns:a16="http://schemas.microsoft.com/office/drawing/2014/main" id="{00000000-0008-0000-0B00-000046000000}"/>
            </a:ext>
          </a:extLst>
        </xdr:cNvPr>
        <xdr:cNvSpPr txBox="1">
          <a:spLocks noChangeArrowheads="1"/>
        </xdr:cNvSpPr>
      </xdr:nvSpPr>
      <xdr:spPr bwMode="auto">
        <a:xfrm>
          <a:off x="4086225" y="22069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19075"/>
    <xdr:sp macro="" textlink="">
      <xdr:nvSpPr>
        <xdr:cNvPr id="71" name="Text Box 38">
          <a:extLst>
            <a:ext uri="{FF2B5EF4-FFF2-40B4-BE49-F238E27FC236}">
              <a16:creationId xmlns:a16="http://schemas.microsoft.com/office/drawing/2014/main" id="{00000000-0008-0000-0B00-000047000000}"/>
            </a:ext>
          </a:extLst>
        </xdr:cNvPr>
        <xdr:cNvSpPr txBox="1">
          <a:spLocks noChangeArrowheads="1"/>
        </xdr:cNvSpPr>
      </xdr:nvSpPr>
      <xdr:spPr bwMode="auto">
        <a:xfrm>
          <a:off x="4086225" y="220694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54025"/>
    <xdr:sp macro="" textlink="">
      <xdr:nvSpPr>
        <xdr:cNvPr id="72" name="Text Box 38">
          <a:extLst>
            <a:ext uri="{FF2B5EF4-FFF2-40B4-BE49-F238E27FC236}">
              <a16:creationId xmlns:a16="http://schemas.microsoft.com/office/drawing/2014/main" id="{00000000-0008-0000-0B00-000048000000}"/>
            </a:ext>
          </a:extLst>
        </xdr:cNvPr>
        <xdr:cNvSpPr txBox="1">
          <a:spLocks noChangeArrowheads="1"/>
        </xdr:cNvSpPr>
      </xdr:nvSpPr>
      <xdr:spPr bwMode="auto">
        <a:xfrm>
          <a:off x="4086225" y="22069425"/>
          <a:ext cx="76200" cy="451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73075"/>
    <xdr:sp macro="" textlink="">
      <xdr:nvSpPr>
        <xdr:cNvPr id="73" name="Text Box 38">
          <a:extLst>
            <a:ext uri="{FF2B5EF4-FFF2-40B4-BE49-F238E27FC236}">
              <a16:creationId xmlns:a16="http://schemas.microsoft.com/office/drawing/2014/main" id="{00000000-0008-0000-0B00-000049000000}"/>
            </a:ext>
          </a:extLst>
        </xdr:cNvPr>
        <xdr:cNvSpPr txBox="1">
          <a:spLocks noChangeArrowheads="1"/>
        </xdr:cNvSpPr>
      </xdr:nvSpPr>
      <xdr:spPr bwMode="auto">
        <a:xfrm>
          <a:off x="4086225" y="22069425"/>
          <a:ext cx="76200" cy="470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19050</xdr:colOff>
      <xdr:row>8</xdr:row>
      <xdr:rowOff>0</xdr:rowOff>
    </xdr:from>
    <xdr:ext cx="76200" cy="406400"/>
    <xdr:sp macro="" textlink="">
      <xdr:nvSpPr>
        <xdr:cNvPr id="74" name="Text Box 17">
          <a:extLst>
            <a:ext uri="{FF2B5EF4-FFF2-40B4-BE49-F238E27FC236}">
              <a16:creationId xmlns:a16="http://schemas.microsoft.com/office/drawing/2014/main" id="{00000000-0008-0000-0B00-00004A000000}"/>
            </a:ext>
          </a:extLst>
        </xdr:cNvPr>
        <xdr:cNvSpPr txBox="1">
          <a:spLocks noChangeArrowheads="1"/>
        </xdr:cNvSpPr>
      </xdr:nvSpPr>
      <xdr:spPr bwMode="auto">
        <a:xfrm>
          <a:off x="8324850" y="22069425"/>
          <a:ext cx="76200" cy="404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466725</xdr:colOff>
      <xdr:row>8</xdr:row>
      <xdr:rowOff>0</xdr:rowOff>
    </xdr:from>
    <xdr:ext cx="45508" cy="411692"/>
    <xdr:sp macro="" textlink="">
      <xdr:nvSpPr>
        <xdr:cNvPr id="75" name="Text Box 10">
          <a:extLst>
            <a:ext uri="{FF2B5EF4-FFF2-40B4-BE49-F238E27FC236}">
              <a16:creationId xmlns:a16="http://schemas.microsoft.com/office/drawing/2014/main" id="{00000000-0008-0000-0B00-00004B000000}"/>
            </a:ext>
          </a:extLst>
        </xdr:cNvPr>
        <xdr:cNvSpPr txBox="1">
          <a:spLocks noChangeArrowheads="1"/>
        </xdr:cNvSpPr>
      </xdr:nvSpPr>
      <xdr:spPr bwMode="auto">
        <a:xfrm>
          <a:off x="5553075" y="22069425"/>
          <a:ext cx="476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466725</xdr:colOff>
      <xdr:row>8</xdr:row>
      <xdr:rowOff>0</xdr:rowOff>
    </xdr:from>
    <xdr:ext cx="45508" cy="411692"/>
    <xdr:sp macro="" textlink="">
      <xdr:nvSpPr>
        <xdr:cNvPr id="76" name="Text Box 10">
          <a:extLst>
            <a:ext uri="{FF2B5EF4-FFF2-40B4-BE49-F238E27FC236}">
              <a16:creationId xmlns:a16="http://schemas.microsoft.com/office/drawing/2014/main" id="{00000000-0008-0000-0B00-00004C000000}"/>
            </a:ext>
          </a:extLst>
        </xdr:cNvPr>
        <xdr:cNvSpPr txBox="1">
          <a:spLocks noChangeArrowheads="1"/>
        </xdr:cNvSpPr>
      </xdr:nvSpPr>
      <xdr:spPr bwMode="auto">
        <a:xfrm>
          <a:off x="5553075" y="22069425"/>
          <a:ext cx="476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77" name="Text Box 57">
          <a:extLst>
            <a:ext uri="{FF2B5EF4-FFF2-40B4-BE49-F238E27FC236}">
              <a16:creationId xmlns:a16="http://schemas.microsoft.com/office/drawing/2014/main" id="{00000000-0008-0000-0B00-00004D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78" name="Text Box 57">
          <a:extLst>
            <a:ext uri="{FF2B5EF4-FFF2-40B4-BE49-F238E27FC236}">
              <a16:creationId xmlns:a16="http://schemas.microsoft.com/office/drawing/2014/main" id="{00000000-0008-0000-0B00-00004E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79" name="Text Box 57">
          <a:extLst>
            <a:ext uri="{FF2B5EF4-FFF2-40B4-BE49-F238E27FC236}">
              <a16:creationId xmlns:a16="http://schemas.microsoft.com/office/drawing/2014/main" id="{00000000-0008-0000-0B00-00004F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80" name="Text Box 57">
          <a:extLst>
            <a:ext uri="{FF2B5EF4-FFF2-40B4-BE49-F238E27FC236}">
              <a16:creationId xmlns:a16="http://schemas.microsoft.com/office/drawing/2014/main" id="{00000000-0008-0000-0B00-000050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81" name="Text Box 57">
          <a:extLst>
            <a:ext uri="{FF2B5EF4-FFF2-40B4-BE49-F238E27FC236}">
              <a16:creationId xmlns:a16="http://schemas.microsoft.com/office/drawing/2014/main" id="{00000000-0008-0000-0B00-000051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82" name="Text Box 57">
          <a:extLst>
            <a:ext uri="{FF2B5EF4-FFF2-40B4-BE49-F238E27FC236}">
              <a16:creationId xmlns:a16="http://schemas.microsoft.com/office/drawing/2014/main" id="{00000000-0008-0000-0B00-000052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02167"/>
    <xdr:sp macro="" textlink="">
      <xdr:nvSpPr>
        <xdr:cNvPr id="83" name="Text Box 38">
          <a:extLst>
            <a:ext uri="{FF2B5EF4-FFF2-40B4-BE49-F238E27FC236}">
              <a16:creationId xmlns:a16="http://schemas.microsoft.com/office/drawing/2014/main" id="{00000000-0008-0000-0B00-000053000000}"/>
            </a:ext>
          </a:extLst>
        </xdr:cNvPr>
        <xdr:cNvSpPr txBox="1">
          <a:spLocks noChangeArrowheads="1"/>
        </xdr:cNvSpPr>
      </xdr:nvSpPr>
      <xdr:spPr bwMode="auto">
        <a:xfrm>
          <a:off x="4086225" y="220694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02167"/>
    <xdr:sp macro="" textlink="">
      <xdr:nvSpPr>
        <xdr:cNvPr id="84" name="Text Box 38">
          <a:extLst>
            <a:ext uri="{FF2B5EF4-FFF2-40B4-BE49-F238E27FC236}">
              <a16:creationId xmlns:a16="http://schemas.microsoft.com/office/drawing/2014/main" id="{00000000-0008-0000-0B00-000054000000}"/>
            </a:ext>
          </a:extLst>
        </xdr:cNvPr>
        <xdr:cNvSpPr txBox="1">
          <a:spLocks noChangeArrowheads="1"/>
        </xdr:cNvSpPr>
      </xdr:nvSpPr>
      <xdr:spPr bwMode="auto">
        <a:xfrm>
          <a:off x="4086225" y="220694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133350"/>
    <xdr:sp macro="" textlink="">
      <xdr:nvSpPr>
        <xdr:cNvPr id="85" name="Text Box 5">
          <a:extLst>
            <a:ext uri="{FF2B5EF4-FFF2-40B4-BE49-F238E27FC236}">
              <a16:creationId xmlns:a16="http://schemas.microsoft.com/office/drawing/2014/main" id="{00000000-0008-0000-0B00-000055000000}"/>
            </a:ext>
          </a:extLst>
        </xdr:cNvPr>
        <xdr:cNvSpPr txBox="1">
          <a:spLocks noChangeArrowheads="1"/>
        </xdr:cNvSpPr>
      </xdr:nvSpPr>
      <xdr:spPr bwMode="auto">
        <a:xfrm>
          <a:off x="4086225" y="220694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95250"/>
    <xdr:sp macro="" textlink="">
      <xdr:nvSpPr>
        <xdr:cNvPr id="86" name="Text Box 5">
          <a:extLst>
            <a:ext uri="{FF2B5EF4-FFF2-40B4-BE49-F238E27FC236}">
              <a16:creationId xmlns:a16="http://schemas.microsoft.com/office/drawing/2014/main" id="{00000000-0008-0000-0B00-000056000000}"/>
            </a:ext>
          </a:extLst>
        </xdr:cNvPr>
        <xdr:cNvSpPr txBox="1">
          <a:spLocks noChangeArrowheads="1"/>
        </xdr:cNvSpPr>
      </xdr:nvSpPr>
      <xdr:spPr bwMode="auto">
        <a:xfrm>
          <a:off x="4086225" y="220694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49792"/>
    <xdr:sp macro="" textlink="">
      <xdr:nvSpPr>
        <xdr:cNvPr id="87" name="Text Box 38">
          <a:extLst>
            <a:ext uri="{FF2B5EF4-FFF2-40B4-BE49-F238E27FC236}">
              <a16:creationId xmlns:a16="http://schemas.microsoft.com/office/drawing/2014/main" id="{00000000-0008-0000-0B00-000057000000}"/>
            </a:ext>
          </a:extLst>
        </xdr:cNvPr>
        <xdr:cNvSpPr txBox="1">
          <a:spLocks noChangeArrowheads="1"/>
        </xdr:cNvSpPr>
      </xdr:nvSpPr>
      <xdr:spPr bwMode="auto">
        <a:xfrm>
          <a:off x="4086225" y="22069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49792"/>
    <xdr:sp macro="" textlink="">
      <xdr:nvSpPr>
        <xdr:cNvPr id="88" name="Text Box 38">
          <a:extLst>
            <a:ext uri="{FF2B5EF4-FFF2-40B4-BE49-F238E27FC236}">
              <a16:creationId xmlns:a16="http://schemas.microsoft.com/office/drawing/2014/main" id="{00000000-0008-0000-0B00-000058000000}"/>
            </a:ext>
          </a:extLst>
        </xdr:cNvPr>
        <xdr:cNvSpPr txBox="1">
          <a:spLocks noChangeArrowheads="1"/>
        </xdr:cNvSpPr>
      </xdr:nvSpPr>
      <xdr:spPr bwMode="auto">
        <a:xfrm>
          <a:off x="4086225" y="22069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49792"/>
    <xdr:sp macro="" textlink="">
      <xdr:nvSpPr>
        <xdr:cNvPr id="89" name="Text Box 38">
          <a:extLst>
            <a:ext uri="{FF2B5EF4-FFF2-40B4-BE49-F238E27FC236}">
              <a16:creationId xmlns:a16="http://schemas.microsoft.com/office/drawing/2014/main" id="{00000000-0008-0000-0B00-000059000000}"/>
            </a:ext>
          </a:extLst>
        </xdr:cNvPr>
        <xdr:cNvSpPr txBox="1">
          <a:spLocks noChangeArrowheads="1"/>
        </xdr:cNvSpPr>
      </xdr:nvSpPr>
      <xdr:spPr bwMode="auto">
        <a:xfrm>
          <a:off x="4086225" y="22069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49792"/>
    <xdr:sp macro="" textlink="">
      <xdr:nvSpPr>
        <xdr:cNvPr id="90" name="Text Box 38">
          <a:extLst>
            <a:ext uri="{FF2B5EF4-FFF2-40B4-BE49-F238E27FC236}">
              <a16:creationId xmlns:a16="http://schemas.microsoft.com/office/drawing/2014/main" id="{00000000-0008-0000-0B00-00005A000000}"/>
            </a:ext>
          </a:extLst>
        </xdr:cNvPr>
        <xdr:cNvSpPr txBox="1">
          <a:spLocks noChangeArrowheads="1"/>
        </xdr:cNvSpPr>
      </xdr:nvSpPr>
      <xdr:spPr bwMode="auto">
        <a:xfrm>
          <a:off x="4086225" y="22069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49792"/>
    <xdr:sp macro="" textlink="">
      <xdr:nvSpPr>
        <xdr:cNvPr id="91" name="Text Box 38">
          <a:extLst>
            <a:ext uri="{FF2B5EF4-FFF2-40B4-BE49-F238E27FC236}">
              <a16:creationId xmlns:a16="http://schemas.microsoft.com/office/drawing/2014/main" id="{00000000-0008-0000-0B00-00005B000000}"/>
            </a:ext>
          </a:extLst>
        </xdr:cNvPr>
        <xdr:cNvSpPr txBox="1">
          <a:spLocks noChangeArrowheads="1"/>
        </xdr:cNvSpPr>
      </xdr:nvSpPr>
      <xdr:spPr bwMode="auto">
        <a:xfrm>
          <a:off x="4086225" y="22069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49792"/>
    <xdr:sp macro="" textlink="">
      <xdr:nvSpPr>
        <xdr:cNvPr id="92" name="Text Box 38">
          <a:extLst>
            <a:ext uri="{FF2B5EF4-FFF2-40B4-BE49-F238E27FC236}">
              <a16:creationId xmlns:a16="http://schemas.microsoft.com/office/drawing/2014/main" id="{00000000-0008-0000-0B00-00005C000000}"/>
            </a:ext>
          </a:extLst>
        </xdr:cNvPr>
        <xdr:cNvSpPr txBox="1">
          <a:spLocks noChangeArrowheads="1"/>
        </xdr:cNvSpPr>
      </xdr:nvSpPr>
      <xdr:spPr bwMode="auto">
        <a:xfrm>
          <a:off x="4086225" y="22069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49792"/>
    <xdr:sp macro="" textlink="">
      <xdr:nvSpPr>
        <xdr:cNvPr id="93" name="Text Box 38">
          <a:extLst>
            <a:ext uri="{FF2B5EF4-FFF2-40B4-BE49-F238E27FC236}">
              <a16:creationId xmlns:a16="http://schemas.microsoft.com/office/drawing/2014/main" id="{00000000-0008-0000-0B00-00005D000000}"/>
            </a:ext>
          </a:extLst>
        </xdr:cNvPr>
        <xdr:cNvSpPr txBox="1">
          <a:spLocks noChangeArrowheads="1"/>
        </xdr:cNvSpPr>
      </xdr:nvSpPr>
      <xdr:spPr bwMode="auto">
        <a:xfrm>
          <a:off x="4086225" y="22069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49792"/>
    <xdr:sp macro="" textlink="">
      <xdr:nvSpPr>
        <xdr:cNvPr id="94" name="Text Box 38">
          <a:extLst>
            <a:ext uri="{FF2B5EF4-FFF2-40B4-BE49-F238E27FC236}">
              <a16:creationId xmlns:a16="http://schemas.microsoft.com/office/drawing/2014/main" id="{00000000-0008-0000-0B00-00005E000000}"/>
            </a:ext>
          </a:extLst>
        </xdr:cNvPr>
        <xdr:cNvSpPr txBox="1">
          <a:spLocks noChangeArrowheads="1"/>
        </xdr:cNvSpPr>
      </xdr:nvSpPr>
      <xdr:spPr bwMode="auto">
        <a:xfrm>
          <a:off x="4086225" y="22069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49792"/>
    <xdr:sp macro="" textlink="">
      <xdr:nvSpPr>
        <xdr:cNvPr id="95" name="Text Box 38">
          <a:extLst>
            <a:ext uri="{FF2B5EF4-FFF2-40B4-BE49-F238E27FC236}">
              <a16:creationId xmlns:a16="http://schemas.microsoft.com/office/drawing/2014/main" id="{00000000-0008-0000-0B00-00005F000000}"/>
            </a:ext>
          </a:extLst>
        </xdr:cNvPr>
        <xdr:cNvSpPr txBox="1">
          <a:spLocks noChangeArrowheads="1"/>
        </xdr:cNvSpPr>
      </xdr:nvSpPr>
      <xdr:spPr bwMode="auto">
        <a:xfrm>
          <a:off x="4086225" y="22069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314325"/>
    <xdr:sp macro="" textlink="">
      <xdr:nvSpPr>
        <xdr:cNvPr id="96" name="Text Box 38">
          <a:extLst>
            <a:ext uri="{FF2B5EF4-FFF2-40B4-BE49-F238E27FC236}">
              <a16:creationId xmlns:a16="http://schemas.microsoft.com/office/drawing/2014/main" id="{00000000-0008-0000-0B00-000060000000}"/>
            </a:ext>
          </a:extLst>
        </xdr:cNvPr>
        <xdr:cNvSpPr txBox="1">
          <a:spLocks noChangeArrowheads="1"/>
        </xdr:cNvSpPr>
      </xdr:nvSpPr>
      <xdr:spPr bwMode="auto">
        <a:xfrm>
          <a:off x="4086225" y="2206942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323850"/>
    <xdr:sp macro="" textlink="">
      <xdr:nvSpPr>
        <xdr:cNvPr id="97" name="Text Box 38">
          <a:extLst>
            <a:ext uri="{FF2B5EF4-FFF2-40B4-BE49-F238E27FC236}">
              <a16:creationId xmlns:a16="http://schemas.microsoft.com/office/drawing/2014/main" id="{00000000-0008-0000-0B00-000061000000}"/>
            </a:ext>
          </a:extLst>
        </xdr:cNvPr>
        <xdr:cNvSpPr txBox="1">
          <a:spLocks noChangeArrowheads="1"/>
        </xdr:cNvSpPr>
      </xdr:nvSpPr>
      <xdr:spPr bwMode="auto">
        <a:xfrm>
          <a:off x="4086225" y="22069425"/>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333375"/>
    <xdr:sp macro="" textlink="">
      <xdr:nvSpPr>
        <xdr:cNvPr id="98" name="Text Box 38">
          <a:extLst>
            <a:ext uri="{FF2B5EF4-FFF2-40B4-BE49-F238E27FC236}">
              <a16:creationId xmlns:a16="http://schemas.microsoft.com/office/drawing/2014/main" id="{00000000-0008-0000-0B00-000062000000}"/>
            </a:ext>
          </a:extLst>
        </xdr:cNvPr>
        <xdr:cNvSpPr txBox="1">
          <a:spLocks noChangeArrowheads="1"/>
        </xdr:cNvSpPr>
      </xdr:nvSpPr>
      <xdr:spPr bwMode="auto">
        <a:xfrm>
          <a:off x="4086225" y="2206942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333375"/>
    <xdr:sp macro="" textlink="">
      <xdr:nvSpPr>
        <xdr:cNvPr id="99" name="Text Box 38">
          <a:extLst>
            <a:ext uri="{FF2B5EF4-FFF2-40B4-BE49-F238E27FC236}">
              <a16:creationId xmlns:a16="http://schemas.microsoft.com/office/drawing/2014/main" id="{00000000-0008-0000-0B00-000063000000}"/>
            </a:ext>
          </a:extLst>
        </xdr:cNvPr>
        <xdr:cNvSpPr txBox="1">
          <a:spLocks noChangeArrowheads="1"/>
        </xdr:cNvSpPr>
      </xdr:nvSpPr>
      <xdr:spPr bwMode="auto">
        <a:xfrm>
          <a:off x="4086225" y="2206942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314325"/>
    <xdr:sp macro="" textlink="">
      <xdr:nvSpPr>
        <xdr:cNvPr id="100" name="Text Box 38">
          <a:extLst>
            <a:ext uri="{FF2B5EF4-FFF2-40B4-BE49-F238E27FC236}">
              <a16:creationId xmlns:a16="http://schemas.microsoft.com/office/drawing/2014/main" id="{00000000-0008-0000-0B00-000064000000}"/>
            </a:ext>
          </a:extLst>
        </xdr:cNvPr>
        <xdr:cNvSpPr txBox="1">
          <a:spLocks noChangeArrowheads="1"/>
        </xdr:cNvSpPr>
      </xdr:nvSpPr>
      <xdr:spPr bwMode="auto">
        <a:xfrm>
          <a:off x="4086225" y="2206942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323850"/>
    <xdr:sp macro="" textlink="">
      <xdr:nvSpPr>
        <xdr:cNvPr id="101" name="Text Box 38">
          <a:extLst>
            <a:ext uri="{FF2B5EF4-FFF2-40B4-BE49-F238E27FC236}">
              <a16:creationId xmlns:a16="http://schemas.microsoft.com/office/drawing/2014/main" id="{00000000-0008-0000-0B00-000065000000}"/>
            </a:ext>
          </a:extLst>
        </xdr:cNvPr>
        <xdr:cNvSpPr txBox="1">
          <a:spLocks noChangeArrowheads="1"/>
        </xdr:cNvSpPr>
      </xdr:nvSpPr>
      <xdr:spPr bwMode="auto">
        <a:xfrm>
          <a:off x="4086225" y="22069425"/>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314325"/>
    <xdr:sp macro="" textlink="">
      <xdr:nvSpPr>
        <xdr:cNvPr id="102" name="Text Box 38">
          <a:extLst>
            <a:ext uri="{FF2B5EF4-FFF2-40B4-BE49-F238E27FC236}">
              <a16:creationId xmlns:a16="http://schemas.microsoft.com/office/drawing/2014/main" id="{00000000-0008-0000-0B00-000066000000}"/>
            </a:ext>
          </a:extLst>
        </xdr:cNvPr>
        <xdr:cNvSpPr txBox="1">
          <a:spLocks noChangeArrowheads="1"/>
        </xdr:cNvSpPr>
      </xdr:nvSpPr>
      <xdr:spPr bwMode="auto">
        <a:xfrm>
          <a:off x="4086225" y="2206942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133350"/>
    <xdr:sp macro="" textlink="">
      <xdr:nvSpPr>
        <xdr:cNvPr id="103" name="Text Box 38">
          <a:extLst>
            <a:ext uri="{FF2B5EF4-FFF2-40B4-BE49-F238E27FC236}">
              <a16:creationId xmlns:a16="http://schemas.microsoft.com/office/drawing/2014/main" id="{00000000-0008-0000-0B00-000067000000}"/>
            </a:ext>
          </a:extLst>
        </xdr:cNvPr>
        <xdr:cNvSpPr txBox="1">
          <a:spLocks noChangeArrowheads="1"/>
        </xdr:cNvSpPr>
      </xdr:nvSpPr>
      <xdr:spPr bwMode="auto">
        <a:xfrm>
          <a:off x="4086225" y="220694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152400"/>
    <xdr:sp macro="" textlink="">
      <xdr:nvSpPr>
        <xdr:cNvPr id="104" name="Text Box 38">
          <a:extLst>
            <a:ext uri="{FF2B5EF4-FFF2-40B4-BE49-F238E27FC236}">
              <a16:creationId xmlns:a16="http://schemas.microsoft.com/office/drawing/2014/main" id="{00000000-0008-0000-0B00-000068000000}"/>
            </a:ext>
          </a:extLst>
        </xdr:cNvPr>
        <xdr:cNvSpPr txBox="1">
          <a:spLocks noChangeArrowheads="1"/>
        </xdr:cNvSpPr>
      </xdr:nvSpPr>
      <xdr:spPr bwMode="auto">
        <a:xfrm>
          <a:off x="4086225" y="220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314325"/>
    <xdr:sp macro="" textlink="">
      <xdr:nvSpPr>
        <xdr:cNvPr id="105" name="Text Box 38">
          <a:extLst>
            <a:ext uri="{FF2B5EF4-FFF2-40B4-BE49-F238E27FC236}">
              <a16:creationId xmlns:a16="http://schemas.microsoft.com/office/drawing/2014/main" id="{00000000-0008-0000-0B00-000069000000}"/>
            </a:ext>
          </a:extLst>
        </xdr:cNvPr>
        <xdr:cNvSpPr txBox="1">
          <a:spLocks noChangeArrowheads="1"/>
        </xdr:cNvSpPr>
      </xdr:nvSpPr>
      <xdr:spPr bwMode="auto">
        <a:xfrm>
          <a:off x="4086225" y="2206942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323850"/>
    <xdr:sp macro="" textlink="">
      <xdr:nvSpPr>
        <xdr:cNvPr id="106" name="Text Box 38">
          <a:extLst>
            <a:ext uri="{FF2B5EF4-FFF2-40B4-BE49-F238E27FC236}">
              <a16:creationId xmlns:a16="http://schemas.microsoft.com/office/drawing/2014/main" id="{00000000-0008-0000-0B00-00006A000000}"/>
            </a:ext>
          </a:extLst>
        </xdr:cNvPr>
        <xdr:cNvSpPr txBox="1">
          <a:spLocks noChangeArrowheads="1"/>
        </xdr:cNvSpPr>
      </xdr:nvSpPr>
      <xdr:spPr bwMode="auto">
        <a:xfrm>
          <a:off x="4086225" y="22069425"/>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19050</xdr:colOff>
      <xdr:row>8</xdr:row>
      <xdr:rowOff>0</xdr:rowOff>
    </xdr:from>
    <xdr:ext cx="76200" cy="276225"/>
    <xdr:sp macro="" textlink="">
      <xdr:nvSpPr>
        <xdr:cNvPr id="107" name="Text Box 17">
          <a:extLst>
            <a:ext uri="{FF2B5EF4-FFF2-40B4-BE49-F238E27FC236}">
              <a16:creationId xmlns:a16="http://schemas.microsoft.com/office/drawing/2014/main" id="{00000000-0008-0000-0B00-00006B000000}"/>
            </a:ext>
          </a:extLst>
        </xdr:cNvPr>
        <xdr:cNvSpPr txBox="1">
          <a:spLocks noChangeArrowheads="1"/>
        </xdr:cNvSpPr>
      </xdr:nvSpPr>
      <xdr:spPr bwMode="auto">
        <a:xfrm>
          <a:off x="8324850" y="220694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180975"/>
    <xdr:sp macro="" textlink="">
      <xdr:nvSpPr>
        <xdr:cNvPr id="108" name="Text Box 10">
          <a:extLst>
            <a:ext uri="{FF2B5EF4-FFF2-40B4-BE49-F238E27FC236}">
              <a16:creationId xmlns:a16="http://schemas.microsoft.com/office/drawing/2014/main" id="{00000000-0008-0000-0B00-00006C000000}"/>
            </a:ext>
          </a:extLst>
        </xdr:cNvPr>
        <xdr:cNvSpPr txBox="1">
          <a:spLocks noChangeArrowheads="1"/>
        </xdr:cNvSpPr>
      </xdr:nvSpPr>
      <xdr:spPr bwMode="auto">
        <a:xfrm>
          <a:off x="4086225" y="22069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57175"/>
    <xdr:sp macro="" textlink="">
      <xdr:nvSpPr>
        <xdr:cNvPr id="109" name="Text Box 38">
          <a:extLst>
            <a:ext uri="{FF2B5EF4-FFF2-40B4-BE49-F238E27FC236}">
              <a16:creationId xmlns:a16="http://schemas.microsoft.com/office/drawing/2014/main" id="{00000000-0008-0000-0B00-00006D000000}"/>
            </a:ext>
          </a:extLst>
        </xdr:cNvPr>
        <xdr:cNvSpPr txBox="1">
          <a:spLocks noChangeArrowheads="1"/>
        </xdr:cNvSpPr>
      </xdr:nvSpPr>
      <xdr:spPr bwMode="auto">
        <a:xfrm>
          <a:off x="4086225" y="2206942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57175"/>
    <xdr:sp macro="" textlink="">
      <xdr:nvSpPr>
        <xdr:cNvPr id="110" name="Text Box 38">
          <a:extLst>
            <a:ext uri="{FF2B5EF4-FFF2-40B4-BE49-F238E27FC236}">
              <a16:creationId xmlns:a16="http://schemas.microsoft.com/office/drawing/2014/main" id="{00000000-0008-0000-0B00-00006E000000}"/>
            </a:ext>
          </a:extLst>
        </xdr:cNvPr>
        <xdr:cNvSpPr txBox="1">
          <a:spLocks noChangeArrowheads="1"/>
        </xdr:cNvSpPr>
      </xdr:nvSpPr>
      <xdr:spPr bwMode="auto">
        <a:xfrm>
          <a:off x="4086225" y="2206942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133350"/>
    <xdr:sp macro="" textlink="">
      <xdr:nvSpPr>
        <xdr:cNvPr id="111" name="Text Box 57">
          <a:extLst>
            <a:ext uri="{FF2B5EF4-FFF2-40B4-BE49-F238E27FC236}">
              <a16:creationId xmlns:a16="http://schemas.microsoft.com/office/drawing/2014/main" id="{00000000-0008-0000-0B00-00006F000000}"/>
            </a:ext>
          </a:extLst>
        </xdr:cNvPr>
        <xdr:cNvSpPr txBox="1">
          <a:spLocks noChangeArrowheads="1"/>
        </xdr:cNvSpPr>
      </xdr:nvSpPr>
      <xdr:spPr bwMode="auto">
        <a:xfrm>
          <a:off x="4086225" y="220694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1083"/>
    <xdr:sp macro="" textlink="">
      <xdr:nvSpPr>
        <xdr:cNvPr id="112" name="Text Box 57">
          <a:extLst>
            <a:ext uri="{FF2B5EF4-FFF2-40B4-BE49-F238E27FC236}">
              <a16:creationId xmlns:a16="http://schemas.microsoft.com/office/drawing/2014/main" id="{00000000-0008-0000-0B00-000070000000}"/>
            </a:ext>
          </a:extLst>
        </xdr:cNvPr>
        <xdr:cNvSpPr txBox="1">
          <a:spLocks noChangeArrowheads="1"/>
        </xdr:cNvSpPr>
      </xdr:nvSpPr>
      <xdr:spPr bwMode="auto">
        <a:xfrm>
          <a:off x="4086225" y="220694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1083"/>
    <xdr:sp macro="" textlink="">
      <xdr:nvSpPr>
        <xdr:cNvPr id="113" name="Text Box 57">
          <a:extLst>
            <a:ext uri="{FF2B5EF4-FFF2-40B4-BE49-F238E27FC236}">
              <a16:creationId xmlns:a16="http://schemas.microsoft.com/office/drawing/2014/main" id="{00000000-0008-0000-0B00-000071000000}"/>
            </a:ext>
          </a:extLst>
        </xdr:cNvPr>
        <xdr:cNvSpPr txBox="1">
          <a:spLocks noChangeArrowheads="1"/>
        </xdr:cNvSpPr>
      </xdr:nvSpPr>
      <xdr:spPr bwMode="auto">
        <a:xfrm>
          <a:off x="4086225" y="220694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1083"/>
    <xdr:sp macro="" textlink="">
      <xdr:nvSpPr>
        <xdr:cNvPr id="114" name="Text Box 57">
          <a:extLst>
            <a:ext uri="{FF2B5EF4-FFF2-40B4-BE49-F238E27FC236}">
              <a16:creationId xmlns:a16="http://schemas.microsoft.com/office/drawing/2014/main" id="{00000000-0008-0000-0B00-000072000000}"/>
            </a:ext>
          </a:extLst>
        </xdr:cNvPr>
        <xdr:cNvSpPr txBox="1">
          <a:spLocks noChangeArrowheads="1"/>
        </xdr:cNvSpPr>
      </xdr:nvSpPr>
      <xdr:spPr bwMode="auto">
        <a:xfrm>
          <a:off x="4086225" y="22069425"/>
          <a:ext cx="76200" cy="20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15" name="Text Box 57">
          <a:extLst>
            <a:ext uri="{FF2B5EF4-FFF2-40B4-BE49-F238E27FC236}">
              <a16:creationId xmlns:a16="http://schemas.microsoft.com/office/drawing/2014/main" id="{00000000-0008-0000-0B00-000073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16" name="Text Box 57">
          <a:extLst>
            <a:ext uri="{FF2B5EF4-FFF2-40B4-BE49-F238E27FC236}">
              <a16:creationId xmlns:a16="http://schemas.microsoft.com/office/drawing/2014/main" id="{00000000-0008-0000-0B00-000074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17" name="Text Box 57">
          <a:extLst>
            <a:ext uri="{FF2B5EF4-FFF2-40B4-BE49-F238E27FC236}">
              <a16:creationId xmlns:a16="http://schemas.microsoft.com/office/drawing/2014/main" id="{00000000-0008-0000-0B00-000075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18" name="Text Box 57">
          <a:extLst>
            <a:ext uri="{FF2B5EF4-FFF2-40B4-BE49-F238E27FC236}">
              <a16:creationId xmlns:a16="http://schemas.microsoft.com/office/drawing/2014/main" id="{00000000-0008-0000-0B00-000076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19" name="Text Box 57">
          <a:extLst>
            <a:ext uri="{FF2B5EF4-FFF2-40B4-BE49-F238E27FC236}">
              <a16:creationId xmlns:a16="http://schemas.microsoft.com/office/drawing/2014/main" id="{00000000-0008-0000-0B00-000077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20" name="Text Box 57">
          <a:extLst>
            <a:ext uri="{FF2B5EF4-FFF2-40B4-BE49-F238E27FC236}">
              <a16:creationId xmlns:a16="http://schemas.microsoft.com/office/drawing/2014/main" id="{00000000-0008-0000-0B00-000078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21" name="Text Box 57">
          <a:extLst>
            <a:ext uri="{FF2B5EF4-FFF2-40B4-BE49-F238E27FC236}">
              <a16:creationId xmlns:a16="http://schemas.microsoft.com/office/drawing/2014/main" id="{00000000-0008-0000-0B00-000079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22" name="Text Box 57">
          <a:extLst>
            <a:ext uri="{FF2B5EF4-FFF2-40B4-BE49-F238E27FC236}">
              <a16:creationId xmlns:a16="http://schemas.microsoft.com/office/drawing/2014/main" id="{00000000-0008-0000-0B00-00007A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23" name="Text Box 57">
          <a:extLst>
            <a:ext uri="{FF2B5EF4-FFF2-40B4-BE49-F238E27FC236}">
              <a16:creationId xmlns:a16="http://schemas.microsoft.com/office/drawing/2014/main" id="{00000000-0008-0000-0B00-00007B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24" name="Text Box 57">
          <a:extLst>
            <a:ext uri="{FF2B5EF4-FFF2-40B4-BE49-F238E27FC236}">
              <a16:creationId xmlns:a16="http://schemas.microsoft.com/office/drawing/2014/main" id="{00000000-0008-0000-0B00-00007C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25" name="Text Box 57">
          <a:extLst>
            <a:ext uri="{FF2B5EF4-FFF2-40B4-BE49-F238E27FC236}">
              <a16:creationId xmlns:a16="http://schemas.microsoft.com/office/drawing/2014/main" id="{00000000-0008-0000-0B00-00007D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26" name="Text Box 57">
          <a:extLst>
            <a:ext uri="{FF2B5EF4-FFF2-40B4-BE49-F238E27FC236}">
              <a16:creationId xmlns:a16="http://schemas.microsoft.com/office/drawing/2014/main" id="{00000000-0008-0000-0B00-00007E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27" name="Text Box 57">
          <a:extLst>
            <a:ext uri="{FF2B5EF4-FFF2-40B4-BE49-F238E27FC236}">
              <a16:creationId xmlns:a16="http://schemas.microsoft.com/office/drawing/2014/main" id="{00000000-0008-0000-0B00-00007F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28" name="Text Box 57">
          <a:extLst>
            <a:ext uri="{FF2B5EF4-FFF2-40B4-BE49-F238E27FC236}">
              <a16:creationId xmlns:a16="http://schemas.microsoft.com/office/drawing/2014/main" id="{00000000-0008-0000-0B00-000080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29" name="Text Box 57">
          <a:extLst>
            <a:ext uri="{FF2B5EF4-FFF2-40B4-BE49-F238E27FC236}">
              <a16:creationId xmlns:a16="http://schemas.microsoft.com/office/drawing/2014/main" id="{00000000-0008-0000-0B00-000081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30" name="Text Box 57">
          <a:extLst>
            <a:ext uri="{FF2B5EF4-FFF2-40B4-BE49-F238E27FC236}">
              <a16:creationId xmlns:a16="http://schemas.microsoft.com/office/drawing/2014/main" id="{00000000-0008-0000-0B00-000082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31" name="Text Box 57">
          <a:extLst>
            <a:ext uri="{FF2B5EF4-FFF2-40B4-BE49-F238E27FC236}">
              <a16:creationId xmlns:a16="http://schemas.microsoft.com/office/drawing/2014/main" id="{00000000-0008-0000-0B00-000083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32" name="Text Box 57">
          <a:extLst>
            <a:ext uri="{FF2B5EF4-FFF2-40B4-BE49-F238E27FC236}">
              <a16:creationId xmlns:a16="http://schemas.microsoft.com/office/drawing/2014/main" id="{00000000-0008-0000-0B00-000084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33" name="Text Box 57">
          <a:extLst>
            <a:ext uri="{FF2B5EF4-FFF2-40B4-BE49-F238E27FC236}">
              <a16:creationId xmlns:a16="http://schemas.microsoft.com/office/drawing/2014/main" id="{00000000-0008-0000-0B00-000085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34" name="Text Box 57">
          <a:extLst>
            <a:ext uri="{FF2B5EF4-FFF2-40B4-BE49-F238E27FC236}">
              <a16:creationId xmlns:a16="http://schemas.microsoft.com/office/drawing/2014/main" id="{00000000-0008-0000-0B00-000086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35" name="Text Box 57">
          <a:extLst>
            <a:ext uri="{FF2B5EF4-FFF2-40B4-BE49-F238E27FC236}">
              <a16:creationId xmlns:a16="http://schemas.microsoft.com/office/drawing/2014/main" id="{00000000-0008-0000-0B00-000087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36" name="Text Box 57">
          <a:extLst>
            <a:ext uri="{FF2B5EF4-FFF2-40B4-BE49-F238E27FC236}">
              <a16:creationId xmlns:a16="http://schemas.microsoft.com/office/drawing/2014/main" id="{00000000-0008-0000-0B00-000088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37" name="Text Box 57">
          <a:extLst>
            <a:ext uri="{FF2B5EF4-FFF2-40B4-BE49-F238E27FC236}">
              <a16:creationId xmlns:a16="http://schemas.microsoft.com/office/drawing/2014/main" id="{00000000-0008-0000-0B00-000089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38" name="Text Box 57">
          <a:extLst>
            <a:ext uri="{FF2B5EF4-FFF2-40B4-BE49-F238E27FC236}">
              <a16:creationId xmlns:a16="http://schemas.microsoft.com/office/drawing/2014/main" id="{00000000-0008-0000-0B00-00008A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39" name="Text Box 57">
          <a:extLst>
            <a:ext uri="{FF2B5EF4-FFF2-40B4-BE49-F238E27FC236}">
              <a16:creationId xmlns:a16="http://schemas.microsoft.com/office/drawing/2014/main" id="{00000000-0008-0000-0B00-00008B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40" name="Text Box 57">
          <a:extLst>
            <a:ext uri="{FF2B5EF4-FFF2-40B4-BE49-F238E27FC236}">
              <a16:creationId xmlns:a16="http://schemas.microsoft.com/office/drawing/2014/main" id="{00000000-0008-0000-0B00-00008C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41" name="Text Box 57">
          <a:extLst>
            <a:ext uri="{FF2B5EF4-FFF2-40B4-BE49-F238E27FC236}">
              <a16:creationId xmlns:a16="http://schemas.microsoft.com/office/drawing/2014/main" id="{00000000-0008-0000-0B00-00008D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42" name="Text Box 57">
          <a:extLst>
            <a:ext uri="{FF2B5EF4-FFF2-40B4-BE49-F238E27FC236}">
              <a16:creationId xmlns:a16="http://schemas.microsoft.com/office/drawing/2014/main" id="{00000000-0008-0000-0B00-00008E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43" name="Text Box 57">
          <a:extLst>
            <a:ext uri="{FF2B5EF4-FFF2-40B4-BE49-F238E27FC236}">
              <a16:creationId xmlns:a16="http://schemas.microsoft.com/office/drawing/2014/main" id="{00000000-0008-0000-0B00-00008F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44" name="Text Box 57">
          <a:extLst>
            <a:ext uri="{FF2B5EF4-FFF2-40B4-BE49-F238E27FC236}">
              <a16:creationId xmlns:a16="http://schemas.microsoft.com/office/drawing/2014/main" id="{00000000-0008-0000-0B00-000090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45" name="Text Box 57">
          <a:extLst>
            <a:ext uri="{FF2B5EF4-FFF2-40B4-BE49-F238E27FC236}">
              <a16:creationId xmlns:a16="http://schemas.microsoft.com/office/drawing/2014/main" id="{00000000-0008-0000-0B00-000091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46" name="Text Box 57">
          <a:extLst>
            <a:ext uri="{FF2B5EF4-FFF2-40B4-BE49-F238E27FC236}">
              <a16:creationId xmlns:a16="http://schemas.microsoft.com/office/drawing/2014/main" id="{00000000-0008-0000-0B00-000092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47" name="Text Box 57">
          <a:extLst>
            <a:ext uri="{FF2B5EF4-FFF2-40B4-BE49-F238E27FC236}">
              <a16:creationId xmlns:a16="http://schemas.microsoft.com/office/drawing/2014/main" id="{00000000-0008-0000-0B00-000093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48" name="Text Box 57">
          <a:extLst>
            <a:ext uri="{FF2B5EF4-FFF2-40B4-BE49-F238E27FC236}">
              <a16:creationId xmlns:a16="http://schemas.microsoft.com/office/drawing/2014/main" id="{00000000-0008-0000-0B00-000094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49" name="Text Box 57">
          <a:extLst>
            <a:ext uri="{FF2B5EF4-FFF2-40B4-BE49-F238E27FC236}">
              <a16:creationId xmlns:a16="http://schemas.microsoft.com/office/drawing/2014/main" id="{00000000-0008-0000-0B00-000095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50" name="Text Box 57">
          <a:extLst>
            <a:ext uri="{FF2B5EF4-FFF2-40B4-BE49-F238E27FC236}">
              <a16:creationId xmlns:a16="http://schemas.microsoft.com/office/drawing/2014/main" id="{00000000-0008-0000-0B00-000096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51" name="Text Box 57">
          <a:extLst>
            <a:ext uri="{FF2B5EF4-FFF2-40B4-BE49-F238E27FC236}">
              <a16:creationId xmlns:a16="http://schemas.microsoft.com/office/drawing/2014/main" id="{00000000-0008-0000-0B00-000097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52" name="Text Box 57">
          <a:extLst>
            <a:ext uri="{FF2B5EF4-FFF2-40B4-BE49-F238E27FC236}">
              <a16:creationId xmlns:a16="http://schemas.microsoft.com/office/drawing/2014/main" id="{00000000-0008-0000-0B00-000098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53" name="Text Box 57">
          <a:extLst>
            <a:ext uri="{FF2B5EF4-FFF2-40B4-BE49-F238E27FC236}">
              <a16:creationId xmlns:a16="http://schemas.microsoft.com/office/drawing/2014/main" id="{00000000-0008-0000-0B00-000099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54" name="Text Box 57">
          <a:extLst>
            <a:ext uri="{FF2B5EF4-FFF2-40B4-BE49-F238E27FC236}">
              <a16:creationId xmlns:a16="http://schemas.microsoft.com/office/drawing/2014/main" id="{00000000-0008-0000-0B00-00009A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55" name="Text Box 57">
          <a:extLst>
            <a:ext uri="{FF2B5EF4-FFF2-40B4-BE49-F238E27FC236}">
              <a16:creationId xmlns:a16="http://schemas.microsoft.com/office/drawing/2014/main" id="{00000000-0008-0000-0B00-00009B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4258"/>
    <xdr:sp macro="" textlink="">
      <xdr:nvSpPr>
        <xdr:cNvPr id="156" name="Text Box 57">
          <a:extLst>
            <a:ext uri="{FF2B5EF4-FFF2-40B4-BE49-F238E27FC236}">
              <a16:creationId xmlns:a16="http://schemas.microsoft.com/office/drawing/2014/main" id="{00000000-0008-0000-0B00-00009C000000}"/>
            </a:ext>
          </a:extLst>
        </xdr:cNvPr>
        <xdr:cNvSpPr txBox="1">
          <a:spLocks noChangeArrowheads="1"/>
        </xdr:cNvSpPr>
      </xdr:nvSpPr>
      <xdr:spPr bwMode="auto">
        <a:xfrm>
          <a:off x="4086225" y="22069425"/>
          <a:ext cx="76200" cy="20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2142"/>
    <xdr:sp macro="" textlink="">
      <xdr:nvSpPr>
        <xdr:cNvPr id="157" name="Text Box 57">
          <a:extLst>
            <a:ext uri="{FF2B5EF4-FFF2-40B4-BE49-F238E27FC236}">
              <a16:creationId xmlns:a16="http://schemas.microsoft.com/office/drawing/2014/main" id="{00000000-0008-0000-0B00-00009D000000}"/>
            </a:ext>
          </a:extLst>
        </xdr:cNvPr>
        <xdr:cNvSpPr txBox="1">
          <a:spLocks noChangeArrowheads="1"/>
        </xdr:cNvSpPr>
      </xdr:nvSpPr>
      <xdr:spPr bwMode="auto">
        <a:xfrm>
          <a:off x="4086225" y="22069425"/>
          <a:ext cx="76200" cy="202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2142"/>
    <xdr:sp macro="" textlink="">
      <xdr:nvSpPr>
        <xdr:cNvPr id="158" name="Text Box 57">
          <a:extLst>
            <a:ext uri="{FF2B5EF4-FFF2-40B4-BE49-F238E27FC236}">
              <a16:creationId xmlns:a16="http://schemas.microsoft.com/office/drawing/2014/main" id="{00000000-0008-0000-0B00-00009E000000}"/>
            </a:ext>
          </a:extLst>
        </xdr:cNvPr>
        <xdr:cNvSpPr txBox="1">
          <a:spLocks noChangeArrowheads="1"/>
        </xdr:cNvSpPr>
      </xdr:nvSpPr>
      <xdr:spPr bwMode="auto">
        <a:xfrm>
          <a:off x="4086225" y="22069425"/>
          <a:ext cx="76200" cy="202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19050</xdr:colOff>
      <xdr:row>8</xdr:row>
      <xdr:rowOff>0</xdr:rowOff>
    </xdr:from>
    <xdr:ext cx="76200" cy="402167"/>
    <xdr:sp macro="" textlink="">
      <xdr:nvSpPr>
        <xdr:cNvPr id="159" name="Text Box 17">
          <a:extLst>
            <a:ext uri="{FF2B5EF4-FFF2-40B4-BE49-F238E27FC236}">
              <a16:creationId xmlns:a16="http://schemas.microsoft.com/office/drawing/2014/main" id="{00000000-0008-0000-0B00-00009F000000}"/>
            </a:ext>
          </a:extLst>
        </xdr:cNvPr>
        <xdr:cNvSpPr txBox="1">
          <a:spLocks noChangeArrowheads="1"/>
        </xdr:cNvSpPr>
      </xdr:nvSpPr>
      <xdr:spPr bwMode="auto">
        <a:xfrm>
          <a:off x="8324850" y="220694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160" name="Text Box 5">
          <a:extLst>
            <a:ext uri="{FF2B5EF4-FFF2-40B4-BE49-F238E27FC236}">
              <a16:creationId xmlns:a16="http://schemas.microsoft.com/office/drawing/2014/main" id="{00000000-0008-0000-0B00-0000A0000000}"/>
            </a:ext>
          </a:extLst>
        </xdr:cNvPr>
        <xdr:cNvSpPr txBox="1">
          <a:spLocks noChangeArrowheads="1"/>
        </xdr:cNvSpPr>
      </xdr:nvSpPr>
      <xdr:spPr bwMode="auto">
        <a:xfrm>
          <a:off x="4086225" y="22069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133350"/>
    <xdr:sp macro="" textlink="">
      <xdr:nvSpPr>
        <xdr:cNvPr id="161" name="Text Box 5">
          <a:extLst>
            <a:ext uri="{FF2B5EF4-FFF2-40B4-BE49-F238E27FC236}">
              <a16:creationId xmlns:a16="http://schemas.microsoft.com/office/drawing/2014/main" id="{00000000-0008-0000-0B00-0000A1000000}"/>
            </a:ext>
          </a:extLst>
        </xdr:cNvPr>
        <xdr:cNvSpPr txBox="1">
          <a:spLocks noChangeArrowheads="1"/>
        </xdr:cNvSpPr>
      </xdr:nvSpPr>
      <xdr:spPr bwMode="auto">
        <a:xfrm>
          <a:off x="4086225" y="220694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574675"/>
    <xdr:sp macro="" textlink="">
      <xdr:nvSpPr>
        <xdr:cNvPr id="163" name="Text Box 38">
          <a:extLst>
            <a:ext uri="{FF2B5EF4-FFF2-40B4-BE49-F238E27FC236}">
              <a16:creationId xmlns:a16="http://schemas.microsoft.com/office/drawing/2014/main" id="{00000000-0008-0000-0B00-0000A3000000}"/>
            </a:ext>
          </a:extLst>
        </xdr:cNvPr>
        <xdr:cNvSpPr txBox="1">
          <a:spLocks noChangeArrowheads="1"/>
        </xdr:cNvSpPr>
      </xdr:nvSpPr>
      <xdr:spPr bwMode="auto">
        <a:xfrm>
          <a:off x="4086225" y="6781800"/>
          <a:ext cx="762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574675"/>
    <xdr:sp macro="" textlink="">
      <xdr:nvSpPr>
        <xdr:cNvPr id="164" name="Text Box 38">
          <a:extLst>
            <a:ext uri="{FF2B5EF4-FFF2-40B4-BE49-F238E27FC236}">
              <a16:creationId xmlns:a16="http://schemas.microsoft.com/office/drawing/2014/main" id="{00000000-0008-0000-0B00-0000A4000000}"/>
            </a:ext>
          </a:extLst>
        </xdr:cNvPr>
        <xdr:cNvSpPr txBox="1">
          <a:spLocks noChangeArrowheads="1"/>
        </xdr:cNvSpPr>
      </xdr:nvSpPr>
      <xdr:spPr bwMode="auto">
        <a:xfrm>
          <a:off x="4086225" y="6781800"/>
          <a:ext cx="762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165" name="Text Box 5">
          <a:extLst>
            <a:ext uri="{FF2B5EF4-FFF2-40B4-BE49-F238E27FC236}">
              <a16:creationId xmlns:a16="http://schemas.microsoft.com/office/drawing/2014/main" id="{00000000-0008-0000-0B00-0000A5000000}"/>
            </a:ext>
          </a:extLst>
        </xdr:cNvPr>
        <xdr:cNvSpPr txBox="1">
          <a:spLocks noChangeArrowheads="1"/>
        </xdr:cNvSpPr>
      </xdr:nvSpPr>
      <xdr:spPr bwMode="auto">
        <a:xfrm>
          <a:off x="4086225" y="6781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133350"/>
    <xdr:sp macro="" textlink="">
      <xdr:nvSpPr>
        <xdr:cNvPr id="166" name="Text Box 5">
          <a:extLst>
            <a:ext uri="{FF2B5EF4-FFF2-40B4-BE49-F238E27FC236}">
              <a16:creationId xmlns:a16="http://schemas.microsoft.com/office/drawing/2014/main" id="{00000000-0008-0000-0B00-0000A6000000}"/>
            </a:ext>
          </a:extLst>
        </xdr:cNvPr>
        <xdr:cNvSpPr txBox="1">
          <a:spLocks noChangeArrowheads="1"/>
        </xdr:cNvSpPr>
      </xdr:nvSpPr>
      <xdr:spPr bwMode="auto">
        <a:xfrm>
          <a:off x="4086225" y="67818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22300"/>
    <xdr:sp macro="" textlink="">
      <xdr:nvSpPr>
        <xdr:cNvPr id="167" name="Text Box 38">
          <a:extLst>
            <a:ext uri="{FF2B5EF4-FFF2-40B4-BE49-F238E27FC236}">
              <a16:creationId xmlns:a16="http://schemas.microsoft.com/office/drawing/2014/main" id="{00000000-0008-0000-0B00-0000A7000000}"/>
            </a:ext>
          </a:extLst>
        </xdr:cNvPr>
        <xdr:cNvSpPr txBox="1">
          <a:spLocks noChangeArrowheads="1"/>
        </xdr:cNvSpPr>
      </xdr:nvSpPr>
      <xdr:spPr bwMode="auto">
        <a:xfrm>
          <a:off x="4086225" y="6781800"/>
          <a:ext cx="762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22300"/>
    <xdr:sp macro="" textlink="">
      <xdr:nvSpPr>
        <xdr:cNvPr id="168" name="Text Box 38">
          <a:extLst>
            <a:ext uri="{FF2B5EF4-FFF2-40B4-BE49-F238E27FC236}">
              <a16:creationId xmlns:a16="http://schemas.microsoft.com/office/drawing/2014/main" id="{00000000-0008-0000-0B00-0000A8000000}"/>
            </a:ext>
          </a:extLst>
        </xdr:cNvPr>
        <xdr:cNvSpPr txBox="1">
          <a:spLocks noChangeArrowheads="1"/>
        </xdr:cNvSpPr>
      </xdr:nvSpPr>
      <xdr:spPr bwMode="auto">
        <a:xfrm>
          <a:off x="4086225" y="6781800"/>
          <a:ext cx="762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22300"/>
    <xdr:sp macro="" textlink="">
      <xdr:nvSpPr>
        <xdr:cNvPr id="169" name="Text Box 38">
          <a:extLst>
            <a:ext uri="{FF2B5EF4-FFF2-40B4-BE49-F238E27FC236}">
              <a16:creationId xmlns:a16="http://schemas.microsoft.com/office/drawing/2014/main" id="{00000000-0008-0000-0B00-0000A9000000}"/>
            </a:ext>
          </a:extLst>
        </xdr:cNvPr>
        <xdr:cNvSpPr txBox="1">
          <a:spLocks noChangeArrowheads="1"/>
        </xdr:cNvSpPr>
      </xdr:nvSpPr>
      <xdr:spPr bwMode="auto">
        <a:xfrm>
          <a:off x="4086225" y="6781800"/>
          <a:ext cx="762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22300"/>
    <xdr:sp macro="" textlink="">
      <xdr:nvSpPr>
        <xdr:cNvPr id="170" name="Text Box 38">
          <a:extLst>
            <a:ext uri="{FF2B5EF4-FFF2-40B4-BE49-F238E27FC236}">
              <a16:creationId xmlns:a16="http://schemas.microsoft.com/office/drawing/2014/main" id="{00000000-0008-0000-0B00-0000AA000000}"/>
            </a:ext>
          </a:extLst>
        </xdr:cNvPr>
        <xdr:cNvSpPr txBox="1">
          <a:spLocks noChangeArrowheads="1"/>
        </xdr:cNvSpPr>
      </xdr:nvSpPr>
      <xdr:spPr bwMode="auto">
        <a:xfrm>
          <a:off x="4086225" y="6781800"/>
          <a:ext cx="762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22300"/>
    <xdr:sp macro="" textlink="">
      <xdr:nvSpPr>
        <xdr:cNvPr id="171" name="Text Box 38">
          <a:extLst>
            <a:ext uri="{FF2B5EF4-FFF2-40B4-BE49-F238E27FC236}">
              <a16:creationId xmlns:a16="http://schemas.microsoft.com/office/drawing/2014/main" id="{00000000-0008-0000-0B00-0000AB000000}"/>
            </a:ext>
          </a:extLst>
        </xdr:cNvPr>
        <xdr:cNvSpPr txBox="1">
          <a:spLocks noChangeArrowheads="1"/>
        </xdr:cNvSpPr>
      </xdr:nvSpPr>
      <xdr:spPr bwMode="auto">
        <a:xfrm>
          <a:off x="4086225" y="6781800"/>
          <a:ext cx="762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22300"/>
    <xdr:sp macro="" textlink="">
      <xdr:nvSpPr>
        <xdr:cNvPr id="172" name="Text Box 38">
          <a:extLst>
            <a:ext uri="{FF2B5EF4-FFF2-40B4-BE49-F238E27FC236}">
              <a16:creationId xmlns:a16="http://schemas.microsoft.com/office/drawing/2014/main" id="{00000000-0008-0000-0B00-0000AC000000}"/>
            </a:ext>
          </a:extLst>
        </xdr:cNvPr>
        <xdr:cNvSpPr txBox="1">
          <a:spLocks noChangeArrowheads="1"/>
        </xdr:cNvSpPr>
      </xdr:nvSpPr>
      <xdr:spPr bwMode="auto">
        <a:xfrm>
          <a:off x="4086225" y="6781800"/>
          <a:ext cx="762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22300"/>
    <xdr:sp macro="" textlink="">
      <xdr:nvSpPr>
        <xdr:cNvPr id="173" name="Text Box 38">
          <a:extLst>
            <a:ext uri="{FF2B5EF4-FFF2-40B4-BE49-F238E27FC236}">
              <a16:creationId xmlns:a16="http://schemas.microsoft.com/office/drawing/2014/main" id="{00000000-0008-0000-0B00-0000AD000000}"/>
            </a:ext>
          </a:extLst>
        </xdr:cNvPr>
        <xdr:cNvSpPr txBox="1">
          <a:spLocks noChangeArrowheads="1"/>
        </xdr:cNvSpPr>
      </xdr:nvSpPr>
      <xdr:spPr bwMode="auto">
        <a:xfrm>
          <a:off x="4086225" y="6781800"/>
          <a:ext cx="762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22300"/>
    <xdr:sp macro="" textlink="">
      <xdr:nvSpPr>
        <xdr:cNvPr id="174" name="Text Box 38">
          <a:extLst>
            <a:ext uri="{FF2B5EF4-FFF2-40B4-BE49-F238E27FC236}">
              <a16:creationId xmlns:a16="http://schemas.microsoft.com/office/drawing/2014/main" id="{00000000-0008-0000-0B00-0000AE000000}"/>
            </a:ext>
          </a:extLst>
        </xdr:cNvPr>
        <xdr:cNvSpPr txBox="1">
          <a:spLocks noChangeArrowheads="1"/>
        </xdr:cNvSpPr>
      </xdr:nvSpPr>
      <xdr:spPr bwMode="auto">
        <a:xfrm>
          <a:off x="4086225" y="6781800"/>
          <a:ext cx="762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22300"/>
    <xdr:sp macro="" textlink="">
      <xdr:nvSpPr>
        <xdr:cNvPr id="175" name="Text Box 38">
          <a:extLst>
            <a:ext uri="{FF2B5EF4-FFF2-40B4-BE49-F238E27FC236}">
              <a16:creationId xmlns:a16="http://schemas.microsoft.com/office/drawing/2014/main" id="{00000000-0008-0000-0B00-0000AF000000}"/>
            </a:ext>
          </a:extLst>
        </xdr:cNvPr>
        <xdr:cNvSpPr txBox="1">
          <a:spLocks noChangeArrowheads="1"/>
        </xdr:cNvSpPr>
      </xdr:nvSpPr>
      <xdr:spPr bwMode="auto">
        <a:xfrm>
          <a:off x="4086225" y="6781800"/>
          <a:ext cx="762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57200"/>
    <xdr:sp macro="" textlink="">
      <xdr:nvSpPr>
        <xdr:cNvPr id="176" name="Text Box 38">
          <a:extLst>
            <a:ext uri="{FF2B5EF4-FFF2-40B4-BE49-F238E27FC236}">
              <a16:creationId xmlns:a16="http://schemas.microsoft.com/office/drawing/2014/main" id="{00000000-0008-0000-0B00-0000B0000000}"/>
            </a:ext>
          </a:extLst>
        </xdr:cNvPr>
        <xdr:cNvSpPr txBox="1">
          <a:spLocks noChangeArrowheads="1"/>
        </xdr:cNvSpPr>
      </xdr:nvSpPr>
      <xdr:spPr bwMode="auto">
        <a:xfrm>
          <a:off x="4086225" y="67818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76250"/>
    <xdr:sp macro="" textlink="">
      <xdr:nvSpPr>
        <xdr:cNvPr id="177" name="Text Box 38">
          <a:extLst>
            <a:ext uri="{FF2B5EF4-FFF2-40B4-BE49-F238E27FC236}">
              <a16:creationId xmlns:a16="http://schemas.microsoft.com/office/drawing/2014/main" id="{00000000-0008-0000-0B00-0000B1000000}"/>
            </a:ext>
          </a:extLst>
        </xdr:cNvPr>
        <xdr:cNvSpPr txBox="1">
          <a:spLocks noChangeArrowheads="1"/>
        </xdr:cNvSpPr>
      </xdr:nvSpPr>
      <xdr:spPr bwMode="auto">
        <a:xfrm>
          <a:off x="4086225" y="678180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85775"/>
    <xdr:sp macro="" textlink="">
      <xdr:nvSpPr>
        <xdr:cNvPr id="178" name="Text Box 38">
          <a:extLst>
            <a:ext uri="{FF2B5EF4-FFF2-40B4-BE49-F238E27FC236}">
              <a16:creationId xmlns:a16="http://schemas.microsoft.com/office/drawing/2014/main" id="{00000000-0008-0000-0B00-0000B2000000}"/>
            </a:ext>
          </a:extLst>
        </xdr:cNvPr>
        <xdr:cNvSpPr txBox="1">
          <a:spLocks noChangeArrowheads="1"/>
        </xdr:cNvSpPr>
      </xdr:nvSpPr>
      <xdr:spPr bwMode="auto">
        <a:xfrm>
          <a:off x="4086225" y="6781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85775"/>
    <xdr:sp macro="" textlink="">
      <xdr:nvSpPr>
        <xdr:cNvPr id="179" name="Text Box 38">
          <a:extLst>
            <a:ext uri="{FF2B5EF4-FFF2-40B4-BE49-F238E27FC236}">
              <a16:creationId xmlns:a16="http://schemas.microsoft.com/office/drawing/2014/main" id="{00000000-0008-0000-0B00-0000B3000000}"/>
            </a:ext>
          </a:extLst>
        </xdr:cNvPr>
        <xdr:cNvSpPr txBox="1">
          <a:spLocks noChangeArrowheads="1"/>
        </xdr:cNvSpPr>
      </xdr:nvSpPr>
      <xdr:spPr bwMode="auto">
        <a:xfrm>
          <a:off x="4086225" y="6781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57200"/>
    <xdr:sp macro="" textlink="">
      <xdr:nvSpPr>
        <xdr:cNvPr id="180" name="Text Box 38">
          <a:extLst>
            <a:ext uri="{FF2B5EF4-FFF2-40B4-BE49-F238E27FC236}">
              <a16:creationId xmlns:a16="http://schemas.microsoft.com/office/drawing/2014/main" id="{00000000-0008-0000-0B00-0000B4000000}"/>
            </a:ext>
          </a:extLst>
        </xdr:cNvPr>
        <xdr:cNvSpPr txBox="1">
          <a:spLocks noChangeArrowheads="1"/>
        </xdr:cNvSpPr>
      </xdr:nvSpPr>
      <xdr:spPr bwMode="auto">
        <a:xfrm>
          <a:off x="4086225" y="67818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76250"/>
    <xdr:sp macro="" textlink="">
      <xdr:nvSpPr>
        <xdr:cNvPr id="181" name="Text Box 38">
          <a:extLst>
            <a:ext uri="{FF2B5EF4-FFF2-40B4-BE49-F238E27FC236}">
              <a16:creationId xmlns:a16="http://schemas.microsoft.com/office/drawing/2014/main" id="{00000000-0008-0000-0B00-0000B5000000}"/>
            </a:ext>
          </a:extLst>
        </xdr:cNvPr>
        <xdr:cNvSpPr txBox="1">
          <a:spLocks noChangeArrowheads="1"/>
        </xdr:cNvSpPr>
      </xdr:nvSpPr>
      <xdr:spPr bwMode="auto">
        <a:xfrm>
          <a:off x="4086225" y="678180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57200"/>
    <xdr:sp macro="" textlink="">
      <xdr:nvSpPr>
        <xdr:cNvPr id="182" name="Text Box 38">
          <a:extLst>
            <a:ext uri="{FF2B5EF4-FFF2-40B4-BE49-F238E27FC236}">
              <a16:creationId xmlns:a16="http://schemas.microsoft.com/office/drawing/2014/main" id="{00000000-0008-0000-0B00-0000B6000000}"/>
            </a:ext>
          </a:extLst>
        </xdr:cNvPr>
        <xdr:cNvSpPr txBox="1">
          <a:spLocks noChangeArrowheads="1"/>
        </xdr:cNvSpPr>
      </xdr:nvSpPr>
      <xdr:spPr bwMode="auto">
        <a:xfrm>
          <a:off x="4086225" y="67818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183" name="Text Box 38">
          <a:extLst>
            <a:ext uri="{FF2B5EF4-FFF2-40B4-BE49-F238E27FC236}">
              <a16:creationId xmlns:a16="http://schemas.microsoft.com/office/drawing/2014/main" id="{00000000-0008-0000-0B00-0000B7000000}"/>
            </a:ext>
          </a:extLst>
        </xdr:cNvPr>
        <xdr:cNvSpPr txBox="1">
          <a:spLocks noChangeArrowheads="1"/>
        </xdr:cNvSpPr>
      </xdr:nvSpPr>
      <xdr:spPr bwMode="auto">
        <a:xfrm>
          <a:off x="4086225" y="6781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19075"/>
    <xdr:sp macro="" textlink="">
      <xdr:nvSpPr>
        <xdr:cNvPr id="184" name="Text Box 38">
          <a:extLst>
            <a:ext uri="{FF2B5EF4-FFF2-40B4-BE49-F238E27FC236}">
              <a16:creationId xmlns:a16="http://schemas.microsoft.com/office/drawing/2014/main" id="{00000000-0008-0000-0B00-0000B8000000}"/>
            </a:ext>
          </a:extLst>
        </xdr:cNvPr>
        <xdr:cNvSpPr txBox="1">
          <a:spLocks noChangeArrowheads="1"/>
        </xdr:cNvSpPr>
      </xdr:nvSpPr>
      <xdr:spPr bwMode="auto">
        <a:xfrm>
          <a:off x="4086225" y="67818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57200"/>
    <xdr:sp macro="" textlink="">
      <xdr:nvSpPr>
        <xdr:cNvPr id="185" name="Text Box 38">
          <a:extLst>
            <a:ext uri="{FF2B5EF4-FFF2-40B4-BE49-F238E27FC236}">
              <a16:creationId xmlns:a16="http://schemas.microsoft.com/office/drawing/2014/main" id="{00000000-0008-0000-0B00-0000B9000000}"/>
            </a:ext>
          </a:extLst>
        </xdr:cNvPr>
        <xdr:cNvSpPr txBox="1">
          <a:spLocks noChangeArrowheads="1"/>
        </xdr:cNvSpPr>
      </xdr:nvSpPr>
      <xdr:spPr bwMode="auto">
        <a:xfrm>
          <a:off x="4086225" y="67818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476250"/>
    <xdr:sp macro="" textlink="">
      <xdr:nvSpPr>
        <xdr:cNvPr id="186" name="Text Box 38">
          <a:extLst>
            <a:ext uri="{FF2B5EF4-FFF2-40B4-BE49-F238E27FC236}">
              <a16:creationId xmlns:a16="http://schemas.microsoft.com/office/drawing/2014/main" id="{00000000-0008-0000-0B00-0000BA000000}"/>
            </a:ext>
          </a:extLst>
        </xdr:cNvPr>
        <xdr:cNvSpPr txBox="1">
          <a:spLocks noChangeArrowheads="1"/>
        </xdr:cNvSpPr>
      </xdr:nvSpPr>
      <xdr:spPr bwMode="auto">
        <a:xfrm>
          <a:off x="4086225" y="678180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19050</xdr:colOff>
      <xdr:row>8</xdr:row>
      <xdr:rowOff>0</xdr:rowOff>
    </xdr:from>
    <xdr:ext cx="76200" cy="400050"/>
    <xdr:sp macro="" textlink="">
      <xdr:nvSpPr>
        <xdr:cNvPr id="187" name="Text Box 17">
          <a:extLst>
            <a:ext uri="{FF2B5EF4-FFF2-40B4-BE49-F238E27FC236}">
              <a16:creationId xmlns:a16="http://schemas.microsoft.com/office/drawing/2014/main" id="{00000000-0008-0000-0B00-0000BB000000}"/>
            </a:ext>
          </a:extLst>
        </xdr:cNvPr>
        <xdr:cNvSpPr txBox="1">
          <a:spLocks noChangeArrowheads="1"/>
        </xdr:cNvSpPr>
      </xdr:nvSpPr>
      <xdr:spPr bwMode="auto">
        <a:xfrm>
          <a:off x="8324850" y="67818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57175"/>
    <xdr:sp macro="" textlink="">
      <xdr:nvSpPr>
        <xdr:cNvPr id="188" name="Text Box 10">
          <a:extLst>
            <a:ext uri="{FF2B5EF4-FFF2-40B4-BE49-F238E27FC236}">
              <a16:creationId xmlns:a16="http://schemas.microsoft.com/office/drawing/2014/main" id="{00000000-0008-0000-0B00-0000BC000000}"/>
            </a:ext>
          </a:extLst>
        </xdr:cNvPr>
        <xdr:cNvSpPr txBox="1">
          <a:spLocks noChangeArrowheads="1"/>
        </xdr:cNvSpPr>
      </xdr:nvSpPr>
      <xdr:spPr bwMode="auto">
        <a:xfrm>
          <a:off x="4086225" y="678180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371475"/>
    <xdr:sp macro="" textlink="">
      <xdr:nvSpPr>
        <xdr:cNvPr id="189" name="Text Box 38">
          <a:extLst>
            <a:ext uri="{FF2B5EF4-FFF2-40B4-BE49-F238E27FC236}">
              <a16:creationId xmlns:a16="http://schemas.microsoft.com/office/drawing/2014/main" id="{00000000-0008-0000-0B00-0000BD000000}"/>
            </a:ext>
          </a:extLst>
        </xdr:cNvPr>
        <xdr:cNvSpPr txBox="1">
          <a:spLocks noChangeArrowheads="1"/>
        </xdr:cNvSpPr>
      </xdr:nvSpPr>
      <xdr:spPr bwMode="auto">
        <a:xfrm>
          <a:off x="4086225" y="67818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371475"/>
    <xdr:sp macro="" textlink="">
      <xdr:nvSpPr>
        <xdr:cNvPr id="190" name="Text Box 38">
          <a:extLst>
            <a:ext uri="{FF2B5EF4-FFF2-40B4-BE49-F238E27FC236}">
              <a16:creationId xmlns:a16="http://schemas.microsoft.com/office/drawing/2014/main" id="{00000000-0008-0000-0B00-0000BE000000}"/>
            </a:ext>
          </a:extLst>
        </xdr:cNvPr>
        <xdr:cNvSpPr txBox="1">
          <a:spLocks noChangeArrowheads="1"/>
        </xdr:cNvSpPr>
      </xdr:nvSpPr>
      <xdr:spPr bwMode="auto">
        <a:xfrm>
          <a:off x="4086225" y="67818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00025"/>
    <xdr:sp macro="" textlink="">
      <xdr:nvSpPr>
        <xdr:cNvPr id="191" name="Text Box 57">
          <a:extLst>
            <a:ext uri="{FF2B5EF4-FFF2-40B4-BE49-F238E27FC236}">
              <a16:creationId xmlns:a16="http://schemas.microsoft.com/office/drawing/2014/main" id="{00000000-0008-0000-0B00-0000BF000000}"/>
            </a:ext>
          </a:extLst>
        </xdr:cNvPr>
        <xdr:cNvSpPr txBox="1">
          <a:spLocks noChangeArrowheads="1"/>
        </xdr:cNvSpPr>
      </xdr:nvSpPr>
      <xdr:spPr bwMode="auto">
        <a:xfrm>
          <a:off x="4086225" y="6781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555625"/>
    <xdr:sp macro="" textlink="">
      <xdr:nvSpPr>
        <xdr:cNvPr id="192" name="Text Box 38">
          <a:extLst>
            <a:ext uri="{FF2B5EF4-FFF2-40B4-BE49-F238E27FC236}">
              <a16:creationId xmlns:a16="http://schemas.microsoft.com/office/drawing/2014/main" id="{00000000-0008-0000-0B00-0000C0000000}"/>
            </a:ext>
          </a:extLst>
        </xdr:cNvPr>
        <xdr:cNvSpPr txBox="1">
          <a:spLocks noChangeArrowheads="1"/>
        </xdr:cNvSpPr>
      </xdr:nvSpPr>
      <xdr:spPr bwMode="auto">
        <a:xfrm>
          <a:off x="4086225" y="6781800"/>
          <a:ext cx="76200" cy="555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555625"/>
    <xdr:sp macro="" textlink="">
      <xdr:nvSpPr>
        <xdr:cNvPr id="193" name="Text Box 38">
          <a:extLst>
            <a:ext uri="{FF2B5EF4-FFF2-40B4-BE49-F238E27FC236}">
              <a16:creationId xmlns:a16="http://schemas.microsoft.com/office/drawing/2014/main" id="{00000000-0008-0000-0B00-0000C1000000}"/>
            </a:ext>
          </a:extLst>
        </xdr:cNvPr>
        <xdr:cNvSpPr txBox="1">
          <a:spLocks noChangeArrowheads="1"/>
        </xdr:cNvSpPr>
      </xdr:nvSpPr>
      <xdr:spPr bwMode="auto">
        <a:xfrm>
          <a:off x="4086225" y="6781800"/>
          <a:ext cx="76200" cy="555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555625"/>
    <xdr:sp macro="" textlink="">
      <xdr:nvSpPr>
        <xdr:cNvPr id="194" name="Text Box 38">
          <a:extLst>
            <a:ext uri="{FF2B5EF4-FFF2-40B4-BE49-F238E27FC236}">
              <a16:creationId xmlns:a16="http://schemas.microsoft.com/office/drawing/2014/main" id="{00000000-0008-0000-0B00-0000C2000000}"/>
            </a:ext>
          </a:extLst>
        </xdr:cNvPr>
        <xdr:cNvSpPr txBox="1">
          <a:spLocks noChangeArrowheads="1"/>
        </xdr:cNvSpPr>
      </xdr:nvSpPr>
      <xdr:spPr bwMode="auto">
        <a:xfrm>
          <a:off x="4086225" y="6781800"/>
          <a:ext cx="76200" cy="555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555625"/>
    <xdr:sp macro="" textlink="">
      <xdr:nvSpPr>
        <xdr:cNvPr id="195" name="Text Box 38">
          <a:extLst>
            <a:ext uri="{FF2B5EF4-FFF2-40B4-BE49-F238E27FC236}">
              <a16:creationId xmlns:a16="http://schemas.microsoft.com/office/drawing/2014/main" id="{00000000-0008-0000-0B00-0000C3000000}"/>
            </a:ext>
          </a:extLst>
        </xdr:cNvPr>
        <xdr:cNvSpPr txBox="1">
          <a:spLocks noChangeArrowheads="1"/>
        </xdr:cNvSpPr>
      </xdr:nvSpPr>
      <xdr:spPr bwMode="auto">
        <a:xfrm>
          <a:off x="4086225" y="6781800"/>
          <a:ext cx="76200" cy="555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555625"/>
    <xdr:sp macro="" textlink="">
      <xdr:nvSpPr>
        <xdr:cNvPr id="196" name="Text Box 38">
          <a:extLst>
            <a:ext uri="{FF2B5EF4-FFF2-40B4-BE49-F238E27FC236}">
              <a16:creationId xmlns:a16="http://schemas.microsoft.com/office/drawing/2014/main" id="{00000000-0008-0000-0B00-0000C4000000}"/>
            </a:ext>
          </a:extLst>
        </xdr:cNvPr>
        <xdr:cNvSpPr txBox="1">
          <a:spLocks noChangeArrowheads="1"/>
        </xdr:cNvSpPr>
      </xdr:nvSpPr>
      <xdr:spPr bwMode="auto">
        <a:xfrm>
          <a:off x="4086225" y="6781800"/>
          <a:ext cx="76200" cy="555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555625"/>
    <xdr:sp macro="" textlink="">
      <xdr:nvSpPr>
        <xdr:cNvPr id="197" name="Text Box 38">
          <a:extLst>
            <a:ext uri="{FF2B5EF4-FFF2-40B4-BE49-F238E27FC236}">
              <a16:creationId xmlns:a16="http://schemas.microsoft.com/office/drawing/2014/main" id="{00000000-0008-0000-0B00-0000C5000000}"/>
            </a:ext>
          </a:extLst>
        </xdr:cNvPr>
        <xdr:cNvSpPr txBox="1">
          <a:spLocks noChangeArrowheads="1"/>
        </xdr:cNvSpPr>
      </xdr:nvSpPr>
      <xdr:spPr bwMode="auto">
        <a:xfrm>
          <a:off x="4086225" y="6781800"/>
          <a:ext cx="76200" cy="555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555625"/>
    <xdr:sp macro="" textlink="">
      <xdr:nvSpPr>
        <xdr:cNvPr id="198" name="Text Box 38">
          <a:extLst>
            <a:ext uri="{FF2B5EF4-FFF2-40B4-BE49-F238E27FC236}">
              <a16:creationId xmlns:a16="http://schemas.microsoft.com/office/drawing/2014/main" id="{00000000-0008-0000-0B00-0000C6000000}"/>
            </a:ext>
          </a:extLst>
        </xdr:cNvPr>
        <xdr:cNvSpPr txBox="1">
          <a:spLocks noChangeArrowheads="1"/>
        </xdr:cNvSpPr>
      </xdr:nvSpPr>
      <xdr:spPr bwMode="auto">
        <a:xfrm>
          <a:off x="4086225" y="6781800"/>
          <a:ext cx="76200" cy="555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555625"/>
    <xdr:sp macro="" textlink="">
      <xdr:nvSpPr>
        <xdr:cNvPr id="199" name="Text Box 38">
          <a:extLst>
            <a:ext uri="{FF2B5EF4-FFF2-40B4-BE49-F238E27FC236}">
              <a16:creationId xmlns:a16="http://schemas.microsoft.com/office/drawing/2014/main" id="{00000000-0008-0000-0B00-0000C7000000}"/>
            </a:ext>
          </a:extLst>
        </xdr:cNvPr>
        <xdr:cNvSpPr txBox="1">
          <a:spLocks noChangeArrowheads="1"/>
        </xdr:cNvSpPr>
      </xdr:nvSpPr>
      <xdr:spPr bwMode="auto">
        <a:xfrm>
          <a:off x="4086225" y="6781800"/>
          <a:ext cx="76200" cy="555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555625"/>
    <xdr:sp macro="" textlink="">
      <xdr:nvSpPr>
        <xdr:cNvPr id="200" name="Text Box 38">
          <a:extLst>
            <a:ext uri="{FF2B5EF4-FFF2-40B4-BE49-F238E27FC236}">
              <a16:creationId xmlns:a16="http://schemas.microsoft.com/office/drawing/2014/main" id="{00000000-0008-0000-0B00-0000C8000000}"/>
            </a:ext>
          </a:extLst>
        </xdr:cNvPr>
        <xdr:cNvSpPr txBox="1">
          <a:spLocks noChangeArrowheads="1"/>
        </xdr:cNvSpPr>
      </xdr:nvSpPr>
      <xdr:spPr bwMode="auto">
        <a:xfrm>
          <a:off x="4086225" y="6781800"/>
          <a:ext cx="76200" cy="555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10608"/>
    <xdr:sp macro="" textlink="">
      <xdr:nvSpPr>
        <xdr:cNvPr id="201" name="Text Box 57">
          <a:extLst>
            <a:ext uri="{FF2B5EF4-FFF2-40B4-BE49-F238E27FC236}">
              <a16:creationId xmlns:a16="http://schemas.microsoft.com/office/drawing/2014/main" id="{00000000-0008-0000-0B00-0000C9000000}"/>
            </a:ext>
          </a:extLst>
        </xdr:cNvPr>
        <xdr:cNvSpPr txBox="1">
          <a:spLocks noChangeArrowheads="1"/>
        </xdr:cNvSpPr>
      </xdr:nvSpPr>
      <xdr:spPr bwMode="auto">
        <a:xfrm>
          <a:off x="4086225" y="220694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10608"/>
    <xdr:sp macro="" textlink="">
      <xdr:nvSpPr>
        <xdr:cNvPr id="202" name="Text Box 57">
          <a:extLst>
            <a:ext uri="{FF2B5EF4-FFF2-40B4-BE49-F238E27FC236}">
              <a16:creationId xmlns:a16="http://schemas.microsoft.com/office/drawing/2014/main" id="{00000000-0008-0000-0B00-0000CA000000}"/>
            </a:ext>
          </a:extLst>
        </xdr:cNvPr>
        <xdr:cNvSpPr txBox="1">
          <a:spLocks noChangeArrowheads="1"/>
        </xdr:cNvSpPr>
      </xdr:nvSpPr>
      <xdr:spPr bwMode="auto">
        <a:xfrm>
          <a:off x="4086225" y="220694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10608"/>
    <xdr:sp macro="" textlink="">
      <xdr:nvSpPr>
        <xdr:cNvPr id="203" name="Text Box 57">
          <a:extLst>
            <a:ext uri="{FF2B5EF4-FFF2-40B4-BE49-F238E27FC236}">
              <a16:creationId xmlns:a16="http://schemas.microsoft.com/office/drawing/2014/main" id="{00000000-0008-0000-0B00-0000CB000000}"/>
            </a:ext>
          </a:extLst>
        </xdr:cNvPr>
        <xdr:cNvSpPr txBox="1">
          <a:spLocks noChangeArrowheads="1"/>
        </xdr:cNvSpPr>
      </xdr:nvSpPr>
      <xdr:spPr bwMode="auto">
        <a:xfrm>
          <a:off x="4086225" y="220694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xdr:row>
      <xdr:rowOff>0</xdr:rowOff>
    </xdr:from>
    <xdr:ext cx="76200" cy="600075"/>
    <xdr:sp macro="" textlink="">
      <xdr:nvSpPr>
        <xdr:cNvPr id="406" name="Text Box 2">
          <a:extLst>
            <a:ext uri="{FF2B5EF4-FFF2-40B4-BE49-F238E27FC236}">
              <a16:creationId xmlns:a16="http://schemas.microsoft.com/office/drawing/2014/main" id="{00000000-0008-0000-0B00-000096010000}"/>
            </a:ext>
          </a:extLst>
        </xdr:cNvPr>
        <xdr:cNvSpPr txBox="1">
          <a:spLocks noChangeArrowheads="1"/>
        </xdr:cNvSpPr>
      </xdr:nvSpPr>
      <xdr:spPr bwMode="auto">
        <a:xfrm>
          <a:off x="3800475" y="46863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45</xdr:row>
      <xdr:rowOff>0</xdr:rowOff>
    </xdr:from>
    <xdr:ext cx="76200" cy="200025"/>
    <xdr:sp macro="" textlink="">
      <xdr:nvSpPr>
        <xdr:cNvPr id="204" name="Text Box 11">
          <a:extLst>
            <a:ext uri="{FF2B5EF4-FFF2-40B4-BE49-F238E27FC236}">
              <a16:creationId xmlns:a16="http://schemas.microsoft.com/office/drawing/2014/main" id="{46208C02-9D2B-421E-B99B-8E5A955C1A40}"/>
            </a:ext>
          </a:extLst>
        </xdr:cNvPr>
        <xdr:cNvSpPr txBox="1">
          <a:spLocks noChangeArrowheads="1"/>
        </xdr:cNvSpPr>
      </xdr:nvSpPr>
      <xdr:spPr bwMode="auto">
        <a:xfrm>
          <a:off x="1762125" y="17649825"/>
          <a:ext cx="76200" cy="200025"/>
        </a:xfrm>
        <a:prstGeom prst="rect">
          <a:avLst/>
        </a:prstGeom>
        <a:noFill/>
        <a:ln w="9525">
          <a:noFill/>
          <a:miter lim="800000"/>
          <a:headEnd/>
          <a:tailEnd/>
        </a:ln>
      </xdr:spPr>
    </xdr:sp>
    <xdr:clientData/>
  </xdr:oneCellAnchor>
  <xdr:oneCellAnchor>
    <xdr:from>
      <xdr:col>2</xdr:col>
      <xdr:colOff>790575</xdr:colOff>
      <xdr:row>45</xdr:row>
      <xdr:rowOff>0</xdr:rowOff>
    </xdr:from>
    <xdr:ext cx="76200" cy="200025"/>
    <xdr:sp macro="" textlink="">
      <xdr:nvSpPr>
        <xdr:cNvPr id="205" name="Text Box 12">
          <a:extLst>
            <a:ext uri="{FF2B5EF4-FFF2-40B4-BE49-F238E27FC236}">
              <a16:creationId xmlns:a16="http://schemas.microsoft.com/office/drawing/2014/main" id="{7955BB4D-4D7D-4606-B25B-D30710CE3EB1}"/>
            </a:ext>
          </a:extLst>
        </xdr:cNvPr>
        <xdr:cNvSpPr txBox="1">
          <a:spLocks noChangeArrowheads="1"/>
        </xdr:cNvSpPr>
      </xdr:nvSpPr>
      <xdr:spPr bwMode="auto">
        <a:xfrm>
          <a:off x="1762125" y="17649825"/>
          <a:ext cx="76200" cy="200025"/>
        </a:xfrm>
        <a:prstGeom prst="rect">
          <a:avLst/>
        </a:prstGeom>
        <a:noFill/>
        <a:ln w="9525">
          <a:noFill/>
          <a:miter lim="800000"/>
          <a:headEnd/>
          <a:tailEnd/>
        </a:ln>
      </xdr:spPr>
    </xdr:sp>
    <xdr:clientData/>
  </xdr:oneCellAnchor>
  <xdr:oneCellAnchor>
    <xdr:from>
      <xdr:col>2</xdr:col>
      <xdr:colOff>790575</xdr:colOff>
      <xdr:row>45</xdr:row>
      <xdr:rowOff>0</xdr:rowOff>
    </xdr:from>
    <xdr:ext cx="76200" cy="200025"/>
    <xdr:sp macro="" textlink="">
      <xdr:nvSpPr>
        <xdr:cNvPr id="206" name="Text Box 15">
          <a:extLst>
            <a:ext uri="{FF2B5EF4-FFF2-40B4-BE49-F238E27FC236}">
              <a16:creationId xmlns:a16="http://schemas.microsoft.com/office/drawing/2014/main" id="{C16FB4AE-8083-4C3B-A1F5-6FB3A6D7552E}"/>
            </a:ext>
          </a:extLst>
        </xdr:cNvPr>
        <xdr:cNvSpPr txBox="1">
          <a:spLocks noChangeArrowheads="1"/>
        </xdr:cNvSpPr>
      </xdr:nvSpPr>
      <xdr:spPr bwMode="auto">
        <a:xfrm>
          <a:off x="1762125" y="17649825"/>
          <a:ext cx="76200" cy="200025"/>
        </a:xfrm>
        <a:prstGeom prst="rect">
          <a:avLst/>
        </a:prstGeom>
        <a:noFill/>
        <a:ln w="9525">
          <a:noFill/>
          <a:miter lim="800000"/>
          <a:headEnd/>
          <a:tailEnd/>
        </a:ln>
      </xdr:spPr>
    </xdr:sp>
    <xdr:clientData/>
  </xdr:oneCellAnchor>
  <xdr:oneCellAnchor>
    <xdr:from>
      <xdr:col>2</xdr:col>
      <xdr:colOff>790575</xdr:colOff>
      <xdr:row>45</xdr:row>
      <xdr:rowOff>0</xdr:rowOff>
    </xdr:from>
    <xdr:ext cx="76200" cy="200025"/>
    <xdr:sp macro="" textlink="">
      <xdr:nvSpPr>
        <xdr:cNvPr id="207" name="Text Box 16">
          <a:extLst>
            <a:ext uri="{FF2B5EF4-FFF2-40B4-BE49-F238E27FC236}">
              <a16:creationId xmlns:a16="http://schemas.microsoft.com/office/drawing/2014/main" id="{4593A92E-ACC8-47AD-8E34-E605D2471D65}"/>
            </a:ext>
          </a:extLst>
        </xdr:cNvPr>
        <xdr:cNvSpPr txBox="1">
          <a:spLocks noChangeArrowheads="1"/>
        </xdr:cNvSpPr>
      </xdr:nvSpPr>
      <xdr:spPr bwMode="auto">
        <a:xfrm>
          <a:off x="1762125" y="17649825"/>
          <a:ext cx="76200" cy="200025"/>
        </a:xfrm>
        <a:prstGeom prst="rect">
          <a:avLst/>
        </a:prstGeom>
        <a:noFill/>
        <a:ln w="9525">
          <a:noFill/>
          <a:miter lim="800000"/>
          <a:headEnd/>
          <a:tailEnd/>
        </a:ln>
      </xdr:spPr>
    </xdr:sp>
    <xdr:clientData/>
  </xdr:oneCellAnchor>
  <xdr:oneCellAnchor>
    <xdr:from>
      <xdr:col>2</xdr:col>
      <xdr:colOff>790575</xdr:colOff>
      <xdr:row>45</xdr:row>
      <xdr:rowOff>0</xdr:rowOff>
    </xdr:from>
    <xdr:ext cx="76200" cy="200025"/>
    <xdr:sp macro="" textlink="">
      <xdr:nvSpPr>
        <xdr:cNvPr id="208" name="Text Box 19">
          <a:extLst>
            <a:ext uri="{FF2B5EF4-FFF2-40B4-BE49-F238E27FC236}">
              <a16:creationId xmlns:a16="http://schemas.microsoft.com/office/drawing/2014/main" id="{6ED4E85B-BFA2-4D2F-AC73-D79BF853718D}"/>
            </a:ext>
          </a:extLst>
        </xdr:cNvPr>
        <xdr:cNvSpPr txBox="1">
          <a:spLocks noChangeArrowheads="1"/>
        </xdr:cNvSpPr>
      </xdr:nvSpPr>
      <xdr:spPr bwMode="auto">
        <a:xfrm>
          <a:off x="1762125" y="17649825"/>
          <a:ext cx="76200" cy="200025"/>
        </a:xfrm>
        <a:prstGeom prst="rect">
          <a:avLst/>
        </a:prstGeom>
        <a:noFill/>
        <a:ln w="9525">
          <a:noFill/>
          <a:miter lim="800000"/>
          <a:headEnd/>
          <a:tailEnd/>
        </a:ln>
      </xdr:spPr>
    </xdr:sp>
    <xdr:clientData/>
  </xdr:oneCellAnchor>
  <xdr:oneCellAnchor>
    <xdr:from>
      <xdr:col>2</xdr:col>
      <xdr:colOff>790575</xdr:colOff>
      <xdr:row>45</xdr:row>
      <xdr:rowOff>0</xdr:rowOff>
    </xdr:from>
    <xdr:ext cx="76200" cy="200025"/>
    <xdr:sp macro="" textlink="">
      <xdr:nvSpPr>
        <xdr:cNvPr id="209" name="Text Box 20">
          <a:extLst>
            <a:ext uri="{FF2B5EF4-FFF2-40B4-BE49-F238E27FC236}">
              <a16:creationId xmlns:a16="http://schemas.microsoft.com/office/drawing/2014/main" id="{FC512469-CCE4-4324-9642-D3A1012064F6}"/>
            </a:ext>
          </a:extLst>
        </xdr:cNvPr>
        <xdr:cNvSpPr txBox="1">
          <a:spLocks noChangeArrowheads="1"/>
        </xdr:cNvSpPr>
      </xdr:nvSpPr>
      <xdr:spPr bwMode="auto">
        <a:xfrm>
          <a:off x="1762125" y="17649825"/>
          <a:ext cx="76200" cy="200025"/>
        </a:xfrm>
        <a:prstGeom prst="rect">
          <a:avLst/>
        </a:prstGeom>
        <a:noFill/>
        <a:ln w="9525">
          <a:noFill/>
          <a:miter lim="800000"/>
          <a:headEnd/>
          <a:tailEnd/>
        </a:ln>
      </xdr:spPr>
    </xdr:sp>
    <xdr:clientData/>
  </xdr:oneCellAnchor>
  <xdr:oneCellAnchor>
    <xdr:from>
      <xdr:col>2</xdr:col>
      <xdr:colOff>790575</xdr:colOff>
      <xdr:row>45</xdr:row>
      <xdr:rowOff>0</xdr:rowOff>
    </xdr:from>
    <xdr:ext cx="76200" cy="200025"/>
    <xdr:sp macro="" textlink="">
      <xdr:nvSpPr>
        <xdr:cNvPr id="210" name="Text Box 24">
          <a:extLst>
            <a:ext uri="{FF2B5EF4-FFF2-40B4-BE49-F238E27FC236}">
              <a16:creationId xmlns:a16="http://schemas.microsoft.com/office/drawing/2014/main" id="{BEB5CEEB-0118-497B-B82C-DA285B0CAEF0}"/>
            </a:ext>
          </a:extLst>
        </xdr:cNvPr>
        <xdr:cNvSpPr txBox="1">
          <a:spLocks noChangeArrowheads="1"/>
        </xdr:cNvSpPr>
      </xdr:nvSpPr>
      <xdr:spPr bwMode="auto">
        <a:xfrm>
          <a:off x="1762125" y="17649825"/>
          <a:ext cx="76200" cy="200025"/>
        </a:xfrm>
        <a:prstGeom prst="rect">
          <a:avLst/>
        </a:prstGeom>
        <a:noFill/>
        <a:ln w="9525">
          <a:noFill/>
          <a:miter lim="800000"/>
          <a:headEnd/>
          <a:tailEnd/>
        </a:ln>
      </xdr:spPr>
    </xdr:sp>
    <xdr:clientData/>
  </xdr:oneCellAnchor>
  <xdr:oneCellAnchor>
    <xdr:from>
      <xdr:col>2</xdr:col>
      <xdr:colOff>790575</xdr:colOff>
      <xdr:row>45</xdr:row>
      <xdr:rowOff>0</xdr:rowOff>
    </xdr:from>
    <xdr:ext cx="76200" cy="200025"/>
    <xdr:sp macro="" textlink="">
      <xdr:nvSpPr>
        <xdr:cNvPr id="211" name="Text Box 25">
          <a:extLst>
            <a:ext uri="{FF2B5EF4-FFF2-40B4-BE49-F238E27FC236}">
              <a16:creationId xmlns:a16="http://schemas.microsoft.com/office/drawing/2014/main" id="{72415896-DB9D-43B7-934A-1E435140959A}"/>
            </a:ext>
          </a:extLst>
        </xdr:cNvPr>
        <xdr:cNvSpPr txBox="1">
          <a:spLocks noChangeArrowheads="1"/>
        </xdr:cNvSpPr>
      </xdr:nvSpPr>
      <xdr:spPr bwMode="auto">
        <a:xfrm>
          <a:off x="1762125" y="17649825"/>
          <a:ext cx="76200" cy="200025"/>
        </a:xfrm>
        <a:prstGeom prst="rect">
          <a:avLst/>
        </a:prstGeom>
        <a:noFill/>
        <a:ln w="9525">
          <a:noFill/>
          <a:miter lim="800000"/>
          <a:headEnd/>
          <a:tailEnd/>
        </a:ln>
      </xdr:spPr>
    </xdr:sp>
    <xdr:clientData/>
  </xdr:oneCellAnchor>
  <xdr:oneCellAnchor>
    <xdr:from>
      <xdr:col>2</xdr:col>
      <xdr:colOff>790575</xdr:colOff>
      <xdr:row>45</xdr:row>
      <xdr:rowOff>0</xdr:rowOff>
    </xdr:from>
    <xdr:ext cx="76200" cy="200025"/>
    <xdr:sp macro="" textlink="">
      <xdr:nvSpPr>
        <xdr:cNvPr id="212" name="Text Box 11">
          <a:extLst>
            <a:ext uri="{FF2B5EF4-FFF2-40B4-BE49-F238E27FC236}">
              <a16:creationId xmlns:a16="http://schemas.microsoft.com/office/drawing/2014/main" id="{1DED0E6D-2783-4D84-ACDA-9CF8183A16DB}"/>
            </a:ext>
          </a:extLst>
        </xdr:cNvPr>
        <xdr:cNvSpPr txBox="1">
          <a:spLocks noChangeArrowheads="1"/>
        </xdr:cNvSpPr>
      </xdr:nvSpPr>
      <xdr:spPr bwMode="auto">
        <a:xfrm>
          <a:off x="1762125" y="17649825"/>
          <a:ext cx="76200" cy="200025"/>
        </a:xfrm>
        <a:prstGeom prst="rect">
          <a:avLst/>
        </a:prstGeom>
        <a:noFill/>
        <a:ln w="9525">
          <a:noFill/>
          <a:miter lim="800000"/>
          <a:headEnd/>
          <a:tailEnd/>
        </a:ln>
      </xdr:spPr>
    </xdr:sp>
    <xdr:clientData/>
  </xdr:oneCellAnchor>
  <xdr:oneCellAnchor>
    <xdr:from>
      <xdr:col>2</xdr:col>
      <xdr:colOff>790575</xdr:colOff>
      <xdr:row>45</xdr:row>
      <xdr:rowOff>0</xdr:rowOff>
    </xdr:from>
    <xdr:ext cx="76200" cy="200025"/>
    <xdr:sp macro="" textlink="">
      <xdr:nvSpPr>
        <xdr:cNvPr id="213" name="Text Box 12">
          <a:extLst>
            <a:ext uri="{FF2B5EF4-FFF2-40B4-BE49-F238E27FC236}">
              <a16:creationId xmlns:a16="http://schemas.microsoft.com/office/drawing/2014/main" id="{D1976F0A-424B-4759-A6F6-95B53E28C866}"/>
            </a:ext>
          </a:extLst>
        </xdr:cNvPr>
        <xdr:cNvSpPr txBox="1">
          <a:spLocks noChangeArrowheads="1"/>
        </xdr:cNvSpPr>
      </xdr:nvSpPr>
      <xdr:spPr bwMode="auto">
        <a:xfrm>
          <a:off x="1762125" y="17649825"/>
          <a:ext cx="76200" cy="200025"/>
        </a:xfrm>
        <a:prstGeom prst="rect">
          <a:avLst/>
        </a:prstGeom>
        <a:noFill/>
        <a:ln w="9525">
          <a:noFill/>
          <a:miter lim="800000"/>
          <a:headEnd/>
          <a:tailEnd/>
        </a:ln>
      </xdr:spPr>
    </xdr:sp>
    <xdr:clientData/>
  </xdr:oneCellAnchor>
  <xdr:oneCellAnchor>
    <xdr:from>
      <xdr:col>2</xdr:col>
      <xdr:colOff>790575</xdr:colOff>
      <xdr:row>45</xdr:row>
      <xdr:rowOff>0</xdr:rowOff>
    </xdr:from>
    <xdr:ext cx="76200" cy="200025"/>
    <xdr:sp macro="" textlink="">
      <xdr:nvSpPr>
        <xdr:cNvPr id="214" name="Text Box 15">
          <a:extLst>
            <a:ext uri="{FF2B5EF4-FFF2-40B4-BE49-F238E27FC236}">
              <a16:creationId xmlns:a16="http://schemas.microsoft.com/office/drawing/2014/main" id="{BC1304C4-5D94-4FA8-9DAD-2C71DB88A36A}"/>
            </a:ext>
          </a:extLst>
        </xdr:cNvPr>
        <xdr:cNvSpPr txBox="1">
          <a:spLocks noChangeArrowheads="1"/>
        </xdr:cNvSpPr>
      </xdr:nvSpPr>
      <xdr:spPr bwMode="auto">
        <a:xfrm>
          <a:off x="1762125" y="17649825"/>
          <a:ext cx="76200" cy="200025"/>
        </a:xfrm>
        <a:prstGeom prst="rect">
          <a:avLst/>
        </a:prstGeom>
        <a:noFill/>
        <a:ln w="9525">
          <a:noFill/>
          <a:miter lim="800000"/>
          <a:headEnd/>
          <a:tailEnd/>
        </a:ln>
      </xdr:spPr>
    </xdr:sp>
    <xdr:clientData/>
  </xdr:oneCellAnchor>
  <xdr:oneCellAnchor>
    <xdr:from>
      <xdr:col>2</xdr:col>
      <xdr:colOff>790575</xdr:colOff>
      <xdr:row>45</xdr:row>
      <xdr:rowOff>0</xdr:rowOff>
    </xdr:from>
    <xdr:ext cx="76200" cy="200025"/>
    <xdr:sp macro="" textlink="">
      <xdr:nvSpPr>
        <xdr:cNvPr id="215" name="Text Box 16">
          <a:extLst>
            <a:ext uri="{FF2B5EF4-FFF2-40B4-BE49-F238E27FC236}">
              <a16:creationId xmlns:a16="http://schemas.microsoft.com/office/drawing/2014/main" id="{879E22AC-2E93-4329-8135-F4B770D785E5}"/>
            </a:ext>
          </a:extLst>
        </xdr:cNvPr>
        <xdr:cNvSpPr txBox="1">
          <a:spLocks noChangeArrowheads="1"/>
        </xdr:cNvSpPr>
      </xdr:nvSpPr>
      <xdr:spPr bwMode="auto">
        <a:xfrm>
          <a:off x="1762125" y="17649825"/>
          <a:ext cx="76200" cy="200025"/>
        </a:xfrm>
        <a:prstGeom prst="rect">
          <a:avLst/>
        </a:prstGeom>
        <a:noFill/>
        <a:ln w="9525">
          <a:noFill/>
          <a:miter lim="800000"/>
          <a:headEnd/>
          <a:tailEnd/>
        </a:ln>
      </xdr:spPr>
    </xdr:sp>
    <xdr:clientData/>
  </xdr:oneCellAnchor>
  <xdr:oneCellAnchor>
    <xdr:from>
      <xdr:col>2</xdr:col>
      <xdr:colOff>790575</xdr:colOff>
      <xdr:row>45</xdr:row>
      <xdr:rowOff>0</xdr:rowOff>
    </xdr:from>
    <xdr:ext cx="76200" cy="200025"/>
    <xdr:sp macro="" textlink="">
      <xdr:nvSpPr>
        <xdr:cNvPr id="216" name="Text Box 19">
          <a:extLst>
            <a:ext uri="{FF2B5EF4-FFF2-40B4-BE49-F238E27FC236}">
              <a16:creationId xmlns:a16="http://schemas.microsoft.com/office/drawing/2014/main" id="{F7186B75-D538-4003-8EA9-4D51A87C51A8}"/>
            </a:ext>
          </a:extLst>
        </xdr:cNvPr>
        <xdr:cNvSpPr txBox="1">
          <a:spLocks noChangeArrowheads="1"/>
        </xdr:cNvSpPr>
      </xdr:nvSpPr>
      <xdr:spPr bwMode="auto">
        <a:xfrm>
          <a:off x="1762125" y="17649825"/>
          <a:ext cx="76200" cy="200025"/>
        </a:xfrm>
        <a:prstGeom prst="rect">
          <a:avLst/>
        </a:prstGeom>
        <a:noFill/>
        <a:ln w="9525">
          <a:noFill/>
          <a:miter lim="800000"/>
          <a:headEnd/>
          <a:tailEnd/>
        </a:ln>
      </xdr:spPr>
    </xdr:sp>
    <xdr:clientData/>
  </xdr:oneCellAnchor>
  <xdr:oneCellAnchor>
    <xdr:from>
      <xdr:col>2</xdr:col>
      <xdr:colOff>790575</xdr:colOff>
      <xdr:row>45</xdr:row>
      <xdr:rowOff>0</xdr:rowOff>
    </xdr:from>
    <xdr:ext cx="76200" cy="200025"/>
    <xdr:sp macro="" textlink="">
      <xdr:nvSpPr>
        <xdr:cNvPr id="217" name="Text Box 20">
          <a:extLst>
            <a:ext uri="{FF2B5EF4-FFF2-40B4-BE49-F238E27FC236}">
              <a16:creationId xmlns:a16="http://schemas.microsoft.com/office/drawing/2014/main" id="{F28218E2-49EE-497C-BF74-027A91B6F771}"/>
            </a:ext>
          </a:extLst>
        </xdr:cNvPr>
        <xdr:cNvSpPr txBox="1">
          <a:spLocks noChangeArrowheads="1"/>
        </xdr:cNvSpPr>
      </xdr:nvSpPr>
      <xdr:spPr bwMode="auto">
        <a:xfrm>
          <a:off x="1762125" y="17649825"/>
          <a:ext cx="76200" cy="200025"/>
        </a:xfrm>
        <a:prstGeom prst="rect">
          <a:avLst/>
        </a:prstGeom>
        <a:noFill/>
        <a:ln w="9525">
          <a:noFill/>
          <a:miter lim="800000"/>
          <a:headEnd/>
          <a:tailEnd/>
        </a:ln>
      </xdr:spPr>
    </xdr:sp>
    <xdr:clientData/>
  </xdr:oneCellAnchor>
  <xdr:oneCellAnchor>
    <xdr:from>
      <xdr:col>2</xdr:col>
      <xdr:colOff>790575</xdr:colOff>
      <xdr:row>45</xdr:row>
      <xdr:rowOff>0</xdr:rowOff>
    </xdr:from>
    <xdr:ext cx="76200" cy="200025"/>
    <xdr:sp macro="" textlink="">
      <xdr:nvSpPr>
        <xdr:cNvPr id="218" name="Text Box 24">
          <a:extLst>
            <a:ext uri="{FF2B5EF4-FFF2-40B4-BE49-F238E27FC236}">
              <a16:creationId xmlns:a16="http://schemas.microsoft.com/office/drawing/2014/main" id="{8DBD9721-914A-4AE8-838E-18740BEE346F}"/>
            </a:ext>
          </a:extLst>
        </xdr:cNvPr>
        <xdr:cNvSpPr txBox="1">
          <a:spLocks noChangeArrowheads="1"/>
        </xdr:cNvSpPr>
      </xdr:nvSpPr>
      <xdr:spPr bwMode="auto">
        <a:xfrm>
          <a:off x="1762125" y="17649825"/>
          <a:ext cx="76200" cy="200025"/>
        </a:xfrm>
        <a:prstGeom prst="rect">
          <a:avLst/>
        </a:prstGeom>
        <a:noFill/>
        <a:ln w="9525">
          <a:noFill/>
          <a:miter lim="800000"/>
          <a:headEnd/>
          <a:tailEnd/>
        </a:ln>
      </xdr:spPr>
    </xdr:sp>
    <xdr:clientData/>
  </xdr:oneCellAnchor>
  <xdr:oneCellAnchor>
    <xdr:from>
      <xdr:col>2</xdr:col>
      <xdr:colOff>790575</xdr:colOff>
      <xdr:row>45</xdr:row>
      <xdr:rowOff>0</xdr:rowOff>
    </xdr:from>
    <xdr:ext cx="76200" cy="200025"/>
    <xdr:sp macro="" textlink="">
      <xdr:nvSpPr>
        <xdr:cNvPr id="219" name="Text Box 25">
          <a:extLst>
            <a:ext uri="{FF2B5EF4-FFF2-40B4-BE49-F238E27FC236}">
              <a16:creationId xmlns:a16="http://schemas.microsoft.com/office/drawing/2014/main" id="{2A471E1F-DB88-4655-A110-373C13258E86}"/>
            </a:ext>
          </a:extLst>
        </xdr:cNvPr>
        <xdr:cNvSpPr txBox="1">
          <a:spLocks noChangeArrowheads="1"/>
        </xdr:cNvSpPr>
      </xdr:nvSpPr>
      <xdr:spPr bwMode="auto">
        <a:xfrm>
          <a:off x="1762125" y="17649825"/>
          <a:ext cx="76200" cy="200025"/>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oneCellAnchor>
    <xdr:from>
      <xdr:col>21</xdr:col>
      <xdr:colOff>228600</xdr:colOff>
      <xdr:row>17</xdr:row>
      <xdr:rowOff>0</xdr:rowOff>
    </xdr:from>
    <xdr:ext cx="76200" cy="428625"/>
    <xdr:sp macro="" textlink="">
      <xdr:nvSpPr>
        <xdr:cNvPr id="2" name="Text Box 38">
          <a:extLst>
            <a:ext uri="{FF2B5EF4-FFF2-40B4-BE49-F238E27FC236}">
              <a16:creationId xmlns:a16="http://schemas.microsoft.com/office/drawing/2014/main" id="{99D8D8F9-D479-4711-963F-A46A06BB0A83}"/>
            </a:ext>
          </a:extLst>
        </xdr:cNvPr>
        <xdr:cNvSpPr txBox="1">
          <a:spLocks noChangeArrowheads="1"/>
        </xdr:cNvSpPr>
      </xdr:nvSpPr>
      <xdr:spPr bwMode="auto">
        <a:xfrm>
          <a:off x="18649950" y="55054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66675</xdr:rowOff>
    </xdr:from>
    <xdr:ext cx="76200" cy="238125"/>
    <xdr:sp macro="" textlink="">
      <xdr:nvSpPr>
        <xdr:cNvPr id="4" name="Text Box 40">
          <a:extLst>
            <a:ext uri="{FF2B5EF4-FFF2-40B4-BE49-F238E27FC236}">
              <a16:creationId xmlns:a16="http://schemas.microsoft.com/office/drawing/2014/main" id="{DBE486D1-0F6E-419E-A45D-90948030AC1F}"/>
            </a:ext>
          </a:extLst>
        </xdr:cNvPr>
        <xdr:cNvSpPr txBox="1">
          <a:spLocks noChangeArrowheads="1"/>
        </xdr:cNvSpPr>
      </xdr:nvSpPr>
      <xdr:spPr bwMode="auto">
        <a:xfrm>
          <a:off x="5715000" y="54006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0</xdr:colOff>
      <xdr:row>16</xdr:row>
      <xdr:rowOff>66675</xdr:rowOff>
    </xdr:from>
    <xdr:to>
      <xdr:col>3</xdr:col>
      <xdr:colOff>76200</xdr:colOff>
      <xdr:row>17</xdr:row>
      <xdr:rowOff>104776</xdr:rowOff>
    </xdr:to>
    <xdr:sp macro="" textlink="">
      <xdr:nvSpPr>
        <xdr:cNvPr id="5" name="Text Box 5">
          <a:extLst>
            <a:ext uri="{FF2B5EF4-FFF2-40B4-BE49-F238E27FC236}">
              <a16:creationId xmlns:a16="http://schemas.microsoft.com/office/drawing/2014/main" id="{F2B25DC4-78C6-4B9B-83A1-A32F78B5272A}"/>
            </a:ext>
          </a:extLst>
        </xdr:cNvPr>
        <xdr:cNvSpPr txBox="1">
          <a:spLocks noChangeArrowheads="1"/>
        </xdr:cNvSpPr>
      </xdr:nvSpPr>
      <xdr:spPr bwMode="auto">
        <a:xfrm>
          <a:off x="5715000" y="540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66675</xdr:rowOff>
    </xdr:from>
    <xdr:to>
      <xdr:col>3</xdr:col>
      <xdr:colOff>76200</xdr:colOff>
      <xdr:row>17</xdr:row>
      <xdr:rowOff>142876</xdr:rowOff>
    </xdr:to>
    <xdr:sp macro="" textlink="">
      <xdr:nvSpPr>
        <xdr:cNvPr id="6" name="Text Box 40">
          <a:extLst>
            <a:ext uri="{FF2B5EF4-FFF2-40B4-BE49-F238E27FC236}">
              <a16:creationId xmlns:a16="http://schemas.microsoft.com/office/drawing/2014/main" id="{2495C322-DD3C-4A35-B4C3-6DA01556AE5E}"/>
            </a:ext>
          </a:extLst>
        </xdr:cNvPr>
        <xdr:cNvSpPr txBox="1">
          <a:spLocks noChangeArrowheads="1"/>
        </xdr:cNvSpPr>
      </xdr:nvSpPr>
      <xdr:spPr bwMode="auto">
        <a:xfrm>
          <a:off x="5715000" y="54006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16</xdr:row>
      <xdr:rowOff>66675</xdr:rowOff>
    </xdr:from>
    <xdr:ext cx="76200" cy="238125"/>
    <xdr:sp macro="" textlink="">
      <xdr:nvSpPr>
        <xdr:cNvPr id="7" name="Text Box 40">
          <a:extLst>
            <a:ext uri="{FF2B5EF4-FFF2-40B4-BE49-F238E27FC236}">
              <a16:creationId xmlns:a16="http://schemas.microsoft.com/office/drawing/2014/main" id="{7ACCB5BC-7CFF-49B1-9310-E70DD619CDB9}"/>
            </a:ext>
          </a:extLst>
        </xdr:cNvPr>
        <xdr:cNvSpPr txBox="1">
          <a:spLocks noChangeArrowheads="1"/>
        </xdr:cNvSpPr>
      </xdr:nvSpPr>
      <xdr:spPr bwMode="auto">
        <a:xfrm>
          <a:off x="5715000" y="54006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38125"/>
    <xdr:sp macro="" textlink="">
      <xdr:nvSpPr>
        <xdr:cNvPr id="8" name="Text Box 40">
          <a:extLst>
            <a:ext uri="{FF2B5EF4-FFF2-40B4-BE49-F238E27FC236}">
              <a16:creationId xmlns:a16="http://schemas.microsoft.com/office/drawing/2014/main" id="{B89D74EB-0EA0-4A40-9D2D-89132A92FD98}"/>
            </a:ext>
          </a:extLst>
        </xdr:cNvPr>
        <xdr:cNvSpPr txBox="1">
          <a:spLocks noChangeArrowheads="1"/>
        </xdr:cNvSpPr>
      </xdr:nvSpPr>
      <xdr:spPr bwMode="auto">
        <a:xfrm>
          <a:off x="5715000" y="55054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9550"/>
    <xdr:sp macro="" textlink="">
      <xdr:nvSpPr>
        <xdr:cNvPr id="9" name="Text Box 5">
          <a:extLst>
            <a:ext uri="{FF2B5EF4-FFF2-40B4-BE49-F238E27FC236}">
              <a16:creationId xmlns:a16="http://schemas.microsoft.com/office/drawing/2014/main" id="{EB64210D-A3E0-4F7D-A749-E05D3DE929D1}"/>
            </a:ext>
          </a:extLst>
        </xdr:cNvPr>
        <xdr:cNvSpPr txBox="1">
          <a:spLocks noChangeArrowheads="1"/>
        </xdr:cNvSpPr>
      </xdr:nvSpPr>
      <xdr:spPr bwMode="auto">
        <a:xfrm>
          <a:off x="5715000" y="5505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47650"/>
    <xdr:sp macro="" textlink="">
      <xdr:nvSpPr>
        <xdr:cNvPr id="10" name="Text Box 40">
          <a:extLst>
            <a:ext uri="{FF2B5EF4-FFF2-40B4-BE49-F238E27FC236}">
              <a16:creationId xmlns:a16="http://schemas.microsoft.com/office/drawing/2014/main" id="{F6500D26-0BAB-4443-BCAD-261747E7D7A1}"/>
            </a:ext>
          </a:extLst>
        </xdr:cNvPr>
        <xdr:cNvSpPr txBox="1">
          <a:spLocks noChangeArrowheads="1"/>
        </xdr:cNvSpPr>
      </xdr:nvSpPr>
      <xdr:spPr bwMode="auto">
        <a:xfrm>
          <a:off x="5715000" y="55054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38125"/>
    <xdr:sp macro="" textlink="">
      <xdr:nvSpPr>
        <xdr:cNvPr id="11" name="Text Box 40">
          <a:extLst>
            <a:ext uri="{FF2B5EF4-FFF2-40B4-BE49-F238E27FC236}">
              <a16:creationId xmlns:a16="http://schemas.microsoft.com/office/drawing/2014/main" id="{6618A1E8-7A8F-48E5-AE48-06267C562274}"/>
            </a:ext>
          </a:extLst>
        </xdr:cNvPr>
        <xdr:cNvSpPr txBox="1">
          <a:spLocks noChangeArrowheads="1"/>
        </xdr:cNvSpPr>
      </xdr:nvSpPr>
      <xdr:spPr bwMode="auto">
        <a:xfrm>
          <a:off x="5715000" y="55054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9550"/>
    <xdr:sp macro="" textlink="">
      <xdr:nvSpPr>
        <xdr:cNvPr id="12" name="Text Box 5">
          <a:extLst>
            <a:ext uri="{FF2B5EF4-FFF2-40B4-BE49-F238E27FC236}">
              <a16:creationId xmlns:a16="http://schemas.microsoft.com/office/drawing/2014/main" id="{0AD882D1-6556-4FCD-B02B-5A9402C5ED42}"/>
            </a:ext>
          </a:extLst>
        </xdr:cNvPr>
        <xdr:cNvSpPr txBox="1">
          <a:spLocks noChangeArrowheads="1"/>
        </xdr:cNvSpPr>
      </xdr:nvSpPr>
      <xdr:spPr bwMode="auto">
        <a:xfrm>
          <a:off x="5715000" y="5505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47650"/>
    <xdr:sp macro="" textlink="">
      <xdr:nvSpPr>
        <xdr:cNvPr id="13" name="Text Box 40">
          <a:extLst>
            <a:ext uri="{FF2B5EF4-FFF2-40B4-BE49-F238E27FC236}">
              <a16:creationId xmlns:a16="http://schemas.microsoft.com/office/drawing/2014/main" id="{443670F6-2F90-4E4D-845D-18E0FD9F5AC5}"/>
            </a:ext>
          </a:extLst>
        </xdr:cNvPr>
        <xdr:cNvSpPr txBox="1">
          <a:spLocks noChangeArrowheads="1"/>
        </xdr:cNvSpPr>
      </xdr:nvSpPr>
      <xdr:spPr bwMode="auto">
        <a:xfrm>
          <a:off x="5715000" y="55054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38125"/>
    <xdr:sp macro="" textlink="">
      <xdr:nvSpPr>
        <xdr:cNvPr id="14" name="Text Box 40">
          <a:extLst>
            <a:ext uri="{FF2B5EF4-FFF2-40B4-BE49-F238E27FC236}">
              <a16:creationId xmlns:a16="http://schemas.microsoft.com/office/drawing/2014/main" id="{2A0B3387-A746-466F-A725-5D78D8D395F8}"/>
            </a:ext>
          </a:extLst>
        </xdr:cNvPr>
        <xdr:cNvSpPr txBox="1">
          <a:spLocks noChangeArrowheads="1"/>
        </xdr:cNvSpPr>
      </xdr:nvSpPr>
      <xdr:spPr bwMode="auto">
        <a:xfrm>
          <a:off x="5715000" y="55054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0</xdr:colOff>
      <xdr:row>36</xdr:row>
      <xdr:rowOff>0</xdr:rowOff>
    </xdr:from>
    <xdr:to>
      <xdr:col>3</xdr:col>
      <xdr:colOff>76200</xdr:colOff>
      <xdr:row>37</xdr:row>
      <xdr:rowOff>83526</xdr:rowOff>
    </xdr:to>
    <xdr:sp macro="" textlink="">
      <xdr:nvSpPr>
        <xdr:cNvPr id="15" name="Text Box 38">
          <a:extLst>
            <a:ext uri="{FF2B5EF4-FFF2-40B4-BE49-F238E27FC236}">
              <a16:creationId xmlns:a16="http://schemas.microsoft.com/office/drawing/2014/main" id="{08805828-D5AC-4B0A-BB27-EE47472D25A2}"/>
            </a:ext>
          </a:extLst>
        </xdr:cNvPr>
        <xdr:cNvSpPr txBox="1">
          <a:spLocks noChangeArrowheads="1"/>
        </xdr:cNvSpPr>
      </xdr:nvSpPr>
      <xdr:spPr bwMode="auto">
        <a:xfrm>
          <a:off x="5715000" y="173069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102576</xdr:rowOff>
    </xdr:to>
    <xdr:sp macro="" textlink="">
      <xdr:nvSpPr>
        <xdr:cNvPr id="16" name="Text Box 38">
          <a:extLst>
            <a:ext uri="{FF2B5EF4-FFF2-40B4-BE49-F238E27FC236}">
              <a16:creationId xmlns:a16="http://schemas.microsoft.com/office/drawing/2014/main" id="{55F5AA24-BAE3-4017-BFC2-62A3991AE983}"/>
            </a:ext>
          </a:extLst>
        </xdr:cNvPr>
        <xdr:cNvSpPr txBox="1">
          <a:spLocks noChangeArrowheads="1"/>
        </xdr:cNvSpPr>
      </xdr:nvSpPr>
      <xdr:spPr bwMode="auto">
        <a:xfrm>
          <a:off x="5715000" y="173069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66675</xdr:rowOff>
    </xdr:from>
    <xdr:to>
      <xdr:col>3</xdr:col>
      <xdr:colOff>76200</xdr:colOff>
      <xdr:row>37</xdr:row>
      <xdr:rowOff>74001</xdr:rowOff>
    </xdr:to>
    <xdr:sp macro="" textlink="">
      <xdr:nvSpPr>
        <xdr:cNvPr id="17" name="Text Box 54">
          <a:extLst>
            <a:ext uri="{FF2B5EF4-FFF2-40B4-BE49-F238E27FC236}">
              <a16:creationId xmlns:a16="http://schemas.microsoft.com/office/drawing/2014/main" id="{C8D6E8E1-844B-4C25-B552-2E2C8CDD69A5}"/>
            </a:ext>
          </a:extLst>
        </xdr:cNvPr>
        <xdr:cNvSpPr txBox="1">
          <a:spLocks noChangeArrowheads="1"/>
        </xdr:cNvSpPr>
      </xdr:nvSpPr>
      <xdr:spPr bwMode="auto">
        <a:xfrm>
          <a:off x="5715000" y="1737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66675</xdr:rowOff>
    </xdr:from>
    <xdr:to>
      <xdr:col>3</xdr:col>
      <xdr:colOff>76200</xdr:colOff>
      <xdr:row>37</xdr:row>
      <xdr:rowOff>74001</xdr:rowOff>
    </xdr:to>
    <xdr:sp macro="" textlink="">
      <xdr:nvSpPr>
        <xdr:cNvPr id="18" name="Text Box 55">
          <a:extLst>
            <a:ext uri="{FF2B5EF4-FFF2-40B4-BE49-F238E27FC236}">
              <a16:creationId xmlns:a16="http://schemas.microsoft.com/office/drawing/2014/main" id="{C8DA69CA-E405-4429-A690-66E393BBD71E}"/>
            </a:ext>
          </a:extLst>
        </xdr:cNvPr>
        <xdr:cNvSpPr txBox="1">
          <a:spLocks noChangeArrowheads="1"/>
        </xdr:cNvSpPr>
      </xdr:nvSpPr>
      <xdr:spPr bwMode="auto">
        <a:xfrm>
          <a:off x="5715000" y="1737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83526</xdr:rowOff>
    </xdr:to>
    <xdr:sp macro="" textlink="">
      <xdr:nvSpPr>
        <xdr:cNvPr id="19" name="Text Box 38">
          <a:extLst>
            <a:ext uri="{FF2B5EF4-FFF2-40B4-BE49-F238E27FC236}">
              <a16:creationId xmlns:a16="http://schemas.microsoft.com/office/drawing/2014/main" id="{AF31BD57-FF6A-46FC-9C41-D2A3632540BB}"/>
            </a:ext>
          </a:extLst>
        </xdr:cNvPr>
        <xdr:cNvSpPr txBox="1">
          <a:spLocks noChangeArrowheads="1"/>
        </xdr:cNvSpPr>
      </xdr:nvSpPr>
      <xdr:spPr bwMode="auto">
        <a:xfrm>
          <a:off x="5715000" y="173069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102576</xdr:rowOff>
    </xdr:to>
    <xdr:sp macro="" textlink="">
      <xdr:nvSpPr>
        <xdr:cNvPr id="20" name="Text Box 38">
          <a:extLst>
            <a:ext uri="{FF2B5EF4-FFF2-40B4-BE49-F238E27FC236}">
              <a16:creationId xmlns:a16="http://schemas.microsoft.com/office/drawing/2014/main" id="{790F7EC5-0BA0-46C0-B497-368ED275E6B3}"/>
            </a:ext>
          </a:extLst>
        </xdr:cNvPr>
        <xdr:cNvSpPr txBox="1">
          <a:spLocks noChangeArrowheads="1"/>
        </xdr:cNvSpPr>
      </xdr:nvSpPr>
      <xdr:spPr bwMode="auto">
        <a:xfrm>
          <a:off x="5715000" y="173069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66675</xdr:rowOff>
    </xdr:from>
    <xdr:to>
      <xdr:col>3</xdr:col>
      <xdr:colOff>76200</xdr:colOff>
      <xdr:row>37</xdr:row>
      <xdr:rowOff>131151</xdr:rowOff>
    </xdr:to>
    <xdr:sp macro="" textlink="">
      <xdr:nvSpPr>
        <xdr:cNvPr id="21" name="Text Box 38">
          <a:extLst>
            <a:ext uri="{FF2B5EF4-FFF2-40B4-BE49-F238E27FC236}">
              <a16:creationId xmlns:a16="http://schemas.microsoft.com/office/drawing/2014/main" id="{F989761D-3ACB-4ECD-9979-55A58C7052FD}"/>
            </a:ext>
          </a:extLst>
        </xdr:cNvPr>
        <xdr:cNvSpPr txBox="1">
          <a:spLocks noChangeArrowheads="1"/>
        </xdr:cNvSpPr>
      </xdr:nvSpPr>
      <xdr:spPr bwMode="auto">
        <a:xfrm>
          <a:off x="5715000" y="17373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66675</xdr:rowOff>
    </xdr:from>
    <xdr:to>
      <xdr:col>3</xdr:col>
      <xdr:colOff>76200</xdr:colOff>
      <xdr:row>37</xdr:row>
      <xdr:rowOff>150201</xdr:rowOff>
    </xdr:to>
    <xdr:sp macro="" textlink="">
      <xdr:nvSpPr>
        <xdr:cNvPr id="22" name="Text Box 38">
          <a:extLst>
            <a:ext uri="{FF2B5EF4-FFF2-40B4-BE49-F238E27FC236}">
              <a16:creationId xmlns:a16="http://schemas.microsoft.com/office/drawing/2014/main" id="{65B97B41-4B1B-4656-B517-37C157427DAA}"/>
            </a:ext>
          </a:extLst>
        </xdr:cNvPr>
        <xdr:cNvSpPr txBox="1">
          <a:spLocks noChangeArrowheads="1"/>
        </xdr:cNvSpPr>
      </xdr:nvSpPr>
      <xdr:spPr bwMode="auto">
        <a:xfrm>
          <a:off x="5715000" y="173736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66675</xdr:rowOff>
    </xdr:from>
    <xdr:to>
      <xdr:col>3</xdr:col>
      <xdr:colOff>76200</xdr:colOff>
      <xdr:row>37</xdr:row>
      <xdr:rowOff>131151</xdr:rowOff>
    </xdr:to>
    <xdr:sp macro="" textlink="">
      <xdr:nvSpPr>
        <xdr:cNvPr id="23" name="Text Box 38">
          <a:extLst>
            <a:ext uri="{FF2B5EF4-FFF2-40B4-BE49-F238E27FC236}">
              <a16:creationId xmlns:a16="http://schemas.microsoft.com/office/drawing/2014/main" id="{6F4D96E4-34E7-4307-965B-4F963EC30082}"/>
            </a:ext>
          </a:extLst>
        </xdr:cNvPr>
        <xdr:cNvSpPr txBox="1">
          <a:spLocks noChangeArrowheads="1"/>
        </xdr:cNvSpPr>
      </xdr:nvSpPr>
      <xdr:spPr bwMode="auto">
        <a:xfrm>
          <a:off x="5715000" y="17373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66675</xdr:rowOff>
    </xdr:from>
    <xdr:to>
      <xdr:col>3</xdr:col>
      <xdr:colOff>76200</xdr:colOff>
      <xdr:row>37</xdr:row>
      <xdr:rowOff>150201</xdr:rowOff>
    </xdr:to>
    <xdr:sp macro="" textlink="">
      <xdr:nvSpPr>
        <xdr:cNvPr id="24" name="Text Box 38">
          <a:extLst>
            <a:ext uri="{FF2B5EF4-FFF2-40B4-BE49-F238E27FC236}">
              <a16:creationId xmlns:a16="http://schemas.microsoft.com/office/drawing/2014/main" id="{7EDC2E7D-45CC-4B41-884A-1E566D11D997}"/>
            </a:ext>
          </a:extLst>
        </xdr:cNvPr>
        <xdr:cNvSpPr txBox="1">
          <a:spLocks noChangeArrowheads="1"/>
        </xdr:cNvSpPr>
      </xdr:nvSpPr>
      <xdr:spPr bwMode="auto">
        <a:xfrm>
          <a:off x="5715000" y="173736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64476</xdr:rowOff>
    </xdr:to>
    <xdr:sp macro="" textlink="">
      <xdr:nvSpPr>
        <xdr:cNvPr id="25" name="Text Box 38">
          <a:extLst>
            <a:ext uri="{FF2B5EF4-FFF2-40B4-BE49-F238E27FC236}">
              <a16:creationId xmlns:a16="http://schemas.microsoft.com/office/drawing/2014/main" id="{CF5B1862-2802-4E32-936D-AAA368CD63E9}"/>
            </a:ext>
          </a:extLst>
        </xdr:cNvPr>
        <xdr:cNvSpPr txBox="1">
          <a:spLocks noChangeArrowheads="1"/>
        </xdr:cNvSpPr>
      </xdr:nvSpPr>
      <xdr:spPr bwMode="auto">
        <a:xfrm>
          <a:off x="5715000" y="17306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83526</xdr:rowOff>
    </xdr:to>
    <xdr:sp macro="" textlink="">
      <xdr:nvSpPr>
        <xdr:cNvPr id="26" name="Text Box 38">
          <a:extLst>
            <a:ext uri="{FF2B5EF4-FFF2-40B4-BE49-F238E27FC236}">
              <a16:creationId xmlns:a16="http://schemas.microsoft.com/office/drawing/2014/main" id="{4E8532A8-DB44-474E-A239-C50B863CC942}"/>
            </a:ext>
          </a:extLst>
        </xdr:cNvPr>
        <xdr:cNvSpPr txBox="1">
          <a:spLocks noChangeArrowheads="1"/>
        </xdr:cNvSpPr>
      </xdr:nvSpPr>
      <xdr:spPr bwMode="auto">
        <a:xfrm>
          <a:off x="5715000" y="173069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66675</xdr:rowOff>
    </xdr:from>
    <xdr:to>
      <xdr:col>3</xdr:col>
      <xdr:colOff>76200</xdr:colOff>
      <xdr:row>37</xdr:row>
      <xdr:rowOff>54951</xdr:rowOff>
    </xdr:to>
    <xdr:sp macro="" textlink="">
      <xdr:nvSpPr>
        <xdr:cNvPr id="27" name="Text Box 54">
          <a:extLst>
            <a:ext uri="{FF2B5EF4-FFF2-40B4-BE49-F238E27FC236}">
              <a16:creationId xmlns:a16="http://schemas.microsoft.com/office/drawing/2014/main" id="{058BD4F8-28A0-406A-83E0-573D02DFD903}"/>
            </a:ext>
          </a:extLst>
        </xdr:cNvPr>
        <xdr:cNvSpPr txBox="1">
          <a:spLocks noChangeArrowheads="1"/>
        </xdr:cNvSpPr>
      </xdr:nvSpPr>
      <xdr:spPr bwMode="auto">
        <a:xfrm>
          <a:off x="5715000" y="173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66675</xdr:rowOff>
    </xdr:from>
    <xdr:to>
      <xdr:col>3</xdr:col>
      <xdr:colOff>76200</xdr:colOff>
      <xdr:row>37</xdr:row>
      <xdr:rowOff>54951</xdr:rowOff>
    </xdr:to>
    <xdr:sp macro="" textlink="">
      <xdr:nvSpPr>
        <xdr:cNvPr id="28" name="Text Box 55">
          <a:extLst>
            <a:ext uri="{FF2B5EF4-FFF2-40B4-BE49-F238E27FC236}">
              <a16:creationId xmlns:a16="http://schemas.microsoft.com/office/drawing/2014/main" id="{EC8A2BB6-FF6F-4C99-A843-C4029ADB2598}"/>
            </a:ext>
          </a:extLst>
        </xdr:cNvPr>
        <xdr:cNvSpPr txBox="1">
          <a:spLocks noChangeArrowheads="1"/>
        </xdr:cNvSpPr>
      </xdr:nvSpPr>
      <xdr:spPr bwMode="auto">
        <a:xfrm>
          <a:off x="5715000" y="173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64476</xdr:rowOff>
    </xdr:to>
    <xdr:sp macro="" textlink="">
      <xdr:nvSpPr>
        <xdr:cNvPr id="29" name="Text Box 38">
          <a:extLst>
            <a:ext uri="{FF2B5EF4-FFF2-40B4-BE49-F238E27FC236}">
              <a16:creationId xmlns:a16="http://schemas.microsoft.com/office/drawing/2014/main" id="{CF289D34-5911-4B34-A40D-5DD15E550B42}"/>
            </a:ext>
          </a:extLst>
        </xdr:cNvPr>
        <xdr:cNvSpPr txBox="1">
          <a:spLocks noChangeArrowheads="1"/>
        </xdr:cNvSpPr>
      </xdr:nvSpPr>
      <xdr:spPr bwMode="auto">
        <a:xfrm>
          <a:off x="5715000" y="17306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83526</xdr:rowOff>
    </xdr:to>
    <xdr:sp macro="" textlink="">
      <xdr:nvSpPr>
        <xdr:cNvPr id="30" name="Text Box 38">
          <a:extLst>
            <a:ext uri="{FF2B5EF4-FFF2-40B4-BE49-F238E27FC236}">
              <a16:creationId xmlns:a16="http://schemas.microsoft.com/office/drawing/2014/main" id="{33F7D9A6-6FBC-4DE7-A9FF-6DC7D4902EF3}"/>
            </a:ext>
          </a:extLst>
        </xdr:cNvPr>
        <xdr:cNvSpPr txBox="1">
          <a:spLocks noChangeArrowheads="1"/>
        </xdr:cNvSpPr>
      </xdr:nvSpPr>
      <xdr:spPr bwMode="auto">
        <a:xfrm>
          <a:off x="5715000" y="173069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66675</xdr:rowOff>
    </xdr:from>
    <xdr:to>
      <xdr:col>3</xdr:col>
      <xdr:colOff>76200</xdr:colOff>
      <xdr:row>37</xdr:row>
      <xdr:rowOff>131151</xdr:rowOff>
    </xdr:to>
    <xdr:sp macro="" textlink="">
      <xdr:nvSpPr>
        <xdr:cNvPr id="31" name="Text Box 38">
          <a:extLst>
            <a:ext uri="{FF2B5EF4-FFF2-40B4-BE49-F238E27FC236}">
              <a16:creationId xmlns:a16="http://schemas.microsoft.com/office/drawing/2014/main" id="{BD4A9440-4B8E-4893-9A5B-B0A151068F40}"/>
            </a:ext>
          </a:extLst>
        </xdr:cNvPr>
        <xdr:cNvSpPr txBox="1">
          <a:spLocks noChangeArrowheads="1"/>
        </xdr:cNvSpPr>
      </xdr:nvSpPr>
      <xdr:spPr bwMode="auto">
        <a:xfrm>
          <a:off x="5715000" y="17373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66675</xdr:rowOff>
    </xdr:from>
    <xdr:to>
      <xdr:col>3</xdr:col>
      <xdr:colOff>76200</xdr:colOff>
      <xdr:row>37</xdr:row>
      <xdr:rowOff>150201</xdr:rowOff>
    </xdr:to>
    <xdr:sp macro="" textlink="">
      <xdr:nvSpPr>
        <xdr:cNvPr id="32" name="Text Box 38">
          <a:extLst>
            <a:ext uri="{FF2B5EF4-FFF2-40B4-BE49-F238E27FC236}">
              <a16:creationId xmlns:a16="http://schemas.microsoft.com/office/drawing/2014/main" id="{5A3AA091-201A-4932-8B05-6D183775A633}"/>
            </a:ext>
          </a:extLst>
        </xdr:cNvPr>
        <xdr:cNvSpPr txBox="1">
          <a:spLocks noChangeArrowheads="1"/>
        </xdr:cNvSpPr>
      </xdr:nvSpPr>
      <xdr:spPr bwMode="auto">
        <a:xfrm>
          <a:off x="5715000" y="173736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66675</xdr:rowOff>
    </xdr:from>
    <xdr:to>
      <xdr:col>3</xdr:col>
      <xdr:colOff>76200</xdr:colOff>
      <xdr:row>37</xdr:row>
      <xdr:rowOff>131151</xdr:rowOff>
    </xdr:to>
    <xdr:sp macro="" textlink="">
      <xdr:nvSpPr>
        <xdr:cNvPr id="33" name="Text Box 38">
          <a:extLst>
            <a:ext uri="{FF2B5EF4-FFF2-40B4-BE49-F238E27FC236}">
              <a16:creationId xmlns:a16="http://schemas.microsoft.com/office/drawing/2014/main" id="{8290F603-92CE-44F1-B743-B409F9377A76}"/>
            </a:ext>
          </a:extLst>
        </xdr:cNvPr>
        <xdr:cNvSpPr txBox="1">
          <a:spLocks noChangeArrowheads="1"/>
        </xdr:cNvSpPr>
      </xdr:nvSpPr>
      <xdr:spPr bwMode="auto">
        <a:xfrm>
          <a:off x="5715000" y="173736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66675</xdr:rowOff>
    </xdr:from>
    <xdr:to>
      <xdr:col>3</xdr:col>
      <xdr:colOff>76200</xdr:colOff>
      <xdr:row>37</xdr:row>
      <xdr:rowOff>150201</xdr:rowOff>
    </xdr:to>
    <xdr:sp macro="" textlink="">
      <xdr:nvSpPr>
        <xdr:cNvPr id="34" name="Text Box 38">
          <a:extLst>
            <a:ext uri="{FF2B5EF4-FFF2-40B4-BE49-F238E27FC236}">
              <a16:creationId xmlns:a16="http://schemas.microsoft.com/office/drawing/2014/main" id="{70FDB99D-0DD7-4B4B-ABEB-7683FA61A104}"/>
            </a:ext>
          </a:extLst>
        </xdr:cNvPr>
        <xdr:cNvSpPr txBox="1">
          <a:spLocks noChangeArrowheads="1"/>
        </xdr:cNvSpPr>
      </xdr:nvSpPr>
      <xdr:spPr bwMode="auto">
        <a:xfrm>
          <a:off x="5715000" y="173736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64476</xdr:rowOff>
    </xdr:to>
    <xdr:sp macro="" textlink="">
      <xdr:nvSpPr>
        <xdr:cNvPr id="35" name="Text Box 38">
          <a:extLst>
            <a:ext uri="{FF2B5EF4-FFF2-40B4-BE49-F238E27FC236}">
              <a16:creationId xmlns:a16="http://schemas.microsoft.com/office/drawing/2014/main" id="{985AC90A-F975-46E6-8F84-061FB6B611CB}"/>
            </a:ext>
          </a:extLst>
        </xdr:cNvPr>
        <xdr:cNvSpPr txBox="1">
          <a:spLocks noChangeArrowheads="1"/>
        </xdr:cNvSpPr>
      </xdr:nvSpPr>
      <xdr:spPr bwMode="auto">
        <a:xfrm>
          <a:off x="5715000" y="17306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83526</xdr:rowOff>
    </xdr:to>
    <xdr:sp macro="" textlink="">
      <xdr:nvSpPr>
        <xdr:cNvPr id="36" name="Text Box 38">
          <a:extLst>
            <a:ext uri="{FF2B5EF4-FFF2-40B4-BE49-F238E27FC236}">
              <a16:creationId xmlns:a16="http://schemas.microsoft.com/office/drawing/2014/main" id="{F6639A0F-0EA8-4DE7-A5E8-7F248B438FA6}"/>
            </a:ext>
          </a:extLst>
        </xdr:cNvPr>
        <xdr:cNvSpPr txBox="1">
          <a:spLocks noChangeArrowheads="1"/>
        </xdr:cNvSpPr>
      </xdr:nvSpPr>
      <xdr:spPr bwMode="auto">
        <a:xfrm>
          <a:off x="5715000" y="173069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66675</xdr:rowOff>
    </xdr:from>
    <xdr:to>
      <xdr:col>3</xdr:col>
      <xdr:colOff>76200</xdr:colOff>
      <xdr:row>37</xdr:row>
      <xdr:rowOff>54951</xdr:rowOff>
    </xdr:to>
    <xdr:sp macro="" textlink="">
      <xdr:nvSpPr>
        <xdr:cNvPr id="37" name="Text Box 54">
          <a:extLst>
            <a:ext uri="{FF2B5EF4-FFF2-40B4-BE49-F238E27FC236}">
              <a16:creationId xmlns:a16="http://schemas.microsoft.com/office/drawing/2014/main" id="{8DF1DC6A-4314-4C83-83BD-36F0E8B2BE92}"/>
            </a:ext>
          </a:extLst>
        </xdr:cNvPr>
        <xdr:cNvSpPr txBox="1">
          <a:spLocks noChangeArrowheads="1"/>
        </xdr:cNvSpPr>
      </xdr:nvSpPr>
      <xdr:spPr bwMode="auto">
        <a:xfrm>
          <a:off x="5715000" y="173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66675</xdr:rowOff>
    </xdr:from>
    <xdr:to>
      <xdr:col>3</xdr:col>
      <xdr:colOff>76200</xdr:colOff>
      <xdr:row>37</xdr:row>
      <xdr:rowOff>54951</xdr:rowOff>
    </xdr:to>
    <xdr:sp macro="" textlink="">
      <xdr:nvSpPr>
        <xdr:cNvPr id="38" name="Text Box 55">
          <a:extLst>
            <a:ext uri="{FF2B5EF4-FFF2-40B4-BE49-F238E27FC236}">
              <a16:creationId xmlns:a16="http://schemas.microsoft.com/office/drawing/2014/main" id="{96757AA8-808E-43CD-8D88-CC32AD707764}"/>
            </a:ext>
          </a:extLst>
        </xdr:cNvPr>
        <xdr:cNvSpPr txBox="1">
          <a:spLocks noChangeArrowheads="1"/>
        </xdr:cNvSpPr>
      </xdr:nvSpPr>
      <xdr:spPr bwMode="auto">
        <a:xfrm>
          <a:off x="5715000" y="173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64476</xdr:rowOff>
    </xdr:to>
    <xdr:sp macro="" textlink="">
      <xdr:nvSpPr>
        <xdr:cNvPr id="39" name="Text Box 38">
          <a:extLst>
            <a:ext uri="{FF2B5EF4-FFF2-40B4-BE49-F238E27FC236}">
              <a16:creationId xmlns:a16="http://schemas.microsoft.com/office/drawing/2014/main" id="{F63EF715-05F8-4352-AFF3-945751BC5E24}"/>
            </a:ext>
          </a:extLst>
        </xdr:cNvPr>
        <xdr:cNvSpPr txBox="1">
          <a:spLocks noChangeArrowheads="1"/>
        </xdr:cNvSpPr>
      </xdr:nvSpPr>
      <xdr:spPr bwMode="auto">
        <a:xfrm>
          <a:off x="5715000" y="17306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83526</xdr:rowOff>
    </xdr:to>
    <xdr:sp macro="" textlink="">
      <xdr:nvSpPr>
        <xdr:cNvPr id="40" name="Text Box 38">
          <a:extLst>
            <a:ext uri="{FF2B5EF4-FFF2-40B4-BE49-F238E27FC236}">
              <a16:creationId xmlns:a16="http://schemas.microsoft.com/office/drawing/2014/main" id="{62105F4C-0E49-4876-B222-388CA7D8E32F}"/>
            </a:ext>
          </a:extLst>
        </xdr:cNvPr>
        <xdr:cNvSpPr txBox="1">
          <a:spLocks noChangeArrowheads="1"/>
        </xdr:cNvSpPr>
      </xdr:nvSpPr>
      <xdr:spPr bwMode="auto">
        <a:xfrm>
          <a:off x="5715000" y="173069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36</xdr:row>
      <xdr:rowOff>66675</xdr:rowOff>
    </xdr:from>
    <xdr:ext cx="76200" cy="238125"/>
    <xdr:sp macro="" textlink="">
      <xdr:nvSpPr>
        <xdr:cNvPr id="41" name="Text Box 40">
          <a:extLst>
            <a:ext uri="{FF2B5EF4-FFF2-40B4-BE49-F238E27FC236}">
              <a16:creationId xmlns:a16="http://schemas.microsoft.com/office/drawing/2014/main" id="{FDCEB36F-2E29-45DF-A434-E104E7714703}"/>
            </a:ext>
          </a:extLst>
        </xdr:cNvPr>
        <xdr:cNvSpPr txBox="1">
          <a:spLocks noChangeArrowheads="1"/>
        </xdr:cNvSpPr>
      </xdr:nvSpPr>
      <xdr:spPr bwMode="auto">
        <a:xfrm>
          <a:off x="5715000" y="1737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66675</xdr:rowOff>
    </xdr:from>
    <xdr:ext cx="76200" cy="209550"/>
    <xdr:sp macro="" textlink="">
      <xdr:nvSpPr>
        <xdr:cNvPr id="42" name="Text Box 5">
          <a:extLst>
            <a:ext uri="{FF2B5EF4-FFF2-40B4-BE49-F238E27FC236}">
              <a16:creationId xmlns:a16="http://schemas.microsoft.com/office/drawing/2014/main" id="{C68DE652-60C9-49ED-ACEF-7BDF55FF14A7}"/>
            </a:ext>
          </a:extLst>
        </xdr:cNvPr>
        <xdr:cNvSpPr txBox="1">
          <a:spLocks noChangeArrowheads="1"/>
        </xdr:cNvSpPr>
      </xdr:nvSpPr>
      <xdr:spPr bwMode="auto">
        <a:xfrm>
          <a:off x="5715000" y="17373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66675</xdr:rowOff>
    </xdr:from>
    <xdr:ext cx="76200" cy="247650"/>
    <xdr:sp macro="" textlink="">
      <xdr:nvSpPr>
        <xdr:cNvPr id="43" name="Text Box 40">
          <a:extLst>
            <a:ext uri="{FF2B5EF4-FFF2-40B4-BE49-F238E27FC236}">
              <a16:creationId xmlns:a16="http://schemas.microsoft.com/office/drawing/2014/main" id="{F9D681D1-4490-4D2D-BEF4-60B86188D0A8}"/>
            </a:ext>
          </a:extLst>
        </xdr:cNvPr>
        <xdr:cNvSpPr txBox="1">
          <a:spLocks noChangeArrowheads="1"/>
        </xdr:cNvSpPr>
      </xdr:nvSpPr>
      <xdr:spPr bwMode="auto">
        <a:xfrm>
          <a:off x="5715000" y="173736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xdr:row>
      <xdr:rowOff>66675</xdr:rowOff>
    </xdr:from>
    <xdr:ext cx="76200" cy="238125"/>
    <xdr:sp macro="" textlink="">
      <xdr:nvSpPr>
        <xdr:cNvPr id="44" name="Text Box 40">
          <a:extLst>
            <a:ext uri="{FF2B5EF4-FFF2-40B4-BE49-F238E27FC236}">
              <a16:creationId xmlns:a16="http://schemas.microsoft.com/office/drawing/2014/main" id="{11CFE4BF-304B-44A0-8E71-04FB098293B9}"/>
            </a:ext>
          </a:extLst>
        </xdr:cNvPr>
        <xdr:cNvSpPr txBox="1">
          <a:spLocks noChangeArrowheads="1"/>
        </xdr:cNvSpPr>
      </xdr:nvSpPr>
      <xdr:spPr bwMode="auto">
        <a:xfrm>
          <a:off x="5715000" y="241554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xdr:row>
      <xdr:rowOff>66675</xdr:rowOff>
    </xdr:from>
    <xdr:ext cx="76200" cy="209550"/>
    <xdr:sp macro="" textlink="">
      <xdr:nvSpPr>
        <xdr:cNvPr id="45" name="Text Box 5">
          <a:extLst>
            <a:ext uri="{FF2B5EF4-FFF2-40B4-BE49-F238E27FC236}">
              <a16:creationId xmlns:a16="http://schemas.microsoft.com/office/drawing/2014/main" id="{1A19FF1B-3942-4C89-A5DD-A09946A1F6FB}"/>
            </a:ext>
          </a:extLst>
        </xdr:cNvPr>
        <xdr:cNvSpPr txBox="1">
          <a:spLocks noChangeArrowheads="1"/>
        </xdr:cNvSpPr>
      </xdr:nvSpPr>
      <xdr:spPr bwMode="auto">
        <a:xfrm>
          <a:off x="5715000" y="24155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xdr:row>
      <xdr:rowOff>66675</xdr:rowOff>
    </xdr:from>
    <xdr:ext cx="76200" cy="247650"/>
    <xdr:sp macro="" textlink="">
      <xdr:nvSpPr>
        <xdr:cNvPr id="46" name="Text Box 40">
          <a:extLst>
            <a:ext uri="{FF2B5EF4-FFF2-40B4-BE49-F238E27FC236}">
              <a16:creationId xmlns:a16="http://schemas.microsoft.com/office/drawing/2014/main" id="{828455B1-C1A9-4BCD-A70C-BBC36AD68750}"/>
            </a:ext>
          </a:extLst>
        </xdr:cNvPr>
        <xdr:cNvSpPr txBox="1">
          <a:spLocks noChangeArrowheads="1"/>
        </xdr:cNvSpPr>
      </xdr:nvSpPr>
      <xdr:spPr bwMode="auto">
        <a:xfrm>
          <a:off x="5715000" y="241554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xdr:row>
      <xdr:rowOff>66675</xdr:rowOff>
    </xdr:from>
    <xdr:ext cx="76200" cy="238125"/>
    <xdr:sp macro="" textlink="">
      <xdr:nvSpPr>
        <xdr:cNvPr id="47" name="Text Box 40">
          <a:extLst>
            <a:ext uri="{FF2B5EF4-FFF2-40B4-BE49-F238E27FC236}">
              <a16:creationId xmlns:a16="http://schemas.microsoft.com/office/drawing/2014/main" id="{705030CF-FCD9-4707-A944-C877372DBBD4}"/>
            </a:ext>
          </a:extLst>
        </xdr:cNvPr>
        <xdr:cNvSpPr txBox="1">
          <a:spLocks noChangeArrowheads="1"/>
        </xdr:cNvSpPr>
      </xdr:nvSpPr>
      <xdr:spPr bwMode="auto">
        <a:xfrm>
          <a:off x="5715000" y="241554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57</xdr:row>
      <xdr:rowOff>0</xdr:rowOff>
    </xdr:from>
    <xdr:ext cx="76200" cy="238125"/>
    <xdr:sp macro="" textlink="">
      <xdr:nvSpPr>
        <xdr:cNvPr id="48" name="Text Box 40">
          <a:extLst>
            <a:ext uri="{FF2B5EF4-FFF2-40B4-BE49-F238E27FC236}">
              <a16:creationId xmlns:a16="http://schemas.microsoft.com/office/drawing/2014/main" id="{A8C4ED23-700A-4A43-B315-A6E2A96A5D1A}"/>
            </a:ext>
          </a:extLst>
        </xdr:cNvPr>
        <xdr:cNvSpPr txBox="1">
          <a:spLocks noChangeArrowheads="1"/>
        </xdr:cNvSpPr>
      </xdr:nvSpPr>
      <xdr:spPr bwMode="auto">
        <a:xfrm>
          <a:off x="5715000" y="24260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57</xdr:row>
      <xdr:rowOff>0</xdr:rowOff>
    </xdr:from>
    <xdr:ext cx="76200" cy="209550"/>
    <xdr:sp macro="" textlink="">
      <xdr:nvSpPr>
        <xdr:cNvPr id="49" name="Text Box 5">
          <a:extLst>
            <a:ext uri="{FF2B5EF4-FFF2-40B4-BE49-F238E27FC236}">
              <a16:creationId xmlns:a16="http://schemas.microsoft.com/office/drawing/2014/main" id="{A92740A9-4B1F-4EEF-8047-42742A5577B4}"/>
            </a:ext>
          </a:extLst>
        </xdr:cNvPr>
        <xdr:cNvSpPr txBox="1">
          <a:spLocks noChangeArrowheads="1"/>
        </xdr:cNvSpPr>
      </xdr:nvSpPr>
      <xdr:spPr bwMode="auto">
        <a:xfrm>
          <a:off x="5715000" y="24260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57</xdr:row>
      <xdr:rowOff>0</xdr:rowOff>
    </xdr:from>
    <xdr:ext cx="76200" cy="247650"/>
    <xdr:sp macro="" textlink="">
      <xdr:nvSpPr>
        <xdr:cNvPr id="50" name="Text Box 40">
          <a:extLst>
            <a:ext uri="{FF2B5EF4-FFF2-40B4-BE49-F238E27FC236}">
              <a16:creationId xmlns:a16="http://schemas.microsoft.com/office/drawing/2014/main" id="{660927FA-8C96-471C-ADA9-6AA4EEF6C5B8}"/>
            </a:ext>
          </a:extLst>
        </xdr:cNvPr>
        <xdr:cNvSpPr txBox="1">
          <a:spLocks noChangeArrowheads="1"/>
        </xdr:cNvSpPr>
      </xdr:nvSpPr>
      <xdr:spPr bwMode="auto">
        <a:xfrm>
          <a:off x="5715000" y="242601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57</xdr:row>
      <xdr:rowOff>0</xdr:rowOff>
    </xdr:from>
    <xdr:ext cx="76200" cy="238125"/>
    <xdr:sp macro="" textlink="">
      <xdr:nvSpPr>
        <xdr:cNvPr id="51" name="Text Box 40">
          <a:extLst>
            <a:ext uri="{FF2B5EF4-FFF2-40B4-BE49-F238E27FC236}">
              <a16:creationId xmlns:a16="http://schemas.microsoft.com/office/drawing/2014/main" id="{81CD7AF5-4BD1-4AD9-8730-4CA0CD59027B}"/>
            </a:ext>
          </a:extLst>
        </xdr:cNvPr>
        <xdr:cNvSpPr txBox="1">
          <a:spLocks noChangeArrowheads="1"/>
        </xdr:cNvSpPr>
      </xdr:nvSpPr>
      <xdr:spPr bwMode="auto">
        <a:xfrm>
          <a:off x="5715000" y="24260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57</xdr:row>
      <xdr:rowOff>0</xdr:rowOff>
    </xdr:from>
    <xdr:ext cx="76200" cy="209550"/>
    <xdr:sp macro="" textlink="">
      <xdr:nvSpPr>
        <xdr:cNvPr id="52" name="Text Box 5">
          <a:extLst>
            <a:ext uri="{FF2B5EF4-FFF2-40B4-BE49-F238E27FC236}">
              <a16:creationId xmlns:a16="http://schemas.microsoft.com/office/drawing/2014/main" id="{1A3A2594-4921-432F-A382-FC275F893A8A}"/>
            </a:ext>
          </a:extLst>
        </xdr:cNvPr>
        <xdr:cNvSpPr txBox="1">
          <a:spLocks noChangeArrowheads="1"/>
        </xdr:cNvSpPr>
      </xdr:nvSpPr>
      <xdr:spPr bwMode="auto">
        <a:xfrm>
          <a:off x="5715000" y="24260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57</xdr:row>
      <xdr:rowOff>0</xdr:rowOff>
    </xdr:from>
    <xdr:ext cx="76200" cy="247650"/>
    <xdr:sp macro="" textlink="">
      <xdr:nvSpPr>
        <xdr:cNvPr id="53" name="Text Box 40">
          <a:extLst>
            <a:ext uri="{FF2B5EF4-FFF2-40B4-BE49-F238E27FC236}">
              <a16:creationId xmlns:a16="http://schemas.microsoft.com/office/drawing/2014/main" id="{B8EBE917-8F4F-4422-8D15-ABDB190DEA85}"/>
            </a:ext>
          </a:extLst>
        </xdr:cNvPr>
        <xdr:cNvSpPr txBox="1">
          <a:spLocks noChangeArrowheads="1"/>
        </xdr:cNvSpPr>
      </xdr:nvSpPr>
      <xdr:spPr bwMode="auto">
        <a:xfrm>
          <a:off x="5715000" y="242601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57</xdr:row>
      <xdr:rowOff>0</xdr:rowOff>
    </xdr:from>
    <xdr:ext cx="76200" cy="238125"/>
    <xdr:sp macro="" textlink="">
      <xdr:nvSpPr>
        <xdr:cNvPr id="54" name="Text Box 40">
          <a:extLst>
            <a:ext uri="{FF2B5EF4-FFF2-40B4-BE49-F238E27FC236}">
              <a16:creationId xmlns:a16="http://schemas.microsoft.com/office/drawing/2014/main" id="{197A462A-CB26-4020-9589-3B91D56F35D3}"/>
            </a:ext>
          </a:extLst>
        </xdr:cNvPr>
        <xdr:cNvSpPr txBox="1">
          <a:spLocks noChangeArrowheads="1"/>
        </xdr:cNvSpPr>
      </xdr:nvSpPr>
      <xdr:spPr bwMode="auto">
        <a:xfrm>
          <a:off x="5715000" y="24260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47650"/>
    <xdr:sp macro="" textlink="">
      <xdr:nvSpPr>
        <xdr:cNvPr id="55" name="Text Box 38">
          <a:extLst>
            <a:ext uri="{FF2B5EF4-FFF2-40B4-BE49-F238E27FC236}">
              <a16:creationId xmlns:a16="http://schemas.microsoft.com/office/drawing/2014/main" id="{F7AC308C-5FAF-41D5-904B-190873F2A32D}"/>
            </a:ext>
          </a:extLst>
        </xdr:cNvPr>
        <xdr:cNvSpPr txBox="1">
          <a:spLocks noChangeArrowheads="1"/>
        </xdr:cNvSpPr>
      </xdr:nvSpPr>
      <xdr:spPr bwMode="auto">
        <a:xfrm>
          <a:off x="5715000" y="354901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66700"/>
    <xdr:sp macro="" textlink="">
      <xdr:nvSpPr>
        <xdr:cNvPr id="56" name="Text Box 38">
          <a:extLst>
            <a:ext uri="{FF2B5EF4-FFF2-40B4-BE49-F238E27FC236}">
              <a16:creationId xmlns:a16="http://schemas.microsoft.com/office/drawing/2014/main" id="{F9D255B0-3287-4D97-9D2A-5642D83F91B0}"/>
            </a:ext>
          </a:extLst>
        </xdr:cNvPr>
        <xdr:cNvSpPr txBox="1">
          <a:spLocks noChangeArrowheads="1"/>
        </xdr:cNvSpPr>
      </xdr:nvSpPr>
      <xdr:spPr bwMode="auto">
        <a:xfrm>
          <a:off x="5715000" y="354901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66675</xdr:rowOff>
    </xdr:from>
    <xdr:ext cx="76200" cy="171450"/>
    <xdr:sp macro="" textlink="">
      <xdr:nvSpPr>
        <xdr:cNvPr id="57" name="Text Box 54">
          <a:extLst>
            <a:ext uri="{FF2B5EF4-FFF2-40B4-BE49-F238E27FC236}">
              <a16:creationId xmlns:a16="http://schemas.microsoft.com/office/drawing/2014/main" id="{F5B619EB-F812-42B8-B16C-01A2B34BB10E}"/>
            </a:ext>
          </a:extLst>
        </xdr:cNvPr>
        <xdr:cNvSpPr txBox="1">
          <a:spLocks noChangeArrowheads="1"/>
        </xdr:cNvSpPr>
      </xdr:nvSpPr>
      <xdr:spPr bwMode="auto">
        <a:xfrm>
          <a:off x="5715000" y="3555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66675</xdr:rowOff>
    </xdr:from>
    <xdr:ext cx="76200" cy="171450"/>
    <xdr:sp macro="" textlink="">
      <xdr:nvSpPr>
        <xdr:cNvPr id="58" name="Text Box 55">
          <a:extLst>
            <a:ext uri="{FF2B5EF4-FFF2-40B4-BE49-F238E27FC236}">
              <a16:creationId xmlns:a16="http://schemas.microsoft.com/office/drawing/2014/main" id="{6B64813B-E8FB-4EE9-A227-9600D918297D}"/>
            </a:ext>
          </a:extLst>
        </xdr:cNvPr>
        <xdr:cNvSpPr txBox="1">
          <a:spLocks noChangeArrowheads="1"/>
        </xdr:cNvSpPr>
      </xdr:nvSpPr>
      <xdr:spPr bwMode="auto">
        <a:xfrm>
          <a:off x="5715000" y="3555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47650"/>
    <xdr:sp macro="" textlink="">
      <xdr:nvSpPr>
        <xdr:cNvPr id="59" name="Text Box 38">
          <a:extLst>
            <a:ext uri="{FF2B5EF4-FFF2-40B4-BE49-F238E27FC236}">
              <a16:creationId xmlns:a16="http://schemas.microsoft.com/office/drawing/2014/main" id="{AA34781D-1B86-4E26-81EE-9C6BFFD12219}"/>
            </a:ext>
          </a:extLst>
        </xdr:cNvPr>
        <xdr:cNvSpPr txBox="1">
          <a:spLocks noChangeArrowheads="1"/>
        </xdr:cNvSpPr>
      </xdr:nvSpPr>
      <xdr:spPr bwMode="auto">
        <a:xfrm>
          <a:off x="5715000" y="354901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66700"/>
    <xdr:sp macro="" textlink="">
      <xdr:nvSpPr>
        <xdr:cNvPr id="60" name="Text Box 38">
          <a:extLst>
            <a:ext uri="{FF2B5EF4-FFF2-40B4-BE49-F238E27FC236}">
              <a16:creationId xmlns:a16="http://schemas.microsoft.com/office/drawing/2014/main" id="{DBD290B1-BE25-415D-86B1-7D4821F77CDF}"/>
            </a:ext>
          </a:extLst>
        </xdr:cNvPr>
        <xdr:cNvSpPr txBox="1">
          <a:spLocks noChangeArrowheads="1"/>
        </xdr:cNvSpPr>
      </xdr:nvSpPr>
      <xdr:spPr bwMode="auto">
        <a:xfrm>
          <a:off x="5715000" y="354901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66675</xdr:rowOff>
    </xdr:from>
    <xdr:ext cx="76200" cy="228600"/>
    <xdr:sp macro="" textlink="">
      <xdr:nvSpPr>
        <xdr:cNvPr id="61" name="Text Box 38">
          <a:extLst>
            <a:ext uri="{FF2B5EF4-FFF2-40B4-BE49-F238E27FC236}">
              <a16:creationId xmlns:a16="http://schemas.microsoft.com/office/drawing/2014/main" id="{EFB49798-7332-42E2-8B7B-47B3409A16EA}"/>
            </a:ext>
          </a:extLst>
        </xdr:cNvPr>
        <xdr:cNvSpPr txBox="1">
          <a:spLocks noChangeArrowheads="1"/>
        </xdr:cNvSpPr>
      </xdr:nvSpPr>
      <xdr:spPr bwMode="auto">
        <a:xfrm>
          <a:off x="5715000" y="355568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66675</xdr:rowOff>
    </xdr:from>
    <xdr:ext cx="76200" cy="247650"/>
    <xdr:sp macro="" textlink="">
      <xdr:nvSpPr>
        <xdr:cNvPr id="62" name="Text Box 38">
          <a:extLst>
            <a:ext uri="{FF2B5EF4-FFF2-40B4-BE49-F238E27FC236}">
              <a16:creationId xmlns:a16="http://schemas.microsoft.com/office/drawing/2014/main" id="{D7874955-8E38-473B-9EC5-DF8F67820D32}"/>
            </a:ext>
          </a:extLst>
        </xdr:cNvPr>
        <xdr:cNvSpPr txBox="1">
          <a:spLocks noChangeArrowheads="1"/>
        </xdr:cNvSpPr>
      </xdr:nvSpPr>
      <xdr:spPr bwMode="auto">
        <a:xfrm>
          <a:off x="5715000" y="355568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66675</xdr:rowOff>
    </xdr:from>
    <xdr:ext cx="76200" cy="228600"/>
    <xdr:sp macro="" textlink="">
      <xdr:nvSpPr>
        <xdr:cNvPr id="63" name="Text Box 38">
          <a:extLst>
            <a:ext uri="{FF2B5EF4-FFF2-40B4-BE49-F238E27FC236}">
              <a16:creationId xmlns:a16="http://schemas.microsoft.com/office/drawing/2014/main" id="{C157E78D-CA23-45CA-A9C8-6B4C0FEB65CA}"/>
            </a:ext>
          </a:extLst>
        </xdr:cNvPr>
        <xdr:cNvSpPr txBox="1">
          <a:spLocks noChangeArrowheads="1"/>
        </xdr:cNvSpPr>
      </xdr:nvSpPr>
      <xdr:spPr bwMode="auto">
        <a:xfrm>
          <a:off x="5715000" y="355568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66675</xdr:rowOff>
    </xdr:from>
    <xdr:ext cx="76200" cy="247650"/>
    <xdr:sp macro="" textlink="">
      <xdr:nvSpPr>
        <xdr:cNvPr id="64" name="Text Box 38">
          <a:extLst>
            <a:ext uri="{FF2B5EF4-FFF2-40B4-BE49-F238E27FC236}">
              <a16:creationId xmlns:a16="http://schemas.microsoft.com/office/drawing/2014/main" id="{B716134A-54AA-4237-9180-C1EB0FEBEAC2}"/>
            </a:ext>
          </a:extLst>
        </xdr:cNvPr>
        <xdr:cNvSpPr txBox="1">
          <a:spLocks noChangeArrowheads="1"/>
        </xdr:cNvSpPr>
      </xdr:nvSpPr>
      <xdr:spPr bwMode="auto">
        <a:xfrm>
          <a:off x="5715000" y="355568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28600"/>
    <xdr:sp macro="" textlink="">
      <xdr:nvSpPr>
        <xdr:cNvPr id="65" name="Text Box 38">
          <a:extLst>
            <a:ext uri="{FF2B5EF4-FFF2-40B4-BE49-F238E27FC236}">
              <a16:creationId xmlns:a16="http://schemas.microsoft.com/office/drawing/2014/main" id="{48B54014-B1CF-4E34-BDFC-8D270145C794}"/>
            </a:ext>
          </a:extLst>
        </xdr:cNvPr>
        <xdr:cNvSpPr txBox="1">
          <a:spLocks noChangeArrowheads="1"/>
        </xdr:cNvSpPr>
      </xdr:nvSpPr>
      <xdr:spPr bwMode="auto">
        <a:xfrm>
          <a:off x="5715000" y="354901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47650"/>
    <xdr:sp macro="" textlink="">
      <xdr:nvSpPr>
        <xdr:cNvPr id="66" name="Text Box 38">
          <a:extLst>
            <a:ext uri="{FF2B5EF4-FFF2-40B4-BE49-F238E27FC236}">
              <a16:creationId xmlns:a16="http://schemas.microsoft.com/office/drawing/2014/main" id="{4FD610D1-B222-4963-A0E6-4B695B58966B}"/>
            </a:ext>
          </a:extLst>
        </xdr:cNvPr>
        <xdr:cNvSpPr txBox="1">
          <a:spLocks noChangeArrowheads="1"/>
        </xdr:cNvSpPr>
      </xdr:nvSpPr>
      <xdr:spPr bwMode="auto">
        <a:xfrm>
          <a:off x="5715000" y="354901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66675</xdr:rowOff>
    </xdr:from>
    <xdr:ext cx="76200" cy="152400"/>
    <xdr:sp macro="" textlink="">
      <xdr:nvSpPr>
        <xdr:cNvPr id="67" name="Text Box 54">
          <a:extLst>
            <a:ext uri="{FF2B5EF4-FFF2-40B4-BE49-F238E27FC236}">
              <a16:creationId xmlns:a16="http://schemas.microsoft.com/office/drawing/2014/main" id="{ADC3BBBE-C3DE-4102-834D-6F0F3DEF8EEC}"/>
            </a:ext>
          </a:extLst>
        </xdr:cNvPr>
        <xdr:cNvSpPr txBox="1">
          <a:spLocks noChangeArrowheads="1"/>
        </xdr:cNvSpPr>
      </xdr:nvSpPr>
      <xdr:spPr bwMode="auto">
        <a:xfrm>
          <a:off x="5715000" y="3555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66675</xdr:rowOff>
    </xdr:from>
    <xdr:ext cx="76200" cy="152400"/>
    <xdr:sp macro="" textlink="">
      <xdr:nvSpPr>
        <xdr:cNvPr id="68" name="Text Box 55">
          <a:extLst>
            <a:ext uri="{FF2B5EF4-FFF2-40B4-BE49-F238E27FC236}">
              <a16:creationId xmlns:a16="http://schemas.microsoft.com/office/drawing/2014/main" id="{6456FBBD-9058-4CC9-9712-A1BAE4C5A0AD}"/>
            </a:ext>
          </a:extLst>
        </xdr:cNvPr>
        <xdr:cNvSpPr txBox="1">
          <a:spLocks noChangeArrowheads="1"/>
        </xdr:cNvSpPr>
      </xdr:nvSpPr>
      <xdr:spPr bwMode="auto">
        <a:xfrm>
          <a:off x="5715000" y="3555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28600"/>
    <xdr:sp macro="" textlink="">
      <xdr:nvSpPr>
        <xdr:cNvPr id="69" name="Text Box 38">
          <a:extLst>
            <a:ext uri="{FF2B5EF4-FFF2-40B4-BE49-F238E27FC236}">
              <a16:creationId xmlns:a16="http://schemas.microsoft.com/office/drawing/2014/main" id="{6E570AA1-A61A-43ED-8CCB-CE11981E409B}"/>
            </a:ext>
          </a:extLst>
        </xdr:cNvPr>
        <xdr:cNvSpPr txBox="1">
          <a:spLocks noChangeArrowheads="1"/>
        </xdr:cNvSpPr>
      </xdr:nvSpPr>
      <xdr:spPr bwMode="auto">
        <a:xfrm>
          <a:off x="5715000" y="354901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47650"/>
    <xdr:sp macro="" textlink="">
      <xdr:nvSpPr>
        <xdr:cNvPr id="70" name="Text Box 38">
          <a:extLst>
            <a:ext uri="{FF2B5EF4-FFF2-40B4-BE49-F238E27FC236}">
              <a16:creationId xmlns:a16="http://schemas.microsoft.com/office/drawing/2014/main" id="{0D2ECF7D-B289-46CB-BCB0-B5B2A4CBBD88}"/>
            </a:ext>
          </a:extLst>
        </xdr:cNvPr>
        <xdr:cNvSpPr txBox="1">
          <a:spLocks noChangeArrowheads="1"/>
        </xdr:cNvSpPr>
      </xdr:nvSpPr>
      <xdr:spPr bwMode="auto">
        <a:xfrm>
          <a:off x="5715000" y="354901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66675</xdr:rowOff>
    </xdr:from>
    <xdr:ext cx="76200" cy="228600"/>
    <xdr:sp macro="" textlink="">
      <xdr:nvSpPr>
        <xdr:cNvPr id="71" name="Text Box 38">
          <a:extLst>
            <a:ext uri="{FF2B5EF4-FFF2-40B4-BE49-F238E27FC236}">
              <a16:creationId xmlns:a16="http://schemas.microsoft.com/office/drawing/2014/main" id="{F6039974-FEB1-4BB1-AC8A-E0AE3D728F57}"/>
            </a:ext>
          </a:extLst>
        </xdr:cNvPr>
        <xdr:cNvSpPr txBox="1">
          <a:spLocks noChangeArrowheads="1"/>
        </xdr:cNvSpPr>
      </xdr:nvSpPr>
      <xdr:spPr bwMode="auto">
        <a:xfrm>
          <a:off x="5715000" y="355568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66675</xdr:rowOff>
    </xdr:from>
    <xdr:ext cx="76200" cy="247650"/>
    <xdr:sp macro="" textlink="">
      <xdr:nvSpPr>
        <xdr:cNvPr id="72" name="Text Box 38">
          <a:extLst>
            <a:ext uri="{FF2B5EF4-FFF2-40B4-BE49-F238E27FC236}">
              <a16:creationId xmlns:a16="http://schemas.microsoft.com/office/drawing/2014/main" id="{025E349F-B0BE-4DBB-8494-CBD966B6A7A9}"/>
            </a:ext>
          </a:extLst>
        </xdr:cNvPr>
        <xdr:cNvSpPr txBox="1">
          <a:spLocks noChangeArrowheads="1"/>
        </xdr:cNvSpPr>
      </xdr:nvSpPr>
      <xdr:spPr bwMode="auto">
        <a:xfrm>
          <a:off x="5715000" y="355568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66675</xdr:rowOff>
    </xdr:from>
    <xdr:ext cx="76200" cy="228600"/>
    <xdr:sp macro="" textlink="">
      <xdr:nvSpPr>
        <xdr:cNvPr id="73" name="Text Box 38">
          <a:extLst>
            <a:ext uri="{FF2B5EF4-FFF2-40B4-BE49-F238E27FC236}">
              <a16:creationId xmlns:a16="http://schemas.microsoft.com/office/drawing/2014/main" id="{2582722F-2F7C-4021-A729-CE61B1D08B44}"/>
            </a:ext>
          </a:extLst>
        </xdr:cNvPr>
        <xdr:cNvSpPr txBox="1">
          <a:spLocks noChangeArrowheads="1"/>
        </xdr:cNvSpPr>
      </xdr:nvSpPr>
      <xdr:spPr bwMode="auto">
        <a:xfrm>
          <a:off x="5715000" y="355568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66675</xdr:rowOff>
    </xdr:from>
    <xdr:ext cx="76200" cy="247650"/>
    <xdr:sp macro="" textlink="">
      <xdr:nvSpPr>
        <xdr:cNvPr id="74" name="Text Box 38">
          <a:extLst>
            <a:ext uri="{FF2B5EF4-FFF2-40B4-BE49-F238E27FC236}">
              <a16:creationId xmlns:a16="http://schemas.microsoft.com/office/drawing/2014/main" id="{011B38B1-44B7-48EE-9C6F-11DCED865DAD}"/>
            </a:ext>
          </a:extLst>
        </xdr:cNvPr>
        <xdr:cNvSpPr txBox="1">
          <a:spLocks noChangeArrowheads="1"/>
        </xdr:cNvSpPr>
      </xdr:nvSpPr>
      <xdr:spPr bwMode="auto">
        <a:xfrm>
          <a:off x="5715000" y="355568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28600"/>
    <xdr:sp macro="" textlink="">
      <xdr:nvSpPr>
        <xdr:cNvPr id="75" name="Text Box 38">
          <a:extLst>
            <a:ext uri="{FF2B5EF4-FFF2-40B4-BE49-F238E27FC236}">
              <a16:creationId xmlns:a16="http://schemas.microsoft.com/office/drawing/2014/main" id="{B9BC3E7E-C2CF-488E-9E3D-58242C34E626}"/>
            </a:ext>
          </a:extLst>
        </xdr:cNvPr>
        <xdr:cNvSpPr txBox="1">
          <a:spLocks noChangeArrowheads="1"/>
        </xdr:cNvSpPr>
      </xdr:nvSpPr>
      <xdr:spPr bwMode="auto">
        <a:xfrm>
          <a:off x="5715000" y="354901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47650"/>
    <xdr:sp macro="" textlink="">
      <xdr:nvSpPr>
        <xdr:cNvPr id="76" name="Text Box 38">
          <a:extLst>
            <a:ext uri="{FF2B5EF4-FFF2-40B4-BE49-F238E27FC236}">
              <a16:creationId xmlns:a16="http://schemas.microsoft.com/office/drawing/2014/main" id="{6B8A25FE-29D9-44CA-A526-B0D302ED9E58}"/>
            </a:ext>
          </a:extLst>
        </xdr:cNvPr>
        <xdr:cNvSpPr txBox="1">
          <a:spLocks noChangeArrowheads="1"/>
        </xdr:cNvSpPr>
      </xdr:nvSpPr>
      <xdr:spPr bwMode="auto">
        <a:xfrm>
          <a:off x="5715000" y="354901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66675</xdr:rowOff>
    </xdr:from>
    <xdr:ext cx="76200" cy="152400"/>
    <xdr:sp macro="" textlink="">
      <xdr:nvSpPr>
        <xdr:cNvPr id="77" name="Text Box 54">
          <a:extLst>
            <a:ext uri="{FF2B5EF4-FFF2-40B4-BE49-F238E27FC236}">
              <a16:creationId xmlns:a16="http://schemas.microsoft.com/office/drawing/2014/main" id="{9FAD961A-B6D2-45EC-9DB4-8E0EE4D2C464}"/>
            </a:ext>
          </a:extLst>
        </xdr:cNvPr>
        <xdr:cNvSpPr txBox="1">
          <a:spLocks noChangeArrowheads="1"/>
        </xdr:cNvSpPr>
      </xdr:nvSpPr>
      <xdr:spPr bwMode="auto">
        <a:xfrm>
          <a:off x="5715000" y="3555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66675</xdr:rowOff>
    </xdr:from>
    <xdr:ext cx="76200" cy="152400"/>
    <xdr:sp macro="" textlink="">
      <xdr:nvSpPr>
        <xdr:cNvPr id="78" name="Text Box 55">
          <a:extLst>
            <a:ext uri="{FF2B5EF4-FFF2-40B4-BE49-F238E27FC236}">
              <a16:creationId xmlns:a16="http://schemas.microsoft.com/office/drawing/2014/main" id="{1C24940C-75B3-4729-A0EF-A25F997EB9F8}"/>
            </a:ext>
          </a:extLst>
        </xdr:cNvPr>
        <xdr:cNvSpPr txBox="1">
          <a:spLocks noChangeArrowheads="1"/>
        </xdr:cNvSpPr>
      </xdr:nvSpPr>
      <xdr:spPr bwMode="auto">
        <a:xfrm>
          <a:off x="5715000" y="3555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28600"/>
    <xdr:sp macro="" textlink="">
      <xdr:nvSpPr>
        <xdr:cNvPr id="79" name="Text Box 38">
          <a:extLst>
            <a:ext uri="{FF2B5EF4-FFF2-40B4-BE49-F238E27FC236}">
              <a16:creationId xmlns:a16="http://schemas.microsoft.com/office/drawing/2014/main" id="{8A44C5A1-7B6D-444D-829D-D07748719029}"/>
            </a:ext>
          </a:extLst>
        </xdr:cNvPr>
        <xdr:cNvSpPr txBox="1">
          <a:spLocks noChangeArrowheads="1"/>
        </xdr:cNvSpPr>
      </xdr:nvSpPr>
      <xdr:spPr bwMode="auto">
        <a:xfrm>
          <a:off x="5715000" y="354901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0</xdr:rowOff>
    </xdr:from>
    <xdr:ext cx="76200" cy="247650"/>
    <xdr:sp macro="" textlink="">
      <xdr:nvSpPr>
        <xdr:cNvPr id="80" name="Text Box 38">
          <a:extLst>
            <a:ext uri="{FF2B5EF4-FFF2-40B4-BE49-F238E27FC236}">
              <a16:creationId xmlns:a16="http://schemas.microsoft.com/office/drawing/2014/main" id="{8ED5D079-8AFC-4C7D-945E-62543BD6B360}"/>
            </a:ext>
          </a:extLst>
        </xdr:cNvPr>
        <xdr:cNvSpPr txBox="1">
          <a:spLocks noChangeArrowheads="1"/>
        </xdr:cNvSpPr>
      </xdr:nvSpPr>
      <xdr:spPr bwMode="auto">
        <a:xfrm>
          <a:off x="5715000" y="354901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66675</xdr:rowOff>
    </xdr:from>
    <xdr:ext cx="76200" cy="238125"/>
    <xdr:sp macro="" textlink="">
      <xdr:nvSpPr>
        <xdr:cNvPr id="81" name="Text Box 40">
          <a:extLst>
            <a:ext uri="{FF2B5EF4-FFF2-40B4-BE49-F238E27FC236}">
              <a16:creationId xmlns:a16="http://schemas.microsoft.com/office/drawing/2014/main" id="{99B564AC-5F4D-4C88-B41B-9766ABF834E3}"/>
            </a:ext>
          </a:extLst>
        </xdr:cNvPr>
        <xdr:cNvSpPr txBox="1">
          <a:spLocks noChangeArrowheads="1"/>
        </xdr:cNvSpPr>
      </xdr:nvSpPr>
      <xdr:spPr bwMode="auto">
        <a:xfrm>
          <a:off x="5715000" y="355568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66675</xdr:rowOff>
    </xdr:from>
    <xdr:ext cx="76200" cy="209550"/>
    <xdr:sp macro="" textlink="">
      <xdr:nvSpPr>
        <xdr:cNvPr id="82" name="Text Box 5">
          <a:extLst>
            <a:ext uri="{FF2B5EF4-FFF2-40B4-BE49-F238E27FC236}">
              <a16:creationId xmlns:a16="http://schemas.microsoft.com/office/drawing/2014/main" id="{2D5F61E4-DE26-4931-BD73-DCD60BEDA08A}"/>
            </a:ext>
          </a:extLst>
        </xdr:cNvPr>
        <xdr:cNvSpPr txBox="1">
          <a:spLocks noChangeArrowheads="1"/>
        </xdr:cNvSpPr>
      </xdr:nvSpPr>
      <xdr:spPr bwMode="auto">
        <a:xfrm>
          <a:off x="5715000" y="3555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75</xdr:row>
      <xdr:rowOff>66675</xdr:rowOff>
    </xdr:from>
    <xdr:ext cx="76200" cy="247650"/>
    <xdr:sp macro="" textlink="">
      <xdr:nvSpPr>
        <xdr:cNvPr id="83" name="Text Box 40">
          <a:extLst>
            <a:ext uri="{FF2B5EF4-FFF2-40B4-BE49-F238E27FC236}">
              <a16:creationId xmlns:a16="http://schemas.microsoft.com/office/drawing/2014/main" id="{A22161CB-E9CC-4F3B-BD88-D1DAF4B77580}"/>
            </a:ext>
          </a:extLst>
        </xdr:cNvPr>
        <xdr:cNvSpPr txBox="1">
          <a:spLocks noChangeArrowheads="1"/>
        </xdr:cNvSpPr>
      </xdr:nvSpPr>
      <xdr:spPr bwMode="auto">
        <a:xfrm>
          <a:off x="5715000" y="355568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47</xdr:row>
      <xdr:rowOff>66675</xdr:rowOff>
    </xdr:from>
    <xdr:ext cx="76200" cy="238125"/>
    <xdr:sp macro="" textlink="">
      <xdr:nvSpPr>
        <xdr:cNvPr id="84" name="Text Box 40">
          <a:extLst>
            <a:ext uri="{FF2B5EF4-FFF2-40B4-BE49-F238E27FC236}">
              <a16:creationId xmlns:a16="http://schemas.microsoft.com/office/drawing/2014/main" id="{88742717-4133-4E16-86A9-4F5BBC908357}"/>
            </a:ext>
          </a:extLst>
        </xdr:cNvPr>
        <xdr:cNvSpPr txBox="1">
          <a:spLocks noChangeArrowheads="1"/>
        </xdr:cNvSpPr>
      </xdr:nvSpPr>
      <xdr:spPr bwMode="auto">
        <a:xfrm>
          <a:off x="5715000" y="21450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47</xdr:row>
      <xdr:rowOff>66675</xdr:rowOff>
    </xdr:from>
    <xdr:ext cx="76200" cy="209550"/>
    <xdr:sp macro="" textlink="">
      <xdr:nvSpPr>
        <xdr:cNvPr id="85" name="Text Box 5">
          <a:extLst>
            <a:ext uri="{FF2B5EF4-FFF2-40B4-BE49-F238E27FC236}">
              <a16:creationId xmlns:a16="http://schemas.microsoft.com/office/drawing/2014/main" id="{282DFEF8-6747-4FEA-8F9B-8EAF4DD84DB0}"/>
            </a:ext>
          </a:extLst>
        </xdr:cNvPr>
        <xdr:cNvSpPr txBox="1">
          <a:spLocks noChangeArrowheads="1"/>
        </xdr:cNvSpPr>
      </xdr:nvSpPr>
      <xdr:spPr bwMode="auto">
        <a:xfrm>
          <a:off x="5715000" y="2145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47</xdr:row>
      <xdr:rowOff>66675</xdr:rowOff>
    </xdr:from>
    <xdr:ext cx="76200" cy="247650"/>
    <xdr:sp macro="" textlink="">
      <xdr:nvSpPr>
        <xdr:cNvPr id="86" name="Text Box 40">
          <a:extLst>
            <a:ext uri="{FF2B5EF4-FFF2-40B4-BE49-F238E27FC236}">
              <a16:creationId xmlns:a16="http://schemas.microsoft.com/office/drawing/2014/main" id="{FEFF91B2-A7C7-4338-9B96-452B7A2B4AB1}"/>
            </a:ext>
          </a:extLst>
        </xdr:cNvPr>
        <xdr:cNvSpPr txBox="1">
          <a:spLocks noChangeArrowheads="1"/>
        </xdr:cNvSpPr>
      </xdr:nvSpPr>
      <xdr:spPr bwMode="auto">
        <a:xfrm>
          <a:off x="5715000" y="214503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47</xdr:row>
      <xdr:rowOff>66675</xdr:rowOff>
    </xdr:from>
    <xdr:ext cx="76200" cy="238125"/>
    <xdr:sp macro="" textlink="">
      <xdr:nvSpPr>
        <xdr:cNvPr id="87" name="Text Box 40">
          <a:extLst>
            <a:ext uri="{FF2B5EF4-FFF2-40B4-BE49-F238E27FC236}">
              <a16:creationId xmlns:a16="http://schemas.microsoft.com/office/drawing/2014/main" id="{D27CB6A3-3C5A-4872-AAEE-E36AA5F66FE4}"/>
            </a:ext>
          </a:extLst>
        </xdr:cNvPr>
        <xdr:cNvSpPr txBox="1">
          <a:spLocks noChangeArrowheads="1"/>
        </xdr:cNvSpPr>
      </xdr:nvSpPr>
      <xdr:spPr bwMode="auto">
        <a:xfrm>
          <a:off x="5715000" y="214503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228600</xdr:colOff>
      <xdr:row>48</xdr:row>
      <xdr:rowOff>0</xdr:rowOff>
    </xdr:from>
    <xdr:ext cx="76200" cy="238125"/>
    <xdr:sp macro="" textlink="">
      <xdr:nvSpPr>
        <xdr:cNvPr id="88" name="Text Box 40">
          <a:extLst>
            <a:ext uri="{FF2B5EF4-FFF2-40B4-BE49-F238E27FC236}">
              <a16:creationId xmlns:a16="http://schemas.microsoft.com/office/drawing/2014/main" id="{11D77834-7888-447B-B99D-910AE687876A}"/>
            </a:ext>
          </a:extLst>
        </xdr:cNvPr>
        <xdr:cNvSpPr txBox="1">
          <a:spLocks noChangeArrowheads="1"/>
        </xdr:cNvSpPr>
      </xdr:nvSpPr>
      <xdr:spPr bwMode="auto">
        <a:xfrm>
          <a:off x="10039350" y="21583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76200" cy="209550"/>
    <xdr:sp macro="" textlink="">
      <xdr:nvSpPr>
        <xdr:cNvPr id="89" name="Text Box 5">
          <a:extLst>
            <a:ext uri="{FF2B5EF4-FFF2-40B4-BE49-F238E27FC236}">
              <a16:creationId xmlns:a16="http://schemas.microsoft.com/office/drawing/2014/main" id="{B7003A64-A94E-41BA-B2B0-5DAD24E2F8DF}"/>
            </a:ext>
          </a:extLst>
        </xdr:cNvPr>
        <xdr:cNvSpPr txBox="1">
          <a:spLocks noChangeArrowheads="1"/>
        </xdr:cNvSpPr>
      </xdr:nvSpPr>
      <xdr:spPr bwMode="auto">
        <a:xfrm>
          <a:off x="5715000" y="21583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76200" cy="247650"/>
    <xdr:sp macro="" textlink="">
      <xdr:nvSpPr>
        <xdr:cNvPr id="90" name="Text Box 40">
          <a:extLst>
            <a:ext uri="{FF2B5EF4-FFF2-40B4-BE49-F238E27FC236}">
              <a16:creationId xmlns:a16="http://schemas.microsoft.com/office/drawing/2014/main" id="{ED729B69-C438-48C2-A33F-48294365EEC3}"/>
            </a:ext>
          </a:extLst>
        </xdr:cNvPr>
        <xdr:cNvSpPr txBox="1">
          <a:spLocks noChangeArrowheads="1"/>
        </xdr:cNvSpPr>
      </xdr:nvSpPr>
      <xdr:spPr bwMode="auto">
        <a:xfrm>
          <a:off x="5715000" y="215836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76200" cy="238125"/>
    <xdr:sp macro="" textlink="">
      <xdr:nvSpPr>
        <xdr:cNvPr id="91" name="Text Box 40">
          <a:extLst>
            <a:ext uri="{FF2B5EF4-FFF2-40B4-BE49-F238E27FC236}">
              <a16:creationId xmlns:a16="http://schemas.microsoft.com/office/drawing/2014/main" id="{A79B2CFD-4FD7-44CC-90D3-CFD47CDBB338}"/>
            </a:ext>
          </a:extLst>
        </xdr:cNvPr>
        <xdr:cNvSpPr txBox="1">
          <a:spLocks noChangeArrowheads="1"/>
        </xdr:cNvSpPr>
      </xdr:nvSpPr>
      <xdr:spPr bwMode="auto">
        <a:xfrm>
          <a:off x="5715000" y="21583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76200" cy="209550"/>
    <xdr:sp macro="" textlink="">
      <xdr:nvSpPr>
        <xdr:cNvPr id="92" name="Text Box 5">
          <a:extLst>
            <a:ext uri="{FF2B5EF4-FFF2-40B4-BE49-F238E27FC236}">
              <a16:creationId xmlns:a16="http://schemas.microsoft.com/office/drawing/2014/main" id="{13E4D8D7-0A8D-483E-8A36-3921DB11DF8A}"/>
            </a:ext>
          </a:extLst>
        </xdr:cNvPr>
        <xdr:cNvSpPr txBox="1">
          <a:spLocks noChangeArrowheads="1"/>
        </xdr:cNvSpPr>
      </xdr:nvSpPr>
      <xdr:spPr bwMode="auto">
        <a:xfrm>
          <a:off x="5715000" y="21583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76200" cy="247650"/>
    <xdr:sp macro="" textlink="">
      <xdr:nvSpPr>
        <xdr:cNvPr id="93" name="Text Box 40">
          <a:extLst>
            <a:ext uri="{FF2B5EF4-FFF2-40B4-BE49-F238E27FC236}">
              <a16:creationId xmlns:a16="http://schemas.microsoft.com/office/drawing/2014/main" id="{0E00C380-AC23-40C3-9A70-FF01C32C4CE8}"/>
            </a:ext>
          </a:extLst>
        </xdr:cNvPr>
        <xdr:cNvSpPr txBox="1">
          <a:spLocks noChangeArrowheads="1"/>
        </xdr:cNvSpPr>
      </xdr:nvSpPr>
      <xdr:spPr bwMode="auto">
        <a:xfrm>
          <a:off x="5715000" y="215836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76200" cy="238125"/>
    <xdr:sp macro="" textlink="">
      <xdr:nvSpPr>
        <xdr:cNvPr id="94" name="Text Box 40">
          <a:extLst>
            <a:ext uri="{FF2B5EF4-FFF2-40B4-BE49-F238E27FC236}">
              <a16:creationId xmlns:a16="http://schemas.microsoft.com/office/drawing/2014/main" id="{D69DE068-8A23-4801-83A2-D7E4271675B8}"/>
            </a:ext>
          </a:extLst>
        </xdr:cNvPr>
        <xdr:cNvSpPr txBox="1">
          <a:spLocks noChangeArrowheads="1"/>
        </xdr:cNvSpPr>
      </xdr:nvSpPr>
      <xdr:spPr bwMode="auto">
        <a:xfrm>
          <a:off x="5715000" y="21583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86</xdr:row>
      <xdr:rowOff>66675</xdr:rowOff>
    </xdr:from>
    <xdr:ext cx="76200" cy="238125"/>
    <xdr:sp macro="" textlink="">
      <xdr:nvSpPr>
        <xdr:cNvPr id="95" name="Text Box 40">
          <a:extLst>
            <a:ext uri="{FF2B5EF4-FFF2-40B4-BE49-F238E27FC236}">
              <a16:creationId xmlns:a16="http://schemas.microsoft.com/office/drawing/2014/main" id="{C9E62E37-B713-4419-B9E0-1491AF28B188}"/>
            </a:ext>
          </a:extLst>
        </xdr:cNvPr>
        <xdr:cNvSpPr txBox="1">
          <a:spLocks noChangeArrowheads="1"/>
        </xdr:cNvSpPr>
      </xdr:nvSpPr>
      <xdr:spPr bwMode="auto">
        <a:xfrm>
          <a:off x="5715000" y="414813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86</xdr:row>
      <xdr:rowOff>66675</xdr:rowOff>
    </xdr:from>
    <xdr:ext cx="76200" cy="209550"/>
    <xdr:sp macro="" textlink="">
      <xdr:nvSpPr>
        <xdr:cNvPr id="96" name="Text Box 5">
          <a:extLst>
            <a:ext uri="{FF2B5EF4-FFF2-40B4-BE49-F238E27FC236}">
              <a16:creationId xmlns:a16="http://schemas.microsoft.com/office/drawing/2014/main" id="{537C3490-546C-4B02-82AA-CC7E8BC7D18B}"/>
            </a:ext>
          </a:extLst>
        </xdr:cNvPr>
        <xdr:cNvSpPr txBox="1">
          <a:spLocks noChangeArrowheads="1"/>
        </xdr:cNvSpPr>
      </xdr:nvSpPr>
      <xdr:spPr bwMode="auto">
        <a:xfrm>
          <a:off x="5715000" y="414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86</xdr:row>
      <xdr:rowOff>66675</xdr:rowOff>
    </xdr:from>
    <xdr:ext cx="76200" cy="247650"/>
    <xdr:sp macro="" textlink="">
      <xdr:nvSpPr>
        <xdr:cNvPr id="97" name="Text Box 40">
          <a:extLst>
            <a:ext uri="{FF2B5EF4-FFF2-40B4-BE49-F238E27FC236}">
              <a16:creationId xmlns:a16="http://schemas.microsoft.com/office/drawing/2014/main" id="{2B8D8E37-E2D3-4B36-9229-0B972D0BFC72}"/>
            </a:ext>
          </a:extLst>
        </xdr:cNvPr>
        <xdr:cNvSpPr txBox="1">
          <a:spLocks noChangeArrowheads="1"/>
        </xdr:cNvSpPr>
      </xdr:nvSpPr>
      <xdr:spPr bwMode="auto">
        <a:xfrm>
          <a:off x="5715000" y="414813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86</xdr:row>
      <xdr:rowOff>66675</xdr:rowOff>
    </xdr:from>
    <xdr:ext cx="76200" cy="238125"/>
    <xdr:sp macro="" textlink="">
      <xdr:nvSpPr>
        <xdr:cNvPr id="98" name="Text Box 40">
          <a:extLst>
            <a:ext uri="{FF2B5EF4-FFF2-40B4-BE49-F238E27FC236}">
              <a16:creationId xmlns:a16="http://schemas.microsoft.com/office/drawing/2014/main" id="{72DB2459-DBC3-40E9-B353-A22ED0DAE042}"/>
            </a:ext>
          </a:extLst>
        </xdr:cNvPr>
        <xdr:cNvSpPr txBox="1">
          <a:spLocks noChangeArrowheads="1"/>
        </xdr:cNvSpPr>
      </xdr:nvSpPr>
      <xdr:spPr bwMode="auto">
        <a:xfrm>
          <a:off x="5715000" y="414813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87</xdr:row>
      <xdr:rowOff>0</xdr:rowOff>
    </xdr:from>
    <xdr:ext cx="76200" cy="238125"/>
    <xdr:sp macro="" textlink="">
      <xdr:nvSpPr>
        <xdr:cNvPr id="99" name="Text Box 40">
          <a:extLst>
            <a:ext uri="{FF2B5EF4-FFF2-40B4-BE49-F238E27FC236}">
              <a16:creationId xmlns:a16="http://schemas.microsoft.com/office/drawing/2014/main" id="{3CE1D1C6-D24D-4E8C-905B-348AE915764E}"/>
            </a:ext>
          </a:extLst>
        </xdr:cNvPr>
        <xdr:cNvSpPr txBox="1">
          <a:spLocks noChangeArrowheads="1"/>
        </xdr:cNvSpPr>
      </xdr:nvSpPr>
      <xdr:spPr bwMode="auto">
        <a:xfrm>
          <a:off x="5715000" y="415861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87</xdr:row>
      <xdr:rowOff>0</xdr:rowOff>
    </xdr:from>
    <xdr:ext cx="76200" cy="209550"/>
    <xdr:sp macro="" textlink="">
      <xdr:nvSpPr>
        <xdr:cNvPr id="100" name="Text Box 5">
          <a:extLst>
            <a:ext uri="{FF2B5EF4-FFF2-40B4-BE49-F238E27FC236}">
              <a16:creationId xmlns:a16="http://schemas.microsoft.com/office/drawing/2014/main" id="{60D30590-6D0B-4581-9460-A229CA875809}"/>
            </a:ext>
          </a:extLst>
        </xdr:cNvPr>
        <xdr:cNvSpPr txBox="1">
          <a:spLocks noChangeArrowheads="1"/>
        </xdr:cNvSpPr>
      </xdr:nvSpPr>
      <xdr:spPr bwMode="auto">
        <a:xfrm>
          <a:off x="5715000" y="41586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87</xdr:row>
      <xdr:rowOff>0</xdr:rowOff>
    </xdr:from>
    <xdr:ext cx="76200" cy="247650"/>
    <xdr:sp macro="" textlink="">
      <xdr:nvSpPr>
        <xdr:cNvPr id="101" name="Text Box 40">
          <a:extLst>
            <a:ext uri="{FF2B5EF4-FFF2-40B4-BE49-F238E27FC236}">
              <a16:creationId xmlns:a16="http://schemas.microsoft.com/office/drawing/2014/main" id="{92FFDD3F-0B7B-4FCF-B4F0-DF8A5B2FCAEA}"/>
            </a:ext>
          </a:extLst>
        </xdr:cNvPr>
        <xdr:cNvSpPr txBox="1">
          <a:spLocks noChangeArrowheads="1"/>
        </xdr:cNvSpPr>
      </xdr:nvSpPr>
      <xdr:spPr bwMode="auto">
        <a:xfrm>
          <a:off x="5715000" y="415861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87</xdr:row>
      <xdr:rowOff>0</xdr:rowOff>
    </xdr:from>
    <xdr:ext cx="76200" cy="238125"/>
    <xdr:sp macro="" textlink="">
      <xdr:nvSpPr>
        <xdr:cNvPr id="102" name="Text Box 40">
          <a:extLst>
            <a:ext uri="{FF2B5EF4-FFF2-40B4-BE49-F238E27FC236}">
              <a16:creationId xmlns:a16="http://schemas.microsoft.com/office/drawing/2014/main" id="{6479C1AB-016A-48AA-8D50-2948D67C57C0}"/>
            </a:ext>
          </a:extLst>
        </xdr:cNvPr>
        <xdr:cNvSpPr txBox="1">
          <a:spLocks noChangeArrowheads="1"/>
        </xdr:cNvSpPr>
      </xdr:nvSpPr>
      <xdr:spPr bwMode="auto">
        <a:xfrm>
          <a:off x="5715000" y="415861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87</xdr:row>
      <xdr:rowOff>0</xdr:rowOff>
    </xdr:from>
    <xdr:ext cx="76200" cy="209550"/>
    <xdr:sp macro="" textlink="">
      <xdr:nvSpPr>
        <xdr:cNvPr id="103" name="Text Box 5">
          <a:extLst>
            <a:ext uri="{FF2B5EF4-FFF2-40B4-BE49-F238E27FC236}">
              <a16:creationId xmlns:a16="http://schemas.microsoft.com/office/drawing/2014/main" id="{26C50563-94C8-494D-B24C-E78BBD4D8D03}"/>
            </a:ext>
          </a:extLst>
        </xdr:cNvPr>
        <xdr:cNvSpPr txBox="1">
          <a:spLocks noChangeArrowheads="1"/>
        </xdr:cNvSpPr>
      </xdr:nvSpPr>
      <xdr:spPr bwMode="auto">
        <a:xfrm>
          <a:off x="5715000" y="41586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87</xdr:row>
      <xdr:rowOff>0</xdr:rowOff>
    </xdr:from>
    <xdr:ext cx="76200" cy="247650"/>
    <xdr:sp macro="" textlink="">
      <xdr:nvSpPr>
        <xdr:cNvPr id="104" name="Text Box 40">
          <a:extLst>
            <a:ext uri="{FF2B5EF4-FFF2-40B4-BE49-F238E27FC236}">
              <a16:creationId xmlns:a16="http://schemas.microsoft.com/office/drawing/2014/main" id="{78485B46-36B0-48A7-815C-8EA0FEF8C4C6}"/>
            </a:ext>
          </a:extLst>
        </xdr:cNvPr>
        <xdr:cNvSpPr txBox="1">
          <a:spLocks noChangeArrowheads="1"/>
        </xdr:cNvSpPr>
      </xdr:nvSpPr>
      <xdr:spPr bwMode="auto">
        <a:xfrm>
          <a:off x="5715000" y="415861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87</xdr:row>
      <xdr:rowOff>0</xdr:rowOff>
    </xdr:from>
    <xdr:ext cx="76200" cy="238125"/>
    <xdr:sp macro="" textlink="">
      <xdr:nvSpPr>
        <xdr:cNvPr id="105" name="Text Box 40">
          <a:extLst>
            <a:ext uri="{FF2B5EF4-FFF2-40B4-BE49-F238E27FC236}">
              <a16:creationId xmlns:a16="http://schemas.microsoft.com/office/drawing/2014/main" id="{28839FAD-B1A7-4589-A927-1986B7CF5258}"/>
            </a:ext>
          </a:extLst>
        </xdr:cNvPr>
        <xdr:cNvSpPr txBox="1">
          <a:spLocks noChangeArrowheads="1"/>
        </xdr:cNvSpPr>
      </xdr:nvSpPr>
      <xdr:spPr bwMode="auto">
        <a:xfrm>
          <a:off x="5715000" y="415861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47650"/>
    <xdr:sp macro="" textlink="">
      <xdr:nvSpPr>
        <xdr:cNvPr id="106" name="Text Box 38">
          <a:extLst>
            <a:ext uri="{FF2B5EF4-FFF2-40B4-BE49-F238E27FC236}">
              <a16:creationId xmlns:a16="http://schemas.microsoft.com/office/drawing/2014/main" id="{AC53ED03-494C-4FCF-AE3A-9B01BD2D0448}"/>
            </a:ext>
          </a:extLst>
        </xdr:cNvPr>
        <xdr:cNvSpPr txBox="1">
          <a:spLocks noChangeArrowheads="1"/>
        </xdr:cNvSpPr>
      </xdr:nvSpPr>
      <xdr:spPr bwMode="auto">
        <a:xfrm>
          <a:off x="5715000" y="526446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66700"/>
    <xdr:sp macro="" textlink="">
      <xdr:nvSpPr>
        <xdr:cNvPr id="107" name="Text Box 38">
          <a:extLst>
            <a:ext uri="{FF2B5EF4-FFF2-40B4-BE49-F238E27FC236}">
              <a16:creationId xmlns:a16="http://schemas.microsoft.com/office/drawing/2014/main" id="{DE18AC4E-53B6-468D-93CF-D4ED8F848E02}"/>
            </a:ext>
          </a:extLst>
        </xdr:cNvPr>
        <xdr:cNvSpPr txBox="1">
          <a:spLocks noChangeArrowheads="1"/>
        </xdr:cNvSpPr>
      </xdr:nvSpPr>
      <xdr:spPr bwMode="auto">
        <a:xfrm>
          <a:off x="5715000" y="526446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66675</xdr:rowOff>
    </xdr:from>
    <xdr:ext cx="76200" cy="171450"/>
    <xdr:sp macro="" textlink="">
      <xdr:nvSpPr>
        <xdr:cNvPr id="108" name="Text Box 54">
          <a:extLst>
            <a:ext uri="{FF2B5EF4-FFF2-40B4-BE49-F238E27FC236}">
              <a16:creationId xmlns:a16="http://schemas.microsoft.com/office/drawing/2014/main" id="{99B59815-BBA8-4CEA-99AC-683FB8BA91C3}"/>
            </a:ext>
          </a:extLst>
        </xdr:cNvPr>
        <xdr:cNvSpPr txBox="1">
          <a:spLocks noChangeArrowheads="1"/>
        </xdr:cNvSpPr>
      </xdr:nvSpPr>
      <xdr:spPr bwMode="auto">
        <a:xfrm>
          <a:off x="5715000" y="527113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66675</xdr:rowOff>
    </xdr:from>
    <xdr:ext cx="76200" cy="171450"/>
    <xdr:sp macro="" textlink="">
      <xdr:nvSpPr>
        <xdr:cNvPr id="109" name="Text Box 55">
          <a:extLst>
            <a:ext uri="{FF2B5EF4-FFF2-40B4-BE49-F238E27FC236}">
              <a16:creationId xmlns:a16="http://schemas.microsoft.com/office/drawing/2014/main" id="{9E06FC95-3C7F-49F9-B985-9628407B2FB6}"/>
            </a:ext>
          </a:extLst>
        </xdr:cNvPr>
        <xdr:cNvSpPr txBox="1">
          <a:spLocks noChangeArrowheads="1"/>
        </xdr:cNvSpPr>
      </xdr:nvSpPr>
      <xdr:spPr bwMode="auto">
        <a:xfrm>
          <a:off x="5715000" y="527113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47650"/>
    <xdr:sp macro="" textlink="">
      <xdr:nvSpPr>
        <xdr:cNvPr id="110" name="Text Box 38">
          <a:extLst>
            <a:ext uri="{FF2B5EF4-FFF2-40B4-BE49-F238E27FC236}">
              <a16:creationId xmlns:a16="http://schemas.microsoft.com/office/drawing/2014/main" id="{1F5396A5-3592-4CA5-B707-3AB90C3DE258}"/>
            </a:ext>
          </a:extLst>
        </xdr:cNvPr>
        <xdr:cNvSpPr txBox="1">
          <a:spLocks noChangeArrowheads="1"/>
        </xdr:cNvSpPr>
      </xdr:nvSpPr>
      <xdr:spPr bwMode="auto">
        <a:xfrm>
          <a:off x="5715000" y="526446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66700"/>
    <xdr:sp macro="" textlink="">
      <xdr:nvSpPr>
        <xdr:cNvPr id="111" name="Text Box 38">
          <a:extLst>
            <a:ext uri="{FF2B5EF4-FFF2-40B4-BE49-F238E27FC236}">
              <a16:creationId xmlns:a16="http://schemas.microsoft.com/office/drawing/2014/main" id="{1AFF5DE5-0964-4DE3-B764-D595BA2BCDB8}"/>
            </a:ext>
          </a:extLst>
        </xdr:cNvPr>
        <xdr:cNvSpPr txBox="1">
          <a:spLocks noChangeArrowheads="1"/>
        </xdr:cNvSpPr>
      </xdr:nvSpPr>
      <xdr:spPr bwMode="auto">
        <a:xfrm>
          <a:off x="5715000" y="526446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66675</xdr:rowOff>
    </xdr:from>
    <xdr:ext cx="76200" cy="228600"/>
    <xdr:sp macro="" textlink="">
      <xdr:nvSpPr>
        <xdr:cNvPr id="112" name="Text Box 38">
          <a:extLst>
            <a:ext uri="{FF2B5EF4-FFF2-40B4-BE49-F238E27FC236}">
              <a16:creationId xmlns:a16="http://schemas.microsoft.com/office/drawing/2014/main" id="{BF0532FF-7351-4E6F-8E08-59BEF8F8FD0A}"/>
            </a:ext>
          </a:extLst>
        </xdr:cNvPr>
        <xdr:cNvSpPr txBox="1">
          <a:spLocks noChangeArrowheads="1"/>
        </xdr:cNvSpPr>
      </xdr:nvSpPr>
      <xdr:spPr bwMode="auto">
        <a:xfrm>
          <a:off x="5715000" y="52711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66675</xdr:rowOff>
    </xdr:from>
    <xdr:ext cx="76200" cy="247650"/>
    <xdr:sp macro="" textlink="">
      <xdr:nvSpPr>
        <xdr:cNvPr id="113" name="Text Box 38">
          <a:extLst>
            <a:ext uri="{FF2B5EF4-FFF2-40B4-BE49-F238E27FC236}">
              <a16:creationId xmlns:a16="http://schemas.microsoft.com/office/drawing/2014/main" id="{0BB4711E-A653-48F7-B8A0-9D2EBC86A21D}"/>
            </a:ext>
          </a:extLst>
        </xdr:cNvPr>
        <xdr:cNvSpPr txBox="1">
          <a:spLocks noChangeArrowheads="1"/>
        </xdr:cNvSpPr>
      </xdr:nvSpPr>
      <xdr:spPr bwMode="auto">
        <a:xfrm>
          <a:off x="5715000" y="527113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66675</xdr:rowOff>
    </xdr:from>
    <xdr:ext cx="76200" cy="228600"/>
    <xdr:sp macro="" textlink="">
      <xdr:nvSpPr>
        <xdr:cNvPr id="114" name="Text Box 38">
          <a:extLst>
            <a:ext uri="{FF2B5EF4-FFF2-40B4-BE49-F238E27FC236}">
              <a16:creationId xmlns:a16="http://schemas.microsoft.com/office/drawing/2014/main" id="{6A1BEF5B-4992-4BC5-9F3E-B4863A20472D}"/>
            </a:ext>
          </a:extLst>
        </xdr:cNvPr>
        <xdr:cNvSpPr txBox="1">
          <a:spLocks noChangeArrowheads="1"/>
        </xdr:cNvSpPr>
      </xdr:nvSpPr>
      <xdr:spPr bwMode="auto">
        <a:xfrm>
          <a:off x="5715000" y="52711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66675</xdr:rowOff>
    </xdr:from>
    <xdr:ext cx="76200" cy="247650"/>
    <xdr:sp macro="" textlink="">
      <xdr:nvSpPr>
        <xdr:cNvPr id="115" name="Text Box 38">
          <a:extLst>
            <a:ext uri="{FF2B5EF4-FFF2-40B4-BE49-F238E27FC236}">
              <a16:creationId xmlns:a16="http://schemas.microsoft.com/office/drawing/2014/main" id="{3F9E68DC-0EF1-47C4-9664-F76A9D6B7515}"/>
            </a:ext>
          </a:extLst>
        </xdr:cNvPr>
        <xdr:cNvSpPr txBox="1">
          <a:spLocks noChangeArrowheads="1"/>
        </xdr:cNvSpPr>
      </xdr:nvSpPr>
      <xdr:spPr bwMode="auto">
        <a:xfrm>
          <a:off x="5715000" y="527113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28600"/>
    <xdr:sp macro="" textlink="">
      <xdr:nvSpPr>
        <xdr:cNvPr id="116" name="Text Box 38">
          <a:extLst>
            <a:ext uri="{FF2B5EF4-FFF2-40B4-BE49-F238E27FC236}">
              <a16:creationId xmlns:a16="http://schemas.microsoft.com/office/drawing/2014/main" id="{3960AF8A-8652-4F39-A7FE-E371D62665CD}"/>
            </a:ext>
          </a:extLst>
        </xdr:cNvPr>
        <xdr:cNvSpPr txBox="1">
          <a:spLocks noChangeArrowheads="1"/>
        </xdr:cNvSpPr>
      </xdr:nvSpPr>
      <xdr:spPr bwMode="auto">
        <a:xfrm>
          <a:off x="5715000" y="52644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47650"/>
    <xdr:sp macro="" textlink="">
      <xdr:nvSpPr>
        <xdr:cNvPr id="117" name="Text Box 38">
          <a:extLst>
            <a:ext uri="{FF2B5EF4-FFF2-40B4-BE49-F238E27FC236}">
              <a16:creationId xmlns:a16="http://schemas.microsoft.com/office/drawing/2014/main" id="{68E81D34-6906-47A1-9093-4D659E51B48F}"/>
            </a:ext>
          </a:extLst>
        </xdr:cNvPr>
        <xdr:cNvSpPr txBox="1">
          <a:spLocks noChangeArrowheads="1"/>
        </xdr:cNvSpPr>
      </xdr:nvSpPr>
      <xdr:spPr bwMode="auto">
        <a:xfrm>
          <a:off x="5715000" y="526446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66675</xdr:rowOff>
    </xdr:from>
    <xdr:ext cx="76200" cy="152400"/>
    <xdr:sp macro="" textlink="">
      <xdr:nvSpPr>
        <xdr:cNvPr id="118" name="Text Box 54">
          <a:extLst>
            <a:ext uri="{FF2B5EF4-FFF2-40B4-BE49-F238E27FC236}">
              <a16:creationId xmlns:a16="http://schemas.microsoft.com/office/drawing/2014/main" id="{5FC9DAC8-CD45-4DD9-8E45-AD321BD9FD0B}"/>
            </a:ext>
          </a:extLst>
        </xdr:cNvPr>
        <xdr:cNvSpPr txBox="1">
          <a:spLocks noChangeArrowheads="1"/>
        </xdr:cNvSpPr>
      </xdr:nvSpPr>
      <xdr:spPr bwMode="auto">
        <a:xfrm>
          <a:off x="5715000" y="52711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66675</xdr:rowOff>
    </xdr:from>
    <xdr:ext cx="76200" cy="152400"/>
    <xdr:sp macro="" textlink="">
      <xdr:nvSpPr>
        <xdr:cNvPr id="119" name="Text Box 55">
          <a:extLst>
            <a:ext uri="{FF2B5EF4-FFF2-40B4-BE49-F238E27FC236}">
              <a16:creationId xmlns:a16="http://schemas.microsoft.com/office/drawing/2014/main" id="{176D7884-2479-4A0B-99F1-6B7DBBD117AB}"/>
            </a:ext>
          </a:extLst>
        </xdr:cNvPr>
        <xdr:cNvSpPr txBox="1">
          <a:spLocks noChangeArrowheads="1"/>
        </xdr:cNvSpPr>
      </xdr:nvSpPr>
      <xdr:spPr bwMode="auto">
        <a:xfrm>
          <a:off x="5715000" y="52711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28600"/>
    <xdr:sp macro="" textlink="">
      <xdr:nvSpPr>
        <xdr:cNvPr id="120" name="Text Box 38">
          <a:extLst>
            <a:ext uri="{FF2B5EF4-FFF2-40B4-BE49-F238E27FC236}">
              <a16:creationId xmlns:a16="http://schemas.microsoft.com/office/drawing/2014/main" id="{21FF5E39-E73C-4984-92F4-9AAF20917D94}"/>
            </a:ext>
          </a:extLst>
        </xdr:cNvPr>
        <xdr:cNvSpPr txBox="1">
          <a:spLocks noChangeArrowheads="1"/>
        </xdr:cNvSpPr>
      </xdr:nvSpPr>
      <xdr:spPr bwMode="auto">
        <a:xfrm>
          <a:off x="5715000" y="52644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47650"/>
    <xdr:sp macro="" textlink="">
      <xdr:nvSpPr>
        <xdr:cNvPr id="121" name="Text Box 38">
          <a:extLst>
            <a:ext uri="{FF2B5EF4-FFF2-40B4-BE49-F238E27FC236}">
              <a16:creationId xmlns:a16="http://schemas.microsoft.com/office/drawing/2014/main" id="{ACDB4F1D-399A-4554-A506-A034944A300F}"/>
            </a:ext>
          </a:extLst>
        </xdr:cNvPr>
        <xdr:cNvSpPr txBox="1">
          <a:spLocks noChangeArrowheads="1"/>
        </xdr:cNvSpPr>
      </xdr:nvSpPr>
      <xdr:spPr bwMode="auto">
        <a:xfrm>
          <a:off x="5715000" y="526446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66675</xdr:rowOff>
    </xdr:from>
    <xdr:ext cx="76200" cy="228600"/>
    <xdr:sp macro="" textlink="">
      <xdr:nvSpPr>
        <xdr:cNvPr id="122" name="Text Box 38">
          <a:extLst>
            <a:ext uri="{FF2B5EF4-FFF2-40B4-BE49-F238E27FC236}">
              <a16:creationId xmlns:a16="http://schemas.microsoft.com/office/drawing/2014/main" id="{320CEF1B-C620-4450-B1F9-EE6C1A8903B7}"/>
            </a:ext>
          </a:extLst>
        </xdr:cNvPr>
        <xdr:cNvSpPr txBox="1">
          <a:spLocks noChangeArrowheads="1"/>
        </xdr:cNvSpPr>
      </xdr:nvSpPr>
      <xdr:spPr bwMode="auto">
        <a:xfrm>
          <a:off x="5715000" y="52711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66675</xdr:rowOff>
    </xdr:from>
    <xdr:ext cx="76200" cy="247650"/>
    <xdr:sp macro="" textlink="">
      <xdr:nvSpPr>
        <xdr:cNvPr id="123" name="Text Box 38">
          <a:extLst>
            <a:ext uri="{FF2B5EF4-FFF2-40B4-BE49-F238E27FC236}">
              <a16:creationId xmlns:a16="http://schemas.microsoft.com/office/drawing/2014/main" id="{4C404733-A8ED-410B-9E0A-CC5CFF8205D9}"/>
            </a:ext>
          </a:extLst>
        </xdr:cNvPr>
        <xdr:cNvSpPr txBox="1">
          <a:spLocks noChangeArrowheads="1"/>
        </xdr:cNvSpPr>
      </xdr:nvSpPr>
      <xdr:spPr bwMode="auto">
        <a:xfrm>
          <a:off x="5715000" y="527113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66675</xdr:rowOff>
    </xdr:from>
    <xdr:ext cx="76200" cy="228600"/>
    <xdr:sp macro="" textlink="">
      <xdr:nvSpPr>
        <xdr:cNvPr id="124" name="Text Box 38">
          <a:extLst>
            <a:ext uri="{FF2B5EF4-FFF2-40B4-BE49-F238E27FC236}">
              <a16:creationId xmlns:a16="http://schemas.microsoft.com/office/drawing/2014/main" id="{CE48E6A5-F034-48AD-9106-C38ABB73DC50}"/>
            </a:ext>
          </a:extLst>
        </xdr:cNvPr>
        <xdr:cNvSpPr txBox="1">
          <a:spLocks noChangeArrowheads="1"/>
        </xdr:cNvSpPr>
      </xdr:nvSpPr>
      <xdr:spPr bwMode="auto">
        <a:xfrm>
          <a:off x="5715000" y="52711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66675</xdr:rowOff>
    </xdr:from>
    <xdr:ext cx="76200" cy="247650"/>
    <xdr:sp macro="" textlink="">
      <xdr:nvSpPr>
        <xdr:cNvPr id="125" name="Text Box 38">
          <a:extLst>
            <a:ext uri="{FF2B5EF4-FFF2-40B4-BE49-F238E27FC236}">
              <a16:creationId xmlns:a16="http://schemas.microsoft.com/office/drawing/2014/main" id="{B990EEEE-BE44-424E-838A-FC4B8941A7BF}"/>
            </a:ext>
          </a:extLst>
        </xdr:cNvPr>
        <xdr:cNvSpPr txBox="1">
          <a:spLocks noChangeArrowheads="1"/>
        </xdr:cNvSpPr>
      </xdr:nvSpPr>
      <xdr:spPr bwMode="auto">
        <a:xfrm>
          <a:off x="5715000" y="527113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28600"/>
    <xdr:sp macro="" textlink="">
      <xdr:nvSpPr>
        <xdr:cNvPr id="126" name="Text Box 38">
          <a:extLst>
            <a:ext uri="{FF2B5EF4-FFF2-40B4-BE49-F238E27FC236}">
              <a16:creationId xmlns:a16="http://schemas.microsoft.com/office/drawing/2014/main" id="{07AB95B6-4901-4B85-B8F5-41FD6C9DC4F0}"/>
            </a:ext>
          </a:extLst>
        </xdr:cNvPr>
        <xdr:cNvSpPr txBox="1">
          <a:spLocks noChangeArrowheads="1"/>
        </xdr:cNvSpPr>
      </xdr:nvSpPr>
      <xdr:spPr bwMode="auto">
        <a:xfrm>
          <a:off x="5715000" y="52644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47650"/>
    <xdr:sp macro="" textlink="">
      <xdr:nvSpPr>
        <xdr:cNvPr id="127" name="Text Box 38">
          <a:extLst>
            <a:ext uri="{FF2B5EF4-FFF2-40B4-BE49-F238E27FC236}">
              <a16:creationId xmlns:a16="http://schemas.microsoft.com/office/drawing/2014/main" id="{F1F061D8-AF3F-44FE-9BDB-0AD5DDE4D2B0}"/>
            </a:ext>
          </a:extLst>
        </xdr:cNvPr>
        <xdr:cNvSpPr txBox="1">
          <a:spLocks noChangeArrowheads="1"/>
        </xdr:cNvSpPr>
      </xdr:nvSpPr>
      <xdr:spPr bwMode="auto">
        <a:xfrm>
          <a:off x="5715000" y="526446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66675</xdr:rowOff>
    </xdr:from>
    <xdr:ext cx="76200" cy="152400"/>
    <xdr:sp macro="" textlink="">
      <xdr:nvSpPr>
        <xdr:cNvPr id="128" name="Text Box 54">
          <a:extLst>
            <a:ext uri="{FF2B5EF4-FFF2-40B4-BE49-F238E27FC236}">
              <a16:creationId xmlns:a16="http://schemas.microsoft.com/office/drawing/2014/main" id="{2119568D-F47B-4A0E-A7F7-2EAAFA74E6D0}"/>
            </a:ext>
          </a:extLst>
        </xdr:cNvPr>
        <xdr:cNvSpPr txBox="1">
          <a:spLocks noChangeArrowheads="1"/>
        </xdr:cNvSpPr>
      </xdr:nvSpPr>
      <xdr:spPr bwMode="auto">
        <a:xfrm>
          <a:off x="5715000" y="52711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66675</xdr:rowOff>
    </xdr:from>
    <xdr:ext cx="76200" cy="152400"/>
    <xdr:sp macro="" textlink="">
      <xdr:nvSpPr>
        <xdr:cNvPr id="129" name="Text Box 55">
          <a:extLst>
            <a:ext uri="{FF2B5EF4-FFF2-40B4-BE49-F238E27FC236}">
              <a16:creationId xmlns:a16="http://schemas.microsoft.com/office/drawing/2014/main" id="{A8D2D9E9-8661-4553-8995-79A798678F34}"/>
            </a:ext>
          </a:extLst>
        </xdr:cNvPr>
        <xdr:cNvSpPr txBox="1">
          <a:spLocks noChangeArrowheads="1"/>
        </xdr:cNvSpPr>
      </xdr:nvSpPr>
      <xdr:spPr bwMode="auto">
        <a:xfrm>
          <a:off x="5715000" y="52711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28600"/>
    <xdr:sp macro="" textlink="">
      <xdr:nvSpPr>
        <xdr:cNvPr id="130" name="Text Box 38">
          <a:extLst>
            <a:ext uri="{FF2B5EF4-FFF2-40B4-BE49-F238E27FC236}">
              <a16:creationId xmlns:a16="http://schemas.microsoft.com/office/drawing/2014/main" id="{97AA5E27-89B9-429B-B4C2-43C7774B54E3}"/>
            </a:ext>
          </a:extLst>
        </xdr:cNvPr>
        <xdr:cNvSpPr txBox="1">
          <a:spLocks noChangeArrowheads="1"/>
        </xdr:cNvSpPr>
      </xdr:nvSpPr>
      <xdr:spPr bwMode="auto">
        <a:xfrm>
          <a:off x="5715000" y="52644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0</xdr:rowOff>
    </xdr:from>
    <xdr:ext cx="76200" cy="247650"/>
    <xdr:sp macro="" textlink="">
      <xdr:nvSpPr>
        <xdr:cNvPr id="131" name="Text Box 38">
          <a:extLst>
            <a:ext uri="{FF2B5EF4-FFF2-40B4-BE49-F238E27FC236}">
              <a16:creationId xmlns:a16="http://schemas.microsoft.com/office/drawing/2014/main" id="{BCA5957C-B289-4C1D-80D7-A402038279A2}"/>
            </a:ext>
          </a:extLst>
        </xdr:cNvPr>
        <xdr:cNvSpPr txBox="1">
          <a:spLocks noChangeArrowheads="1"/>
        </xdr:cNvSpPr>
      </xdr:nvSpPr>
      <xdr:spPr bwMode="auto">
        <a:xfrm>
          <a:off x="5715000" y="526446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66675</xdr:rowOff>
    </xdr:from>
    <xdr:ext cx="76200" cy="238125"/>
    <xdr:sp macro="" textlink="">
      <xdr:nvSpPr>
        <xdr:cNvPr id="132" name="Text Box 40">
          <a:extLst>
            <a:ext uri="{FF2B5EF4-FFF2-40B4-BE49-F238E27FC236}">
              <a16:creationId xmlns:a16="http://schemas.microsoft.com/office/drawing/2014/main" id="{A8416E46-56AA-4965-857E-FAD0FA7205BC}"/>
            </a:ext>
          </a:extLst>
        </xdr:cNvPr>
        <xdr:cNvSpPr txBox="1">
          <a:spLocks noChangeArrowheads="1"/>
        </xdr:cNvSpPr>
      </xdr:nvSpPr>
      <xdr:spPr bwMode="auto">
        <a:xfrm>
          <a:off x="5715000" y="52711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66675</xdr:rowOff>
    </xdr:from>
    <xdr:ext cx="76200" cy="209550"/>
    <xdr:sp macro="" textlink="">
      <xdr:nvSpPr>
        <xdr:cNvPr id="133" name="Text Box 5">
          <a:extLst>
            <a:ext uri="{FF2B5EF4-FFF2-40B4-BE49-F238E27FC236}">
              <a16:creationId xmlns:a16="http://schemas.microsoft.com/office/drawing/2014/main" id="{F51240BB-03A2-48A0-8815-8B511C481CCB}"/>
            </a:ext>
          </a:extLst>
        </xdr:cNvPr>
        <xdr:cNvSpPr txBox="1">
          <a:spLocks noChangeArrowheads="1"/>
        </xdr:cNvSpPr>
      </xdr:nvSpPr>
      <xdr:spPr bwMode="auto">
        <a:xfrm>
          <a:off x="5715000" y="52711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104</xdr:row>
      <xdr:rowOff>66675</xdr:rowOff>
    </xdr:from>
    <xdr:ext cx="76200" cy="247650"/>
    <xdr:sp macro="" textlink="">
      <xdr:nvSpPr>
        <xdr:cNvPr id="134" name="Text Box 40">
          <a:extLst>
            <a:ext uri="{FF2B5EF4-FFF2-40B4-BE49-F238E27FC236}">
              <a16:creationId xmlns:a16="http://schemas.microsoft.com/office/drawing/2014/main" id="{9DA535BB-9835-40A3-B97A-2168FC8ED49C}"/>
            </a:ext>
          </a:extLst>
        </xdr:cNvPr>
        <xdr:cNvSpPr txBox="1">
          <a:spLocks noChangeArrowheads="1"/>
        </xdr:cNvSpPr>
      </xdr:nvSpPr>
      <xdr:spPr bwMode="auto">
        <a:xfrm>
          <a:off x="5715000" y="527113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77</xdr:row>
      <xdr:rowOff>66675</xdr:rowOff>
    </xdr:from>
    <xdr:ext cx="76200" cy="238125"/>
    <xdr:sp macro="" textlink="">
      <xdr:nvSpPr>
        <xdr:cNvPr id="135" name="Text Box 40">
          <a:extLst>
            <a:ext uri="{FF2B5EF4-FFF2-40B4-BE49-F238E27FC236}">
              <a16:creationId xmlns:a16="http://schemas.microsoft.com/office/drawing/2014/main" id="{C150782E-0E94-47EA-AE6D-C7823B8954D8}"/>
            </a:ext>
          </a:extLst>
        </xdr:cNvPr>
        <xdr:cNvSpPr txBox="1">
          <a:spLocks noChangeArrowheads="1"/>
        </xdr:cNvSpPr>
      </xdr:nvSpPr>
      <xdr:spPr bwMode="auto">
        <a:xfrm>
          <a:off x="5715000" y="3877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77</xdr:row>
      <xdr:rowOff>66675</xdr:rowOff>
    </xdr:from>
    <xdr:ext cx="76200" cy="209550"/>
    <xdr:sp macro="" textlink="">
      <xdr:nvSpPr>
        <xdr:cNvPr id="136" name="Text Box 5">
          <a:extLst>
            <a:ext uri="{FF2B5EF4-FFF2-40B4-BE49-F238E27FC236}">
              <a16:creationId xmlns:a16="http://schemas.microsoft.com/office/drawing/2014/main" id="{E7182997-536F-4B08-BE26-9427D47CD2F9}"/>
            </a:ext>
          </a:extLst>
        </xdr:cNvPr>
        <xdr:cNvSpPr txBox="1">
          <a:spLocks noChangeArrowheads="1"/>
        </xdr:cNvSpPr>
      </xdr:nvSpPr>
      <xdr:spPr bwMode="auto">
        <a:xfrm>
          <a:off x="5715000" y="3877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77</xdr:row>
      <xdr:rowOff>66675</xdr:rowOff>
    </xdr:from>
    <xdr:ext cx="76200" cy="247650"/>
    <xdr:sp macro="" textlink="">
      <xdr:nvSpPr>
        <xdr:cNvPr id="137" name="Text Box 40">
          <a:extLst>
            <a:ext uri="{FF2B5EF4-FFF2-40B4-BE49-F238E27FC236}">
              <a16:creationId xmlns:a16="http://schemas.microsoft.com/office/drawing/2014/main" id="{B28BF69E-9BC8-469E-8B7C-08DEB3F9E3DC}"/>
            </a:ext>
          </a:extLst>
        </xdr:cNvPr>
        <xdr:cNvSpPr txBox="1">
          <a:spLocks noChangeArrowheads="1"/>
        </xdr:cNvSpPr>
      </xdr:nvSpPr>
      <xdr:spPr bwMode="auto">
        <a:xfrm>
          <a:off x="5715000" y="387762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77</xdr:row>
      <xdr:rowOff>66675</xdr:rowOff>
    </xdr:from>
    <xdr:ext cx="76200" cy="238125"/>
    <xdr:sp macro="" textlink="">
      <xdr:nvSpPr>
        <xdr:cNvPr id="138" name="Text Box 40">
          <a:extLst>
            <a:ext uri="{FF2B5EF4-FFF2-40B4-BE49-F238E27FC236}">
              <a16:creationId xmlns:a16="http://schemas.microsoft.com/office/drawing/2014/main" id="{743287D3-A22F-4FBD-B82A-DC86F454BFCA}"/>
            </a:ext>
          </a:extLst>
        </xdr:cNvPr>
        <xdr:cNvSpPr txBox="1">
          <a:spLocks noChangeArrowheads="1"/>
        </xdr:cNvSpPr>
      </xdr:nvSpPr>
      <xdr:spPr bwMode="auto">
        <a:xfrm>
          <a:off x="5715000" y="3877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228600</xdr:colOff>
      <xdr:row>78</xdr:row>
      <xdr:rowOff>0</xdr:rowOff>
    </xdr:from>
    <xdr:ext cx="76200" cy="238125"/>
    <xdr:sp macro="" textlink="">
      <xdr:nvSpPr>
        <xdr:cNvPr id="139" name="Text Box 40">
          <a:extLst>
            <a:ext uri="{FF2B5EF4-FFF2-40B4-BE49-F238E27FC236}">
              <a16:creationId xmlns:a16="http://schemas.microsoft.com/office/drawing/2014/main" id="{C0D25072-DA46-4446-A80E-5D27B575CEF2}"/>
            </a:ext>
          </a:extLst>
        </xdr:cNvPr>
        <xdr:cNvSpPr txBox="1">
          <a:spLocks noChangeArrowheads="1"/>
        </xdr:cNvSpPr>
      </xdr:nvSpPr>
      <xdr:spPr bwMode="auto">
        <a:xfrm>
          <a:off x="10039350" y="389096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9550"/>
    <xdr:sp macro="" textlink="">
      <xdr:nvSpPr>
        <xdr:cNvPr id="140" name="Text Box 5">
          <a:extLst>
            <a:ext uri="{FF2B5EF4-FFF2-40B4-BE49-F238E27FC236}">
              <a16:creationId xmlns:a16="http://schemas.microsoft.com/office/drawing/2014/main" id="{5C9E7E01-B0A7-4F0A-B3E8-C3F962743175}"/>
            </a:ext>
          </a:extLst>
        </xdr:cNvPr>
        <xdr:cNvSpPr txBox="1">
          <a:spLocks noChangeArrowheads="1"/>
        </xdr:cNvSpPr>
      </xdr:nvSpPr>
      <xdr:spPr bwMode="auto">
        <a:xfrm>
          <a:off x="5715000" y="3890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47650"/>
    <xdr:sp macro="" textlink="">
      <xdr:nvSpPr>
        <xdr:cNvPr id="141" name="Text Box 40">
          <a:extLst>
            <a:ext uri="{FF2B5EF4-FFF2-40B4-BE49-F238E27FC236}">
              <a16:creationId xmlns:a16="http://schemas.microsoft.com/office/drawing/2014/main" id="{EE5F5CB8-D88D-4EB0-8162-1BCBD2823057}"/>
            </a:ext>
          </a:extLst>
        </xdr:cNvPr>
        <xdr:cNvSpPr txBox="1">
          <a:spLocks noChangeArrowheads="1"/>
        </xdr:cNvSpPr>
      </xdr:nvSpPr>
      <xdr:spPr bwMode="auto">
        <a:xfrm>
          <a:off x="5715000" y="389096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38125"/>
    <xdr:sp macro="" textlink="">
      <xdr:nvSpPr>
        <xdr:cNvPr id="142" name="Text Box 40">
          <a:extLst>
            <a:ext uri="{FF2B5EF4-FFF2-40B4-BE49-F238E27FC236}">
              <a16:creationId xmlns:a16="http://schemas.microsoft.com/office/drawing/2014/main" id="{D7DC904C-A54B-4920-A560-FD2F37F10EC1}"/>
            </a:ext>
          </a:extLst>
        </xdr:cNvPr>
        <xdr:cNvSpPr txBox="1">
          <a:spLocks noChangeArrowheads="1"/>
        </xdr:cNvSpPr>
      </xdr:nvSpPr>
      <xdr:spPr bwMode="auto">
        <a:xfrm>
          <a:off x="5715000" y="389096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09550"/>
    <xdr:sp macro="" textlink="">
      <xdr:nvSpPr>
        <xdr:cNvPr id="143" name="Text Box 5">
          <a:extLst>
            <a:ext uri="{FF2B5EF4-FFF2-40B4-BE49-F238E27FC236}">
              <a16:creationId xmlns:a16="http://schemas.microsoft.com/office/drawing/2014/main" id="{F86BF8F9-4C65-4A37-BD10-1723B848DD7A}"/>
            </a:ext>
          </a:extLst>
        </xdr:cNvPr>
        <xdr:cNvSpPr txBox="1">
          <a:spLocks noChangeArrowheads="1"/>
        </xdr:cNvSpPr>
      </xdr:nvSpPr>
      <xdr:spPr bwMode="auto">
        <a:xfrm>
          <a:off x="5715000" y="3890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47650"/>
    <xdr:sp macro="" textlink="">
      <xdr:nvSpPr>
        <xdr:cNvPr id="144" name="Text Box 40">
          <a:extLst>
            <a:ext uri="{FF2B5EF4-FFF2-40B4-BE49-F238E27FC236}">
              <a16:creationId xmlns:a16="http://schemas.microsoft.com/office/drawing/2014/main" id="{802103BB-2FEB-4D21-AECB-D4CEA4C8191C}"/>
            </a:ext>
          </a:extLst>
        </xdr:cNvPr>
        <xdr:cNvSpPr txBox="1">
          <a:spLocks noChangeArrowheads="1"/>
        </xdr:cNvSpPr>
      </xdr:nvSpPr>
      <xdr:spPr bwMode="auto">
        <a:xfrm>
          <a:off x="5715000" y="389096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238125"/>
    <xdr:sp macro="" textlink="">
      <xdr:nvSpPr>
        <xdr:cNvPr id="145" name="Text Box 40">
          <a:extLst>
            <a:ext uri="{FF2B5EF4-FFF2-40B4-BE49-F238E27FC236}">
              <a16:creationId xmlns:a16="http://schemas.microsoft.com/office/drawing/2014/main" id="{F0CFEE43-2A1E-45DA-95FD-2E373162AEB5}"/>
            </a:ext>
          </a:extLst>
        </xdr:cNvPr>
        <xdr:cNvSpPr txBox="1">
          <a:spLocks noChangeArrowheads="1"/>
        </xdr:cNvSpPr>
      </xdr:nvSpPr>
      <xdr:spPr bwMode="auto">
        <a:xfrm>
          <a:off x="5715000" y="389096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AGIS-PROEQTI%20bolo\xarjTaRricxva%20baRis%20bolo%20koreqtirebul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ituka\Desktop\x-bi\xarjTaRricxva%20baRis%20bolo%20koreqtirebu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განმარტებითი ბარათი"/>
      <sheetName val="nakrebi"/>
      <sheetName val="krebsiTi"/>
      <sheetName val="ob baRi"/>
      <sheetName val="samS baRi"/>
      <sheetName val="wyal-kanal"/>
      <sheetName val="eleqtro"/>
      <sheetName val="gaTboba1"/>
      <sheetName val="ვენტილაცია"/>
      <sheetName val="susti denebi"/>
      <sheetName val="samzareulos lifti"/>
      <sheetName val="ob saqvabe"/>
      <sheetName val="saqvabe samS."/>
      <sheetName val="saqvabis mowyobil."/>
      <sheetName val="ob samrecxao"/>
      <sheetName val="samrecxao samS. "/>
      <sheetName val="gaTboba samr"/>
      <sheetName val="wyal-kanal samr"/>
      <sheetName val="garewk"/>
      <sheetName val="gare el"/>
      <sheetName val="gazi"/>
      <sheetName val="keTilmowyoba"/>
      <sheetName val="Rob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ow r="18">
          <cell r="F18">
            <v>0.22430000000000003</v>
          </cell>
        </row>
        <row r="122">
          <cell r="F122">
            <v>54.5</v>
          </cell>
        </row>
      </sheetData>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განმარტებითი ბარათი"/>
      <sheetName val="nakrebi"/>
      <sheetName val="krebsiTi"/>
      <sheetName val="ob baRi"/>
      <sheetName val="samS baRi"/>
      <sheetName val="wyal-kanal"/>
      <sheetName val="eleqtro"/>
      <sheetName val="gaTboba1"/>
      <sheetName val="ვენტილაცია"/>
      <sheetName val="susti denebi"/>
      <sheetName val="samzareulos lifti"/>
      <sheetName val="ob saqvabe"/>
      <sheetName val="saqvabe samS."/>
      <sheetName val="saqvabis mowyobil."/>
      <sheetName val="ob samrecxao"/>
      <sheetName val="samrecxao samS. "/>
      <sheetName val="gaTboba samr"/>
      <sheetName val="wyal-kanal samr"/>
      <sheetName val="garewk"/>
      <sheetName val="gare el"/>
      <sheetName val="gazi"/>
      <sheetName val="keTilmowyoba"/>
      <sheetName val="Rob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8">
          <cell r="F18">
            <v>0.22430000000000003</v>
          </cell>
        </row>
      </sheetData>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F8"/>
  <sheetViews>
    <sheetView tabSelected="1" view="pageBreakPreview" zoomScaleNormal="100" zoomScaleSheetLayoutView="100" workbookViewId="0">
      <selection activeCell="F2" sqref="F2"/>
    </sheetView>
  </sheetViews>
  <sheetFormatPr defaultRowHeight="15.75"/>
  <cols>
    <col min="1" max="1" width="1.5703125" style="26" customWidth="1"/>
    <col min="2" max="2" width="33.140625" style="26" customWidth="1"/>
    <col min="3" max="3" width="10.140625" style="26" customWidth="1"/>
    <col min="4" max="4" width="55" style="26" customWidth="1"/>
    <col min="5" max="5" width="44.7109375" style="27" customWidth="1"/>
    <col min="6" max="6" width="14.7109375" style="26" customWidth="1"/>
    <col min="7" max="256" width="9.140625" style="26"/>
    <col min="257" max="257" width="1.5703125" style="26" customWidth="1"/>
    <col min="258" max="258" width="33.140625" style="26" customWidth="1"/>
    <col min="259" max="259" width="10.140625" style="26" customWidth="1"/>
    <col min="260" max="260" width="55" style="26" customWidth="1"/>
    <col min="261" max="261" width="43.42578125" style="26" customWidth="1"/>
    <col min="262" max="262" width="14.7109375" style="26" customWidth="1"/>
    <col min="263" max="512" width="9.140625" style="26"/>
    <col min="513" max="513" width="1.5703125" style="26" customWidth="1"/>
    <col min="514" max="514" width="33.140625" style="26" customWidth="1"/>
    <col min="515" max="515" width="10.140625" style="26" customWidth="1"/>
    <col min="516" max="516" width="55" style="26" customWidth="1"/>
    <col min="517" max="517" width="43.42578125" style="26" customWidth="1"/>
    <col min="518" max="518" width="14.7109375" style="26" customWidth="1"/>
    <col min="519" max="768" width="9.140625" style="26"/>
    <col min="769" max="769" width="1.5703125" style="26" customWidth="1"/>
    <col min="770" max="770" width="33.140625" style="26" customWidth="1"/>
    <col min="771" max="771" width="10.140625" style="26" customWidth="1"/>
    <col min="772" max="772" width="55" style="26" customWidth="1"/>
    <col min="773" max="773" width="43.42578125" style="26" customWidth="1"/>
    <col min="774" max="774" width="14.7109375" style="26" customWidth="1"/>
    <col min="775" max="1024" width="9.140625" style="26"/>
    <col min="1025" max="1025" width="1.5703125" style="26" customWidth="1"/>
    <col min="1026" max="1026" width="33.140625" style="26" customWidth="1"/>
    <col min="1027" max="1027" width="10.140625" style="26" customWidth="1"/>
    <col min="1028" max="1028" width="55" style="26" customWidth="1"/>
    <col min="1029" max="1029" width="43.42578125" style="26" customWidth="1"/>
    <col min="1030" max="1030" width="14.7109375" style="26" customWidth="1"/>
    <col min="1031" max="1280" width="9.140625" style="26"/>
    <col min="1281" max="1281" width="1.5703125" style="26" customWidth="1"/>
    <col min="1282" max="1282" width="33.140625" style="26" customWidth="1"/>
    <col min="1283" max="1283" width="10.140625" style="26" customWidth="1"/>
    <col min="1284" max="1284" width="55" style="26" customWidth="1"/>
    <col min="1285" max="1285" width="43.42578125" style="26" customWidth="1"/>
    <col min="1286" max="1286" width="14.7109375" style="26" customWidth="1"/>
    <col min="1287" max="1536" width="9.140625" style="26"/>
    <col min="1537" max="1537" width="1.5703125" style="26" customWidth="1"/>
    <col min="1538" max="1538" width="33.140625" style="26" customWidth="1"/>
    <col min="1539" max="1539" width="10.140625" style="26" customWidth="1"/>
    <col min="1540" max="1540" width="55" style="26" customWidth="1"/>
    <col min="1541" max="1541" width="43.42578125" style="26" customWidth="1"/>
    <col min="1542" max="1542" width="14.7109375" style="26" customWidth="1"/>
    <col min="1543" max="1792" width="9.140625" style="26"/>
    <col min="1793" max="1793" width="1.5703125" style="26" customWidth="1"/>
    <col min="1794" max="1794" width="33.140625" style="26" customWidth="1"/>
    <col min="1795" max="1795" width="10.140625" style="26" customWidth="1"/>
    <col min="1796" max="1796" width="55" style="26" customWidth="1"/>
    <col min="1797" max="1797" width="43.42578125" style="26" customWidth="1"/>
    <col min="1798" max="1798" width="14.7109375" style="26" customWidth="1"/>
    <col min="1799" max="2048" width="9.140625" style="26"/>
    <col min="2049" max="2049" width="1.5703125" style="26" customWidth="1"/>
    <col min="2050" max="2050" width="33.140625" style="26" customWidth="1"/>
    <col min="2051" max="2051" width="10.140625" style="26" customWidth="1"/>
    <col min="2052" max="2052" width="55" style="26" customWidth="1"/>
    <col min="2053" max="2053" width="43.42578125" style="26" customWidth="1"/>
    <col min="2054" max="2054" width="14.7109375" style="26" customWidth="1"/>
    <col min="2055" max="2304" width="9.140625" style="26"/>
    <col min="2305" max="2305" width="1.5703125" style="26" customWidth="1"/>
    <col min="2306" max="2306" width="33.140625" style="26" customWidth="1"/>
    <col min="2307" max="2307" width="10.140625" style="26" customWidth="1"/>
    <col min="2308" max="2308" width="55" style="26" customWidth="1"/>
    <col min="2309" max="2309" width="43.42578125" style="26" customWidth="1"/>
    <col min="2310" max="2310" width="14.7109375" style="26" customWidth="1"/>
    <col min="2311" max="2560" width="9.140625" style="26"/>
    <col min="2561" max="2561" width="1.5703125" style="26" customWidth="1"/>
    <col min="2562" max="2562" width="33.140625" style="26" customWidth="1"/>
    <col min="2563" max="2563" width="10.140625" style="26" customWidth="1"/>
    <col min="2564" max="2564" width="55" style="26" customWidth="1"/>
    <col min="2565" max="2565" width="43.42578125" style="26" customWidth="1"/>
    <col min="2566" max="2566" width="14.7109375" style="26" customWidth="1"/>
    <col min="2567" max="2816" width="9.140625" style="26"/>
    <col min="2817" max="2817" width="1.5703125" style="26" customWidth="1"/>
    <col min="2818" max="2818" width="33.140625" style="26" customWidth="1"/>
    <col min="2819" max="2819" width="10.140625" style="26" customWidth="1"/>
    <col min="2820" max="2820" width="55" style="26" customWidth="1"/>
    <col min="2821" max="2821" width="43.42578125" style="26" customWidth="1"/>
    <col min="2822" max="2822" width="14.7109375" style="26" customWidth="1"/>
    <col min="2823" max="3072" width="9.140625" style="26"/>
    <col min="3073" max="3073" width="1.5703125" style="26" customWidth="1"/>
    <col min="3074" max="3074" width="33.140625" style="26" customWidth="1"/>
    <col min="3075" max="3075" width="10.140625" style="26" customWidth="1"/>
    <col min="3076" max="3076" width="55" style="26" customWidth="1"/>
    <col min="3077" max="3077" width="43.42578125" style="26" customWidth="1"/>
    <col min="3078" max="3078" width="14.7109375" style="26" customWidth="1"/>
    <col min="3079" max="3328" width="9.140625" style="26"/>
    <col min="3329" max="3329" width="1.5703125" style="26" customWidth="1"/>
    <col min="3330" max="3330" width="33.140625" style="26" customWidth="1"/>
    <col min="3331" max="3331" width="10.140625" style="26" customWidth="1"/>
    <col min="3332" max="3332" width="55" style="26" customWidth="1"/>
    <col min="3333" max="3333" width="43.42578125" style="26" customWidth="1"/>
    <col min="3334" max="3334" width="14.7109375" style="26" customWidth="1"/>
    <col min="3335" max="3584" width="9.140625" style="26"/>
    <col min="3585" max="3585" width="1.5703125" style="26" customWidth="1"/>
    <col min="3586" max="3586" width="33.140625" style="26" customWidth="1"/>
    <col min="3587" max="3587" width="10.140625" style="26" customWidth="1"/>
    <col min="3588" max="3588" width="55" style="26" customWidth="1"/>
    <col min="3589" max="3589" width="43.42578125" style="26" customWidth="1"/>
    <col min="3590" max="3590" width="14.7109375" style="26" customWidth="1"/>
    <col min="3591" max="3840" width="9.140625" style="26"/>
    <col min="3841" max="3841" width="1.5703125" style="26" customWidth="1"/>
    <col min="3842" max="3842" width="33.140625" style="26" customWidth="1"/>
    <col min="3843" max="3843" width="10.140625" style="26" customWidth="1"/>
    <col min="3844" max="3844" width="55" style="26" customWidth="1"/>
    <col min="3845" max="3845" width="43.42578125" style="26" customWidth="1"/>
    <col min="3846" max="3846" width="14.7109375" style="26" customWidth="1"/>
    <col min="3847" max="4096" width="9.140625" style="26"/>
    <col min="4097" max="4097" width="1.5703125" style="26" customWidth="1"/>
    <col min="4098" max="4098" width="33.140625" style="26" customWidth="1"/>
    <col min="4099" max="4099" width="10.140625" style="26" customWidth="1"/>
    <col min="4100" max="4100" width="55" style="26" customWidth="1"/>
    <col min="4101" max="4101" width="43.42578125" style="26" customWidth="1"/>
    <col min="4102" max="4102" width="14.7109375" style="26" customWidth="1"/>
    <col min="4103" max="4352" width="9.140625" style="26"/>
    <col min="4353" max="4353" width="1.5703125" style="26" customWidth="1"/>
    <col min="4354" max="4354" width="33.140625" style="26" customWidth="1"/>
    <col min="4355" max="4355" width="10.140625" style="26" customWidth="1"/>
    <col min="4356" max="4356" width="55" style="26" customWidth="1"/>
    <col min="4357" max="4357" width="43.42578125" style="26" customWidth="1"/>
    <col min="4358" max="4358" width="14.7109375" style="26" customWidth="1"/>
    <col min="4359" max="4608" width="9.140625" style="26"/>
    <col min="4609" max="4609" width="1.5703125" style="26" customWidth="1"/>
    <col min="4610" max="4610" width="33.140625" style="26" customWidth="1"/>
    <col min="4611" max="4611" width="10.140625" style="26" customWidth="1"/>
    <col min="4612" max="4612" width="55" style="26" customWidth="1"/>
    <col min="4613" max="4613" width="43.42578125" style="26" customWidth="1"/>
    <col min="4614" max="4614" width="14.7109375" style="26" customWidth="1"/>
    <col min="4615" max="4864" width="9.140625" style="26"/>
    <col min="4865" max="4865" width="1.5703125" style="26" customWidth="1"/>
    <col min="4866" max="4866" width="33.140625" style="26" customWidth="1"/>
    <col min="4867" max="4867" width="10.140625" style="26" customWidth="1"/>
    <col min="4868" max="4868" width="55" style="26" customWidth="1"/>
    <col min="4869" max="4869" width="43.42578125" style="26" customWidth="1"/>
    <col min="4870" max="4870" width="14.7109375" style="26" customWidth="1"/>
    <col min="4871" max="5120" width="9.140625" style="26"/>
    <col min="5121" max="5121" width="1.5703125" style="26" customWidth="1"/>
    <col min="5122" max="5122" width="33.140625" style="26" customWidth="1"/>
    <col min="5123" max="5123" width="10.140625" style="26" customWidth="1"/>
    <col min="5124" max="5124" width="55" style="26" customWidth="1"/>
    <col min="5125" max="5125" width="43.42578125" style="26" customWidth="1"/>
    <col min="5126" max="5126" width="14.7109375" style="26" customWidth="1"/>
    <col min="5127" max="5376" width="9.140625" style="26"/>
    <col min="5377" max="5377" width="1.5703125" style="26" customWidth="1"/>
    <col min="5378" max="5378" width="33.140625" style="26" customWidth="1"/>
    <col min="5379" max="5379" width="10.140625" style="26" customWidth="1"/>
    <col min="5380" max="5380" width="55" style="26" customWidth="1"/>
    <col min="5381" max="5381" width="43.42578125" style="26" customWidth="1"/>
    <col min="5382" max="5382" width="14.7109375" style="26" customWidth="1"/>
    <col min="5383" max="5632" width="9.140625" style="26"/>
    <col min="5633" max="5633" width="1.5703125" style="26" customWidth="1"/>
    <col min="5634" max="5634" width="33.140625" style="26" customWidth="1"/>
    <col min="5635" max="5635" width="10.140625" style="26" customWidth="1"/>
    <col min="5636" max="5636" width="55" style="26" customWidth="1"/>
    <col min="5637" max="5637" width="43.42578125" style="26" customWidth="1"/>
    <col min="5638" max="5638" width="14.7109375" style="26" customWidth="1"/>
    <col min="5639" max="5888" width="9.140625" style="26"/>
    <col min="5889" max="5889" width="1.5703125" style="26" customWidth="1"/>
    <col min="5890" max="5890" width="33.140625" style="26" customWidth="1"/>
    <col min="5891" max="5891" width="10.140625" style="26" customWidth="1"/>
    <col min="5892" max="5892" width="55" style="26" customWidth="1"/>
    <col min="5893" max="5893" width="43.42578125" style="26" customWidth="1"/>
    <col min="5894" max="5894" width="14.7109375" style="26" customWidth="1"/>
    <col min="5895" max="6144" width="9.140625" style="26"/>
    <col min="6145" max="6145" width="1.5703125" style="26" customWidth="1"/>
    <col min="6146" max="6146" width="33.140625" style="26" customWidth="1"/>
    <col min="6147" max="6147" width="10.140625" style="26" customWidth="1"/>
    <col min="6148" max="6148" width="55" style="26" customWidth="1"/>
    <col min="6149" max="6149" width="43.42578125" style="26" customWidth="1"/>
    <col min="6150" max="6150" width="14.7109375" style="26" customWidth="1"/>
    <col min="6151" max="6400" width="9.140625" style="26"/>
    <col min="6401" max="6401" width="1.5703125" style="26" customWidth="1"/>
    <col min="6402" max="6402" width="33.140625" style="26" customWidth="1"/>
    <col min="6403" max="6403" width="10.140625" style="26" customWidth="1"/>
    <col min="6404" max="6404" width="55" style="26" customWidth="1"/>
    <col min="6405" max="6405" width="43.42578125" style="26" customWidth="1"/>
    <col min="6406" max="6406" width="14.7109375" style="26" customWidth="1"/>
    <col min="6407" max="6656" width="9.140625" style="26"/>
    <col min="6657" max="6657" width="1.5703125" style="26" customWidth="1"/>
    <col min="6658" max="6658" width="33.140625" style="26" customWidth="1"/>
    <col min="6659" max="6659" width="10.140625" style="26" customWidth="1"/>
    <col min="6660" max="6660" width="55" style="26" customWidth="1"/>
    <col min="6661" max="6661" width="43.42578125" style="26" customWidth="1"/>
    <col min="6662" max="6662" width="14.7109375" style="26" customWidth="1"/>
    <col min="6663" max="6912" width="9.140625" style="26"/>
    <col min="6913" max="6913" width="1.5703125" style="26" customWidth="1"/>
    <col min="6914" max="6914" width="33.140625" style="26" customWidth="1"/>
    <col min="6915" max="6915" width="10.140625" style="26" customWidth="1"/>
    <col min="6916" max="6916" width="55" style="26" customWidth="1"/>
    <col min="6917" max="6917" width="43.42578125" style="26" customWidth="1"/>
    <col min="6918" max="6918" width="14.7109375" style="26" customWidth="1"/>
    <col min="6919" max="7168" width="9.140625" style="26"/>
    <col min="7169" max="7169" width="1.5703125" style="26" customWidth="1"/>
    <col min="7170" max="7170" width="33.140625" style="26" customWidth="1"/>
    <col min="7171" max="7171" width="10.140625" style="26" customWidth="1"/>
    <col min="7172" max="7172" width="55" style="26" customWidth="1"/>
    <col min="7173" max="7173" width="43.42578125" style="26" customWidth="1"/>
    <col min="7174" max="7174" width="14.7109375" style="26" customWidth="1"/>
    <col min="7175" max="7424" width="9.140625" style="26"/>
    <col min="7425" max="7425" width="1.5703125" style="26" customWidth="1"/>
    <col min="7426" max="7426" width="33.140625" style="26" customWidth="1"/>
    <col min="7427" max="7427" width="10.140625" style="26" customWidth="1"/>
    <col min="7428" max="7428" width="55" style="26" customWidth="1"/>
    <col min="7429" max="7429" width="43.42578125" style="26" customWidth="1"/>
    <col min="7430" max="7430" width="14.7109375" style="26" customWidth="1"/>
    <col min="7431" max="7680" width="9.140625" style="26"/>
    <col min="7681" max="7681" width="1.5703125" style="26" customWidth="1"/>
    <col min="7682" max="7682" width="33.140625" style="26" customWidth="1"/>
    <col min="7683" max="7683" width="10.140625" style="26" customWidth="1"/>
    <col min="7684" max="7684" width="55" style="26" customWidth="1"/>
    <col min="7685" max="7685" width="43.42578125" style="26" customWidth="1"/>
    <col min="7686" max="7686" width="14.7109375" style="26" customWidth="1"/>
    <col min="7687" max="7936" width="9.140625" style="26"/>
    <col min="7937" max="7937" width="1.5703125" style="26" customWidth="1"/>
    <col min="7938" max="7938" width="33.140625" style="26" customWidth="1"/>
    <col min="7939" max="7939" width="10.140625" style="26" customWidth="1"/>
    <col min="7940" max="7940" width="55" style="26" customWidth="1"/>
    <col min="7941" max="7941" width="43.42578125" style="26" customWidth="1"/>
    <col min="7942" max="7942" width="14.7109375" style="26" customWidth="1"/>
    <col min="7943" max="8192" width="9.140625" style="26"/>
    <col min="8193" max="8193" width="1.5703125" style="26" customWidth="1"/>
    <col min="8194" max="8194" width="33.140625" style="26" customWidth="1"/>
    <col min="8195" max="8195" width="10.140625" style="26" customWidth="1"/>
    <col min="8196" max="8196" width="55" style="26" customWidth="1"/>
    <col min="8197" max="8197" width="43.42578125" style="26" customWidth="1"/>
    <col min="8198" max="8198" width="14.7109375" style="26" customWidth="1"/>
    <col min="8199" max="8448" width="9.140625" style="26"/>
    <col min="8449" max="8449" width="1.5703125" style="26" customWidth="1"/>
    <col min="8450" max="8450" width="33.140625" style="26" customWidth="1"/>
    <col min="8451" max="8451" width="10.140625" style="26" customWidth="1"/>
    <col min="8452" max="8452" width="55" style="26" customWidth="1"/>
    <col min="8453" max="8453" width="43.42578125" style="26" customWidth="1"/>
    <col min="8454" max="8454" width="14.7109375" style="26" customWidth="1"/>
    <col min="8455" max="8704" width="9.140625" style="26"/>
    <col min="8705" max="8705" width="1.5703125" style="26" customWidth="1"/>
    <col min="8706" max="8706" width="33.140625" style="26" customWidth="1"/>
    <col min="8707" max="8707" width="10.140625" style="26" customWidth="1"/>
    <col min="8708" max="8708" width="55" style="26" customWidth="1"/>
    <col min="8709" max="8709" width="43.42578125" style="26" customWidth="1"/>
    <col min="8710" max="8710" width="14.7109375" style="26" customWidth="1"/>
    <col min="8711" max="8960" width="9.140625" style="26"/>
    <col min="8961" max="8961" width="1.5703125" style="26" customWidth="1"/>
    <col min="8962" max="8962" width="33.140625" style="26" customWidth="1"/>
    <col min="8963" max="8963" width="10.140625" style="26" customWidth="1"/>
    <col min="8964" max="8964" width="55" style="26" customWidth="1"/>
    <col min="8965" max="8965" width="43.42578125" style="26" customWidth="1"/>
    <col min="8966" max="8966" width="14.7109375" style="26" customWidth="1"/>
    <col min="8967" max="9216" width="9.140625" style="26"/>
    <col min="9217" max="9217" width="1.5703125" style="26" customWidth="1"/>
    <col min="9218" max="9218" width="33.140625" style="26" customWidth="1"/>
    <col min="9219" max="9219" width="10.140625" style="26" customWidth="1"/>
    <col min="9220" max="9220" width="55" style="26" customWidth="1"/>
    <col min="9221" max="9221" width="43.42578125" style="26" customWidth="1"/>
    <col min="9222" max="9222" width="14.7109375" style="26" customWidth="1"/>
    <col min="9223" max="9472" width="9.140625" style="26"/>
    <col min="9473" max="9473" width="1.5703125" style="26" customWidth="1"/>
    <col min="9474" max="9474" width="33.140625" style="26" customWidth="1"/>
    <col min="9475" max="9475" width="10.140625" style="26" customWidth="1"/>
    <col min="9476" max="9476" width="55" style="26" customWidth="1"/>
    <col min="9477" max="9477" width="43.42578125" style="26" customWidth="1"/>
    <col min="9478" max="9478" width="14.7109375" style="26" customWidth="1"/>
    <col min="9479" max="9728" width="9.140625" style="26"/>
    <col min="9729" max="9729" width="1.5703125" style="26" customWidth="1"/>
    <col min="9730" max="9730" width="33.140625" style="26" customWidth="1"/>
    <col min="9731" max="9731" width="10.140625" style="26" customWidth="1"/>
    <col min="9732" max="9732" width="55" style="26" customWidth="1"/>
    <col min="9733" max="9733" width="43.42578125" style="26" customWidth="1"/>
    <col min="9734" max="9734" width="14.7109375" style="26" customWidth="1"/>
    <col min="9735" max="9984" width="9.140625" style="26"/>
    <col min="9985" max="9985" width="1.5703125" style="26" customWidth="1"/>
    <col min="9986" max="9986" width="33.140625" style="26" customWidth="1"/>
    <col min="9987" max="9987" width="10.140625" style="26" customWidth="1"/>
    <col min="9988" max="9988" width="55" style="26" customWidth="1"/>
    <col min="9989" max="9989" width="43.42578125" style="26" customWidth="1"/>
    <col min="9990" max="9990" width="14.7109375" style="26" customWidth="1"/>
    <col min="9991" max="10240" width="9.140625" style="26"/>
    <col min="10241" max="10241" width="1.5703125" style="26" customWidth="1"/>
    <col min="10242" max="10242" width="33.140625" style="26" customWidth="1"/>
    <col min="10243" max="10243" width="10.140625" style="26" customWidth="1"/>
    <col min="10244" max="10244" width="55" style="26" customWidth="1"/>
    <col min="10245" max="10245" width="43.42578125" style="26" customWidth="1"/>
    <col min="10246" max="10246" width="14.7109375" style="26" customWidth="1"/>
    <col min="10247" max="10496" width="9.140625" style="26"/>
    <col min="10497" max="10497" width="1.5703125" style="26" customWidth="1"/>
    <col min="10498" max="10498" width="33.140625" style="26" customWidth="1"/>
    <col min="10499" max="10499" width="10.140625" style="26" customWidth="1"/>
    <col min="10500" max="10500" width="55" style="26" customWidth="1"/>
    <col min="10501" max="10501" width="43.42578125" style="26" customWidth="1"/>
    <col min="10502" max="10502" width="14.7109375" style="26" customWidth="1"/>
    <col min="10503" max="10752" width="9.140625" style="26"/>
    <col min="10753" max="10753" width="1.5703125" style="26" customWidth="1"/>
    <col min="10754" max="10754" width="33.140625" style="26" customWidth="1"/>
    <col min="10755" max="10755" width="10.140625" style="26" customWidth="1"/>
    <col min="10756" max="10756" width="55" style="26" customWidth="1"/>
    <col min="10757" max="10757" width="43.42578125" style="26" customWidth="1"/>
    <col min="10758" max="10758" width="14.7109375" style="26" customWidth="1"/>
    <col min="10759" max="11008" width="9.140625" style="26"/>
    <col min="11009" max="11009" width="1.5703125" style="26" customWidth="1"/>
    <col min="11010" max="11010" width="33.140625" style="26" customWidth="1"/>
    <col min="11011" max="11011" width="10.140625" style="26" customWidth="1"/>
    <col min="11012" max="11012" width="55" style="26" customWidth="1"/>
    <col min="11013" max="11013" width="43.42578125" style="26" customWidth="1"/>
    <col min="11014" max="11014" width="14.7109375" style="26" customWidth="1"/>
    <col min="11015" max="11264" width="9.140625" style="26"/>
    <col min="11265" max="11265" width="1.5703125" style="26" customWidth="1"/>
    <col min="11266" max="11266" width="33.140625" style="26" customWidth="1"/>
    <col min="11267" max="11267" width="10.140625" style="26" customWidth="1"/>
    <col min="11268" max="11268" width="55" style="26" customWidth="1"/>
    <col min="11269" max="11269" width="43.42578125" style="26" customWidth="1"/>
    <col min="11270" max="11270" width="14.7109375" style="26" customWidth="1"/>
    <col min="11271" max="11520" width="9.140625" style="26"/>
    <col min="11521" max="11521" width="1.5703125" style="26" customWidth="1"/>
    <col min="11522" max="11522" width="33.140625" style="26" customWidth="1"/>
    <col min="11523" max="11523" width="10.140625" style="26" customWidth="1"/>
    <col min="11524" max="11524" width="55" style="26" customWidth="1"/>
    <col min="11525" max="11525" width="43.42578125" style="26" customWidth="1"/>
    <col min="11526" max="11526" width="14.7109375" style="26" customWidth="1"/>
    <col min="11527" max="11776" width="9.140625" style="26"/>
    <col min="11777" max="11777" width="1.5703125" style="26" customWidth="1"/>
    <col min="11778" max="11778" width="33.140625" style="26" customWidth="1"/>
    <col min="11779" max="11779" width="10.140625" style="26" customWidth="1"/>
    <col min="11780" max="11780" width="55" style="26" customWidth="1"/>
    <col min="11781" max="11781" width="43.42578125" style="26" customWidth="1"/>
    <col min="11782" max="11782" width="14.7109375" style="26" customWidth="1"/>
    <col min="11783" max="12032" width="9.140625" style="26"/>
    <col min="12033" max="12033" width="1.5703125" style="26" customWidth="1"/>
    <col min="12034" max="12034" width="33.140625" style="26" customWidth="1"/>
    <col min="12035" max="12035" width="10.140625" style="26" customWidth="1"/>
    <col min="12036" max="12036" width="55" style="26" customWidth="1"/>
    <col min="12037" max="12037" width="43.42578125" style="26" customWidth="1"/>
    <col min="12038" max="12038" width="14.7109375" style="26" customWidth="1"/>
    <col min="12039" max="12288" width="9.140625" style="26"/>
    <col min="12289" max="12289" width="1.5703125" style="26" customWidth="1"/>
    <col min="12290" max="12290" width="33.140625" style="26" customWidth="1"/>
    <col min="12291" max="12291" width="10.140625" style="26" customWidth="1"/>
    <col min="12292" max="12292" width="55" style="26" customWidth="1"/>
    <col min="12293" max="12293" width="43.42578125" style="26" customWidth="1"/>
    <col min="12294" max="12294" width="14.7109375" style="26" customWidth="1"/>
    <col min="12295" max="12544" width="9.140625" style="26"/>
    <col min="12545" max="12545" width="1.5703125" style="26" customWidth="1"/>
    <col min="12546" max="12546" width="33.140625" style="26" customWidth="1"/>
    <col min="12547" max="12547" width="10.140625" style="26" customWidth="1"/>
    <col min="12548" max="12548" width="55" style="26" customWidth="1"/>
    <col min="12549" max="12549" width="43.42578125" style="26" customWidth="1"/>
    <col min="12550" max="12550" width="14.7109375" style="26" customWidth="1"/>
    <col min="12551" max="12800" width="9.140625" style="26"/>
    <col min="12801" max="12801" width="1.5703125" style="26" customWidth="1"/>
    <col min="12802" max="12802" width="33.140625" style="26" customWidth="1"/>
    <col min="12803" max="12803" width="10.140625" style="26" customWidth="1"/>
    <col min="12804" max="12804" width="55" style="26" customWidth="1"/>
    <col min="12805" max="12805" width="43.42578125" style="26" customWidth="1"/>
    <col min="12806" max="12806" width="14.7109375" style="26" customWidth="1"/>
    <col min="12807" max="13056" width="9.140625" style="26"/>
    <col min="13057" max="13057" width="1.5703125" style="26" customWidth="1"/>
    <col min="13058" max="13058" width="33.140625" style="26" customWidth="1"/>
    <col min="13059" max="13059" width="10.140625" style="26" customWidth="1"/>
    <col min="13060" max="13060" width="55" style="26" customWidth="1"/>
    <col min="13061" max="13061" width="43.42578125" style="26" customWidth="1"/>
    <col min="13062" max="13062" width="14.7109375" style="26" customWidth="1"/>
    <col min="13063" max="13312" width="9.140625" style="26"/>
    <col min="13313" max="13313" width="1.5703125" style="26" customWidth="1"/>
    <col min="13314" max="13314" width="33.140625" style="26" customWidth="1"/>
    <col min="13315" max="13315" width="10.140625" style="26" customWidth="1"/>
    <col min="13316" max="13316" width="55" style="26" customWidth="1"/>
    <col min="13317" max="13317" width="43.42578125" style="26" customWidth="1"/>
    <col min="13318" max="13318" width="14.7109375" style="26" customWidth="1"/>
    <col min="13319" max="13568" width="9.140625" style="26"/>
    <col min="13569" max="13569" width="1.5703125" style="26" customWidth="1"/>
    <col min="13570" max="13570" width="33.140625" style="26" customWidth="1"/>
    <col min="13571" max="13571" width="10.140625" style="26" customWidth="1"/>
    <col min="13572" max="13572" width="55" style="26" customWidth="1"/>
    <col min="13573" max="13573" width="43.42578125" style="26" customWidth="1"/>
    <col min="13574" max="13574" width="14.7109375" style="26" customWidth="1"/>
    <col min="13575" max="13824" width="9.140625" style="26"/>
    <col min="13825" max="13825" width="1.5703125" style="26" customWidth="1"/>
    <col min="13826" max="13826" width="33.140625" style="26" customWidth="1"/>
    <col min="13827" max="13827" width="10.140625" style="26" customWidth="1"/>
    <col min="13828" max="13828" width="55" style="26" customWidth="1"/>
    <col min="13829" max="13829" width="43.42578125" style="26" customWidth="1"/>
    <col min="13830" max="13830" width="14.7109375" style="26" customWidth="1"/>
    <col min="13831" max="14080" width="9.140625" style="26"/>
    <col min="14081" max="14081" width="1.5703125" style="26" customWidth="1"/>
    <col min="14082" max="14082" width="33.140625" style="26" customWidth="1"/>
    <col min="14083" max="14083" width="10.140625" style="26" customWidth="1"/>
    <col min="14084" max="14084" width="55" style="26" customWidth="1"/>
    <col min="14085" max="14085" width="43.42578125" style="26" customWidth="1"/>
    <col min="14086" max="14086" width="14.7109375" style="26" customWidth="1"/>
    <col min="14087" max="14336" width="9.140625" style="26"/>
    <col min="14337" max="14337" width="1.5703125" style="26" customWidth="1"/>
    <col min="14338" max="14338" width="33.140625" style="26" customWidth="1"/>
    <col min="14339" max="14339" width="10.140625" style="26" customWidth="1"/>
    <col min="14340" max="14340" width="55" style="26" customWidth="1"/>
    <col min="14341" max="14341" width="43.42578125" style="26" customWidth="1"/>
    <col min="14342" max="14342" width="14.7109375" style="26" customWidth="1"/>
    <col min="14343" max="14592" width="9.140625" style="26"/>
    <col min="14593" max="14593" width="1.5703125" style="26" customWidth="1"/>
    <col min="14594" max="14594" width="33.140625" style="26" customWidth="1"/>
    <col min="14595" max="14595" width="10.140625" style="26" customWidth="1"/>
    <col min="14596" max="14596" width="55" style="26" customWidth="1"/>
    <col min="14597" max="14597" width="43.42578125" style="26" customWidth="1"/>
    <col min="14598" max="14598" width="14.7109375" style="26" customWidth="1"/>
    <col min="14599" max="14848" width="9.140625" style="26"/>
    <col min="14849" max="14849" width="1.5703125" style="26" customWidth="1"/>
    <col min="14850" max="14850" width="33.140625" style="26" customWidth="1"/>
    <col min="14851" max="14851" width="10.140625" style="26" customWidth="1"/>
    <col min="14852" max="14852" width="55" style="26" customWidth="1"/>
    <col min="14853" max="14853" width="43.42578125" style="26" customWidth="1"/>
    <col min="14854" max="14854" width="14.7109375" style="26" customWidth="1"/>
    <col min="14855" max="15104" width="9.140625" style="26"/>
    <col min="15105" max="15105" width="1.5703125" style="26" customWidth="1"/>
    <col min="15106" max="15106" width="33.140625" style="26" customWidth="1"/>
    <col min="15107" max="15107" width="10.140625" style="26" customWidth="1"/>
    <col min="15108" max="15108" width="55" style="26" customWidth="1"/>
    <col min="15109" max="15109" width="43.42578125" style="26" customWidth="1"/>
    <col min="15110" max="15110" width="14.7109375" style="26" customWidth="1"/>
    <col min="15111" max="15360" width="9.140625" style="26"/>
    <col min="15361" max="15361" width="1.5703125" style="26" customWidth="1"/>
    <col min="15362" max="15362" width="33.140625" style="26" customWidth="1"/>
    <col min="15363" max="15363" width="10.140625" style="26" customWidth="1"/>
    <col min="15364" max="15364" width="55" style="26" customWidth="1"/>
    <col min="15365" max="15365" width="43.42578125" style="26" customWidth="1"/>
    <col min="15366" max="15366" width="14.7109375" style="26" customWidth="1"/>
    <col min="15367" max="15616" width="9.140625" style="26"/>
    <col min="15617" max="15617" width="1.5703125" style="26" customWidth="1"/>
    <col min="15618" max="15618" width="33.140625" style="26" customWidth="1"/>
    <col min="15619" max="15619" width="10.140625" style="26" customWidth="1"/>
    <col min="15620" max="15620" width="55" style="26" customWidth="1"/>
    <col min="15621" max="15621" width="43.42578125" style="26" customWidth="1"/>
    <col min="15622" max="15622" width="14.7109375" style="26" customWidth="1"/>
    <col min="15623" max="15872" width="9.140625" style="26"/>
    <col min="15873" max="15873" width="1.5703125" style="26" customWidth="1"/>
    <col min="15874" max="15874" width="33.140625" style="26" customWidth="1"/>
    <col min="15875" max="15875" width="10.140625" style="26" customWidth="1"/>
    <col min="15876" max="15876" width="55" style="26" customWidth="1"/>
    <col min="15877" max="15877" width="43.42578125" style="26" customWidth="1"/>
    <col min="15878" max="15878" width="14.7109375" style="26" customWidth="1"/>
    <col min="15879" max="16128" width="9.140625" style="26"/>
    <col min="16129" max="16129" width="1.5703125" style="26" customWidth="1"/>
    <col min="16130" max="16130" width="33.140625" style="26" customWidth="1"/>
    <col min="16131" max="16131" width="10.140625" style="26" customWidth="1"/>
    <col min="16132" max="16132" width="55" style="26" customWidth="1"/>
    <col min="16133" max="16133" width="43.42578125" style="26" customWidth="1"/>
    <col min="16134" max="16134" width="14.7109375" style="26" customWidth="1"/>
    <col min="16135" max="16384" width="9.140625" style="26"/>
  </cols>
  <sheetData>
    <row r="2" spans="1:6" s="21" customFormat="1" ht="25.15" customHeight="1">
      <c r="A2" s="1452" t="s">
        <v>74</v>
      </c>
      <c r="B2" s="1452"/>
      <c r="C2" s="1452"/>
      <c r="D2" s="1452"/>
      <c r="E2" s="1452"/>
    </row>
    <row r="3" spans="1:6" s="21" customFormat="1" ht="73.5" customHeight="1">
      <c r="A3" s="1453" t="s">
        <v>98</v>
      </c>
      <c r="B3" s="1454"/>
      <c r="C3" s="1454"/>
      <c r="D3" s="1454"/>
      <c r="E3" s="1454"/>
      <c r="F3" s="22"/>
    </row>
    <row r="4" spans="1:6" s="21" customFormat="1" ht="70.5" customHeight="1">
      <c r="A4" s="1455" t="s">
        <v>99</v>
      </c>
      <c r="B4" s="1455"/>
      <c r="C4" s="1455"/>
      <c r="D4" s="1455"/>
      <c r="E4" s="1455"/>
      <c r="F4" s="22"/>
    </row>
    <row r="5" spans="1:6" s="21" customFormat="1" ht="18.75" customHeight="1">
      <c r="A5" s="1453" t="s">
        <v>100</v>
      </c>
      <c r="B5" s="1453"/>
      <c r="C5" s="1453"/>
      <c r="D5" s="1453"/>
      <c r="E5" s="1453"/>
      <c r="F5" s="22"/>
    </row>
    <row r="6" spans="1:6" s="21" customFormat="1" ht="54.75" customHeight="1">
      <c r="A6" s="1453" t="s">
        <v>75</v>
      </c>
      <c r="B6" s="1453"/>
      <c r="C6" s="1453"/>
      <c r="D6" s="1453"/>
      <c r="E6" s="1453"/>
      <c r="F6" s="23"/>
    </row>
    <row r="7" spans="1:6" s="24" customFormat="1" ht="36" customHeight="1">
      <c r="A7" s="1456" t="s">
        <v>700</v>
      </c>
      <c r="B7" s="1456"/>
      <c r="C7" s="1456"/>
      <c r="D7" s="1456"/>
      <c r="E7" s="1456"/>
    </row>
    <row r="8" spans="1:6" s="24" customFormat="1" ht="55.5" customHeight="1">
      <c r="A8" s="25"/>
      <c r="B8" s="1450" t="s">
        <v>76</v>
      </c>
      <c r="C8" s="1451"/>
      <c r="D8" s="1451"/>
      <c r="E8" s="1451"/>
    </row>
  </sheetData>
  <mergeCells count="7">
    <mergeCell ref="B8:E8"/>
    <mergeCell ref="A2:E2"/>
    <mergeCell ref="A3:E3"/>
    <mergeCell ref="A4:E4"/>
    <mergeCell ref="A5:E5"/>
    <mergeCell ref="A6:E6"/>
    <mergeCell ref="A7:E7"/>
  </mergeCells>
  <pageMargins left="0.25" right="0.25" top="0.75" bottom="0.75" header="0.3" footer="0.3"/>
  <pageSetup paperSize="9" scale="92" orientation="landscape" horizontalDpi="300" verticalDpi="300" r:id="rId1"/>
  <headerFooter alignWithMargins="0">
    <oddFooter>&amp;R&amp;8=&amp;P=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87CAD-A687-4396-BC67-BA7D332E786C}">
  <dimension ref="A1:M117"/>
  <sheetViews>
    <sheetView view="pageBreakPreview" zoomScaleNormal="100" zoomScaleSheetLayoutView="100" workbookViewId="0">
      <selection activeCell="H126" sqref="H126"/>
    </sheetView>
  </sheetViews>
  <sheetFormatPr defaultRowHeight="13.5"/>
  <cols>
    <col min="1" max="1" width="4.140625" style="921" customWidth="1"/>
    <col min="2" max="2" width="10" style="938" customWidth="1"/>
    <col min="3" max="3" width="70.5703125" style="922" customWidth="1"/>
    <col min="4" max="4" width="8.28515625" style="938" customWidth="1"/>
    <col min="5" max="5" width="9.140625" style="938"/>
    <col min="6" max="6" width="9.85546875" style="938" customWidth="1"/>
    <col min="7" max="7" width="7" style="938" customWidth="1"/>
    <col min="8" max="8" width="8.5703125" style="938" customWidth="1"/>
    <col min="9" max="9" width="9" style="938" customWidth="1"/>
    <col min="10" max="10" width="9.5703125" style="938" customWidth="1"/>
    <col min="11" max="11" width="6.140625" style="938" customWidth="1"/>
    <col min="12" max="12" width="7.5703125" style="938" customWidth="1"/>
    <col min="13" max="13" width="9.140625" style="939"/>
    <col min="14" max="16384" width="9.140625" style="921"/>
  </cols>
  <sheetData>
    <row r="1" spans="1:13" ht="53.25" customHeight="1">
      <c r="A1" s="1512" t="s">
        <v>101</v>
      </c>
      <c r="B1" s="1464"/>
      <c r="C1" s="1464"/>
      <c r="D1" s="1464"/>
      <c r="E1" s="1464"/>
      <c r="F1" s="1464"/>
      <c r="G1" s="1464"/>
      <c r="H1" s="1464"/>
      <c r="I1" s="1464"/>
      <c r="J1" s="1464"/>
      <c r="K1" s="1464"/>
      <c r="L1" s="1464"/>
      <c r="M1" s="1464"/>
    </row>
    <row r="2" spans="1:13" ht="21">
      <c r="A2" s="1515" t="s">
        <v>777</v>
      </c>
      <c r="B2" s="1515"/>
      <c r="C2" s="1515"/>
      <c r="D2" s="1515"/>
      <c r="E2" s="1515"/>
      <c r="F2" s="1515"/>
      <c r="G2" s="1515"/>
      <c r="H2" s="1515"/>
      <c r="I2" s="1515"/>
      <c r="J2" s="1515"/>
      <c r="K2" s="1515"/>
      <c r="L2" s="1515"/>
      <c r="M2" s="1515"/>
    </row>
    <row r="3" spans="1:13" ht="15.75" customHeight="1">
      <c r="A3" s="1473" t="s">
        <v>733</v>
      </c>
      <c r="B3" s="1473"/>
      <c r="C3" s="1473"/>
      <c r="D3" s="1473"/>
      <c r="E3" s="1473"/>
      <c r="F3" s="1473"/>
      <c r="G3" s="1473"/>
      <c r="H3" s="1473"/>
      <c r="I3" s="1473"/>
      <c r="J3" s="1473"/>
      <c r="K3" s="1473"/>
      <c r="L3" s="1473"/>
      <c r="M3" s="1473"/>
    </row>
    <row r="4" spans="1:13" ht="16.5">
      <c r="A4" s="185"/>
      <c r="C4" s="917"/>
      <c r="D4" s="940"/>
      <c r="E4" s="940"/>
      <c r="F4" s="940"/>
      <c r="G4" s="1513" t="s">
        <v>80</v>
      </c>
      <c r="H4" s="1513"/>
      <c r="I4" s="1513"/>
      <c r="J4" s="1513"/>
      <c r="K4" s="1513"/>
      <c r="L4" s="941">
        <f>M114/1000</f>
        <v>0</v>
      </c>
      <c r="M4" s="942" t="s">
        <v>79</v>
      </c>
    </row>
    <row r="5" spans="1:13" ht="16.5">
      <c r="A5" s="192"/>
      <c r="B5" s="940"/>
      <c r="C5" s="923"/>
      <c r="D5" s="943"/>
      <c r="E5" s="943"/>
      <c r="F5" s="943"/>
      <c r="G5" s="943"/>
      <c r="H5" s="1514" t="s">
        <v>82</v>
      </c>
      <c r="I5" s="1514"/>
      <c r="J5" s="1514"/>
      <c r="K5" s="1514"/>
      <c r="L5" s="944">
        <f>H106/1000</f>
        <v>0</v>
      </c>
      <c r="M5" s="945" t="s">
        <v>83</v>
      </c>
    </row>
    <row r="6" spans="1:13">
      <c r="A6" s="1290"/>
      <c r="B6" s="958"/>
      <c r="C6" s="959"/>
      <c r="D6" s="960"/>
      <c r="E6" s="961" t="s">
        <v>0</v>
      </c>
      <c r="F6" s="962"/>
      <c r="G6" s="961"/>
      <c r="H6" s="962"/>
      <c r="I6" s="960"/>
      <c r="J6" s="962"/>
      <c r="K6" s="961" t="s">
        <v>3</v>
      </c>
      <c r="L6" s="962"/>
      <c r="M6" s="962"/>
    </row>
    <row r="7" spans="1:13">
      <c r="A7" s="963"/>
      <c r="B7" s="964"/>
      <c r="C7" s="965"/>
      <c r="D7" s="966"/>
      <c r="E7" s="966" t="s">
        <v>4</v>
      </c>
      <c r="F7" s="967"/>
      <c r="G7" s="968" t="s">
        <v>1</v>
      </c>
      <c r="H7" s="967"/>
      <c r="I7" s="966" t="s">
        <v>2</v>
      </c>
      <c r="J7" s="967"/>
      <c r="K7" s="966" t="s">
        <v>5</v>
      </c>
      <c r="L7" s="967"/>
      <c r="M7" s="967"/>
    </row>
    <row r="8" spans="1:13">
      <c r="A8" s="1292" t="s">
        <v>6</v>
      </c>
      <c r="B8" s="964" t="s">
        <v>86</v>
      </c>
      <c r="C8" s="965" t="s">
        <v>7</v>
      </c>
      <c r="D8" s="970"/>
      <c r="E8" s="971"/>
      <c r="F8" s="971"/>
      <c r="G8" s="970"/>
      <c r="H8" s="971"/>
      <c r="I8" s="970"/>
      <c r="J8" s="971"/>
      <c r="K8" s="970" t="s">
        <v>97</v>
      </c>
      <c r="L8" s="972"/>
      <c r="M8" s="972"/>
    </row>
    <row r="9" spans="1:13">
      <c r="A9" s="973"/>
      <c r="B9" s="966" t="s">
        <v>85</v>
      </c>
      <c r="C9" s="974"/>
      <c r="D9" s="964" t="s">
        <v>8</v>
      </c>
      <c r="E9" s="964" t="s">
        <v>9</v>
      </c>
      <c r="F9" s="968" t="s">
        <v>10</v>
      </c>
      <c r="G9" s="964" t="s">
        <v>9</v>
      </c>
      <c r="H9" s="968" t="s">
        <v>10</v>
      </c>
      <c r="I9" s="964" t="s">
        <v>9</v>
      </c>
      <c r="J9" s="968" t="s">
        <v>10</v>
      </c>
      <c r="K9" s="964" t="s">
        <v>9</v>
      </c>
      <c r="L9" s="968" t="s">
        <v>10</v>
      </c>
      <c r="M9" s="964" t="s">
        <v>11</v>
      </c>
    </row>
    <row r="10" spans="1:13">
      <c r="A10" s="1291"/>
      <c r="B10" s="976"/>
      <c r="C10" s="977"/>
      <c r="D10" s="976"/>
      <c r="E10" s="978"/>
      <c r="F10" s="976"/>
      <c r="G10" s="978"/>
      <c r="H10" s="976"/>
      <c r="I10" s="979"/>
      <c r="J10" s="976"/>
      <c r="K10" s="979"/>
      <c r="L10" s="976"/>
      <c r="M10" s="972"/>
    </row>
    <row r="11" spans="1:13" s="596" customFormat="1">
      <c r="A11" s="580">
        <v>1</v>
      </c>
      <c r="B11" s="980">
        <v>2</v>
      </c>
      <c r="C11" s="981">
        <v>3</v>
      </c>
      <c r="D11" s="982">
        <v>4</v>
      </c>
      <c r="E11" s="983">
        <v>5</v>
      </c>
      <c r="F11" s="980">
        <v>6</v>
      </c>
      <c r="G11" s="982">
        <v>7</v>
      </c>
      <c r="H11" s="980">
        <v>8</v>
      </c>
      <c r="I11" s="984">
        <v>9</v>
      </c>
      <c r="J11" s="984">
        <v>10</v>
      </c>
      <c r="K11" s="983">
        <v>11</v>
      </c>
      <c r="L11" s="980">
        <v>12</v>
      </c>
      <c r="M11" s="984">
        <v>13</v>
      </c>
    </row>
    <row r="12" spans="1:13" s="596" customFormat="1">
      <c r="A12" s="580"/>
      <c r="B12" s="980"/>
      <c r="C12" s="985" t="s">
        <v>734</v>
      </c>
      <c r="D12" s="980"/>
      <c r="E12" s="980"/>
      <c r="F12" s="980"/>
      <c r="G12" s="980"/>
      <c r="H12" s="980"/>
      <c r="I12" s="980"/>
      <c r="J12" s="980"/>
      <c r="K12" s="980"/>
      <c r="L12" s="980"/>
      <c r="M12" s="980"/>
    </row>
    <row r="13" spans="1:13" s="924" customFormat="1" ht="72">
      <c r="A13" s="986">
        <v>1</v>
      </c>
      <c r="B13" s="1448" t="s">
        <v>758</v>
      </c>
      <c r="C13" s="987" t="s">
        <v>703</v>
      </c>
      <c r="D13" s="988" t="s">
        <v>764</v>
      </c>
      <c r="E13" s="989">
        <v>89.24</v>
      </c>
      <c r="F13" s="990"/>
      <c r="G13" s="990"/>
      <c r="H13" s="990"/>
      <c r="I13" s="991"/>
      <c r="J13" s="990"/>
      <c r="K13" s="990"/>
      <c r="L13" s="991"/>
      <c r="M13" s="990">
        <f>SUM(M14:M17)</f>
        <v>0</v>
      </c>
    </row>
    <row r="14" spans="1:13">
      <c r="A14" s="992"/>
      <c r="B14" s="967"/>
      <c r="C14" s="974" t="s">
        <v>24</v>
      </c>
      <c r="D14" s="964" t="s">
        <v>13</v>
      </c>
      <c r="E14" s="995">
        <v>0.27100000000000002</v>
      </c>
      <c r="F14" s="993">
        <f>E13*E14</f>
        <v>24.18404</v>
      </c>
      <c r="G14" s="993"/>
      <c r="H14" s="993">
        <f>F14*G14</f>
        <v>0</v>
      </c>
      <c r="I14" s="994"/>
      <c r="J14" s="993"/>
      <c r="K14" s="993"/>
      <c r="L14" s="994"/>
      <c r="M14" s="993">
        <f>L14+J14+H14</f>
        <v>0</v>
      </c>
    </row>
    <row r="15" spans="1:13">
      <c r="A15" s="992"/>
      <c r="B15" s="967"/>
      <c r="C15" s="974" t="s">
        <v>26</v>
      </c>
      <c r="D15" s="964" t="s">
        <v>16</v>
      </c>
      <c r="E15" s="995">
        <v>2.3E-2</v>
      </c>
      <c r="F15" s="993">
        <f>E13*E15</f>
        <v>2.0525199999999999</v>
      </c>
      <c r="G15" s="993"/>
      <c r="H15" s="993"/>
      <c r="I15" s="994"/>
      <c r="J15" s="993"/>
      <c r="K15" s="993"/>
      <c r="L15" s="994">
        <f>K15*F15</f>
        <v>0</v>
      </c>
      <c r="M15" s="993">
        <f t="shared" ref="M15:M17" si="0">L15+J15+H15</f>
        <v>0</v>
      </c>
    </row>
    <row r="16" spans="1:13">
      <c r="A16" s="992"/>
      <c r="B16" s="967" t="s">
        <v>736</v>
      </c>
      <c r="C16" s="974" t="s">
        <v>737</v>
      </c>
      <c r="D16" s="964" t="s">
        <v>291</v>
      </c>
      <c r="E16" s="995">
        <v>1.2</v>
      </c>
      <c r="F16" s="993">
        <f>E16*E13</f>
        <v>107.08799999999999</v>
      </c>
      <c r="G16" s="993"/>
      <c r="H16" s="993"/>
      <c r="I16" s="996"/>
      <c r="J16" s="993">
        <f>F16*I16</f>
        <v>0</v>
      </c>
      <c r="K16" s="993"/>
      <c r="L16" s="994"/>
      <c r="M16" s="993">
        <f t="shared" si="0"/>
        <v>0</v>
      </c>
    </row>
    <row r="17" spans="1:13">
      <c r="A17" s="997"/>
      <c r="B17" s="972"/>
      <c r="C17" s="998" t="s">
        <v>17</v>
      </c>
      <c r="D17" s="999" t="s">
        <v>16</v>
      </c>
      <c r="E17" s="999">
        <v>0</v>
      </c>
      <c r="F17" s="1000">
        <f>E17*E13</f>
        <v>0</v>
      </c>
      <c r="G17" s="999"/>
      <c r="H17" s="1000"/>
      <c r="I17" s="971"/>
      <c r="J17" s="1001">
        <f>I17*F17</f>
        <v>0</v>
      </c>
      <c r="K17" s="970"/>
      <c r="L17" s="1000"/>
      <c r="M17" s="1002">
        <f t="shared" si="0"/>
        <v>0</v>
      </c>
    </row>
    <row r="18" spans="1:13" ht="153">
      <c r="A18" s="1003">
        <v>2</v>
      </c>
      <c r="B18" s="1004" t="s">
        <v>738</v>
      </c>
      <c r="C18" s="1005" t="s">
        <v>704</v>
      </c>
      <c r="D18" s="1006" t="s">
        <v>764</v>
      </c>
      <c r="E18" s="1007">
        <v>39.6</v>
      </c>
      <c r="F18" s="1008"/>
      <c r="G18" s="1009"/>
      <c r="H18" s="1009"/>
      <c r="I18" s="1010"/>
      <c r="J18" s="1011"/>
      <c r="K18" s="1008"/>
      <c r="L18" s="1010"/>
      <c r="M18" s="1008">
        <f>SUM(M20:M23)</f>
        <v>0</v>
      </c>
    </row>
    <row r="19" spans="1:13">
      <c r="A19" s="992"/>
      <c r="B19" s="967"/>
      <c r="C19" s="1012"/>
      <c r="D19" s="966"/>
      <c r="E19" s="964"/>
      <c r="F19" s="993"/>
      <c r="G19" s="1013"/>
      <c r="H19" s="1013"/>
      <c r="I19" s="994"/>
      <c r="J19" s="1014"/>
      <c r="K19" s="993"/>
      <c r="L19" s="994"/>
      <c r="M19" s="993"/>
    </row>
    <row r="20" spans="1:13">
      <c r="A20" s="992"/>
      <c r="B20" s="967"/>
      <c r="C20" s="1015" t="s">
        <v>12</v>
      </c>
      <c r="D20" s="966" t="s">
        <v>13</v>
      </c>
      <c r="E20" s="964">
        <v>2.44</v>
      </c>
      <c r="F20" s="993">
        <f>E18*E20</f>
        <v>96.623999999999995</v>
      </c>
      <c r="G20" s="1013"/>
      <c r="H20" s="993">
        <f>F20*G20</f>
        <v>0</v>
      </c>
      <c r="I20" s="994"/>
      <c r="J20" s="1014"/>
      <c r="K20" s="993"/>
      <c r="L20" s="994"/>
      <c r="M20" s="993">
        <f>H20</f>
        <v>0</v>
      </c>
    </row>
    <row r="21" spans="1:13">
      <c r="A21" s="992"/>
      <c r="B21" s="967"/>
      <c r="C21" s="1015" t="s">
        <v>15</v>
      </c>
      <c r="D21" s="966" t="s">
        <v>16</v>
      </c>
      <c r="E21" s="964">
        <v>0.03</v>
      </c>
      <c r="F21" s="1013">
        <f>E18*E21</f>
        <v>1.1879999999999999</v>
      </c>
      <c r="G21" s="993"/>
      <c r="H21" s="1013"/>
      <c r="I21" s="994"/>
      <c r="J21" s="1014"/>
      <c r="K21" s="993"/>
      <c r="L21" s="994">
        <f>K21*F21</f>
        <v>0</v>
      </c>
      <c r="M21" s="993">
        <f>L21</f>
        <v>0</v>
      </c>
    </row>
    <row r="22" spans="1:13" ht="15">
      <c r="A22" s="992"/>
      <c r="B22" s="967" t="s">
        <v>739</v>
      </c>
      <c r="C22" s="1015" t="s">
        <v>740</v>
      </c>
      <c r="D22" s="966" t="s">
        <v>765</v>
      </c>
      <c r="E22" s="964">
        <v>1.03</v>
      </c>
      <c r="F22" s="1013">
        <f>E22*E18</f>
        <v>40.788000000000004</v>
      </c>
      <c r="G22" s="993"/>
      <c r="H22" s="1013"/>
      <c r="I22" s="994"/>
      <c r="J22" s="993">
        <f>F22*I22</f>
        <v>0</v>
      </c>
      <c r="K22" s="993"/>
      <c r="L22" s="994"/>
      <c r="M22" s="993">
        <f t="shared" ref="M22:M23" si="1">J22</f>
        <v>0</v>
      </c>
    </row>
    <row r="23" spans="1:13">
      <c r="A23" s="997"/>
      <c r="B23" s="971"/>
      <c r="C23" s="1016" t="s">
        <v>17</v>
      </c>
      <c r="D23" s="971" t="s">
        <v>16</v>
      </c>
      <c r="E23" s="999">
        <v>0.14399999999999999</v>
      </c>
      <c r="F23" s="1002">
        <f>E18*E23</f>
        <v>5.7023999999999999</v>
      </c>
      <c r="G23" s="1000"/>
      <c r="H23" s="1002"/>
      <c r="I23" s="1017"/>
      <c r="J23" s="1000">
        <f>F23*I23</f>
        <v>0</v>
      </c>
      <c r="K23" s="1000"/>
      <c r="L23" s="1017"/>
      <c r="M23" s="1000">
        <f t="shared" si="1"/>
        <v>0</v>
      </c>
    </row>
    <row r="24" spans="1:13" s="41" customFormat="1" ht="15">
      <c r="A24" s="1018">
        <v>3</v>
      </c>
      <c r="B24" s="1019" t="s">
        <v>739</v>
      </c>
      <c r="C24" s="1020" t="s">
        <v>204</v>
      </c>
      <c r="D24" s="1021" t="s">
        <v>205</v>
      </c>
      <c r="E24" s="1022">
        <v>2</v>
      </c>
      <c r="F24" s="1023"/>
      <c r="G24" s="1024"/>
      <c r="H24" s="1024">
        <f>G24*E24</f>
        <v>0</v>
      </c>
      <c r="I24" s="1024"/>
      <c r="J24" s="1024">
        <f>I24*E24</f>
        <v>0</v>
      </c>
      <c r="K24" s="1024"/>
      <c r="L24" s="1023"/>
      <c r="M24" s="1025">
        <f>J24+H24</f>
        <v>0</v>
      </c>
    </row>
    <row r="25" spans="1:13" s="924" customFormat="1" ht="140.25">
      <c r="A25" s="1026">
        <v>4</v>
      </c>
      <c r="B25" s="1449" t="s">
        <v>756</v>
      </c>
      <c r="C25" s="1027" t="s">
        <v>705</v>
      </c>
      <c r="D25" s="1028" t="s">
        <v>20</v>
      </c>
      <c r="E25" s="1029">
        <v>97.58</v>
      </c>
      <c r="F25" s="1030"/>
      <c r="G25" s="1029"/>
      <c r="H25" s="1029"/>
      <c r="I25" s="1029"/>
      <c r="J25" s="1029"/>
      <c r="K25" s="1029"/>
      <c r="L25" s="1029"/>
      <c r="M25" s="1029">
        <f>SUM(M26:M30)</f>
        <v>0</v>
      </c>
    </row>
    <row r="26" spans="1:13" ht="12.75">
      <c r="A26" s="1031"/>
      <c r="B26" s="1032"/>
      <c r="C26" s="1033" t="s">
        <v>305</v>
      </c>
      <c r="D26" s="1034" t="s">
        <v>25</v>
      </c>
      <c r="E26" s="1040">
        <v>2.11</v>
      </c>
      <c r="F26" s="1035">
        <f>E25*E26</f>
        <v>205.89379999999997</v>
      </c>
      <c r="G26" s="1035"/>
      <c r="H26" s="1035">
        <f>F26*G26</f>
        <v>0</v>
      </c>
      <c r="I26" s="1036"/>
      <c r="J26" s="1037"/>
      <c r="K26" s="1035"/>
      <c r="L26" s="1035"/>
      <c r="M26" s="1035">
        <f>H26</f>
        <v>0</v>
      </c>
    </row>
    <row r="27" spans="1:13" ht="12.75">
      <c r="A27" s="1031"/>
      <c r="B27" s="1032"/>
      <c r="C27" s="1033" t="s">
        <v>52</v>
      </c>
      <c r="D27" s="1038" t="s">
        <v>16</v>
      </c>
      <c r="E27" s="1040">
        <v>8.4500000000000006E-2</v>
      </c>
      <c r="F27" s="1035">
        <f>E25*E27</f>
        <v>8.2455100000000012</v>
      </c>
      <c r="G27" s="1035"/>
      <c r="H27" s="1035"/>
      <c r="I27" s="1035"/>
      <c r="J27" s="1039"/>
      <c r="K27" s="1035"/>
      <c r="L27" s="1035">
        <f>F27*K27</f>
        <v>0</v>
      </c>
      <c r="M27" s="1035">
        <f>H27+J27+L27</f>
        <v>0</v>
      </c>
    </row>
    <row r="28" spans="1:13" ht="12.75">
      <c r="A28" s="1031"/>
      <c r="B28" s="1032"/>
      <c r="C28" s="1033" t="s">
        <v>329</v>
      </c>
      <c r="D28" s="1034"/>
      <c r="E28" s="1040"/>
      <c r="F28" s="1035"/>
      <c r="G28" s="1035"/>
      <c r="H28" s="1035"/>
      <c r="I28" s="1035"/>
      <c r="J28" s="1035"/>
      <c r="K28" s="1035"/>
      <c r="L28" s="1035"/>
      <c r="M28" s="1035"/>
    </row>
    <row r="29" spans="1:13" ht="25.5">
      <c r="A29" s="1031"/>
      <c r="B29" s="1032" t="s">
        <v>739</v>
      </c>
      <c r="C29" s="1041" t="s">
        <v>741</v>
      </c>
      <c r="D29" s="1034" t="s">
        <v>20</v>
      </c>
      <c r="E29" s="1040">
        <v>1</v>
      </c>
      <c r="F29" s="1035">
        <f>E25*E29</f>
        <v>97.58</v>
      </c>
      <c r="G29" s="1036"/>
      <c r="H29" s="1037"/>
      <c r="I29" s="1035"/>
      <c r="J29" s="1035">
        <f>F29*I29</f>
        <v>0</v>
      </c>
      <c r="K29" s="1035"/>
      <c r="L29" s="1035"/>
      <c r="M29" s="1035">
        <f>J29</f>
        <v>0</v>
      </c>
    </row>
    <row r="30" spans="1:13" ht="12.75">
      <c r="A30" s="1031"/>
      <c r="B30" s="1032"/>
      <c r="C30" s="1033" t="s">
        <v>742</v>
      </c>
      <c r="D30" s="1042" t="s">
        <v>16</v>
      </c>
      <c r="E30" s="1040">
        <v>0.27</v>
      </c>
      <c r="F30" s="1035">
        <f>E25*E30</f>
        <v>26.346600000000002</v>
      </c>
      <c r="G30" s="976"/>
      <c r="H30" s="1037"/>
      <c r="I30" s="1035"/>
      <c r="J30" s="1035">
        <f>F30*I30</f>
        <v>0</v>
      </c>
      <c r="K30" s="1035"/>
      <c r="L30" s="1035"/>
      <c r="M30" s="1035">
        <f t="shared" ref="M30" si="2">J30</f>
        <v>0</v>
      </c>
    </row>
    <row r="31" spans="1:13" s="918" customFormat="1" ht="89.25">
      <c r="A31" s="1043">
        <v>5</v>
      </c>
      <c r="B31" s="1023" t="s">
        <v>739</v>
      </c>
      <c r="C31" s="1020" t="s">
        <v>743</v>
      </c>
      <c r="D31" s="1021" t="s">
        <v>205</v>
      </c>
      <c r="E31" s="1044">
        <v>2</v>
      </c>
      <c r="F31" s="1045"/>
      <c r="G31" s="1046"/>
      <c r="H31" s="1046">
        <f>G31*E31</f>
        <v>0</v>
      </c>
      <c r="I31" s="1046"/>
      <c r="J31" s="1046">
        <f>I31*E31</f>
        <v>0</v>
      </c>
      <c r="K31" s="1046"/>
      <c r="L31" s="1045"/>
      <c r="M31" s="1025">
        <f>J31+H31</f>
        <v>0</v>
      </c>
    </row>
    <row r="32" spans="1:13" s="918" customFormat="1" ht="38.25">
      <c r="A32" s="1043">
        <v>6</v>
      </c>
      <c r="B32" s="1023" t="s">
        <v>739</v>
      </c>
      <c r="C32" s="1020" t="s">
        <v>206</v>
      </c>
      <c r="D32" s="1021" t="s">
        <v>205</v>
      </c>
      <c r="E32" s="1044">
        <v>2</v>
      </c>
      <c r="F32" s="1045"/>
      <c r="G32" s="1046"/>
      <c r="H32" s="1046">
        <f>G32*E32</f>
        <v>0</v>
      </c>
      <c r="I32" s="1046"/>
      <c r="J32" s="1046">
        <f>I32*E32</f>
        <v>0</v>
      </c>
      <c r="K32" s="1046"/>
      <c r="L32" s="1045"/>
      <c r="M32" s="1025">
        <f>J32+H32</f>
        <v>0</v>
      </c>
    </row>
    <row r="33" spans="1:13" ht="191.25">
      <c r="A33" s="1047">
        <v>7</v>
      </c>
      <c r="B33" s="1050" t="s">
        <v>757</v>
      </c>
      <c r="C33" s="667" t="s">
        <v>706</v>
      </c>
      <c r="D33" s="988" t="s">
        <v>764</v>
      </c>
      <c r="E33" s="988">
        <v>90.29</v>
      </c>
      <c r="F33" s="1048"/>
      <c r="G33" s="1049"/>
      <c r="H33" s="1049"/>
      <c r="I33" s="1049"/>
      <c r="J33" s="1049"/>
      <c r="K33" s="1049"/>
      <c r="L33" s="1049"/>
      <c r="M33" s="1049">
        <f>SUM(M34:M37)</f>
        <v>0</v>
      </c>
    </row>
    <row r="34" spans="1:13" ht="12.75">
      <c r="A34" s="1047"/>
      <c r="B34" s="1050"/>
      <c r="C34" s="646" t="s">
        <v>34</v>
      </c>
      <c r="D34" s="1051" t="s">
        <v>25</v>
      </c>
      <c r="E34" s="1051">
        <v>2.4300000000000002</v>
      </c>
      <c r="F34" s="1052">
        <f>E33*E34</f>
        <v>219.40470000000002</v>
      </c>
      <c r="G34" s="1052"/>
      <c r="H34" s="1052">
        <f>F34*G34</f>
        <v>0</v>
      </c>
      <c r="I34" s="1052"/>
      <c r="J34" s="1052"/>
      <c r="K34" s="1052"/>
      <c r="L34" s="1052"/>
      <c r="M34" s="1052">
        <f>J34+H34+L34</f>
        <v>0</v>
      </c>
    </row>
    <row r="35" spans="1:13" ht="12.75">
      <c r="A35" s="1047"/>
      <c r="B35" s="1050"/>
      <c r="C35" s="646" t="s">
        <v>52</v>
      </c>
      <c r="D35" s="1051" t="s">
        <v>16</v>
      </c>
      <c r="E35" s="1051">
        <v>3.15E-2</v>
      </c>
      <c r="F35" s="1052">
        <f>E33*E35</f>
        <v>2.8441350000000001</v>
      </c>
      <c r="G35" s="1052"/>
      <c r="H35" s="1052"/>
      <c r="I35" s="1052"/>
      <c r="J35" s="1052"/>
      <c r="K35" s="1052"/>
      <c r="L35" s="1052">
        <f>F35*K35</f>
        <v>0</v>
      </c>
      <c r="M35" s="1052">
        <f>J35+H35+L35</f>
        <v>0</v>
      </c>
    </row>
    <row r="36" spans="1:13">
      <c r="A36" s="992"/>
      <c r="B36" s="967"/>
      <c r="C36" s="1053" t="s">
        <v>744</v>
      </c>
      <c r="D36" s="964" t="s">
        <v>745</v>
      </c>
      <c r="E36" s="964">
        <v>1</v>
      </c>
      <c r="F36" s="994">
        <f>E36*E33</f>
        <v>90.29</v>
      </c>
      <c r="G36" s="993"/>
      <c r="H36" s="994"/>
      <c r="I36" s="993"/>
      <c r="J36" s="994">
        <f>F36*I36</f>
        <v>0</v>
      </c>
      <c r="K36" s="993"/>
      <c r="L36" s="994"/>
      <c r="M36" s="993">
        <f>J36</f>
        <v>0</v>
      </c>
    </row>
    <row r="37" spans="1:13" ht="12.75">
      <c r="A37" s="1054"/>
      <c r="B37" s="1055"/>
      <c r="C37" s="1056" t="s">
        <v>17</v>
      </c>
      <c r="D37" s="1057" t="s">
        <v>16</v>
      </c>
      <c r="E37" s="1057">
        <v>0.11600000000000001</v>
      </c>
      <c r="F37" s="1058">
        <f>E33*E37</f>
        <v>10.473640000000001</v>
      </c>
      <c r="G37" s="1058"/>
      <c r="H37" s="1058"/>
      <c r="I37" s="1058"/>
      <c r="J37" s="1058">
        <f>F37*I37</f>
        <v>0</v>
      </c>
      <c r="K37" s="1058"/>
      <c r="L37" s="1058"/>
      <c r="M37" s="1058">
        <f>J37+H37+L37</f>
        <v>0</v>
      </c>
    </row>
    <row r="38" spans="1:13" ht="76.5">
      <c r="A38" s="1059">
        <v>8</v>
      </c>
      <c r="B38" s="1060" t="s">
        <v>746</v>
      </c>
      <c r="C38" s="1027" t="s">
        <v>747</v>
      </c>
      <c r="D38" s="1061" t="s">
        <v>764</v>
      </c>
      <c r="E38" s="1062">
        <v>21.6</v>
      </c>
      <c r="F38" s="1063"/>
      <c r="G38" s="1064"/>
      <c r="H38" s="1063"/>
      <c r="I38" s="1063"/>
      <c r="J38" s="1065"/>
      <c r="K38" s="1064"/>
      <c r="L38" s="1066"/>
      <c r="M38" s="1063">
        <f>SUM(M39:M42)</f>
        <v>0</v>
      </c>
    </row>
    <row r="39" spans="1:13" ht="12.75">
      <c r="A39" s="1059"/>
      <c r="B39" s="1067"/>
      <c r="C39" s="1068" t="s">
        <v>12</v>
      </c>
      <c r="D39" s="1069" t="s">
        <v>13</v>
      </c>
      <c r="E39" s="1060">
        <v>1.51</v>
      </c>
      <c r="F39" s="1070">
        <f>E38*E39</f>
        <v>32.616</v>
      </c>
      <c r="G39" s="1071"/>
      <c r="H39" s="1072">
        <f>F39*G39</f>
        <v>0</v>
      </c>
      <c r="I39" s="1070"/>
      <c r="J39" s="1073"/>
      <c r="K39" s="1070"/>
      <c r="L39" s="1070"/>
      <c r="M39" s="1071">
        <f>H39</f>
        <v>0</v>
      </c>
    </row>
    <row r="40" spans="1:13" ht="12.75">
      <c r="A40" s="1059"/>
      <c r="B40" s="1069"/>
      <c r="C40" s="1068" t="s">
        <v>15</v>
      </c>
      <c r="D40" s="1069" t="s">
        <v>16</v>
      </c>
      <c r="E40" s="1060">
        <v>2.3E-3</v>
      </c>
      <c r="F40" s="1071">
        <f>E38*E40</f>
        <v>4.9680000000000002E-2</v>
      </c>
      <c r="G40" s="1070"/>
      <c r="H40" s="1073"/>
      <c r="I40" s="1070"/>
      <c r="J40" s="1073"/>
      <c r="K40" s="1070"/>
      <c r="L40" s="1073">
        <f>K40*F40</f>
        <v>0</v>
      </c>
      <c r="M40" s="1070">
        <f>L40</f>
        <v>0</v>
      </c>
    </row>
    <row r="41" spans="1:13" ht="15">
      <c r="A41" s="1059"/>
      <c r="B41" s="1069" t="s">
        <v>739</v>
      </c>
      <c r="C41" s="1068" t="s">
        <v>748</v>
      </c>
      <c r="D41" s="1069" t="s">
        <v>765</v>
      </c>
      <c r="E41" s="1060">
        <v>1</v>
      </c>
      <c r="F41" s="1071">
        <f>E38*E41</f>
        <v>21.6</v>
      </c>
      <c r="G41" s="1070"/>
      <c r="H41" s="1073"/>
      <c r="I41" s="1070"/>
      <c r="J41" s="1071">
        <f>F41*I41</f>
        <v>0</v>
      </c>
      <c r="K41" s="1070"/>
      <c r="L41" s="1073"/>
      <c r="M41" s="1070">
        <f>J41</f>
        <v>0</v>
      </c>
    </row>
    <row r="42" spans="1:13" ht="12.75">
      <c r="A42" s="1074"/>
      <c r="B42" s="1075"/>
      <c r="C42" s="1076" t="s">
        <v>17</v>
      </c>
      <c r="D42" s="1075" t="s">
        <v>16</v>
      </c>
      <c r="E42" s="1077">
        <v>0.20399999999999999</v>
      </c>
      <c r="F42" s="1078">
        <f>E38*E42</f>
        <v>4.4063999999999997</v>
      </c>
      <c r="G42" s="1079"/>
      <c r="H42" s="1080"/>
      <c r="I42" s="1079"/>
      <c r="J42" s="1078">
        <f>F42*I42</f>
        <v>0</v>
      </c>
      <c r="K42" s="1079"/>
      <c r="L42" s="1080"/>
      <c r="M42" s="1079">
        <f>J42</f>
        <v>0</v>
      </c>
    </row>
    <row r="43" spans="1:13" ht="89.25">
      <c r="A43" s="1059">
        <v>9</v>
      </c>
      <c r="B43" s="1060" t="s">
        <v>749</v>
      </c>
      <c r="C43" s="1027" t="s">
        <v>434</v>
      </c>
      <c r="D43" s="1061" t="s">
        <v>764</v>
      </c>
      <c r="E43" s="1062">
        <v>47.52</v>
      </c>
      <c r="F43" s="1063"/>
      <c r="G43" s="1064"/>
      <c r="H43" s="1063"/>
      <c r="I43" s="1063"/>
      <c r="J43" s="1065"/>
      <c r="K43" s="1064"/>
      <c r="L43" s="1066"/>
      <c r="M43" s="1063">
        <f>SUM(M44:M47)</f>
        <v>0</v>
      </c>
    </row>
    <row r="44" spans="1:13" ht="12.75">
      <c r="A44" s="1059"/>
      <c r="B44" s="1067"/>
      <c r="C44" s="1081" t="s">
        <v>12</v>
      </c>
      <c r="D44" s="1069" t="s">
        <v>13</v>
      </c>
      <c r="E44" s="1060">
        <v>1.82</v>
      </c>
      <c r="F44" s="1070">
        <f>E43*E44</f>
        <v>86.486400000000003</v>
      </c>
      <c r="G44" s="1071"/>
      <c r="H44" s="1072">
        <f>F44*G44</f>
        <v>0</v>
      </c>
      <c r="I44" s="1070"/>
      <c r="J44" s="1073"/>
      <c r="K44" s="1070"/>
      <c r="L44" s="1070"/>
      <c r="M44" s="1071">
        <f>H44</f>
        <v>0</v>
      </c>
    </row>
    <row r="45" spans="1:13" ht="12.75">
      <c r="A45" s="1059"/>
      <c r="B45" s="1069"/>
      <c r="C45" s="1068" t="s">
        <v>15</v>
      </c>
      <c r="D45" s="1069" t="s">
        <v>16</v>
      </c>
      <c r="E45" s="1060">
        <v>2.3E-3</v>
      </c>
      <c r="F45" s="1071">
        <f>E43*E45</f>
        <v>0.109296</v>
      </c>
      <c r="G45" s="1070"/>
      <c r="H45" s="1073"/>
      <c r="I45" s="1070"/>
      <c r="J45" s="1073"/>
      <c r="K45" s="1070"/>
      <c r="L45" s="1073">
        <f>K45*F45</f>
        <v>0</v>
      </c>
      <c r="M45" s="1070">
        <f>L45</f>
        <v>0</v>
      </c>
    </row>
    <row r="46" spans="1:13" ht="15">
      <c r="A46" s="1059"/>
      <c r="B46" s="1069" t="s">
        <v>739</v>
      </c>
      <c r="C46" s="1068" t="s">
        <v>750</v>
      </c>
      <c r="D46" s="1069" t="s">
        <v>765</v>
      </c>
      <c r="E46" s="1060">
        <v>1</v>
      </c>
      <c r="F46" s="1071">
        <f>E43*E46</f>
        <v>47.52</v>
      </c>
      <c r="G46" s="1070"/>
      <c r="H46" s="1073"/>
      <c r="I46" s="1070"/>
      <c r="J46" s="1071">
        <f>F46*I46</f>
        <v>0</v>
      </c>
      <c r="K46" s="1070"/>
      <c r="L46" s="1073"/>
      <c r="M46" s="1070">
        <f>J46</f>
        <v>0</v>
      </c>
    </row>
    <row r="47" spans="1:13" ht="12.75">
      <c r="A47" s="1074"/>
      <c r="B47" s="1075"/>
      <c r="C47" s="1076" t="s">
        <v>17</v>
      </c>
      <c r="D47" s="1075" t="s">
        <v>16</v>
      </c>
      <c r="E47" s="1077">
        <v>0.20300000000000001</v>
      </c>
      <c r="F47" s="1078">
        <f>E43*E47</f>
        <v>9.6465600000000009</v>
      </c>
      <c r="G47" s="1079"/>
      <c r="H47" s="1080"/>
      <c r="I47" s="1079"/>
      <c r="J47" s="1078">
        <f>F47*I47</f>
        <v>0</v>
      </c>
      <c r="K47" s="1079"/>
      <c r="L47" s="1080"/>
      <c r="M47" s="1079">
        <f>J47</f>
        <v>0</v>
      </c>
    </row>
    <row r="48" spans="1:13">
      <c r="A48" s="580"/>
      <c r="B48" s="980"/>
      <c r="C48" s="985" t="s">
        <v>751</v>
      </c>
      <c r="D48" s="980"/>
      <c r="E48" s="980"/>
      <c r="F48" s="980"/>
      <c r="G48" s="980"/>
      <c r="H48" s="980"/>
      <c r="I48" s="980"/>
      <c r="J48" s="980"/>
      <c r="K48" s="980"/>
      <c r="L48" s="980"/>
      <c r="M48" s="1082"/>
    </row>
    <row r="49" spans="1:13" ht="25.5">
      <c r="A49" s="1003">
        <v>1</v>
      </c>
      <c r="B49" s="1004" t="s">
        <v>738</v>
      </c>
      <c r="C49" s="1005" t="s">
        <v>207</v>
      </c>
      <c r="D49" s="1006" t="s">
        <v>764</v>
      </c>
      <c r="E49" s="1007">
        <v>21.53</v>
      </c>
      <c r="F49" s="1008"/>
      <c r="G49" s="1009"/>
      <c r="H49" s="1009"/>
      <c r="I49" s="1010"/>
      <c r="J49" s="1011"/>
      <c r="K49" s="1008"/>
      <c r="L49" s="1010"/>
      <c r="M49" s="1008">
        <f>SUM(M51:M52)</f>
        <v>0</v>
      </c>
    </row>
    <row r="50" spans="1:13">
      <c r="A50" s="992"/>
      <c r="B50" s="967"/>
      <c r="C50" s="1012"/>
      <c r="D50" s="966"/>
      <c r="E50" s="964"/>
      <c r="F50" s="993"/>
      <c r="G50" s="1013"/>
      <c r="H50" s="1013"/>
      <c r="I50" s="994"/>
      <c r="J50" s="1014"/>
      <c r="K50" s="993"/>
      <c r="L50" s="994"/>
      <c r="M50" s="993"/>
    </row>
    <row r="51" spans="1:13">
      <c r="A51" s="992"/>
      <c r="B51" s="967" t="s">
        <v>752</v>
      </c>
      <c r="C51" s="1015" t="s">
        <v>12</v>
      </c>
      <c r="D51" s="966" t="s">
        <v>13</v>
      </c>
      <c r="E51" s="964">
        <f>2.44*0.4</f>
        <v>0.97599999999999998</v>
      </c>
      <c r="F51" s="993">
        <f>E49*E51</f>
        <v>21.013280000000002</v>
      </c>
      <c r="G51" s="1013"/>
      <c r="H51" s="993">
        <f>F51*G51</f>
        <v>0</v>
      </c>
      <c r="I51" s="994"/>
      <c r="J51" s="1014"/>
      <c r="K51" s="993"/>
      <c r="L51" s="994"/>
      <c r="M51" s="993">
        <f>H51</f>
        <v>0</v>
      </c>
    </row>
    <row r="52" spans="1:13">
      <c r="A52" s="997"/>
      <c r="B52" s="967" t="s">
        <v>752</v>
      </c>
      <c r="C52" s="1083" t="s">
        <v>15</v>
      </c>
      <c r="D52" s="970" t="s">
        <v>16</v>
      </c>
      <c r="E52" s="999">
        <f>0.03*0.4</f>
        <v>1.2E-2</v>
      </c>
      <c r="F52" s="1002">
        <f>E49*E52</f>
        <v>0.25836000000000003</v>
      </c>
      <c r="G52" s="1000"/>
      <c r="H52" s="1002"/>
      <c r="I52" s="1017"/>
      <c r="J52" s="1084"/>
      <c r="K52" s="1000"/>
      <c r="L52" s="1017">
        <f>K52*F52</f>
        <v>0</v>
      </c>
      <c r="M52" s="1000">
        <f>L52</f>
        <v>0</v>
      </c>
    </row>
    <row r="53" spans="1:13" ht="72">
      <c r="A53" s="986">
        <v>2</v>
      </c>
      <c r="B53" s="1085" t="s">
        <v>735</v>
      </c>
      <c r="C53" s="987" t="s">
        <v>703</v>
      </c>
      <c r="D53" s="988" t="s">
        <v>764</v>
      </c>
      <c r="E53" s="989">
        <v>78.89</v>
      </c>
      <c r="F53" s="990"/>
      <c r="G53" s="990"/>
      <c r="H53" s="990"/>
      <c r="I53" s="991"/>
      <c r="J53" s="990"/>
      <c r="K53" s="990"/>
      <c r="L53" s="991"/>
      <c r="M53" s="990">
        <f>SUM(M54:M57)</f>
        <v>0</v>
      </c>
    </row>
    <row r="54" spans="1:13">
      <c r="A54" s="992"/>
      <c r="B54" s="967"/>
      <c r="C54" s="974" t="s">
        <v>24</v>
      </c>
      <c r="D54" s="964" t="s">
        <v>13</v>
      </c>
      <c r="E54" s="995">
        <v>0.68</v>
      </c>
      <c r="F54" s="993">
        <f>E53*E54</f>
        <v>53.645200000000003</v>
      </c>
      <c r="G54" s="993"/>
      <c r="H54" s="993">
        <f>F54*G54</f>
        <v>0</v>
      </c>
      <c r="I54" s="994"/>
      <c r="J54" s="993"/>
      <c r="K54" s="993"/>
      <c r="L54" s="994"/>
      <c r="M54" s="993">
        <f>H54</f>
        <v>0</v>
      </c>
    </row>
    <row r="55" spans="1:13">
      <c r="A55" s="992"/>
      <c r="B55" s="967"/>
      <c r="C55" s="974" t="s">
        <v>26</v>
      </c>
      <c r="D55" s="964" t="s">
        <v>16</v>
      </c>
      <c r="E55" s="995">
        <v>3.5999999999999999E-3</v>
      </c>
      <c r="F55" s="993">
        <f>E53*E55</f>
        <v>0.28400399999999998</v>
      </c>
      <c r="G55" s="993"/>
      <c r="H55" s="993"/>
      <c r="I55" s="994"/>
      <c r="J55" s="993"/>
      <c r="K55" s="993"/>
      <c r="L55" s="994">
        <f>K55*F55</f>
        <v>0</v>
      </c>
      <c r="M55" s="993">
        <f>L55</f>
        <v>0</v>
      </c>
    </row>
    <row r="56" spans="1:13">
      <c r="A56" s="992"/>
      <c r="B56" s="967" t="s">
        <v>736</v>
      </c>
      <c r="C56" s="974" t="s">
        <v>737</v>
      </c>
      <c r="D56" s="964" t="s">
        <v>291</v>
      </c>
      <c r="E56" s="995">
        <v>1.2</v>
      </c>
      <c r="F56" s="993">
        <f>E56*E53</f>
        <v>94.667999999999992</v>
      </c>
      <c r="G56" s="993"/>
      <c r="H56" s="993"/>
      <c r="I56" s="996"/>
      <c r="J56" s="993">
        <f>F56*I56</f>
        <v>0</v>
      </c>
      <c r="K56" s="993"/>
      <c r="L56" s="994"/>
      <c r="M56" s="993">
        <f>J56</f>
        <v>0</v>
      </c>
    </row>
    <row r="57" spans="1:13">
      <c r="A57" s="997"/>
      <c r="B57" s="972"/>
      <c r="C57" s="998" t="s">
        <v>17</v>
      </c>
      <c r="D57" s="999" t="s">
        <v>16</v>
      </c>
      <c r="E57" s="999">
        <v>1.9E-3</v>
      </c>
      <c r="F57" s="1000">
        <f>E57*E53</f>
        <v>0.149891</v>
      </c>
      <c r="G57" s="999"/>
      <c r="H57" s="1000"/>
      <c r="I57" s="971"/>
      <c r="J57" s="1001">
        <f>I57*F57</f>
        <v>0</v>
      </c>
      <c r="K57" s="970"/>
      <c r="L57" s="1000"/>
      <c r="M57" s="1002">
        <f>J57</f>
        <v>0</v>
      </c>
    </row>
    <row r="58" spans="1:13" ht="153">
      <c r="A58" s="1003">
        <v>3</v>
      </c>
      <c r="B58" s="1086" t="s">
        <v>738</v>
      </c>
      <c r="C58" s="1005" t="s">
        <v>704</v>
      </c>
      <c r="D58" s="1006" t="s">
        <v>764</v>
      </c>
      <c r="E58" s="1007">
        <v>21.53</v>
      </c>
      <c r="F58" s="1008"/>
      <c r="G58" s="1009"/>
      <c r="H58" s="1009"/>
      <c r="I58" s="1010"/>
      <c r="J58" s="1011"/>
      <c r="K58" s="1008"/>
      <c r="L58" s="1010"/>
      <c r="M58" s="1008">
        <f>SUM(M60:M63)</f>
        <v>0</v>
      </c>
    </row>
    <row r="59" spans="1:13">
      <c r="A59" s="992"/>
      <c r="B59" s="967"/>
      <c r="C59" s="1012"/>
      <c r="D59" s="966"/>
      <c r="E59" s="964"/>
      <c r="F59" s="993"/>
      <c r="G59" s="1013"/>
      <c r="H59" s="1013"/>
      <c r="I59" s="994"/>
      <c r="J59" s="1014"/>
      <c r="K59" s="993"/>
      <c r="L59" s="994"/>
      <c r="M59" s="993"/>
    </row>
    <row r="60" spans="1:13">
      <c r="A60" s="992"/>
      <c r="B60" s="967"/>
      <c r="C60" s="1015" t="s">
        <v>12</v>
      </c>
      <c r="D60" s="966" t="s">
        <v>13</v>
      </c>
      <c r="E60" s="964">
        <v>2.44</v>
      </c>
      <c r="F60" s="993">
        <f>E58*E60</f>
        <v>52.533200000000001</v>
      </c>
      <c r="G60" s="1013"/>
      <c r="H60" s="993">
        <f>F60*G60</f>
        <v>0</v>
      </c>
      <c r="I60" s="994"/>
      <c r="J60" s="1014"/>
      <c r="K60" s="993"/>
      <c r="L60" s="994"/>
      <c r="M60" s="993">
        <f>H60</f>
        <v>0</v>
      </c>
    </row>
    <row r="61" spans="1:13">
      <c r="A61" s="992"/>
      <c r="B61" s="967"/>
      <c r="C61" s="1015" t="s">
        <v>15</v>
      </c>
      <c r="D61" s="966" t="s">
        <v>16</v>
      </c>
      <c r="E61" s="964">
        <v>0.03</v>
      </c>
      <c r="F61" s="1013">
        <f>E58*E61</f>
        <v>0.64590000000000003</v>
      </c>
      <c r="G61" s="993"/>
      <c r="H61" s="1013"/>
      <c r="I61" s="994"/>
      <c r="J61" s="1014"/>
      <c r="K61" s="993"/>
      <c r="L61" s="994">
        <f>K61*F61</f>
        <v>0</v>
      </c>
      <c r="M61" s="993">
        <f>L61</f>
        <v>0</v>
      </c>
    </row>
    <row r="62" spans="1:13" ht="15">
      <c r="A62" s="992"/>
      <c r="B62" s="967" t="s">
        <v>739</v>
      </c>
      <c r="C62" s="1015" t="s">
        <v>740</v>
      </c>
      <c r="D62" s="966" t="s">
        <v>765</v>
      </c>
      <c r="E62" s="964">
        <v>1.03</v>
      </c>
      <c r="F62" s="1013">
        <f>E62*E58</f>
        <v>22.175900000000002</v>
      </c>
      <c r="G62" s="993"/>
      <c r="H62" s="1013"/>
      <c r="I62" s="994"/>
      <c r="J62" s="993">
        <f>F62*I62</f>
        <v>0</v>
      </c>
      <c r="K62" s="993"/>
      <c r="L62" s="994"/>
      <c r="M62" s="993">
        <f t="shared" ref="M62:M63" si="3">J62</f>
        <v>0</v>
      </c>
    </row>
    <row r="63" spans="1:13">
      <c r="A63" s="997"/>
      <c r="B63" s="971"/>
      <c r="C63" s="1016" t="s">
        <v>17</v>
      </c>
      <c r="D63" s="971" t="s">
        <v>16</v>
      </c>
      <c r="E63" s="999">
        <v>0.14399999999999999</v>
      </c>
      <c r="F63" s="1002">
        <f>E58*E63</f>
        <v>3.10032</v>
      </c>
      <c r="G63" s="1000"/>
      <c r="H63" s="1002"/>
      <c r="I63" s="1017"/>
      <c r="J63" s="1000">
        <f>F63*I63</f>
        <v>0</v>
      </c>
      <c r="K63" s="1000"/>
      <c r="L63" s="1017"/>
      <c r="M63" s="1000">
        <f t="shared" si="3"/>
        <v>0</v>
      </c>
    </row>
    <row r="64" spans="1:13" ht="12.75">
      <c r="A64" s="1018">
        <v>4</v>
      </c>
      <c r="B64" s="1019" t="s">
        <v>739</v>
      </c>
      <c r="C64" s="1020" t="s">
        <v>204</v>
      </c>
      <c r="D64" s="1021" t="s">
        <v>205</v>
      </c>
      <c r="E64" s="1022">
        <v>1</v>
      </c>
      <c r="F64" s="1023"/>
      <c r="G64" s="1024"/>
      <c r="H64" s="1024">
        <f>G64*E64</f>
        <v>0</v>
      </c>
      <c r="I64" s="1024"/>
      <c r="J64" s="1024">
        <f>I64*E64</f>
        <v>0</v>
      </c>
      <c r="K64" s="1024"/>
      <c r="L64" s="1023"/>
      <c r="M64" s="1025">
        <f>J64+H64</f>
        <v>0</v>
      </c>
    </row>
    <row r="65" spans="1:13" ht="140.25">
      <c r="A65" s="1026">
        <v>5</v>
      </c>
      <c r="B65" s="1449" t="s">
        <v>756</v>
      </c>
      <c r="C65" s="1027" t="s">
        <v>705</v>
      </c>
      <c r="D65" s="1028" t="s">
        <v>20</v>
      </c>
      <c r="E65" s="1029">
        <v>97.89</v>
      </c>
      <c r="F65" s="1030"/>
      <c r="G65" s="1029"/>
      <c r="H65" s="1029"/>
      <c r="I65" s="1029"/>
      <c r="J65" s="1029"/>
      <c r="K65" s="1029"/>
      <c r="L65" s="1029"/>
      <c r="M65" s="1029">
        <f>SUM(M66:M70)</f>
        <v>0</v>
      </c>
    </row>
    <row r="66" spans="1:13" ht="12.75">
      <c r="A66" s="1031"/>
      <c r="B66" s="1032"/>
      <c r="C66" s="1033" t="s">
        <v>305</v>
      </c>
      <c r="D66" s="1034" t="s">
        <v>25</v>
      </c>
      <c r="E66" s="1040">
        <v>2.11</v>
      </c>
      <c r="F66" s="1035">
        <f>E65*E66</f>
        <v>206.5479</v>
      </c>
      <c r="G66" s="1035"/>
      <c r="H66" s="1035">
        <f>F66*G66</f>
        <v>0</v>
      </c>
      <c r="I66" s="1036"/>
      <c r="J66" s="1037"/>
      <c r="K66" s="1035"/>
      <c r="L66" s="1035"/>
      <c r="M66" s="1035">
        <f>H66</f>
        <v>0</v>
      </c>
    </row>
    <row r="67" spans="1:13" ht="12.75">
      <c r="A67" s="1031"/>
      <c r="B67" s="1032"/>
      <c r="C67" s="1033" t="s">
        <v>52</v>
      </c>
      <c r="D67" s="1038" t="s">
        <v>16</v>
      </c>
      <c r="E67" s="1040">
        <v>8.4500000000000006E-2</v>
      </c>
      <c r="F67" s="1035">
        <f>E65*E67</f>
        <v>8.2717050000000008</v>
      </c>
      <c r="G67" s="1035"/>
      <c r="H67" s="1035"/>
      <c r="I67" s="1035"/>
      <c r="J67" s="1039"/>
      <c r="K67" s="1035"/>
      <c r="L67" s="1035">
        <f>F67*K67</f>
        <v>0</v>
      </c>
      <c r="M67" s="1035">
        <f>H67+J67+L67</f>
        <v>0</v>
      </c>
    </row>
    <row r="68" spans="1:13" ht="12.75">
      <c r="A68" s="1031"/>
      <c r="B68" s="1032"/>
      <c r="C68" s="1033" t="s">
        <v>329</v>
      </c>
      <c r="D68" s="1034"/>
      <c r="E68" s="1040"/>
      <c r="F68" s="1035"/>
      <c r="G68" s="1035"/>
      <c r="H68" s="1035"/>
      <c r="I68" s="1035"/>
      <c r="J68" s="1035"/>
      <c r="K68" s="1035"/>
      <c r="L68" s="1035"/>
      <c r="M68" s="1035"/>
    </row>
    <row r="69" spans="1:13" ht="25.5">
      <c r="A69" s="1031"/>
      <c r="B69" s="1032" t="s">
        <v>739</v>
      </c>
      <c r="C69" s="1041" t="s">
        <v>741</v>
      </c>
      <c r="D69" s="1034" t="s">
        <v>20</v>
      </c>
      <c r="E69" s="1040">
        <v>1</v>
      </c>
      <c r="F69" s="1035">
        <f>E65*E69</f>
        <v>97.89</v>
      </c>
      <c r="G69" s="1036"/>
      <c r="H69" s="1037"/>
      <c r="I69" s="1035"/>
      <c r="J69" s="1035">
        <f>F69*I69</f>
        <v>0</v>
      </c>
      <c r="K69" s="1035"/>
      <c r="L69" s="1035"/>
      <c r="M69" s="1035">
        <f>J69</f>
        <v>0</v>
      </c>
    </row>
    <row r="70" spans="1:13" ht="12.75">
      <c r="A70" s="1031"/>
      <c r="B70" s="1032"/>
      <c r="C70" s="1033" t="s">
        <v>742</v>
      </c>
      <c r="D70" s="1042" t="s">
        <v>16</v>
      </c>
      <c r="E70" s="1040">
        <v>0.27500000000000002</v>
      </c>
      <c r="F70" s="1035">
        <f>E65*E70</f>
        <v>26.919750000000004</v>
      </c>
      <c r="G70" s="976"/>
      <c r="H70" s="1037"/>
      <c r="I70" s="1035"/>
      <c r="J70" s="1035">
        <f>F70*I70</f>
        <v>0</v>
      </c>
      <c r="K70" s="1035"/>
      <c r="L70" s="1035"/>
      <c r="M70" s="1035">
        <f t="shared" ref="M70" si="4">J70</f>
        <v>0</v>
      </c>
    </row>
    <row r="71" spans="1:13" ht="89.25">
      <c r="A71" s="1043">
        <v>6</v>
      </c>
      <c r="B71" s="1023" t="s">
        <v>739</v>
      </c>
      <c r="C71" s="1020" t="s">
        <v>743</v>
      </c>
      <c r="D71" s="1021" t="s">
        <v>205</v>
      </c>
      <c r="E71" s="1044">
        <v>1</v>
      </c>
      <c r="F71" s="1045"/>
      <c r="G71" s="1046"/>
      <c r="H71" s="1046">
        <f>G71*E71</f>
        <v>0</v>
      </c>
      <c r="I71" s="1046"/>
      <c r="J71" s="1046">
        <f>I71*E71</f>
        <v>0</v>
      </c>
      <c r="K71" s="1046"/>
      <c r="L71" s="1045"/>
      <c r="M71" s="1025">
        <f>J71+H71</f>
        <v>0</v>
      </c>
    </row>
    <row r="72" spans="1:13" ht="191.25">
      <c r="A72" s="1047">
        <v>7</v>
      </c>
      <c r="B72" s="1050" t="s">
        <v>757</v>
      </c>
      <c r="C72" s="667" t="s">
        <v>706</v>
      </c>
      <c r="D72" s="988" t="s">
        <v>764</v>
      </c>
      <c r="E72" s="988">
        <v>80.900000000000006</v>
      </c>
      <c r="F72" s="1048"/>
      <c r="G72" s="1049"/>
      <c r="H72" s="1049"/>
      <c r="I72" s="1049"/>
      <c r="J72" s="1049"/>
      <c r="K72" s="1049"/>
      <c r="L72" s="1049"/>
      <c r="M72" s="1049">
        <f>SUM(M73:M76)</f>
        <v>0</v>
      </c>
    </row>
    <row r="73" spans="1:13" ht="12.75">
      <c r="A73" s="1047"/>
      <c r="B73" s="1050"/>
      <c r="C73" s="646" t="s">
        <v>34</v>
      </c>
      <c r="D73" s="1051" t="s">
        <v>25</v>
      </c>
      <c r="E73" s="1051">
        <v>2.4300000000000002</v>
      </c>
      <c r="F73" s="1052">
        <f>E72*E73</f>
        <v>196.58700000000002</v>
      </c>
      <c r="G73" s="1052"/>
      <c r="H73" s="1052">
        <f>F73*G73</f>
        <v>0</v>
      </c>
      <c r="I73" s="1052"/>
      <c r="J73" s="1052"/>
      <c r="K73" s="1052"/>
      <c r="L73" s="1052"/>
      <c r="M73" s="1052">
        <f>J73+H73+L73</f>
        <v>0</v>
      </c>
    </row>
    <row r="74" spans="1:13" ht="12.75">
      <c r="A74" s="1047"/>
      <c r="B74" s="1050"/>
      <c r="C74" s="646" t="s">
        <v>52</v>
      </c>
      <c r="D74" s="1051" t="s">
        <v>16</v>
      </c>
      <c r="E74" s="1051">
        <v>3.15E-2</v>
      </c>
      <c r="F74" s="1052">
        <f>E72*E74</f>
        <v>2.5483500000000001</v>
      </c>
      <c r="G74" s="1052"/>
      <c r="H74" s="1052"/>
      <c r="I74" s="1052"/>
      <c r="J74" s="1052"/>
      <c r="K74" s="1052"/>
      <c r="L74" s="1052">
        <f>F74*K74</f>
        <v>0</v>
      </c>
      <c r="M74" s="1052">
        <f>J74+H74+L74</f>
        <v>0</v>
      </c>
    </row>
    <row r="75" spans="1:13">
      <c r="A75" s="992"/>
      <c r="B75" s="967" t="s">
        <v>739</v>
      </c>
      <c r="C75" s="1053" t="s">
        <v>744</v>
      </c>
      <c r="D75" s="964" t="s">
        <v>745</v>
      </c>
      <c r="E75" s="964">
        <v>1</v>
      </c>
      <c r="F75" s="994">
        <f>E75*E72</f>
        <v>80.900000000000006</v>
      </c>
      <c r="G75" s="993"/>
      <c r="H75" s="994"/>
      <c r="I75" s="993"/>
      <c r="J75" s="994">
        <f>F75*I75</f>
        <v>0</v>
      </c>
      <c r="K75" s="993"/>
      <c r="L75" s="994"/>
      <c r="M75" s="993">
        <f>J75</f>
        <v>0</v>
      </c>
    </row>
    <row r="76" spans="1:13" ht="12.75">
      <c r="A76" s="1054"/>
      <c r="B76" s="1055"/>
      <c r="C76" s="1056" t="s">
        <v>17</v>
      </c>
      <c r="D76" s="1057" t="s">
        <v>16</v>
      </c>
      <c r="E76" s="1057">
        <v>0.11600000000000001</v>
      </c>
      <c r="F76" s="1058">
        <f>E72*E76</f>
        <v>9.3844000000000012</v>
      </c>
      <c r="G76" s="1058"/>
      <c r="H76" s="1058"/>
      <c r="I76" s="1058"/>
      <c r="J76" s="1058">
        <f>F76*I76</f>
        <v>0</v>
      </c>
      <c r="K76" s="1058"/>
      <c r="L76" s="1058"/>
      <c r="M76" s="1058">
        <f>J76+H76+L76</f>
        <v>0</v>
      </c>
    </row>
    <row r="77" spans="1:13" s="924" customFormat="1" ht="153">
      <c r="A77" s="1043">
        <v>8</v>
      </c>
      <c r="B77" s="1019" t="s">
        <v>739</v>
      </c>
      <c r="C77" s="1087" t="s">
        <v>775</v>
      </c>
      <c r="D77" s="1021" t="s">
        <v>753</v>
      </c>
      <c r="E77" s="1022">
        <v>1</v>
      </c>
      <c r="F77" s="1023"/>
      <c r="G77" s="1024"/>
      <c r="H77" s="1024"/>
      <c r="I77" s="1024"/>
      <c r="J77" s="1024">
        <f>I77*E77</f>
        <v>0</v>
      </c>
      <c r="K77" s="1024"/>
      <c r="L77" s="1023"/>
      <c r="M77" s="1025">
        <f>J77+H77</f>
        <v>0</v>
      </c>
    </row>
    <row r="78" spans="1:13">
      <c r="A78" s="580"/>
      <c r="B78" s="980"/>
      <c r="C78" s="985" t="s">
        <v>754</v>
      </c>
      <c r="D78" s="980"/>
      <c r="E78" s="980"/>
      <c r="F78" s="980"/>
      <c r="G78" s="980"/>
      <c r="H78" s="980"/>
      <c r="I78" s="980"/>
      <c r="J78" s="980"/>
      <c r="K78" s="980"/>
      <c r="L78" s="980"/>
      <c r="M78" s="1082"/>
    </row>
    <row r="79" spans="1:13" ht="25.5">
      <c r="A79" s="1003">
        <v>1</v>
      </c>
      <c r="B79" s="1004" t="s">
        <v>738</v>
      </c>
      <c r="C79" s="1005" t="s">
        <v>207</v>
      </c>
      <c r="D79" s="1006" t="s">
        <v>764</v>
      </c>
      <c r="E79" s="1007">
        <v>16.649999999999999</v>
      </c>
      <c r="F79" s="1008"/>
      <c r="G79" s="1009"/>
      <c r="H79" s="1009"/>
      <c r="I79" s="1010"/>
      <c r="J79" s="1011"/>
      <c r="K79" s="1008"/>
      <c r="L79" s="1010"/>
      <c r="M79" s="1008">
        <f>SUM(M81:M82)</f>
        <v>0</v>
      </c>
    </row>
    <row r="80" spans="1:13">
      <c r="A80" s="992"/>
      <c r="B80" s="967"/>
      <c r="C80" s="1012"/>
      <c r="D80" s="966"/>
      <c r="E80" s="964"/>
      <c r="F80" s="993"/>
      <c r="G80" s="1013"/>
      <c r="H80" s="1013"/>
      <c r="I80" s="994"/>
      <c r="J80" s="1014"/>
      <c r="K80" s="993"/>
      <c r="L80" s="994"/>
      <c r="M80" s="993"/>
    </row>
    <row r="81" spans="1:13">
      <c r="A81" s="992"/>
      <c r="B81" s="967" t="s">
        <v>752</v>
      </c>
      <c r="C81" s="1015" t="s">
        <v>12</v>
      </c>
      <c r="D81" s="966" t="s">
        <v>13</v>
      </c>
      <c r="E81" s="964">
        <f>2.44*0.4</f>
        <v>0.97599999999999998</v>
      </c>
      <c r="F81" s="993">
        <f>E79*E81</f>
        <v>16.250399999999999</v>
      </c>
      <c r="G81" s="1013"/>
      <c r="H81" s="993">
        <f>F81*G81</f>
        <v>0</v>
      </c>
      <c r="I81" s="994"/>
      <c r="J81" s="1014"/>
      <c r="K81" s="993"/>
      <c r="L81" s="994"/>
      <c r="M81" s="993">
        <f>H81</f>
        <v>0</v>
      </c>
    </row>
    <row r="82" spans="1:13">
      <c r="A82" s="997"/>
      <c r="B82" s="967" t="s">
        <v>752</v>
      </c>
      <c r="C82" s="1083" t="s">
        <v>15</v>
      </c>
      <c r="D82" s="970" t="s">
        <v>16</v>
      </c>
      <c r="E82" s="999">
        <f>0.03*0.4</f>
        <v>1.2E-2</v>
      </c>
      <c r="F82" s="1002">
        <f>E79*E82</f>
        <v>0.19979999999999998</v>
      </c>
      <c r="G82" s="1000"/>
      <c r="H82" s="1002"/>
      <c r="I82" s="1017"/>
      <c r="J82" s="1084"/>
      <c r="K82" s="1000"/>
      <c r="L82" s="1017">
        <f>K82*F82</f>
        <v>0</v>
      </c>
      <c r="M82" s="1000">
        <f>L82</f>
        <v>0</v>
      </c>
    </row>
    <row r="83" spans="1:13" ht="72">
      <c r="A83" s="986">
        <v>2</v>
      </c>
      <c r="B83" s="1085" t="s">
        <v>735</v>
      </c>
      <c r="C83" s="987" t="s">
        <v>703</v>
      </c>
      <c r="D83" s="988" t="s">
        <v>764</v>
      </c>
      <c r="E83" s="989">
        <v>19.39</v>
      </c>
      <c r="F83" s="990"/>
      <c r="G83" s="990"/>
      <c r="H83" s="990"/>
      <c r="I83" s="991"/>
      <c r="J83" s="990"/>
      <c r="K83" s="990"/>
      <c r="L83" s="991"/>
      <c r="M83" s="990">
        <f>SUM(M84:M87)</f>
        <v>0</v>
      </c>
    </row>
    <row r="84" spans="1:13">
      <c r="A84" s="992"/>
      <c r="B84" s="967"/>
      <c r="C84" s="974" t="s">
        <v>24</v>
      </c>
      <c r="D84" s="964" t="s">
        <v>13</v>
      </c>
      <c r="E84" s="995">
        <v>0.68</v>
      </c>
      <c r="F84" s="993">
        <f>E83*E84</f>
        <v>13.185200000000002</v>
      </c>
      <c r="G84" s="993"/>
      <c r="H84" s="993">
        <f>F84*G84</f>
        <v>0</v>
      </c>
      <c r="I84" s="994"/>
      <c r="J84" s="993"/>
      <c r="K84" s="993"/>
      <c r="L84" s="994"/>
      <c r="M84" s="993">
        <f>H84</f>
        <v>0</v>
      </c>
    </row>
    <row r="85" spans="1:13">
      <c r="A85" s="992"/>
      <c r="B85" s="967"/>
      <c r="C85" s="974" t="s">
        <v>26</v>
      </c>
      <c r="D85" s="964" t="s">
        <v>16</v>
      </c>
      <c r="E85" s="995">
        <v>3.5999999999999999E-3</v>
      </c>
      <c r="F85" s="993">
        <f>E83*E85</f>
        <v>6.9804000000000005E-2</v>
      </c>
      <c r="G85" s="993"/>
      <c r="H85" s="993"/>
      <c r="I85" s="994"/>
      <c r="J85" s="993"/>
      <c r="K85" s="993"/>
      <c r="L85" s="994">
        <f>K85*F85</f>
        <v>0</v>
      </c>
      <c r="M85" s="993">
        <f>L85</f>
        <v>0</v>
      </c>
    </row>
    <row r="86" spans="1:13">
      <c r="A86" s="992"/>
      <c r="B86" s="967" t="s">
        <v>736</v>
      </c>
      <c r="C86" s="974" t="s">
        <v>737</v>
      </c>
      <c r="D86" s="964" t="s">
        <v>291</v>
      </c>
      <c r="E86" s="995">
        <v>1.2</v>
      </c>
      <c r="F86" s="993">
        <f>E86*E83</f>
        <v>23.268000000000001</v>
      </c>
      <c r="G86" s="993"/>
      <c r="H86" s="993"/>
      <c r="I86" s="996"/>
      <c r="J86" s="993">
        <f>F86*I86</f>
        <v>0</v>
      </c>
      <c r="K86" s="993"/>
      <c r="L86" s="994"/>
      <c r="M86" s="993">
        <f>J86</f>
        <v>0</v>
      </c>
    </row>
    <row r="87" spans="1:13">
      <c r="A87" s="997"/>
      <c r="B87" s="972"/>
      <c r="C87" s="998" t="s">
        <v>17</v>
      </c>
      <c r="D87" s="999" t="s">
        <v>16</v>
      </c>
      <c r="E87" s="999">
        <v>1.9E-3</v>
      </c>
      <c r="F87" s="1000">
        <f>E87*E83</f>
        <v>3.6840999999999999E-2</v>
      </c>
      <c r="G87" s="999"/>
      <c r="H87" s="1000"/>
      <c r="I87" s="971"/>
      <c r="J87" s="1001">
        <f>I87*F87</f>
        <v>0</v>
      </c>
      <c r="K87" s="970"/>
      <c r="L87" s="1000"/>
      <c r="M87" s="1002">
        <f>J87</f>
        <v>0</v>
      </c>
    </row>
    <row r="88" spans="1:13" ht="153">
      <c r="A88" s="1003">
        <v>3</v>
      </c>
      <c r="B88" s="1004" t="s">
        <v>738</v>
      </c>
      <c r="C88" s="1005" t="s">
        <v>704</v>
      </c>
      <c r="D88" s="1006" t="s">
        <v>764</v>
      </c>
      <c r="E88" s="1007">
        <v>16.649999999999999</v>
      </c>
      <c r="F88" s="1008"/>
      <c r="G88" s="1009"/>
      <c r="H88" s="1009"/>
      <c r="I88" s="1010"/>
      <c r="J88" s="1011"/>
      <c r="K88" s="1008"/>
      <c r="L88" s="1010"/>
      <c r="M88" s="1008">
        <f>SUM(M89:M92)</f>
        <v>0</v>
      </c>
    </row>
    <row r="89" spans="1:13">
      <c r="A89" s="992"/>
      <c r="B89" s="967"/>
      <c r="C89" s="1015" t="s">
        <v>12</v>
      </c>
      <c r="D89" s="966" t="s">
        <v>13</v>
      </c>
      <c r="E89" s="964">
        <v>2.44</v>
      </c>
      <c r="F89" s="993">
        <f>E88*E89</f>
        <v>40.625999999999998</v>
      </c>
      <c r="G89" s="1013"/>
      <c r="H89" s="993">
        <f>F89*G89</f>
        <v>0</v>
      </c>
      <c r="I89" s="994"/>
      <c r="J89" s="1014"/>
      <c r="K89" s="993"/>
      <c r="L89" s="994"/>
      <c r="M89" s="993">
        <f>H89</f>
        <v>0</v>
      </c>
    </row>
    <row r="90" spans="1:13">
      <c r="A90" s="992"/>
      <c r="B90" s="967"/>
      <c r="C90" s="1015" t="s">
        <v>15</v>
      </c>
      <c r="D90" s="966" t="s">
        <v>16</v>
      </c>
      <c r="E90" s="964">
        <v>0.03</v>
      </c>
      <c r="F90" s="1013">
        <f>E88*E90</f>
        <v>0.49949999999999994</v>
      </c>
      <c r="G90" s="993"/>
      <c r="H90" s="1013"/>
      <c r="I90" s="994"/>
      <c r="J90" s="1014"/>
      <c r="K90" s="993"/>
      <c r="L90" s="994">
        <f>K90*F90</f>
        <v>0</v>
      </c>
      <c r="M90" s="993">
        <f>L90</f>
        <v>0</v>
      </c>
    </row>
    <row r="91" spans="1:13" ht="15">
      <c r="A91" s="992"/>
      <c r="B91" s="967" t="s">
        <v>755</v>
      </c>
      <c r="C91" s="1015" t="s">
        <v>740</v>
      </c>
      <c r="D91" s="966" t="s">
        <v>765</v>
      </c>
      <c r="E91" s="964">
        <v>1.03</v>
      </c>
      <c r="F91" s="1013">
        <f>E91*E88</f>
        <v>17.1495</v>
      </c>
      <c r="G91" s="993"/>
      <c r="H91" s="1013"/>
      <c r="I91" s="994"/>
      <c r="J91" s="993">
        <f>F91*I91</f>
        <v>0</v>
      </c>
      <c r="K91" s="993"/>
      <c r="L91" s="994"/>
      <c r="M91" s="993">
        <f t="shared" ref="M91:M92" si="5">J91</f>
        <v>0</v>
      </c>
    </row>
    <row r="92" spans="1:13">
      <c r="A92" s="997"/>
      <c r="B92" s="971"/>
      <c r="C92" s="1016" t="s">
        <v>17</v>
      </c>
      <c r="D92" s="971" t="s">
        <v>16</v>
      </c>
      <c r="E92" s="999">
        <v>0.14399999999999999</v>
      </c>
      <c r="F92" s="1002">
        <f>E88*E92</f>
        <v>2.3975999999999997</v>
      </c>
      <c r="G92" s="1000"/>
      <c r="H92" s="1002"/>
      <c r="I92" s="1017"/>
      <c r="J92" s="1000">
        <f>F92*I92</f>
        <v>0</v>
      </c>
      <c r="K92" s="1000"/>
      <c r="L92" s="1017"/>
      <c r="M92" s="1000">
        <f t="shared" si="5"/>
        <v>0</v>
      </c>
    </row>
    <row r="93" spans="1:13" ht="12.75">
      <c r="A93" s="1018">
        <v>4</v>
      </c>
      <c r="B93" s="1019" t="s">
        <v>739</v>
      </c>
      <c r="C93" s="1020" t="s">
        <v>204</v>
      </c>
      <c r="D93" s="1021" t="s">
        <v>205</v>
      </c>
      <c r="E93" s="1022">
        <v>2</v>
      </c>
      <c r="F93" s="1023"/>
      <c r="G93" s="1024"/>
      <c r="H93" s="1024">
        <f>G93*E93</f>
        <v>0</v>
      </c>
      <c r="I93" s="1024"/>
      <c r="J93" s="1024">
        <f>I93*E93</f>
        <v>0</v>
      </c>
      <c r="K93" s="1024"/>
      <c r="L93" s="1023"/>
      <c r="M93" s="1025">
        <f>J93+H93</f>
        <v>0</v>
      </c>
    </row>
    <row r="94" spans="1:13" ht="140.25">
      <c r="A94" s="1026">
        <v>5</v>
      </c>
      <c r="B94" s="1449" t="s">
        <v>756</v>
      </c>
      <c r="C94" s="1027" t="s">
        <v>705</v>
      </c>
      <c r="D94" s="1028" t="s">
        <v>20</v>
      </c>
      <c r="E94" s="1029">
        <v>22.15</v>
      </c>
      <c r="F94" s="1030"/>
      <c r="G94" s="1029"/>
      <c r="H94" s="1029"/>
      <c r="I94" s="1029"/>
      <c r="J94" s="1029"/>
      <c r="K94" s="1029"/>
      <c r="L94" s="1029"/>
      <c r="M94" s="1029">
        <f>SUM(M95:M99)</f>
        <v>0</v>
      </c>
    </row>
    <row r="95" spans="1:13" ht="12.75">
      <c r="A95" s="1031"/>
      <c r="B95" s="1032"/>
      <c r="C95" s="1033" t="s">
        <v>305</v>
      </c>
      <c r="D95" s="1034" t="s">
        <v>25</v>
      </c>
      <c r="E95" s="1040">
        <v>2.11</v>
      </c>
      <c r="F95" s="1035">
        <f>E94*E95</f>
        <v>46.736499999999992</v>
      </c>
      <c r="G95" s="1035"/>
      <c r="H95" s="1035">
        <f>F95*G95</f>
        <v>0</v>
      </c>
      <c r="I95" s="1036"/>
      <c r="J95" s="1037"/>
      <c r="K95" s="1035"/>
      <c r="L95" s="1035"/>
      <c r="M95" s="1035">
        <f>H95</f>
        <v>0</v>
      </c>
    </row>
    <row r="96" spans="1:13" ht="12.75">
      <c r="A96" s="1031"/>
      <c r="B96" s="1032"/>
      <c r="C96" s="1033" t="s">
        <v>52</v>
      </c>
      <c r="D96" s="1038" t="s">
        <v>16</v>
      </c>
      <c r="E96" s="1040">
        <v>8.4500000000000006E-2</v>
      </c>
      <c r="F96" s="1035">
        <f>E94*E96</f>
        <v>1.871675</v>
      </c>
      <c r="G96" s="1035"/>
      <c r="H96" s="1035"/>
      <c r="I96" s="1035"/>
      <c r="J96" s="1039"/>
      <c r="K96" s="1035"/>
      <c r="L96" s="1035">
        <f>F96*K96</f>
        <v>0</v>
      </c>
      <c r="M96" s="1035">
        <f>H96+J96+L96</f>
        <v>0</v>
      </c>
    </row>
    <row r="97" spans="1:13" ht="12.75">
      <c r="A97" s="1031"/>
      <c r="B97" s="1032"/>
      <c r="C97" s="1033" t="s">
        <v>329</v>
      </c>
      <c r="D97" s="1034"/>
      <c r="E97" s="1040"/>
      <c r="F97" s="1035"/>
      <c r="G97" s="1035"/>
      <c r="H97" s="1035"/>
      <c r="I97" s="1035"/>
      <c r="J97" s="1035"/>
      <c r="K97" s="1035"/>
      <c r="L97" s="1035"/>
      <c r="M97" s="1035"/>
    </row>
    <row r="98" spans="1:13" ht="25.5">
      <c r="A98" s="1031"/>
      <c r="B98" s="1032" t="s">
        <v>739</v>
      </c>
      <c r="C98" s="1041" t="s">
        <v>741</v>
      </c>
      <c r="D98" s="1034" t="s">
        <v>20</v>
      </c>
      <c r="E98" s="1040">
        <v>1</v>
      </c>
      <c r="F98" s="1035">
        <f>E94*E98</f>
        <v>22.15</v>
      </c>
      <c r="G98" s="1036"/>
      <c r="H98" s="1037"/>
      <c r="I98" s="1035"/>
      <c r="J98" s="1035">
        <f>F98*I98</f>
        <v>0</v>
      </c>
      <c r="K98" s="1035"/>
      <c r="L98" s="1035"/>
      <c r="M98" s="1035">
        <f>J98</f>
        <v>0</v>
      </c>
    </row>
    <row r="99" spans="1:13" ht="12.75">
      <c r="A99" s="1031"/>
      <c r="B99" s="1032"/>
      <c r="C99" s="1033" t="s">
        <v>742</v>
      </c>
      <c r="D99" s="1042" t="s">
        <v>16</v>
      </c>
      <c r="E99" s="1040">
        <v>0.27500000000000002</v>
      </c>
      <c r="F99" s="1035">
        <f>E94*E99</f>
        <v>6.0912500000000005</v>
      </c>
      <c r="G99" s="976"/>
      <c r="H99" s="1037"/>
      <c r="I99" s="1035"/>
      <c r="J99" s="1035">
        <f>F99*I99</f>
        <v>0</v>
      </c>
      <c r="K99" s="1035"/>
      <c r="L99" s="1035"/>
      <c r="M99" s="1035">
        <f t="shared" ref="M99" si="6">J99</f>
        <v>0</v>
      </c>
    </row>
    <row r="100" spans="1:13" ht="89.25">
      <c r="A100" s="1043">
        <v>6</v>
      </c>
      <c r="B100" s="1023" t="s">
        <v>739</v>
      </c>
      <c r="C100" s="1020" t="s">
        <v>743</v>
      </c>
      <c r="D100" s="1021" t="s">
        <v>205</v>
      </c>
      <c r="E100" s="1044">
        <v>1</v>
      </c>
      <c r="F100" s="1045"/>
      <c r="G100" s="1046"/>
      <c r="H100" s="1046">
        <f>G100*E100</f>
        <v>0</v>
      </c>
      <c r="I100" s="1046"/>
      <c r="J100" s="1046">
        <f>I100*E100</f>
        <v>0</v>
      </c>
      <c r="K100" s="1046"/>
      <c r="L100" s="1045"/>
      <c r="M100" s="1025">
        <f>J100+H100</f>
        <v>0</v>
      </c>
    </row>
    <row r="101" spans="1:13" ht="191.25">
      <c r="A101" s="1047">
        <v>7</v>
      </c>
      <c r="B101" s="1050" t="s">
        <v>757</v>
      </c>
      <c r="C101" s="667" t="s">
        <v>706</v>
      </c>
      <c r="D101" s="988" t="s">
        <v>764</v>
      </c>
      <c r="E101" s="988">
        <v>20.93</v>
      </c>
      <c r="F101" s="1048"/>
      <c r="G101" s="1049"/>
      <c r="H101" s="1049"/>
      <c r="I101" s="1049"/>
      <c r="J101" s="1049"/>
      <c r="K101" s="1049"/>
      <c r="L101" s="1049"/>
      <c r="M101" s="1049">
        <f>SUM(M102:M105)</f>
        <v>0</v>
      </c>
    </row>
    <row r="102" spans="1:13" ht="12.75">
      <c r="A102" s="1047"/>
      <c r="B102" s="1050"/>
      <c r="C102" s="646" t="s">
        <v>34</v>
      </c>
      <c r="D102" s="1051" t="s">
        <v>25</v>
      </c>
      <c r="E102" s="1051">
        <v>2.4300000000000002</v>
      </c>
      <c r="F102" s="1052">
        <f>E101*E102</f>
        <v>50.859900000000003</v>
      </c>
      <c r="G102" s="1052"/>
      <c r="H102" s="1052">
        <f>F102*G102</f>
        <v>0</v>
      </c>
      <c r="I102" s="1052"/>
      <c r="J102" s="1052"/>
      <c r="K102" s="1052"/>
      <c r="L102" s="1052"/>
      <c r="M102" s="1052">
        <f>J102+H102+L102</f>
        <v>0</v>
      </c>
    </row>
    <row r="103" spans="1:13" ht="12.75">
      <c r="A103" s="1047"/>
      <c r="B103" s="1050"/>
      <c r="C103" s="646" t="s">
        <v>52</v>
      </c>
      <c r="D103" s="1051" t="s">
        <v>16</v>
      </c>
      <c r="E103" s="1051">
        <v>3.15E-2</v>
      </c>
      <c r="F103" s="1052">
        <f>E101*E103</f>
        <v>0.65929499999999996</v>
      </c>
      <c r="G103" s="1052"/>
      <c r="H103" s="1052"/>
      <c r="I103" s="1052"/>
      <c r="J103" s="1052"/>
      <c r="K103" s="1052"/>
      <c r="L103" s="1052">
        <f>F103*K103</f>
        <v>0</v>
      </c>
      <c r="M103" s="1052">
        <f>J103+H103+L103</f>
        <v>0</v>
      </c>
    </row>
    <row r="104" spans="1:13">
      <c r="A104" s="992"/>
      <c r="B104" s="967" t="s">
        <v>739</v>
      </c>
      <c r="C104" s="1053" t="s">
        <v>744</v>
      </c>
      <c r="D104" s="964" t="s">
        <v>745</v>
      </c>
      <c r="E104" s="964">
        <v>1</v>
      </c>
      <c r="F104" s="994">
        <f>E104*E101</f>
        <v>20.93</v>
      </c>
      <c r="G104" s="993"/>
      <c r="H104" s="994"/>
      <c r="I104" s="993"/>
      <c r="J104" s="994">
        <f>F104*I104</f>
        <v>0</v>
      </c>
      <c r="K104" s="993"/>
      <c r="L104" s="994"/>
      <c r="M104" s="993">
        <f>J104</f>
        <v>0</v>
      </c>
    </row>
    <row r="105" spans="1:13" ht="12.75">
      <c r="A105" s="1054"/>
      <c r="B105" s="1055"/>
      <c r="C105" s="1056" t="s">
        <v>17</v>
      </c>
      <c r="D105" s="1057" t="s">
        <v>16</v>
      </c>
      <c r="E105" s="1057">
        <v>0.11600000000000001</v>
      </c>
      <c r="F105" s="1058">
        <f>E101*E105</f>
        <v>2.42788</v>
      </c>
      <c r="G105" s="1058"/>
      <c r="H105" s="1058"/>
      <c r="I105" s="1058"/>
      <c r="J105" s="1058">
        <f>F105*I105</f>
        <v>0</v>
      </c>
      <c r="K105" s="1058"/>
      <c r="L105" s="1058"/>
      <c r="M105" s="1058">
        <f>J105+H105+L105</f>
        <v>0</v>
      </c>
    </row>
    <row r="106" spans="1:13" ht="12.75">
      <c r="A106" s="925"/>
      <c r="B106" s="925"/>
      <c r="C106" s="926" t="s">
        <v>78</v>
      </c>
      <c r="D106" s="925"/>
      <c r="E106" s="925"/>
      <c r="F106" s="930"/>
      <c r="G106" s="930"/>
      <c r="H106" s="927">
        <f>SUM(H13:H105)</f>
        <v>0</v>
      </c>
      <c r="I106" s="927"/>
      <c r="J106" s="927">
        <f>SUM(J13:J105)</f>
        <v>0</v>
      </c>
      <c r="K106" s="927"/>
      <c r="L106" s="927">
        <f>SUM(L13:L105)</f>
        <v>0</v>
      </c>
      <c r="M106" s="927">
        <f>L106+J106+H106</f>
        <v>0</v>
      </c>
    </row>
    <row r="107" spans="1:13" ht="12.75">
      <c r="A107" s="925"/>
      <c r="B107" s="925"/>
      <c r="C107" s="919" t="s">
        <v>77</v>
      </c>
      <c r="D107" s="928">
        <v>0.1</v>
      </c>
      <c r="E107" s="928"/>
      <c r="F107" s="933"/>
      <c r="G107" s="933"/>
      <c r="H107" s="929"/>
      <c r="I107" s="929"/>
      <c r="J107" s="929"/>
      <c r="K107" s="929"/>
      <c r="L107" s="929"/>
      <c r="M107" s="927">
        <f>M106*D107</f>
        <v>0</v>
      </c>
    </row>
    <row r="108" spans="1:13" ht="12.75">
      <c r="A108" s="925"/>
      <c r="B108" s="925"/>
      <c r="C108" s="920" t="s">
        <v>33</v>
      </c>
      <c r="D108" s="946"/>
      <c r="E108" s="946"/>
      <c r="F108" s="930"/>
      <c r="G108" s="930"/>
      <c r="H108" s="927"/>
      <c r="I108" s="927"/>
      <c r="J108" s="927"/>
      <c r="K108" s="927"/>
      <c r="L108" s="927"/>
      <c r="M108" s="927">
        <f>M107+M106</f>
        <v>0</v>
      </c>
    </row>
    <row r="109" spans="1:13" ht="12.75">
      <c r="A109" s="931"/>
      <c r="B109" s="931"/>
      <c r="C109" s="919" t="s">
        <v>81</v>
      </c>
      <c r="D109" s="928">
        <v>0.08</v>
      </c>
      <c r="E109" s="932"/>
      <c r="F109" s="933"/>
      <c r="G109" s="933"/>
      <c r="H109" s="929"/>
      <c r="I109" s="929"/>
      <c r="J109" s="929"/>
      <c r="K109" s="929"/>
      <c r="L109" s="929"/>
      <c r="M109" s="927">
        <f>M108*D109</f>
        <v>0</v>
      </c>
    </row>
    <row r="110" spans="1:13" ht="12.75">
      <c r="A110" s="925"/>
      <c r="B110" s="925"/>
      <c r="C110" s="920" t="s">
        <v>33</v>
      </c>
      <c r="D110" s="946"/>
      <c r="E110" s="946"/>
      <c r="F110" s="930"/>
      <c r="G110" s="930"/>
      <c r="H110" s="927"/>
      <c r="I110" s="927"/>
      <c r="J110" s="927"/>
      <c r="K110" s="927"/>
      <c r="L110" s="927"/>
      <c r="M110" s="927">
        <f>M109+M108</f>
        <v>0</v>
      </c>
    </row>
    <row r="111" spans="1:13" ht="12.75">
      <c r="A111" s="925"/>
      <c r="B111" s="925"/>
      <c r="C111" s="919" t="s">
        <v>199</v>
      </c>
      <c r="D111" s="928">
        <v>0.03</v>
      </c>
      <c r="E111" s="928"/>
      <c r="F111" s="933"/>
      <c r="G111" s="933"/>
      <c r="H111" s="929"/>
      <c r="I111" s="929"/>
      <c r="J111" s="929"/>
      <c r="K111" s="929"/>
      <c r="L111" s="929"/>
      <c r="M111" s="927">
        <f>M110*D111</f>
        <v>0</v>
      </c>
    </row>
    <row r="112" spans="1:13" ht="12.75">
      <c r="A112" s="925"/>
      <c r="B112" s="925"/>
      <c r="C112" s="920" t="s">
        <v>33</v>
      </c>
      <c r="D112" s="946"/>
      <c r="E112" s="946"/>
      <c r="F112" s="930"/>
      <c r="G112" s="930"/>
      <c r="H112" s="927"/>
      <c r="I112" s="927"/>
      <c r="J112" s="927"/>
      <c r="K112" s="927"/>
      <c r="L112" s="927"/>
      <c r="M112" s="927">
        <f>M111+M110</f>
        <v>0</v>
      </c>
    </row>
    <row r="113" spans="1:13" ht="12.75">
      <c r="A113" s="931"/>
      <c r="B113" s="931"/>
      <c r="C113" s="919" t="s">
        <v>200</v>
      </c>
      <c r="D113" s="928">
        <v>0.18</v>
      </c>
      <c r="E113" s="932"/>
      <c r="F113" s="933"/>
      <c r="G113" s="933"/>
      <c r="H113" s="929"/>
      <c r="I113" s="929"/>
      <c r="J113" s="929"/>
      <c r="K113" s="929"/>
      <c r="L113" s="929"/>
      <c r="M113" s="927">
        <f>M112*D113</f>
        <v>0</v>
      </c>
    </row>
    <row r="114" spans="1:13" ht="12.75">
      <c r="A114" s="925"/>
      <c r="B114" s="925"/>
      <c r="C114" s="920" t="s">
        <v>201</v>
      </c>
      <c r="D114" s="946"/>
      <c r="E114" s="946"/>
      <c r="F114" s="930"/>
      <c r="G114" s="930"/>
      <c r="H114" s="927"/>
      <c r="I114" s="927"/>
      <c r="J114" s="927"/>
      <c r="K114" s="927"/>
      <c r="L114" s="927"/>
      <c r="M114" s="927">
        <f>M113+M112</f>
        <v>0</v>
      </c>
    </row>
    <row r="115" spans="1:13" ht="15">
      <c r="A115" s="934"/>
      <c r="B115" s="935"/>
      <c r="C115" s="936"/>
      <c r="D115" s="937"/>
      <c r="E115" s="937"/>
      <c r="F115" s="937"/>
      <c r="G115" s="937"/>
      <c r="H115" s="937"/>
      <c r="I115" s="937"/>
      <c r="J115" s="937"/>
      <c r="K115" s="937"/>
      <c r="L115" s="937"/>
      <c r="M115" s="937"/>
    </row>
    <row r="116" spans="1:13" ht="15">
      <c r="A116" s="934"/>
      <c r="B116" s="1461" t="s">
        <v>779</v>
      </c>
      <c r="C116" s="1461"/>
      <c r="D116" s="937"/>
      <c r="E116" s="937"/>
      <c r="F116" s="937"/>
      <c r="G116" s="937"/>
      <c r="H116" s="937"/>
      <c r="I116" s="937"/>
      <c r="J116" s="937"/>
      <c r="K116" s="937"/>
      <c r="L116" s="937"/>
      <c r="M116" s="937"/>
    </row>
    <row r="117" spans="1:13" ht="27" customHeight="1">
      <c r="B117" s="1462" t="s">
        <v>780</v>
      </c>
      <c r="C117" s="1462"/>
    </row>
  </sheetData>
  <mergeCells count="7">
    <mergeCell ref="B116:C116"/>
    <mergeCell ref="B117:C117"/>
    <mergeCell ref="A1:M1"/>
    <mergeCell ref="G4:K4"/>
    <mergeCell ref="H5:K5"/>
    <mergeCell ref="A2:M2"/>
    <mergeCell ref="A3:M3"/>
  </mergeCells>
  <pageMargins left="0.7" right="0.7" top="0.75" bottom="0.75" header="0.3" footer="0.3"/>
  <pageSetup scale="54"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
  <sheetViews>
    <sheetView view="pageBreakPreview" zoomScale="112" zoomScaleNormal="100" zoomScaleSheetLayoutView="112" workbookViewId="0">
      <selection activeCell="C25" sqref="C25"/>
    </sheetView>
  </sheetViews>
  <sheetFormatPr defaultColWidth="9" defaultRowHeight="13.5"/>
  <cols>
    <col min="1" max="1" width="5.140625" style="5" customWidth="1"/>
    <col min="2" max="2" width="9.140625" style="5" customWidth="1"/>
    <col min="3" max="3" width="47.7109375" style="5" customWidth="1"/>
    <col min="4" max="4" width="15.5703125" style="5" customWidth="1"/>
    <col min="5" max="5" width="18" style="5" customWidth="1"/>
    <col min="6" max="6" width="16.7109375" style="5" customWidth="1"/>
    <col min="7" max="16384" width="9" style="5"/>
  </cols>
  <sheetData>
    <row r="1" spans="1:6" s="20" customFormat="1" ht="45" customHeight="1">
      <c r="A1" s="1460" t="s">
        <v>778</v>
      </c>
      <c r="B1" s="1460"/>
      <c r="C1" s="1460"/>
      <c r="D1" s="1460"/>
      <c r="E1" s="1460"/>
      <c r="F1" s="1460"/>
    </row>
    <row r="2" spans="1:6" ht="12.75" customHeight="1">
      <c r="A2" s="1460"/>
      <c r="B2" s="1460"/>
      <c r="C2" s="1460"/>
      <c r="D2" s="1460"/>
      <c r="E2" s="1460"/>
      <c r="F2" s="1460"/>
    </row>
    <row r="3" spans="1:6">
      <c r="A3" s="1457" t="s">
        <v>202</v>
      </c>
      <c r="B3" s="1458"/>
      <c r="C3" s="1458"/>
      <c r="D3" s="1458"/>
      <c r="E3" s="1458"/>
      <c r="F3" s="1458"/>
    </row>
    <row r="4" spans="1:6" ht="15.75">
      <c r="A4" s="947"/>
      <c r="B4" s="947"/>
      <c r="C4" s="947"/>
      <c r="D4" s="947"/>
      <c r="E4" s="947"/>
      <c r="F4" s="947"/>
    </row>
    <row r="5" spans="1:6" ht="15.75">
      <c r="A5" s="1459"/>
      <c r="B5" s="1459"/>
      <c r="C5" s="1459"/>
      <c r="D5" s="165" t="s">
        <v>73</v>
      </c>
      <c r="E5" s="40">
        <f>F16</f>
        <v>0</v>
      </c>
      <c r="F5" s="40" t="s">
        <v>698</v>
      </c>
    </row>
    <row r="6" spans="1:6" ht="54">
      <c r="A6" s="19" t="s">
        <v>72</v>
      </c>
      <c r="B6" s="19" t="s">
        <v>6</v>
      </c>
      <c r="C6" s="19" t="s">
        <v>63</v>
      </c>
      <c r="D6" s="19" t="s">
        <v>59</v>
      </c>
      <c r="E6" s="19" t="s">
        <v>53</v>
      </c>
      <c r="F6" s="19" t="s">
        <v>71</v>
      </c>
    </row>
    <row r="7" spans="1:6">
      <c r="A7" s="18">
        <v>1</v>
      </c>
      <c r="B7" s="18">
        <v>2</v>
      </c>
      <c r="C7" s="17">
        <v>3</v>
      </c>
      <c r="D7" s="17">
        <v>4</v>
      </c>
      <c r="E7" s="17">
        <v>5</v>
      </c>
      <c r="F7" s="17">
        <v>6</v>
      </c>
    </row>
    <row r="8" spans="1:6" ht="14.25" customHeight="1">
      <c r="A8" s="16" t="s">
        <v>70</v>
      </c>
      <c r="B8" s="16" t="s">
        <v>517</v>
      </c>
      <c r="C8" s="15" t="s">
        <v>59</v>
      </c>
      <c r="D8" s="31">
        <f>'სამშენებლო სამშაოები'!L4</f>
        <v>0</v>
      </c>
      <c r="E8" s="31"/>
      <c r="F8" s="31">
        <f>D8</f>
        <v>0</v>
      </c>
    </row>
    <row r="9" spans="1:6">
      <c r="A9" s="16" t="s">
        <v>69</v>
      </c>
      <c r="B9" s="16" t="s">
        <v>518</v>
      </c>
      <c r="C9" s="15" t="s">
        <v>68</v>
      </c>
      <c r="D9" s="31">
        <f>'შიდა-წყალკანალიზაცია'!L4</f>
        <v>0</v>
      </c>
      <c r="E9" s="31"/>
      <c r="F9" s="31">
        <f>D9</f>
        <v>0</v>
      </c>
    </row>
    <row r="10" spans="1:6" s="28" customFormat="1">
      <c r="A10" s="16" t="s">
        <v>67</v>
      </c>
      <c r="B10" s="16" t="s">
        <v>519</v>
      </c>
      <c r="C10" s="15" t="s">
        <v>35</v>
      </c>
      <c r="D10" s="31"/>
      <c r="E10" s="31">
        <f>'ელექტრო-სამონტაჟო '!L4</f>
        <v>0</v>
      </c>
      <c r="F10" s="31">
        <f>E10</f>
        <v>0</v>
      </c>
    </row>
    <row r="11" spans="1:6">
      <c r="A11" s="16" t="s">
        <v>66</v>
      </c>
      <c r="B11" s="16" t="s">
        <v>520</v>
      </c>
      <c r="C11" s="15" t="s">
        <v>54</v>
      </c>
      <c r="D11" s="31">
        <f>გათბობა!L4</f>
        <v>0</v>
      </c>
      <c r="E11" s="31"/>
      <c r="F11" s="31">
        <f>D11</f>
        <v>0</v>
      </c>
    </row>
    <row r="12" spans="1:6" ht="17.25" customHeight="1">
      <c r="A12" s="16" t="s">
        <v>65</v>
      </c>
      <c r="B12" s="16" t="s">
        <v>521</v>
      </c>
      <c r="C12" s="15" t="s">
        <v>690</v>
      </c>
      <c r="D12" s="31"/>
      <c r="E12" s="31">
        <f>'ვენტილაცია-კონდიცირება'!L4</f>
        <v>0</v>
      </c>
      <c r="F12" s="31">
        <f>E12</f>
        <v>0</v>
      </c>
    </row>
    <row r="13" spans="1:6">
      <c r="A13" s="16" t="s">
        <v>64</v>
      </c>
      <c r="B13" s="16" t="s">
        <v>522</v>
      </c>
      <c r="C13" s="15" t="s">
        <v>55</v>
      </c>
      <c r="D13" s="31"/>
      <c r="E13" s="31">
        <f>'სუსტი დენები'!L5</f>
        <v>0</v>
      </c>
      <c r="F13" s="31">
        <f>E13</f>
        <v>0</v>
      </c>
    </row>
    <row r="14" spans="1:6" ht="15" customHeight="1">
      <c r="A14" s="16" t="s">
        <v>84</v>
      </c>
      <c r="B14" s="16" t="s">
        <v>523</v>
      </c>
      <c r="C14" s="15" t="s">
        <v>203</v>
      </c>
      <c r="D14" s="31">
        <f>აკუსტიკა!M114/1000</f>
        <v>0</v>
      </c>
      <c r="E14" s="31"/>
      <c r="F14" s="31">
        <f>D14</f>
        <v>0</v>
      </c>
    </row>
    <row r="15" spans="1:6" s="153" customFormat="1" ht="15" customHeight="1">
      <c r="A15" s="16" t="s">
        <v>500</v>
      </c>
      <c r="B15" s="16" t="s">
        <v>699</v>
      </c>
      <c r="C15" s="15" t="s">
        <v>501</v>
      </c>
      <c r="D15" s="31">
        <f>'გარე კანალიზაცია'!K4</f>
        <v>0</v>
      </c>
      <c r="E15" s="31"/>
      <c r="F15" s="31">
        <f>D15</f>
        <v>0</v>
      </c>
    </row>
    <row r="16" spans="1:6">
      <c r="A16" s="16"/>
      <c r="B16" s="16"/>
      <c r="C16" s="15" t="s">
        <v>11</v>
      </c>
      <c r="D16" s="31">
        <f>SUM(D8:D15)</f>
        <v>0</v>
      </c>
      <c r="E16" s="31">
        <f>SUM(E8:E15)</f>
        <v>0</v>
      </c>
      <c r="F16" s="31">
        <f>SUM(F8:F15)</f>
        <v>0</v>
      </c>
    </row>
    <row r="17" spans="1:7">
      <c r="A17" s="14"/>
      <c r="B17" s="14"/>
      <c r="C17" s="13"/>
      <c r="D17" s="12"/>
      <c r="E17" s="12"/>
      <c r="F17" s="12"/>
      <c r="G17" s="11"/>
    </row>
    <row r="18" spans="1:7" ht="14.25" customHeight="1">
      <c r="A18" s="10"/>
      <c r="B18" s="1461" t="s">
        <v>779</v>
      </c>
      <c r="C18" s="1461"/>
      <c r="D18" s="8"/>
      <c r="E18" s="8"/>
      <c r="F18" s="8"/>
    </row>
    <row r="19" spans="1:7" ht="27.75" customHeight="1">
      <c r="A19" s="10"/>
      <c r="B19" s="1462" t="s">
        <v>780</v>
      </c>
      <c r="C19" s="1462"/>
      <c r="D19" s="8"/>
      <c r="E19" s="8"/>
      <c r="F19" s="8"/>
    </row>
    <row r="20" spans="1:7" ht="15.75">
      <c r="A20" s="10"/>
      <c r="B20" s="10"/>
      <c r="C20" s="9"/>
      <c r="D20" s="8"/>
      <c r="E20" s="8"/>
      <c r="F20" s="8"/>
    </row>
    <row r="21" spans="1:7" ht="15.75">
      <c r="A21" s="10"/>
      <c r="B21" s="10"/>
      <c r="C21" s="9"/>
      <c r="D21" s="8"/>
      <c r="E21" s="8"/>
      <c r="F21" s="8"/>
    </row>
    <row r="22" spans="1:7" ht="15.75">
      <c r="A22" s="10"/>
      <c r="B22" s="10"/>
      <c r="C22" s="9"/>
      <c r="D22" s="8"/>
      <c r="E22" s="8"/>
      <c r="F22" s="8"/>
    </row>
    <row r="23" spans="1:7" ht="15.75">
      <c r="A23" s="10"/>
      <c r="B23" s="10"/>
      <c r="C23" s="9"/>
      <c r="D23" s="8"/>
      <c r="E23" s="8"/>
      <c r="F23" s="8"/>
    </row>
    <row r="24" spans="1:7" ht="16.5">
      <c r="B24" s="7"/>
      <c r="C24" s="7"/>
      <c r="D24" s="7"/>
      <c r="E24" s="7"/>
      <c r="F24" s="7"/>
    </row>
    <row r="25" spans="1:7">
      <c r="B25" s="6"/>
      <c r="C25" s="6"/>
      <c r="D25" s="6"/>
      <c r="E25" s="6"/>
      <c r="F25" s="6"/>
    </row>
    <row r="26" spans="1:7">
      <c r="B26" s="6"/>
      <c r="C26" s="6"/>
      <c r="D26" s="6"/>
      <c r="E26" s="6"/>
      <c r="F26" s="6"/>
    </row>
    <row r="27" spans="1:7">
      <c r="B27" s="6"/>
      <c r="C27" s="6"/>
      <c r="D27" s="6"/>
      <c r="E27" s="6"/>
      <c r="F27" s="6"/>
    </row>
    <row r="28" spans="1:7">
      <c r="B28" s="6"/>
      <c r="C28" s="6"/>
      <c r="D28" s="6"/>
      <c r="E28" s="6"/>
      <c r="F28" s="6"/>
    </row>
    <row r="29" spans="1:7">
      <c r="B29" s="6"/>
      <c r="C29" s="6"/>
      <c r="D29" s="6"/>
      <c r="E29" s="6"/>
      <c r="F29" s="6"/>
    </row>
    <row r="30" spans="1:7">
      <c r="B30" s="6"/>
      <c r="C30" s="6"/>
      <c r="D30" s="6"/>
      <c r="E30" s="6"/>
      <c r="F30" s="6"/>
    </row>
  </sheetData>
  <mergeCells count="5">
    <mergeCell ref="A3:F3"/>
    <mergeCell ref="A5:C5"/>
    <mergeCell ref="A1:F2"/>
    <mergeCell ref="B18:C18"/>
    <mergeCell ref="B19:C19"/>
  </mergeCells>
  <pageMargins left="0.7" right="0.7" top="0.75" bottom="0.75" header="0.3" footer="0.3"/>
  <pageSetup paperSize="9"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M208"/>
  <sheetViews>
    <sheetView view="pageBreakPreview" zoomScaleNormal="100" zoomScaleSheetLayoutView="100" workbookViewId="0">
      <selection activeCell="I208" sqref="I208:I209"/>
    </sheetView>
  </sheetViews>
  <sheetFormatPr defaultRowHeight="13.5"/>
  <cols>
    <col min="1" max="1" width="3" customWidth="1"/>
    <col min="2" max="2" width="10" customWidth="1"/>
    <col min="3" max="3" width="44" customWidth="1"/>
    <col min="4" max="4" width="8.28515625" customWidth="1"/>
    <col min="5" max="5" width="10.140625" customWidth="1"/>
    <col min="6" max="6" width="9.85546875" customWidth="1"/>
    <col min="7" max="7" width="7" customWidth="1"/>
    <col min="8" max="8" width="9.42578125" customWidth="1"/>
    <col min="9" max="9" width="9" customWidth="1"/>
    <col min="10" max="10" width="9.5703125" customWidth="1"/>
    <col min="11" max="11" width="6.140625" customWidth="1"/>
    <col min="12" max="12" width="8.140625" customWidth="1"/>
    <col min="13" max="13" width="10.140625" style="1" customWidth="1"/>
  </cols>
  <sheetData>
    <row r="1" spans="1:13" ht="57" customHeight="1">
      <c r="A1" s="1463" t="s">
        <v>101</v>
      </c>
      <c r="B1" s="1464"/>
      <c r="C1" s="1464"/>
      <c r="D1" s="1464"/>
      <c r="E1" s="1464"/>
      <c r="F1" s="1464"/>
      <c r="G1" s="1464"/>
      <c r="H1" s="1464"/>
      <c r="I1" s="1464"/>
      <c r="J1" s="1464"/>
      <c r="K1" s="1464"/>
      <c r="L1" s="1464"/>
      <c r="M1" s="1464"/>
    </row>
    <row r="2" spans="1:13" ht="21">
      <c r="A2" s="1472" t="s">
        <v>511</v>
      </c>
      <c r="B2" s="1472"/>
      <c r="C2" s="1472"/>
      <c r="D2" s="1472"/>
      <c r="E2" s="1472"/>
      <c r="F2" s="1472"/>
      <c r="G2" s="1472"/>
      <c r="H2" s="1472"/>
      <c r="I2" s="1472"/>
      <c r="J2" s="1472"/>
      <c r="K2" s="1472"/>
      <c r="L2" s="1472"/>
      <c r="M2" s="1472"/>
    </row>
    <row r="3" spans="1:13" ht="15.75" customHeight="1">
      <c r="A3" s="1473" t="s">
        <v>211</v>
      </c>
      <c r="B3" s="1473"/>
      <c r="C3" s="1473"/>
      <c r="D3" s="1473"/>
      <c r="E3" s="1473"/>
      <c r="F3" s="1473"/>
      <c r="G3" s="1473"/>
      <c r="H3" s="1473"/>
      <c r="I3" s="1473"/>
      <c r="J3" s="1473"/>
      <c r="K3" s="1473"/>
      <c r="L3" s="1473"/>
      <c r="M3" s="1473"/>
    </row>
    <row r="4" spans="1:13" ht="16.5">
      <c r="A4" s="185"/>
      <c r="B4" s="181"/>
      <c r="C4" s="597"/>
      <c r="D4" s="182"/>
      <c r="E4" s="182"/>
      <c r="F4" s="182"/>
      <c r="G4" s="1465" t="s">
        <v>80</v>
      </c>
      <c r="H4" s="1465"/>
      <c r="I4" s="1465"/>
      <c r="J4" s="1465"/>
      <c r="K4" s="1465"/>
      <c r="L4" s="190">
        <f>M205/1000</f>
        <v>0</v>
      </c>
      <c r="M4" s="191" t="s">
        <v>79</v>
      </c>
    </row>
    <row r="5" spans="1:13" ht="16.5">
      <c r="A5" s="192"/>
      <c r="B5" s="598"/>
      <c r="C5" s="598"/>
      <c r="D5" s="599"/>
      <c r="E5" s="599"/>
      <c r="F5" s="599"/>
      <c r="G5" s="1090"/>
      <c r="H5" s="1466" t="s">
        <v>82</v>
      </c>
      <c r="I5" s="1466"/>
      <c r="J5" s="1466"/>
      <c r="K5" s="1466"/>
      <c r="L5" s="197">
        <f>H195/1000</f>
        <v>0</v>
      </c>
      <c r="M5" s="198" t="s">
        <v>83</v>
      </c>
    </row>
    <row r="6" spans="1:13">
      <c r="A6" s="957"/>
      <c r="B6" s="1091"/>
      <c r="C6" s="1092"/>
      <c r="D6" s="1467" t="s">
        <v>0</v>
      </c>
      <c r="E6" s="1468"/>
      <c r="F6" s="1469"/>
      <c r="G6" s="959"/>
      <c r="H6" s="1093"/>
      <c r="I6" s="1094"/>
      <c r="J6" s="1093"/>
      <c r="K6" s="1467" t="s">
        <v>3</v>
      </c>
      <c r="L6" s="1469"/>
      <c r="M6" s="1095"/>
    </row>
    <row r="7" spans="1:13">
      <c r="A7" s="963"/>
      <c r="B7" s="992"/>
      <c r="C7" s="1096"/>
      <c r="D7" s="1474" t="s">
        <v>4</v>
      </c>
      <c r="E7" s="1475"/>
      <c r="F7" s="1476"/>
      <c r="G7" s="1474" t="s">
        <v>1</v>
      </c>
      <c r="H7" s="1476"/>
      <c r="I7" s="1474" t="s">
        <v>2</v>
      </c>
      <c r="J7" s="1476"/>
      <c r="K7" s="1474" t="s">
        <v>5</v>
      </c>
      <c r="L7" s="1476"/>
      <c r="M7" s="1097"/>
    </row>
    <row r="8" spans="1:13">
      <c r="A8" s="969" t="s">
        <v>6</v>
      </c>
      <c r="B8" s="992" t="s">
        <v>86</v>
      </c>
      <c r="C8" s="1096" t="s">
        <v>7</v>
      </c>
      <c r="D8" s="975"/>
      <c r="E8" s="956"/>
      <c r="F8" s="956"/>
      <c r="G8" s="975"/>
      <c r="H8" s="956"/>
      <c r="I8" s="975"/>
      <c r="J8" s="956"/>
      <c r="K8" s="1470" t="s">
        <v>97</v>
      </c>
      <c r="L8" s="1471"/>
      <c r="M8" s="1098"/>
    </row>
    <row r="9" spans="1:13">
      <c r="A9" s="973"/>
      <c r="B9" s="969" t="s">
        <v>85</v>
      </c>
      <c r="C9" s="992"/>
      <c r="D9" s="992" t="s">
        <v>8</v>
      </c>
      <c r="E9" s="992" t="s">
        <v>9</v>
      </c>
      <c r="F9" s="1096" t="s">
        <v>10</v>
      </c>
      <c r="G9" s="992" t="s">
        <v>9</v>
      </c>
      <c r="H9" s="1096" t="s">
        <v>10</v>
      </c>
      <c r="I9" s="992" t="s">
        <v>9</v>
      </c>
      <c r="J9" s="1096" t="s">
        <v>10</v>
      </c>
      <c r="K9" s="992" t="s">
        <v>9</v>
      </c>
      <c r="L9" s="1096" t="s">
        <v>10</v>
      </c>
      <c r="M9" s="992" t="s">
        <v>11</v>
      </c>
    </row>
    <row r="10" spans="1:13" s="1" customFormat="1">
      <c r="A10" s="580">
        <v>1</v>
      </c>
      <c r="B10" s="580">
        <v>2</v>
      </c>
      <c r="C10" s="1099">
        <v>3</v>
      </c>
      <c r="D10" s="1100">
        <v>4</v>
      </c>
      <c r="E10" s="1101">
        <v>5</v>
      </c>
      <c r="F10" s="580">
        <v>6</v>
      </c>
      <c r="G10" s="1100">
        <v>7</v>
      </c>
      <c r="H10" s="580">
        <v>8</v>
      </c>
      <c r="I10" s="1099">
        <v>9</v>
      </c>
      <c r="J10" s="1099">
        <v>10</v>
      </c>
      <c r="K10" s="1101">
        <v>11</v>
      </c>
      <c r="L10" s="580">
        <v>12</v>
      </c>
      <c r="M10" s="1099">
        <v>13</v>
      </c>
    </row>
    <row r="11" spans="1:13" ht="12.75">
      <c r="A11" s="986">
        <v>1</v>
      </c>
      <c r="B11" s="1102" t="s">
        <v>102</v>
      </c>
      <c r="C11" s="952" t="s">
        <v>103</v>
      </c>
      <c r="D11" s="1103" t="s">
        <v>14</v>
      </c>
      <c r="E11" s="1104">
        <f>SUM(F14:F16)+0.01</f>
        <v>1.0580000000000001</v>
      </c>
      <c r="F11" s="1105"/>
      <c r="G11" s="1106"/>
      <c r="H11" s="1107"/>
      <c r="I11" s="1103"/>
      <c r="J11" s="1108"/>
      <c r="K11" s="1109"/>
      <c r="L11" s="1107"/>
      <c r="M11" s="1110">
        <f>SUM(M12:M19)</f>
        <v>0</v>
      </c>
    </row>
    <row r="12" spans="1:13">
      <c r="A12" s="992"/>
      <c r="B12" s="1111"/>
      <c r="C12" s="1096" t="s">
        <v>24</v>
      </c>
      <c r="D12" s="1047" t="s">
        <v>25</v>
      </c>
      <c r="E12" s="992">
        <v>170</v>
      </c>
      <c r="F12" s="1112">
        <f>E11*E12</f>
        <v>179.86</v>
      </c>
      <c r="G12" s="992"/>
      <c r="H12" s="950">
        <f>F12*G12</f>
        <v>0</v>
      </c>
      <c r="I12" s="1096"/>
      <c r="J12" s="1113"/>
      <c r="K12" s="969"/>
      <c r="L12" s="950"/>
      <c r="M12" s="1112">
        <f>H12</f>
        <v>0</v>
      </c>
    </row>
    <row r="13" spans="1:13">
      <c r="A13" s="992"/>
      <c r="B13" s="1111"/>
      <c r="C13" s="1096" t="s">
        <v>26</v>
      </c>
      <c r="D13" s="992" t="s">
        <v>16</v>
      </c>
      <c r="E13" s="992">
        <v>7.69</v>
      </c>
      <c r="F13" s="1114">
        <f>E11*E13</f>
        <v>8.1360200000000003</v>
      </c>
      <c r="G13" s="992"/>
      <c r="H13" s="950"/>
      <c r="I13" s="1115"/>
      <c r="J13" s="1116"/>
      <c r="K13" s="969"/>
      <c r="L13" s="950">
        <f>K13*F13</f>
        <v>0</v>
      </c>
      <c r="M13" s="950">
        <f>L13</f>
        <v>0</v>
      </c>
    </row>
    <row r="14" spans="1:13">
      <c r="A14" s="992"/>
      <c r="B14" s="1111" t="s">
        <v>107</v>
      </c>
      <c r="C14" s="1096" t="s">
        <v>105</v>
      </c>
      <c r="D14" s="992" t="s">
        <v>14</v>
      </c>
      <c r="E14" s="992" t="s">
        <v>36</v>
      </c>
      <c r="F14" s="1117">
        <v>0.31</v>
      </c>
      <c r="G14" s="992"/>
      <c r="H14" s="950"/>
      <c r="I14" s="1096"/>
      <c r="J14" s="1113">
        <f t="shared" ref="J14:J19" si="0">I14*F14</f>
        <v>0</v>
      </c>
      <c r="K14" s="969"/>
      <c r="L14" s="950"/>
      <c r="M14" s="1112">
        <f t="shared" ref="M14:M19" si="1">J14</f>
        <v>0</v>
      </c>
    </row>
    <row r="15" spans="1:13" s="29" customFormat="1">
      <c r="A15" s="992"/>
      <c r="B15" s="1111" t="s">
        <v>108</v>
      </c>
      <c r="C15" s="1096" t="s">
        <v>104</v>
      </c>
      <c r="D15" s="992" t="s">
        <v>14</v>
      </c>
      <c r="E15" s="992" t="s">
        <v>36</v>
      </c>
      <c r="F15" s="1117">
        <v>0.67100000000000004</v>
      </c>
      <c r="G15" s="992"/>
      <c r="H15" s="950"/>
      <c r="I15" s="1096"/>
      <c r="J15" s="1113">
        <f t="shared" si="0"/>
        <v>0</v>
      </c>
      <c r="K15" s="969"/>
      <c r="L15" s="950"/>
      <c r="M15" s="1112">
        <f t="shared" si="1"/>
        <v>0</v>
      </c>
    </row>
    <row r="16" spans="1:13">
      <c r="A16" s="992"/>
      <c r="B16" s="1111" t="s">
        <v>109</v>
      </c>
      <c r="C16" s="1096" t="s">
        <v>106</v>
      </c>
      <c r="D16" s="992" t="s">
        <v>14</v>
      </c>
      <c r="E16" s="992" t="s">
        <v>36</v>
      </c>
      <c r="F16" s="1117">
        <v>6.7000000000000004E-2</v>
      </c>
      <c r="G16" s="992"/>
      <c r="H16" s="950"/>
      <c r="I16" s="1096"/>
      <c r="J16" s="1113">
        <f t="shared" si="0"/>
        <v>0</v>
      </c>
      <c r="K16" s="969"/>
      <c r="L16" s="950"/>
      <c r="M16" s="1112">
        <f t="shared" si="1"/>
        <v>0</v>
      </c>
    </row>
    <row r="17" spans="1:13" s="29" customFormat="1">
      <c r="A17" s="992"/>
      <c r="B17" s="1111" t="s">
        <v>110</v>
      </c>
      <c r="C17" s="1096" t="s">
        <v>759</v>
      </c>
      <c r="D17" s="992" t="s">
        <v>21</v>
      </c>
      <c r="E17" s="992" t="s">
        <v>36</v>
      </c>
      <c r="F17" s="1118">
        <v>90</v>
      </c>
      <c r="G17" s="992"/>
      <c r="H17" s="950"/>
      <c r="I17" s="1096"/>
      <c r="J17" s="1113">
        <f t="shared" si="0"/>
        <v>0</v>
      </c>
      <c r="K17" s="969"/>
      <c r="L17" s="950"/>
      <c r="M17" s="1112">
        <f t="shared" si="1"/>
        <v>0</v>
      </c>
    </row>
    <row r="18" spans="1:13" ht="15">
      <c r="A18" s="992"/>
      <c r="B18" s="1111" t="s">
        <v>111</v>
      </c>
      <c r="C18" s="1096" t="s">
        <v>28</v>
      </c>
      <c r="D18" s="992" t="s">
        <v>760</v>
      </c>
      <c r="E18" s="992">
        <v>0.03</v>
      </c>
      <c r="F18" s="1114">
        <f>E11*E18</f>
        <v>3.1739999999999997E-2</v>
      </c>
      <c r="G18" s="992"/>
      <c r="H18" s="950"/>
      <c r="I18" s="1096"/>
      <c r="J18" s="1113">
        <f t="shared" si="0"/>
        <v>0</v>
      </c>
      <c r="K18" s="969"/>
      <c r="L18" s="950"/>
      <c r="M18" s="1112">
        <f t="shared" si="1"/>
        <v>0</v>
      </c>
    </row>
    <row r="19" spans="1:13" s="32" customFormat="1">
      <c r="A19" s="997"/>
      <c r="B19" s="1119"/>
      <c r="C19" s="1119" t="s">
        <v>17</v>
      </c>
      <c r="D19" s="997" t="s">
        <v>16</v>
      </c>
      <c r="E19" s="997">
        <v>14.5</v>
      </c>
      <c r="F19" s="951">
        <f>E11*E19</f>
        <v>15.341000000000001</v>
      </c>
      <c r="G19" s="997"/>
      <c r="H19" s="951"/>
      <c r="I19" s="956"/>
      <c r="J19" s="1120">
        <f t="shared" si="0"/>
        <v>0</v>
      </c>
      <c r="K19" s="975"/>
      <c r="L19" s="951"/>
      <c r="M19" s="1121">
        <f t="shared" si="1"/>
        <v>0</v>
      </c>
    </row>
    <row r="20" spans="1:13" ht="12.75">
      <c r="A20" s="986">
        <v>2</v>
      </c>
      <c r="B20" s="1102" t="s">
        <v>102</v>
      </c>
      <c r="C20" s="952" t="s">
        <v>112</v>
      </c>
      <c r="D20" s="1103" t="s">
        <v>14</v>
      </c>
      <c r="E20" s="1104">
        <f>SUM(F23:F23)+0.007</f>
        <v>0.84</v>
      </c>
      <c r="F20" s="1105"/>
      <c r="G20" s="1106"/>
      <c r="H20" s="1107"/>
      <c r="I20" s="1103"/>
      <c r="J20" s="1108"/>
      <c r="K20" s="1109"/>
      <c r="L20" s="1107"/>
      <c r="M20" s="1110">
        <f>SUM(M21:M26)</f>
        <v>0</v>
      </c>
    </row>
    <row r="21" spans="1:13">
      <c r="A21" s="992"/>
      <c r="B21" s="1111"/>
      <c r="C21" s="1096" t="s">
        <v>24</v>
      </c>
      <c r="D21" s="1047" t="s">
        <v>25</v>
      </c>
      <c r="E21" s="992">
        <v>170</v>
      </c>
      <c r="F21" s="1112">
        <f>E20*E21</f>
        <v>142.79999999999998</v>
      </c>
      <c r="G21" s="992"/>
      <c r="H21" s="950">
        <f>F21*G21</f>
        <v>0</v>
      </c>
      <c r="I21" s="1096"/>
      <c r="J21" s="1113"/>
      <c r="K21" s="969"/>
      <c r="L21" s="950"/>
      <c r="M21" s="1112">
        <f>H21</f>
        <v>0</v>
      </c>
    </row>
    <row r="22" spans="1:13">
      <c r="A22" s="992"/>
      <c r="B22" s="1111"/>
      <c r="C22" s="1096" t="s">
        <v>26</v>
      </c>
      <c r="D22" s="992" t="s">
        <v>16</v>
      </c>
      <c r="E22" s="992">
        <v>7.69</v>
      </c>
      <c r="F22" s="1114">
        <f>E20*E22</f>
        <v>6.4596</v>
      </c>
      <c r="G22" s="992"/>
      <c r="H22" s="950"/>
      <c r="I22" s="1115"/>
      <c r="J22" s="1116"/>
      <c r="K22" s="969"/>
      <c r="L22" s="950">
        <f>K22*F22</f>
        <v>0</v>
      </c>
      <c r="M22" s="950">
        <f>L22</f>
        <v>0</v>
      </c>
    </row>
    <row r="23" spans="1:13">
      <c r="A23" s="992"/>
      <c r="B23" s="1111" t="s">
        <v>114</v>
      </c>
      <c r="C23" s="1096" t="s">
        <v>113</v>
      </c>
      <c r="D23" s="992" t="s">
        <v>14</v>
      </c>
      <c r="E23" s="992" t="s">
        <v>36</v>
      </c>
      <c r="F23" s="1117">
        <v>0.83299999999999996</v>
      </c>
      <c r="G23" s="992"/>
      <c r="H23" s="950"/>
      <c r="I23" s="1096"/>
      <c r="J23" s="1113">
        <f>I23*F23</f>
        <v>0</v>
      </c>
      <c r="K23" s="969"/>
      <c r="L23" s="950"/>
      <c r="M23" s="1112">
        <f>J23</f>
        <v>0</v>
      </c>
    </row>
    <row r="24" spans="1:13" s="2" customFormat="1" ht="12.75">
      <c r="A24" s="992"/>
      <c r="B24" s="1111" t="s">
        <v>110</v>
      </c>
      <c r="C24" s="1096" t="s">
        <v>761</v>
      </c>
      <c r="D24" s="992" t="s">
        <v>21</v>
      </c>
      <c r="E24" s="992" t="s">
        <v>36</v>
      </c>
      <c r="F24" s="1118">
        <v>66</v>
      </c>
      <c r="G24" s="992"/>
      <c r="H24" s="950"/>
      <c r="I24" s="1096"/>
      <c r="J24" s="1113">
        <f>I24*F24</f>
        <v>0</v>
      </c>
      <c r="K24" s="969"/>
      <c r="L24" s="950"/>
      <c r="M24" s="1112">
        <f>J24</f>
        <v>0</v>
      </c>
    </row>
    <row r="25" spans="1:13" ht="15">
      <c r="A25" s="992"/>
      <c r="B25" s="1111" t="s">
        <v>111</v>
      </c>
      <c r="C25" s="1096" t="s">
        <v>28</v>
      </c>
      <c r="D25" s="992" t="s">
        <v>760</v>
      </c>
      <c r="E25" s="992">
        <v>0.03</v>
      </c>
      <c r="F25" s="1114">
        <f>E20*E25</f>
        <v>2.5199999999999997E-2</v>
      </c>
      <c r="G25" s="992"/>
      <c r="H25" s="950"/>
      <c r="I25" s="1096"/>
      <c r="J25" s="1113">
        <f>I25*F25</f>
        <v>0</v>
      </c>
      <c r="K25" s="969"/>
      <c r="L25" s="950"/>
      <c r="M25" s="1112">
        <f>J25</f>
        <v>0</v>
      </c>
    </row>
    <row r="26" spans="1:13">
      <c r="A26" s="997"/>
      <c r="B26" s="1119"/>
      <c r="C26" s="1119" t="s">
        <v>17</v>
      </c>
      <c r="D26" s="997" t="s">
        <v>16</v>
      </c>
      <c r="E26" s="997">
        <v>14.5</v>
      </c>
      <c r="F26" s="951">
        <f>E20*E26</f>
        <v>12.18</v>
      </c>
      <c r="G26" s="997"/>
      <c r="H26" s="951"/>
      <c r="I26" s="956"/>
      <c r="J26" s="1120">
        <f>I26*F26</f>
        <v>0</v>
      </c>
      <c r="K26" s="975"/>
      <c r="L26" s="951"/>
      <c r="M26" s="1121">
        <f>J26</f>
        <v>0</v>
      </c>
    </row>
    <row r="27" spans="1:13" ht="25.5">
      <c r="A27" s="986">
        <v>3</v>
      </c>
      <c r="B27" s="1102" t="s">
        <v>102</v>
      </c>
      <c r="C27" s="952" t="s">
        <v>121</v>
      </c>
      <c r="D27" s="1103" t="s">
        <v>14</v>
      </c>
      <c r="E27" s="1104">
        <f>SUM(F30:F31)+0.025</f>
        <v>0.10100000000000001</v>
      </c>
      <c r="F27" s="1105"/>
      <c r="G27" s="1106"/>
      <c r="H27" s="1107"/>
      <c r="I27" s="1103"/>
      <c r="J27" s="1108"/>
      <c r="K27" s="1109"/>
      <c r="L27" s="1107"/>
      <c r="M27" s="1110">
        <f>SUM(M28:M34)</f>
        <v>0</v>
      </c>
    </row>
    <row r="28" spans="1:13">
      <c r="A28" s="992"/>
      <c r="B28" s="1111"/>
      <c r="C28" s="1096" t="s">
        <v>24</v>
      </c>
      <c r="D28" s="1047" t="s">
        <v>25</v>
      </c>
      <c r="E28" s="992">
        <v>170</v>
      </c>
      <c r="F28" s="1112">
        <f>E27*E28</f>
        <v>17.170000000000002</v>
      </c>
      <c r="G28" s="992"/>
      <c r="H28" s="950">
        <f>F28*G28</f>
        <v>0</v>
      </c>
      <c r="I28" s="1096"/>
      <c r="J28" s="1113"/>
      <c r="K28" s="969"/>
      <c r="L28" s="950"/>
      <c r="M28" s="1112">
        <f>H28</f>
        <v>0</v>
      </c>
    </row>
    <row r="29" spans="1:13">
      <c r="A29" s="992"/>
      <c r="B29" s="1111"/>
      <c r="C29" s="1096" t="s">
        <v>26</v>
      </c>
      <c r="D29" s="992" t="s">
        <v>16</v>
      </c>
      <c r="E29" s="992">
        <v>7.69</v>
      </c>
      <c r="F29" s="1114">
        <f>E27*E29</f>
        <v>0.7766900000000001</v>
      </c>
      <c r="G29" s="992"/>
      <c r="H29" s="950"/>
      <c r="I29" s="1115"/>
      <c r="J29" s="1116"/>
      <c r="K29" s="969"/>
      <c r="L29" s="950">
        <f>K29*F29</f>
        <v>0</v>
      </c>
      <c r="M29" s="950">
        <f>L29</f>
        <v>0</v>
      </c>
    </row>
    <row r="30" spans="1:13" s="29" customFormat="1">
      <c r="A30" s="992"/>
      <c r="B30" s="1111" t="s">
        <v>109</v>
      </c>
      <c r="C30" s="1096" t="s">
        <v>106</v>
      </c>
      <c r="D30" s="992" t="s">
        <v>14</v>
      </c>
      <c r="E30" s="992" t="s">
        <v>36</v>
      </c>
      <c r="F30" s="1117">
        <v>7.1999999999999995E-2</v>
      </c>
      <c r="G30" s="992"/>
      <c r="H30" s="950"/>
      <c r="I30" s="1096"/>
      <c r="J30" s="1113">
        <f>I30*F30</f>
        <v>0</v>
      </c>
      <c r="K30" s="969"/>
      <c r="L30" s="950"/>
      <c r="M30" s="1112">
        <f>J30</f>
        <v>0</v>
      </c>
    </row>
    <row r="31" spans="1:13" s="29" customFormat="1">
      <c r="A31" s="992"/>
      <c r="B31" s="1111" t="s">
        <v>108</v>
      </c>
      <c r="C31" s="1096" t="s">
        <v>122</v>
      </c>
      <c r="D31" s="992" t="s">
        <v>14</v>
      </c>
      <c r="E31" s="992" t="s">
        <v>36</v>
      </c>
      <c r="F31" s="1117">
        <v>4.0000000000000001E-3</v>
      </c>
      <c r="G31" s="992"/>
      <c r="H31" s="950"/>
      <c r="I31" s="1096"/>
      <c r="J31" s="1113">
        <f>I31*F31</f>
        <v>0</v>
      </c>
      <c r="K31" s="969"/>
      <c r="L31" s="950"/>
      <c r="M31" s="1112">
        <f>J31</f>
        <v>0</v>
      </c>
    </row>
    <row r="32" spans="1:13" s="29" customFormat="1">
      <c r="A32" s="992"/>
      <c r="B32" s="1111" t="s">
        <v>110</v>
      </c>
      <c r="C32" s="1096" t="s">
        <v>762</v>
      </c>
      <c r="D32" s="992" t="s">
        <v>21</v>
      </c>
      <c r="E32" s="992" t="s">
        <v>36</v>
      </c>
      <c r="F32" s="1118">
        <v>62</v>
      </c>
      <c r="G32" s="992"/>
      <c r="H32" s="950"/>
      <c r="I32" s="1096"/>
      <c r="J32" s="1113">
        <f>I32*F32</f>
        <v>0</v>
      </c>
      <c r="K32" s="969"/>
      <c r="L32" s="950"/>
      <c r="M32" s="1112">
        <f>J32</f>
        <v>0</v>
      </c>
    </row>
    <row r="33" spans="1:13" ht="15">
      <c r="A33" s="992"/>
      <c r="B33" s="1111" t="s">
        <v>111</v>
      </c>
      <c r="C33" s="1096" t="s">
        <v>28</v>
      </c>
      <c r="D33" s="992" t="s">
        <v>760</v>
      </c>
      <c r="E33" s="992">
        <v>0.03</v>
      </c>
      <c r="F33" s="1114">
        <f>E27*E33</f>
        <v>3.0300000000000001E-3</v>
      </c>
      <c r="G33" s="992"/>
      <c r="H33" s="950"/>
      <c r="I33" s="1096"/>
      <c r="J33" s="1113">
        <f>I33*F33</f>
        <v>0</v>
      </c>
      <c r="K33" s="969"/>
      <c r="L33" s="950"/>
      <c r="M33" s="1112">
        <f>J33</f>
        <v>0</v>
      </c>
    </row>
    <row r="34" spans="1:13">
      <c r="A34" s="997"/>
      <c r="B34" s="1119"/>
      <c r="C34" s="1119" t="s">
        <v>17</v>
      </c>
      <c r="D34" s="997" t="s">
        <v>16</v>
      </c>
      <c r="E34" s="997">
        <v>14.5</v>
      </c>
      <c r="F34" s="951">
        <f>E27*E34</f>
        <v>1.4645000000000001</v>
      </c>
      <c r="G34" s="997"/>
      <c r="H34" s="951"/>
      <c r="I34" s="956"/>
      <c r="J34" s="1120">
        <f>I34*F34</f>
        <v>0</v>
      </c>
      <c r="K34" s="975"/>
      <c r="L34" s="951"/>
      <c r="M34" s="1121">
        <f>J34</f>
        <v>0</v>
      </c>
    </row>
    <row r="35" spans="1:13">
      <c r="A35" s="992">
        <v>4</v>
      </c>
      <c r="B35" s="1122" t="s">
        <v>118</v>
      </c>
      <c r="C35" s="1123" t="s">
        <v>115</v>
      </c>
      <c r="D35" s="1123" t="s">
        <v>14</v>
      </c>
      <c r="E35" s="1124">
        <f>SUM(F38:F39)</f>
        <v>0.33900000000000002</v>
      </c>
      <c r="F35" s="1125"/>
      <c r="G35" s="1126"/>
      <c r="H35" s="1127"/>
      <c r="I35" s="1128"/>
      <c r="J35" s="1127"/>
      <c r="K35" s="1128"/>
      <c r="L35" s="1127"/>
      <c r="M35" s="1128">
        <f>SUM(M36:M41)</f>
        <v>0</v>
      </c>
    </row>
    <row r="36" spans="1:13">
      <c r="A36" s="992"/>
      <c r="B36" s="992"/>
      <c r="C36" s="992" t="s">
        <v>24</v>
      </c>
      <c r="D36" s="992" t="s">
        <v>13</v>
      </c>
      <c r="E36" s="969">
        <v>62.6</v>
      </c>
      <c r="F36" s="950">
        <f>E35*E36</f>
        <v>21.221400000000003</v>
      </c>
      <c r="G36" s="950"/>
      <c r="H36" s="1129">
        <f>F36*G36</f>
        <v>0</v>
      </c>
      <c r="I36" s="950"/>
      <c r="J36" s="1114"/>
      <c r="K36" s="950"/>
      <c r="L36" s="1114"/>
      <c r="M36" s="950">
        <f>H36</f>
        <v>0</v>
      </c>
    </row>
    <row r="37" spans="1:13">
      <c r="A37" s="992"/>
      <c r="B37" s="992"/>
      <c r="C37" s="992" t="s">
        <v>15</v>
      </c>
      <c r="D37" s="992" t="s">
        <v>16</v>
      </c>
      <c r="E37" s="969">
        <v>1</v>
      </c>
      <c r="F37" s="950">
        <f>E35*E37</f>
        <v>0.33900000000000002</v>
      </c>
      <c r="G37" s="950"/>
      <c r="H37" s="950"/>
      <c r="I37" s="1112"/>
      <c r="J37" s="950"/>
      <c r="K37" s="950"/>
      <c r="L37" s="1114">
        <f>F37*K37</f>
        <v>0</v>
      </c>
      <c r="M37" s="950">
        <f>L37</f>
        <v>0</v>
      </c>
    </row>
    <row r="38" spans="1:13">
      <c r="A38" s="992"/>
      <c r="B38" s="1111" t="s">
        <v>109</v>
      </c>
      <c r="C38" s="1096" t="s">
        <v>116</v>
      </c>
      <c r="D38" s="992" t="s">
        <v>14</v>
      </c>
      <c r="E38" s="992" t="s">
        <v>36</v>
      </c>
      <c r="F38" s="1117">
        <v>0.25800000000000001</v>
      </c>
      <c r="G38" s="992"/>
      <c r="H38" s="950"/>
      <c r="I38" s="1096"/>
      <c r="J38" s="1113">
        <f>I38*F38</f>
        <v>0</v>
      </c>
      <c r="K38" s="969"/>
      <c r="L38" s="950"/>
      <c r="M38" s="1112">
        <f>J38</f>
        <v>0</v>
      </c>
    </row>
    <row r="39" spans="1:13">
      <c r="A39" s="992"/>
      <c r="B39" s="1111" t="s">
        <v>108</v>
      </c>
      <c r="C39" s="1096" t="s">
        <v>117</v>
      </c>
      <c r="D39" s="992" t="s">
        <v>14</v>
      </c>
      <c r="E39" s="992" t="s">
        <v>36</v>
      </c>
      <c r="F39" s="1117">
        <v>8.1000000000000003E-2</v>
      </c>
      <c r="G39" s="992"/>
      <c r="H39" s="950"/>
      <c r="I39" s="1096"/>
      <c r="J39" s="1113">
        <f>I39*F39</f>
        <v>0</v>
      </c>
      <c r="K39" s="969"/>
      <c r="L39" s="950"/>
      <c r="M39" s="1112">
        <f>J39</f>
        <v>0</v>
      </c>
    </row>
    <row r="40" spans="1:13">
      <c r="A40" s="992"/>
      <c r="B40" s="1096" t="s">
        <v>119</v>
      </c>
      <c r="C40" s="992" t="s">
        <v>19</v>
      </c>
      <c r="D40" s="992" t="s">
        <v>18</v>
      </c>
      <c r="E40" s="969">
        <v>1.04</v>
      </c>
      <c r="F40" s="950">
        <f>E35*E40</f>
        <v>0.35256000000000004</v>
      </c>
      <c r="G40" s="950"/>
      <c r="H40" s="950"/>
      <c r="I40" s="1130"/>
      <c r="J40" s="950">
        <f>I40*F40</f>
        <v>0</v>
      </c>
      <c r="K40" s="950"/>
      <c r="L40" s="1114"/>
      <c r="M40" s="950">
        <f>J40</f>
        <v>0</v>
      </c>
    </row>
    <row r="41" spans="1:13">
      <c r="A41" s="997"/>
      <c r="B41" s="997"/>
      <c r="C41" s="997" t="s">
        <v>17</v>
      </c>
      <c r="D41" s="997" t="s">
        <v>16</v>
      </c>
      <c r="E41" s="975">
        <v>2.78</v>
      </c>
      <c r="F41" s="951">
        <f>E41*E35</f>
        <v>0.94242000000000004</v>
      </c>
      <c r="G41" s="951"/>
      <c r="H41" s="951"/>
      <c r="I41" s="1131"/>
      <c r="J41" s="951">
        <f>I41*F41</f>
        <v>0</v>
      </c>
      <c r="K41" s="951"/>
      <c r="L41" s="1131"/>
      <c r="M41" s="951">
        <f>J41</f>
        <v>0</v>
      </c>
    </row>
    <row r="42" spans="1:13" ht="38.25">
      <c r="A42" s="1132">
        <v>5</v>
      </c>
      <c r="B42" s="1133" t="s">
        <v>484</v>
      </c>
      <c r="C42" s="1134" t="s">
        <v>483</v>
      </c>
      <c r="D42" s="1135" t="s">
        <v>14</v>
      </c>
      <c r="E42" s="1136">
        <v>0.41499999999999998</v>
      </c>
      <c r="F42" s="1137"/>
      <c r="G42" s="1138"/>
      <c r="H42" s="1138"/>
      <c r="I42" s="1139"/>
      <c r="J42" s="1140"/>
      <c r="K42" s="1138"/>
      <c r="L42" s="1140"/>
      <c r="M42" s="1141">
        <f>SUM(M43:M47)</f>
        <v>0</v>
      </c>
    </row>
    <row r="43" spans="1:13">
      <c r="A43" s="1142"/>
      <c r="B43" s="1143"/>
      <c r="C43" s="1144" t="s">
        <v>12</v>
      </c>
      <c r="D43" s="1145" t="s">
        <v>13</v>
      </c>
      <c r="E43" s="1146">
        <v>62.6</v>
      </c>
      <c r="F43" s="1147">
        <f>E42*E43</f>
        <v>25.978999999999999</v>
      </c>
      <c r="G43" s="1148"/>
      <c r="H43" s="950">
        <f>F43*G43</f>
        <v>0</v>
      </c>
      <c r="I43" s="1149"/>
      <c r="J43" s="1150"/>
      <c r="K43" s="1149"/>
      <c r="L43" s="1150"/>
      <c r="M43" s="1151">
        <f>H43</f>
        <v>0</v>
      </c>
    </row>
    <row r="44" spans="1:13">
      <c r="A44" s="1142"/>
      <c r="B44" s="1143"/>
      <c r="C44" s="1143" t="s">
        <v>15</v>
      </c>
      <c r="D44" s="1144" t="s">
        <v>16</v>
      </c>
      <c r="E44" s="1143">
        <v>1</v>
      </c>
      <c r="F44" s="1152">
        <f>E44*E42</f>
        <v>0.41499999999999998</v>
      </c>
      <c r="G44" s="1149"/>
      <c r="H44" s="1150"/>
      <c r="I44" s="1149"/>
      <c r="J44" s="1150"/>
      <c r="K44" s="1151"/>
      <c r="L44" s="1152">
        <f>F44*K44</f>
        <v>0</v>
      </c>
      <c r="M44" s="1151">
        <f>L44</f>
        <v>0</v>
      </c>
    </row>
    <row r="45" spans="1:13">
      <c r="A45" s="1142"/>
      <c r="B45" s="1143" t="s">
        <v>482</v>
      </c>
      <c r="C45" s="1143" t="s">
        <v>481</v>
      </c>
      <c r="D45" s="1144" t="s">
        <v>14</v>
      </c>
      <c r="E45" s="1143">
        <v>1</v>
      </c>
      <c r="F45" s="1153">
        <f>E45*E42</f>
        <v>0.41499999999999998</v>
      </c>
      <c r="G45" s="1149"/>
      <c r="H45" s="1154"/>
      <c r="I45" s="1151"/>
      <c r="J45" s="1152">
        <f>F45*I45</f>
        <v>0</v>
      </c>
      <c r="K45" s="1149"/>
      <c r="L45" s="1150"/>
      <c r="M45" s="1151">
        <f>J45</f>
        <v>0</v>
      </c>
    </row>
    <row r="46" spans="1:13">
      <c r="A46" s="1142"/>
      <c r="B46" s="1143" t="s">
        <v>485</v>
      </c>
      <c r="C46" s="1143" t="s">
        <v>19</v>
      </c>
      <c r="D46" s="1143" t="s">
        <v>18</v>
      </c>
      <c r="E46" s="1143">
        <v>1.04</v>
      </c>
      <c r="F46" s="1155">
        <f>E46*E42</f>
        <v>0.43159999999999998</v>
      </c>
      <c r="G46" s="1149"/>
      <c r="H46" s="1150"/>
      <c r="I46" s="1151"/>
      <c r="J46" s="1155">
        <f>F46*I46</f>
        <v>0</v>
      </c>
      <c r="K46" s="1149"/>
      <c r="L46" s="1150"/>
      <c r="M46" s="1151">
        <f>J46</f>
        <v>0</v>
      </c>
    </row>
    <row r="47" spans="1:13">
      <c r="A47" s="1156"/>
      <c r="B47" s="1157"/>
      <c r="C47" s="1158" t="s">
        <v>17</v>
      </c>
      <c r="D47" s="1158" t="s">
        <v>16</v>
      </c>
      <c r="E47" s="948">
        <v>2.78</v>
      </c>
      <c r="F47" s="1159">
        <f>E42*E47</f>
        <v>1.1536999999999999</v>
      </c>
      <c r="G47" s="1160"/>
      <c r="H47" s="1161"/>
      <c r="I47" s="1162"/>
      <c r="J47" s="1159">
        <f>F47*I47</f>
        <v>0</v>
      </c>
      <c r="K47" s="1160"/>
      <c r="L47" s="1163"/>
      <c r="M47" s="1162">
        <f>J47</f>
        <v>0</v>
      </c>
    </row>
    <row r="48" spans="1:13" ht="25.5">
      <c r="A48" s="1003">
        <v>6</v>
      </c>
      <c r="B48" s="1003" t="s">
        <v>38</v>
      </c>
      <c r="C48" s="1164" t="s">
        <v>40</v>
      </c>
      <c r="D48" s="1165" t="s">
        <v>14</v>
      </c>
      <c r="E48" s="1166">
        <f>E35+E20+E11+E27+E42</f>
        <v>2.7530000000000001</v>
      </c>
      <c r="F48" s="1167"/>
      <c r="G48" s="949"/>
      <c r="H48" s="1167"/>
      <c r="I48" s="949"/>
      <c r="J48" s="1167"/>
      <c r="K48" s="949"/>
      <c r="L48" s="1105"/>
      <c r="M48" s="1107">
        <f>SUM(M49:M52)</f>
        <v>0</v>
      </c>
    </row>
    <row r="49" spans="1:169">
      <c r="A49" s="992"/>
      <c r="B49" s="992"/>
      <c r="C49" s="992" t="s">
        <v>24</v>
      </c>
      <c r="D49" s="1096" t="s">
        <v>13</v>
      </c>
      <c r="E49" s="992">
        <v>33.200000000000003</v>
      </c>
      <c r="F49" s="1112">
        <f>E48*E49</f>
        <v>91.399600000000007</v>
      </c>
      <c r="G49" s="950"/>
      <c r="H49" s="1129">
        <f>F49*G49</f>
        <v>0</v>
      </c>
      <c r="I49" s="950"/>
      <c r="J49" s="1114"/>
      <c r="K49" s="950"/>
      <c r="L49" s="1114"/>
      <c r="M49" s="950">
        <f>H49</f>
        <v>0</v>
      </c>
    </row>
    <row r="50" spans="1:169">
      <c r="A50" s="992"/>
      <c r="B50" s="992"/>
      <c r="C50" s="992" t="s">
        <v>5</v>
      </c>
      <c r="D50" s="1096" t="s">
        <v>16</v>
      </c>
      <c r="E50" s="992">
        <v>9.61</v>
      </c>
      <c r="F50" s="1114">
        <f>E48*E50</f>
        <v>26.456330000000001</v>
      </c>
      <c r="G50" s="950"/>
      <c r="H50" s="1114"/>
      <c r="I50" s="950"/>
      <c r="J50" s="1114"/>
      <c r="K50" s="950"/>
      <c r="L50" s="1114">
        <f>K50*F50</f>
        <v>0</v>
      </c>
      <c r="M50" s="950">
        <f>L50</f>
        <v>0</v>
      </c>
    </row>
    <row r="51" spans="1:169">
      <c r="A51" s="992"/>
      <c r="B51" s="992" t="s">
        <v>120</v>
      </c>
      <c r="C51" s="992" t="s">
        <v>41</v>
      </c>
      <c r="D51" s="1096" t="s">
        <v>18</v>
      </c>
      <c r="E51" s="992">
        <v>8.1</v>
      </c>
      <c r="F51" s="1114">
        <f>E48*E51</f>
        <v>22.299299999999999</v>
      </c>
      <c r="G51" s="950"/>
      <c r="H51" s="1114"/>
      <c r="I51" s="950"/>
      <c r="J51" s="1112">
        <f>F51*I51</f>
        <v>0</v>
      </c>
      <c r="K51" s="950"/>
      <c r="L51" s="1114"/>
      <c r="M51" s="950">
        <f>J51</f>
        <v>0</v>
      </c>
    </row>
    <row r="52" spans="1:169">
      <c r="A52" s="997"/>
      <c r="B52" s="997"/>
      <c r="C52" s="997" t="s">
        <v>39</v>
      </c>
      <c r="D52" s="956" t="s">
        <v>16</v>
      </c>
      <c r="E52" s="997">
        <v>0.09</v>
      </c>
      <c r="F52" s="1121">
        <f>E48*E52</f>
        <v>0.24776999999999999</v>
      </c>
      <c r="G52" s="951"/>
      <c r="H52" s="1131"/>
      <c r="I52" s="951"/>
      <c r="J52" s="1121">
        <f>F52*I52</f>
        <v>0</v>
      </c>
      <c r="K52" s="951"/>
      <c r="L52" s="1131"/>
      <c r="M52" s="951">
        <f>J52</f>
        <v>0</v>
      </c>
    </row>
    <row r="53" spans="1:169" ht="15">
      <c r="A53" s="992">
        <v>7</v>
      </c>
      <c r="B53" s="1168" t="s">
        <v>123</v>
      </c>
      <c r="C53" s="1169" t="s">
        <v>124</v>
      </c>
      <c r="D53" s="1170" t="s">
        <v>763</v>
      </c>
      <c r="E53" s="1170">
        <v>1.02</v>
      </c>
      <c r="F53" s="1171"/>
      <c r="G53" s="1172"/>
      <c r="H53" s="1172"/>
      <c r="I53" s="1173"/>
      <c r="J53" s="1174"/>
      <c r="K53" s="1172"/>
      <c r="L53" s="1174"/>
      <c r="M53" s="1128">
        <f>SUM(M54:M59)</f>
        <v>0</v>
      </c>
    </row>
    <row r="54" spans="1:169">
      <c r="A54" s="992"/>
      <c r="B54" s="1111"/>
      <c r="C54" s="992" t="s">
        <v>12</v>
      </c>
      <c r="D54" s="992" t="s">
        <v>13</v>
      </c>
      <c r="E54" s="1111">
        <v>24</v>
      </c>
      <c r="F54" s="1112">
        <f>E54*E53</f>
        <v>24.48</v>
      </c>
      <c r="G54" s="950"/>
      <c r="H54" s="950">
        <f>F54*G54</f>
        <v>0</v>
      </c>
      <c r="I54" s="1175"/>
      <c r="J54" s="1176"/>
      <c r="K54" s="1175"/>
      <c r="L54" s="1176"/>
      <c r="M54" s="950">
        <f>H54</f>
        <v>0</v>
      </c>
    </row>
    <row r="55" spans="1:169" s="29" customFormat="1">
      <c r="A55" s="992"/>
      <c r="B55" s="1111"/>
      <c r="C55" s="1111" t="s">
        <v>15</v>
      </c>
      <c r="D55" s="992" t="s">
        <v>16</v>
      </c>
      <c r="E55" s="1111">
        <v>1.3</v>
      </c>
      <c r="F55" s="1114">
        <f>E55*E53</f>
        <v>1.3260000000000001</v>
      </c>
      <c r="G55" s="1175"/>
      <c r="H55" s="1176"/>
      <c r="I55" s="1175"/>
      <c r="J55" s="1176"/>
      <c r="K55" s="950"/>
      <c r="L55" s="1114">
        <f>F55*K55</f>
        <v>0</v>
      </c>
      <c r="M55" s="950">
        <f>L55</f>
        <v>0</v>
      </c>
    </row>
    <row r="56" spans="1:169" ht="15">
      <c r="A56" s="992"/>
      <c r="B56" s="1111" t="s">
        <v>130</v>
      </c>
      <c r="C56" s="1111" t="s">
        <v>125</v>
      </c>
      <c r="D56" s="1111" t="s">
        <v>760</v>
      </c>
      <c r="E56" s="1111">
        <v>1.05</v>
      </c>
      <c r="F56" s="1114">
        <f>E56*E53</f>
        <v>1.0710000000000002</v>
      </c>
      <c r="G56" s="1175"/>
      <c r="H56" s="1177"/>
      <c r="I56" s="950"/>
      <c r="J56" s="1114">
        <f>F56*I56</f>
        <v>0</v>
      </c>
      <c r="K56" s="1175"/>
      <c r="L56" s="1176"/>
      <c r="M56" s="950">
        <f>J56</f>
        <v>0</v>
      </c>
    </row>
    <row r="57" spans="1:169">
      <c r="A57" s="992"/>
      <c r="B57" s="1111" t="s">
        <v>131</v>
      </c>
      <c r="C57" s="1111" t="s">
        <v>126</v>
      </c>
      <c r="D57" s="1111" t="s">
        <v>18</v>
      </c>
      <c r="E57" s="1111">
        <v>7.5</v>
      </c>
      <c r="F57" s="1112">
        <f>E57*E53</f>
        <v>7.65</v>
      </c>
      <c r="G57" s="1175"/>
      <c r="H57" s="1176"/>
      <c r="I57" s="950"/>
      <c r="J57" s="1112">
        <f>F57*I57</f>
        <v>0</v>
      </c>
      <c r="K57" s="1175"/>
      <c r="L57" s="1176"/>
      <c r="M57" s="950">
        <f>J57</f>
        <v>0</v>
      </c>
    </row>
    <row r="58" spans="1:169">
      <c r="A58" s="992"/>
      <c r="B58" s="1111" t="s">
        <v>132</v>
      </c>
      <c r="C58" s="1111" t="s">
        <v>57</v>
      </c>
      <c r="D58" s="1111" t="s">
        <v>18</v>
      </c>
      <c r="E58" s="1111">
        <v>3.08</v>
      </c>
      <c r="F58" s="1114">
        <f>E58*E53</f>
        <v>3.1415999999999999</v>
      </c>
      <c r="G58" s="1175"/>
      <c r="H58" s="1176"/>
      <c r="I58" s="950"/>
      <c r="J58" s="1114">
        <f>F58*I58</f>
        <v>0</v>
      </c>
      <c r="K58" s="1175"/>
      <c r="L58" s="1176"/>
      <c r="M58" s="950">
        <f>J58</f>
        <v>0</v>
      </c>
    </row>
    <row r="59" spans="1:169">
      <c r="A59" s="997"/>
      <c r="B59" s="1178"/>
      <c r="C59" s="1119" t="s">
        <v>17</v>
      </c>
      <c r="D59" s="1119" t="s">
        <v>16</v>
      </c>
      <c r="E59" s="997">
        <v>1.38</v>
      </c>
      <c r="F59" s="1121">
        <f>E53*E59</f>
        <v>1.4076</v>
      </c>
      <c r="G59" s="1179"/>
      <c r="H59" s="1180"/>
      <c r="I59" s="951"/>
      <c r="J59" s="1121">
        <f>F59*I59</f>
        <v>0</v>
      </c>
      <c r="K59" s="1179"/>
      <c r="L59" s="1181"/>
      <c r="M59" s="951">
        <f>J59</f>
        <v>0</v>
      </c>
    </row>
    <row r="60" spans="1:169" s="38" customFormat="1" ht="15">
      <c r="A60" s="992">
        <v>8</v>
      </c>
      <c r="B60" s="1091" t="s">
        <v>138</v>
      </c>
      <c r="C60" s="1164" t="s">
        <v>135</v>
      </c>
      <c r="D60" s="1123" t="s">
        <v>764</v>
      </c>
      <c r="E60" s="1123">
        <v>36</v>
      </c>
      <c r="F60" s="1182"/>
      <c r="G60" s="1126"/>
      <c r="H60" s="1182"/>
      <c r="I60" s="1126"/>
      <c r="J60" s="1182"/>
      <c r="K60" s="1126"/>
      <c r="L60" s="1182"/>
      <c r="M60" s="1126">
        <f>SUM(M61:M63)</f>
        <v>0</v>
      </c>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row>
    <row r="61" spans="1:169">
      <c r="A61" s="992"/>
      <c r="B61" s="992"/>
      <c r="C61" s="992" t="s">
        <v>12</v>
      </c>
      <c r="D61" s="992" t="s">
        <v>13</v>
      </c>
      <c r="E61" s="992">
        <v>0.27100000000000002</v>
      </c>
      <c r="F61" s="1112">
        <f>E60*E61</f>
        <v>9.7560000000000002</v>
      </c>
      <c r="G61" s="950"/>
      <c r="H61" s="1129">
        <f>F61*G61</f>
        <v>0</v>
      </c>
      <c r="I61" s="950"/>
      <c r="J61" s="1114"/>
      <c r="K61" s="950"/>
      <c r="L61" s="1114"/>
      <c r="M61" s="950">
        <f>H61</f>
        <v>0</v>
      </c>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row>
    <row r="62" spans="1:169">
      <c r="A62" s="992"/>
      <c r="B62" s="992"/>
      <c r="C62" s="992" t="s">
        <v>15</v>
      </c>
      <c r="D62" s="992" t="s">
        <v>16</v>
      </c>
      <c r="E62" s="992">
        <v>2.3E-2</v>
      </c>
      <c r="F62" s="1112">
        <f>E60*E62</f>
        <v>0.82799999999999996</v>
      </c>
      <c r="G62" s="950"/>
      <c r="H62" s="1114"/>
      <c r="I62" s="950"/>
      <c r="J62" s="1114"/>
      <c r="K62" s="950"/>
      <c r="L62" s="1114">
        <f>K62*F62</f>
        <v>0</v>
      </c>
      <c r="M62" s="950">
        <f>L62</f>
        <v>0</v>
      </c>
    </row>
    <row r="63" spans="1:169" ht="15">
      <c r="A63" s="997"/>
      <c r="B63" s="997" t="s">
        <v>134</v>
      </c>
      <c r="C63" s="997" t="s">
        <v>133</v>
      </c>
      <c r="D63" s="997" t="s">
        <v>765</v>
      </c>
      <c r="E63" s="997">
        <v>1.03</v>
      </c>
      <c r="F63" s="1121">
        <f>E63*E60</f>
        <v>37.08</v>
      </c>
      <c r="G63" s="951"/>
      <c r="H63" s="1131"/>
      <c r="I63" s="951"/>
      <c r="J63" s="1121">
        <f>F63*I63</f>
        <v>0</v>
      </c>
      <c r="K63" s="951"/>
      <c r="L63" s="1131"/>
      <c r="M63" s="951">
        <f>J63</f>
        <v>0</v>
      </c>
    </row>
    <row r="64" spans="1:169" ht="25.5">
      <c r="A64" s="992">
        <v>9</v>
      </c>
      <c r="B64" s="1168" t="s">
        <v>61</v>
      </c>
      <c r="C64" s="952" t="s">
        <v>127</v>
      </c>
      <c r="D64" s="1183" t="s">
        <v>764</v>
      </c>
      <c r="E64" s="1183">
        <v>38</v>
      </c>
      <c r="F64" s="1184"/>
      <c r="G64" s="1185"/>
      <c r="H64" s="1185"/>
      <c r="I64" s="1186"/>
      <c r="J64" s="1187"/>
      <c r="K64" s="1185"/>
      <c r="L64" s="1187"/>
      <c r="M64" s="1107">
        <f>SUM(M65:M68)</f>
        <v>0</v>
      </c>
    </row>
    <row r="65" spans="1:13">
      <c r="A65" s="1188"/>
      <c r="B65" s="1111"/>
      <c r="C65" s="992" t="s">
        <v>12</v>
      </c>
      <c r="D65" s="992" t="s">
        <v>13</v>
      </c>
      <c r="E65" s="1111">
        <v>0.85099999999999998</v>
      </c>
      <c r="F65" s="1112">
        <f>E65*E64</f>
        <v>32.338000000000001</v>
      </c>
      <c r="G65" s="950"/>
      <c r="H65" s="950">
        <f>F65*G65</f>
        <v>0</v>
      </c>
      <c r="I65" s="1175"/>
      <c r="J65" s="1176"/>
      <c r="K65" s="1175"/>
      <c r="L65" s="1176"/>
      <c r="M65" s="950">
        <f>H65</f>
        <v>0</v>
      </c>
    </row>
    <row r="66" spans="1:13" s="29" customFormat="1">
      <c r="A66" s="1188"/>
      <c r="B66" s="1111"/>
      <c r="C66" s="1111" t="s">
        <v>15</v>
      </c>
      <c r="D66" s="992" t="s">
        <v>16</v>
      </c>
      <c r="E66" s="1111">
        <v>4.8300000000000003E-2</v>
      </c>
      <c r="F66" s="1114">
        <f>E66*E64</f>
        <v>1.8354000000000001</v>
      </c>
      <c r="G66" s="1175"/>
      <c r="H66" s="1176"/>
      <c r="I66" s="1175"/>
      <c r="J66" s="1176"/>
      <c r="K66" s="950"/>
      <c r="L66" s="1114">
        <f>F66*K66</f>
        <v>0</v>
      </c>
      <c r="M66" s="950">
        <f>L66</f>
        <v>0</v>
      </c>
    </row>
    <row r="67" spans="1:13" ht="15">
      <c r="A67" s="1188"/>
      <c r="B67" s="1111" t="s">
        <v>130</v>
      </c>
      <c r="C67" s="1111" t="s">
        <v>129</v>
      </c>
      <c r="D67" s="1111" t="s">
        <v>760</v>
      </c>
      <c r="E67" s="1111" t="s">
        <v>128</v>
      </c>
      <c r="F67" s="1111">
        <v>1.52</v>
      </c>
      <c r="G67" s="1175"/>
      <c r="H67" s="1176"/>
      <c r="I67" s="950"/>
      <c r="J67" s="1114">
        <f>I67*F67</f>
        <v>0</v>
      </c>
      <c r="K67" s="1175"/>
      <c r="L67" s="1176"/>
      <c r="M67" s="950">
        <f>J67</f>
        <v>0</v>
      </c>
    </row>
    <row r="68" spans="1:13">
      <c r="A68" s="1189"/>
      <c r="B68" s="1119" t="s">
        <v>139</v>
      </c>
      <c r="C68" s="1119" t="s">
        <v>29</v>
      </c>
      <c r="D68" s="1119" t="s">
        <v>18</v>
      </c>
      <c r="E68" s="1119">
        <v>0.23300000000000001</v>
      </c>
      <c r="F68" s="1121">
        <f>E68*E64</f>
        <v>8.854000000000001</v>
      </c>
      <c r="G68" s="1179"/>
      <c r="H68" s="1180"/>
      <c r="I68" s="951"/>
      <c r="J68" s="1131">
        <f>F68*I68</f>
        <v>0</v>
      </c>
      <c r="K68" s="1179"/>
      <c r="L68" s="1180"/>
      <c r="M68" s="951">
        <f>J68</f>
        <v>0</v>
      </c>
    </row>
    <row r="69" spans="1:13" ht="25.5">
      <c r="A69" s="986">
        <v>10</v>
      </c>
      <c r="B69" s="1190" t="s">
        <v>136</v>
      </c>
      <c r="C69" s="952" t="s">
        <v>137</v>
      </c>
      <c r="D69" s="1183" t="s">
        <v>764</v>
      </c>
      <c r="E69" s="1183">
        <v>32</v>
      </c>
      <c r="F69" s="1184"/>
      <c r="G69" s="1185"/>
      <c r="H69" s="1185"/>
      <c r="I69" s="1186"/>
      <c r="J69" s="1187"/>
      <c r="K69" s="1185"/>
      <c r="L69" s="1187"/>
      <c r="M69" s="1107">
        <f>SUM(M70:M73)</f>
        <v>0</v>
      </c>
    </row>
    <row r="70" spans="1:13">
      <c r="A70" s="1188"/>
      <c r="B70" s="1111"/>
      <c r="C70" s="992" t="s">
        <v>12</v>
      </c>
      <c r="D70" s="992" t="s">
        <v>13</v>
      </c>
      <c r="E70" s="1111">
        <v>0.23599999999999999</v>
      </c>
      <c r="F70" s="1112">
        <f>E70*E69</f>
        <v>7.5519999999999996</v>
      </c>
      <c r="G70" s="950"/>
      <c r="H70" s="950">
        <f>F70*G70</f>
        <v>0</v>
      </c>
      <c r="I70" s="1175"/>
      <c r="J70" s="1176"/>
      <c r="K70" s="1175"/>
      <c r="L70" s="1176"/>
      <c r="M70" s="950">
        <f>H70</f>
        <v>0</v>
      </c>
    </row>
    <row r="71" spans="1:13">
      <c r="A71" s="1188"/>
      <c r="B71" s="1111"/>
      <c r="C71" s="1111" t="s">
        <v>15</v>
      </c>
      <c r="D71" s="992" t="s">
        <v>16</v>
      </c>
      <c r="E71" s="1111">
        <v>2.2499999999999999E-2</v>
      </c>
      <c r="F71" s="1114">
        <f>E71*E69</f>
        <v>0.72</v>
      </c>
      <c r="G71" s="1175"/>
      <c r="H71" s="1176"/>
      <c r="I71" s="1175"/>
      <c r="J71" s="1176"/>
      <c r="K71" s="950"/>
      <c r="L71" s="1114">
        <f>F71*K71</f>
        <v>0</v>
      </c>
      <c r="M71" s="950">
        <f>L71</f>
        <v>0</v>
      </c>
    </row>
    <row r="72" spans="1:13" ht="15">
      <c r="A72" s="1188"/>
      <c r="B72" s="1111" t="s">
        <v>130</v>
      </c>
      <c r="C72" s="1111" t="s">
        <v>129</v>
      </c>
      <c r="D72" s="1111" t="s">
        <v>760</v>
      </c>
      <c r="E72" s="1111" t="s">
        <v>128</v>
      </c>
      <c r="F72" s="1111">
        <v>1</v>
      </c>
      <c r="G72" s="1175"/>
      <c r="H72" s="1176"/>
      <c r="I72" s="950"/>
      <c r="J72" s="1114">
        <f>I72*F72</f>
        <v>0</v>
      </c>
      <c r="K72" s="1175"/>
      <c r="L72" s="1176"/>
      <c r="M72" s="950">
        <f>J72</f>
        <v>0</v>
      </c>
    </row>
    <row r="73" spans="1:13">
      <c r="A73" s="1189"/>
      <c r="B73" s="1178"/>
      <c r="C73" s="1119" t="s">
        <v>17</v>
      </c>
      <c r="D73" s="1119" t="s">
        <v>16</v>
      </c>
      <c r="E73" s="997">
        <v>1.28</v>
      </c>
      <c r="F73" s="1121">
        <f>E69*E73</f>
        <v>40.96</v>
      </c>
      <c r="G73" s="1179"/>
      <c r="H73" s="1180"/>
      <c r="I73" s="951"/>
      <c r="J73" s="1121">
        <f>F73*I73</f>
        <v>0</v>
      </c>
      <c r="K73" s="1179"/>
      <c r="L73" s="1181"/>
      <c r="M73" s="951">
        <f>J73</f>
        <v>0</v>
      </c>
    </row>
    <row r="74" spans="1:13" ht="76.5">
      <c r="A74" s="986">
        <v>11</v>
      </c>
      <c r="B74" s="1190" t="s">
        <v>707</v>
      </c>
      <c r="C74" s="1191" t="s">
        <v>435</v>
      </c>
      <c r="D74" s="1106" t="s">
        <v>764</v>
      </c>
      <c r="E74" s="1106">
        <v>264.39999999999998</v>
      </c>
      <c r="F74" s="1105"/>
      <c r="G74" s="1107"/>
      <c r="H74" s="1105"/>
      <c r="I74" s="1107"/>
      <c r="J74" s="1105"/>
      <c r="K74" s="1107"/>
      <c r="L74" s="1105"/>
      <c r="M74" s="1107">
        <f>SUM(M75:M82)</f>
        <v>0</v>
      </c>
    </row>
    <row r="75" spans="1:13">
      <c r="A75" s="992"/>
      <c r="B75" s="1192"/>
      <c r="C75" s="1111" t="s">
        <v>12</v>
      </c>
      <c r="D75" s="992" t="s">
        <v>13</v>
      </c>
      <c r="E75" s="992">
        <v>1.77</v>
      </c>
      <c r="F75" s="1112">
        <f>E75*E74</f>
        <v>467.98799999999994</v>
      </c>
      <c r="G75" s="950"/>
      <c r="H75" s="950">
        <f>F75*G75</f>
        <v>0</v>
      </c>
      <c r="I75" s="950"/>
      <c r="J75" s="1114"/>
      <c r="K75" s="950"/>
      <c r="L75" s="1114"/>
      <c r="M75" s="950">
        <f>H75</f>
        <v>0</v>
      </c>
    </row>
    <row r="76" spans="1:13">
      <c r="A76" s="992"/>
      <c r="B76" s="1111"/>
      <c r="C76" s="1111" t="s">
        <v>15</v>
      </c>
      <c r="D76" s="992" t="s">
        <v>16</v>
      </c>
      <c r="E76" s="992">
        <v>4.8099999999999997E-2</v>
      </c>
      <c r="F76" s="1114">
        <f>E76*E74</f>
        <v>12.717639999999998</v>
      </c>
      <c r="G76" s="950"/>
      <c r="H76" s="1114"/>
      <c r="I76" s="950"/>
      <c r="J76" s="1114"/>
      <c r="K76" s="950"/>
      <c r="L76" s="1114">
        <f>F76*K76</f>
        <v>0</v>
      </c>
      <c r="M76" s="950">
        <f>L76</f>
        <v>0</v>
      </c>
    </row>
    <row r="77" spans="1:13">
      <c r="A77" s="992"/>
      <c r="B77" s="1111" t="s">
        <v>710</v>
      </c>
      <c r="C77" s="1193" t="s">
        <v>766</v>
      </c>
      <c r="D77" s="992" t="s">
        <v>94</v>
      </c>
      <c r="E77" s="992">
        <v>2</v>
      </c>
      <c r="F77" s="1114">
        <f>E77*E74</f>
        <v>528.79999999999995</v>
      </c>
      <c r="G77" s="950"/>
      <c r="H77" s="1114"/>
      <c r="I77" s="950"/>
      <c r="J77" s="1114">
        <f t="shared" ref="J77:J82" si="2">F77*I77</f>
        <v>0</v>
      </c>
      <c r="K77" s="950"/>
      <c r="L77" s="1114"/>
      <c r="M77" s="950">
        <f t="shared" ref="M77:M82" si="3">J77</f>
        <v>0</v>
      </c>
    </row>
    <row r="78" spans="1:13">
      <c r="A78" s="992"/>
      <c r="B78" s="1111" t="s">
        <v>711</v>
      </c>
      <c r="C78" s="1193" t="s">
        <v>767</v>
      </c>
      <c r="D78" s="992" t="s">
        <v>94</v>
      </c>
      <c r="E78" s="992">
        <v>0.7</v>
      </c>
      <c r="F78" s="1112">
        <f>E78*E74</f>
        <v>185.07999999999998</v>
      </c>
      <c r="G78" s="950"/>
      <c r="H78" s="1114"/>
      <c r="I78" s="950"/>
      <c r="J78" s="1114">
        <f t="shared" si="2"/>
        <v>0</v>
      </c>
      <c r="K78" s="950"/>
      <c r="L78" s="1114"/>
      <c r="M78" s="950">
        <f t="shared" si="3"/>
        <v>0</v>
      </c>
    </row>
    <row r="79" spans="1:13" ht="15">
      <c r="A79" s="992"/>
      <c r="B79" s="1111" t="s">
        <v>191</v>
      </c>
      <c r="C79" s="1111" t="s">
        <v>168</v>
      </c>
      <c r="D79" s="992" t="s">
        <v>765</v>
      </c>
      <c r="E79" s="992">
        <v>2.1</v>
      </c>
      <c r="F79" s="1112">
        <f>E79*E74</f>
        <v>555.24</v>
      </c>
      <c r="G79" s="950"/>
      <c r="H79" s="1114"/>
      <c r="I79" s="950"/>
      <c r="J79" s="1114">
        <f t="shared" si="2"/>
        <v>0</v>
      </c>
      <c r="K79" s="950"/>
      <c r="L79" s="1114"/>
      <c r="M79" s="950">
        <f t="shared" si="3"/>
        <v>0</v>
      </c>
    </row>
    <row r="80" spans="1:13" ht="15">
      <c r="A80" s="992"/>
      <c r="B80" s="1111" t="s">
        <v>189</v>
      </c>
      <c r="C80" s="1111" t="s">
        <v>167</v>
      </c>
      <c r="D80" s="992" t="s">
        <v>765</v>
      </c>
      <c r="E80" s="992">
        <v>1.03</v>
      </c>
      <c r="F80" s="1112">
        <f>E80*E74</f>
        <v>272.33199999999999</v>
      </c>
      <c r="G80" s="950"/>
      <c r="H80" s="1114"/>
      <c r="I80" s="950"/>
      <c r="J80" s="1114">
        <f t="shared" si="2"/>
        <v>0</v>
      </c>
      <c r="K80" s="950"/>
      <c r="L80" s="1114"/>
      <c r="M80" s="950">
        <f t="shared" si="3"/>
        <v>0</v>
      </c>
    </row>
    <row r="81" spans="1:13">
      <c r="A81" s="992"/>
      <c r="B81" s="1111" t="s">
        <v>190</v>
      </c>
      <c r="C81" s="1111" t="s">
        <v>93</v>
      </c>
      <c r="D81" s="992" t="s">
        <v>22</v>
      </c>
      <c r="E81" s="992">
        <v>29</v>
      </c>
      <c r="F81" s="1112">
        <f>E81*E74</f>
        <v>7667.5999999999995</v>
      </c>
      <c r="G81" s="950"/>
      <c r="H81" s="1114"/>
      <c r="I81" s="950"/>
      <c r="J81" s="1114">
        <f t="shared" si="2"/>
        <v>0</v>
      </c>
      <c r="K81" s="950"/>
      <c r="L81" s="1114"/>
      <c r="M81" s="950">
        <f t="shared" si="3"/>
        <v>0</v>
      </c>
    </row>
    <row r="82" spans="1:13">
      <c r="A82" s="997"/>
      <c r="B82" s="1119"/>
      <c r="C82" s="1119" t="s">
        <v>17</v>
      </c>
      <c r="D82" s="997" t="s">
        <v>16</v>
      </c>
      <c r="E82" s="997">
        <v>0.20300000000000001</v>
      </c>
      <c r="F82" s="951">
        <f>E82*E74</f>
        <v>53.673200000000001</v>
      </c>
      <c r="G82" s="951"/>
      <c r="H82" s="1131"/>
      <c r="I82" s="951"/>
      <c r="J82" s="951">
        <f t="shared" si="2"/>
        <v>0</v>
      </c>
      <c r="K82" s="951"/>
      <c r="L82" s="1131"/>
      <c r="M82" s="951">
        <f t="shared" si="3"/>
        <v>0</v>
      </c>
    </row>
    <row r="83" spans="1:13" ht="51">
      <c r="A83" s="986">
        <v>12</v>
      </c>
      <c r="B83" s="1190" t="s">
        <v>707</v>
      </c>
      <c r="C83" s="1191" t="s">
        <v>169</v>
      </c>
      <c r="D83" s="1106" t="s">
        <v>764</v>
      </c>
      <c r="E83" s="1106">
        <v>24</v>
      </c>
      <c r="F83" s="1105"/>
      <c r="G83" s="1107"/>
      <c r="H83" s="1105"/>
      <c r="I83" s="1107"/>
      <c r="J83" s="1105"/>
      <c r="K83" s="1107"/>
      <c r="L83" s="1105"/>
      <c r="M83" s="1107">
        <f>SUM(M84:M91)</f>
        <v>0</v>
      </c>
    </row>
    <row r="84" spans="1:13">
      <c r="A84" s="992"/>
      <c r="B84" s="1192"/>
      <c r="C84" s="1111" t="s">
        <v>12</v>
      </c>
      <c r="D84" s="992" t="s">
        <v>13</v>
      </c>
      <c r="E84" s="992">
        <v>1.77</v>
      </c>
      <c r="F84" s="1112">
        <f>E84*E83</f>
        <v>42.480000000000004</v>
      </c>
      <c r="G84" s="950"/>
      <c r="H84" s="950">
        <f>F84*G84</f>
        <v>0</v>
      </c>
      <c r="I84" s="950"/>
      <c r="J84" s="1114"/>
      <c r="K84" s="950"/>
      <c r="L84" s="1114"/>
      <c r="M84" s="950">
        <f>H84</f>
        <v>0</v>
      </c>
    </row>
    <row r="85" spans="1:13">
      <c r="A85" s="992"/>
      <c r="B85" s="1111"/>
      <c r="C85" s="1111" t="s">
        <v>15</v>
      </c>
      <c r="D85" s="992" t="s">
        <v>16</v>
      </c>
      <c r="E85" s="992">
        <v>4.8099999999999997E-2</v>
      </c>
      <c r="F85" s="1114">
        <f>E85*E83</f>
        <v>1.1543999999999999</v>
      </c>
      <c r="G85" s="950"/>
      <c r="H85" s="1114"/>
      <c r="I85" s="950"/>
      <c r="J85" s="1114"/>
      <c r="K85" s="950"/>
      <c r="L85" s="1114">
        <f>F85*K85</f>
        <v>0</v>
      </c>
      <c r="M85" s="950">
        <f>L85</f>
        <v>0</v>
      </c>
    </row>
    <row r="86" spans="1:13" s="29" customFormat="1">
      <c r="A86" s="992"/>
      <c r="B86" s="1111" t="s">
        <v>710</v>
      </c>
      <c r="C86" s="1193" t="s">
        <v>766</v>
      </c>
      <c r="D86" s="992" t="s">
        <v>94</v>
      </c>
      <c r="E86" s="992">
        <v>2</v>
      </c>
      <c r="F86" s="1114">
        <f>E86*E83</f>
        <v>48</v>
      </c>
      <c r="G86" s="950"/>
      <c r="H86" s="1114"/>
      <c r="I86" s="950"/>
      <c r="J86" s="1114">
        <f t="shared" ref="J86:J91" si="4">F86*I86</f>
        <v>0</v>
      </c>
      <c r="K86" s="950"/>
      <c r="L86" s="1114"/>
      <c r="M86" s="950">
        <f t="shared" ref="M86:M91" si="5">J86</f>
        <v>0</v>
      </c>
    </row>
    <row r="87" spans="1:13">
      <c r="A87" s="992"/>
      <c r="B87" s="1111" t="s">
        <v>711</v>
      </c>
      <c r="C87" s="1193" t="s">
        <v>767</v>
      </c>
      <c r="D87" s="992" t="s">
        <v>94</v>
      </c>
      <c r="E87" s="992">
        <v>0.7</v>
      </c>
      <c r="F87" s="1112">
        <f>E87*E83</f>
        <v>16.799999999999997</v>
      </c>
      <c r="G87" s="950"/>
      <c r="H87" s="1114"/>
      <c r="I87" s="950"/>
      <c r="J87" s="1114">
        <f t="shared" si="4"/>
        <v>0</v>
      </c>
      <c r="K87" s="950"/>
      <c r="L87" s="1114"/>
      <c r="M87" s="950">
        <f t="shared" si="5"/>
        <v>0</v>
      </c>
    </row>
    <row r="88" spans="1:13" ht="15">
      <c r="A88" s="992"/>
      <c r="B88" s="1111" t="s">
        <v>188</v>
      </c>
      <c r="C88" s="1111" t="s">
        <v>170</v>
      </c>
      <c r="D88" s="992" t="s">
        <v>765</v>
      </c>
      <c r="E88" s="992">
        <v>2.1</v>
      </c>
      <c r="F88" s="1112">
        <f>E88*E83</f>
        <v>50.400000000000006</v>
      </c>
      <c r="G88" s="950"/>
      <c r="H88" s="1114"/>
      <c r="I88" s="950"/>
      <c r="J88" s="1114">
        <f t="shared" si="4"/>
        <v>0</v>
      </c>
      <c r="K88" s="950"/>
      <c r="L88" s="1114"/>
      <c r="M88" s="950">
        <f t="shared" si="5"/>
        <v>0</v>
      </c>
    </row>
    <row r="89" spans="1:13" ht="15">
      <c r="A89" s="992"/>
      <c r="B89" s="1111" t="s">
        <v>189</v>
      </c>
      <c r="C89" s="1111" t="s">
        <v>167</v>
      </c>
      <c r="D89" s="992" t="s">
        <v>765</v>
      </c>
      <c r="E89" s="992">
        <v>1.03</v>
      </c>
      <c r="F89" s="1112">
        <f>E89*E83</f>
        <v>24.72</v>
      </c>
      <c r="G89" s="950"/>
      <c r="H89" s="1114"/>
      <c r="I89" s="950"/>
      <c r="J89" s="1114">
        <f t="shared" si="4"/>
        <v>0</v>
      </c>
      <c r="K89" s="950"/>
      <c r="L89" s="1114"/>
      <c r="M89" s="950">
        <f t="shared" si="5"/>
        <v>0</v>
      </c>
    </row>
    <row r="90" spans="1:13">
      <c r="A90" s="992"/>
      <c r="B90" s="1111" t="s">
        <v>190</v>
      </c>
      <c r="C90" s="1111" t="s">
        <v>93</v>
      </c>
      <c r="D90" s="992" t="s">
        <v>22</v>
      </c>
      <c r="E90" s="992">
        <v>29</v>
      </c>
      <c r="F90" s="1112">
        <f>E90*E83</f>
        <v>696</v>
      </c>
      <c r="G90" s="950"/>
      <c r="H90" s="1114"/>
      <c r="I90" s="950"/>
      <c r="J90" s="1114">
        <f t="shared" si="4"/>
        <v>0</v>
      </c>
      <c r="K90" s="950"/>
      <c r="L90" s="1114"/>
      <c r="M90" s="950">
        <f t="shared" si="5"/>
        <v>0</v>
      </c>
    </row>
    <row r="91" spans="1:13">
      <c r="A91" s="997"/>
      <c r="B91" s="1119"/>
      <c r="C91" s="1119" t="s">
        <v>17</v>
      </c>
      <c r="D91" s="997" t="s">
        <v>16</v>
      </c>
      <c r="E91" s="997">
        <v>0.20300000000000001</v>
      </c>
      <c r="F91" s="951">
        <f>E91*E83</f>
        <v>4.8719999999999999</v>
      </c>
      <c r="G91" s="951"/>
      <c r="H91" s="1131"/>
      <c r="I91" s="951"/>
      <c r="J91" s="951">
        <f t="shared" si="4"/>
        <v>0</v>
      </c>
      <c r="K91" s="951"/>
      <c r="L91" s="1131"/>
      <c r="M91" s="951">
        <f t="shared" si="5"/>
        <v>0</v>
      </c>
    </row>
    <row r="92" spans="1:13" ht="63.75">
      <c r="A92" s="1003">
        <v>13</v>
      </c>
      <c r="B92" s="1190" t="s">
        <v>707</v>
      </c>
      <c r="C92" s="1191" t="s">
        <v>437</v>
      </c>
      <c r="D92" s="1106" t="s">
        <v>764</v>
      </c>
      <c r="E92" s="1106">
        <v>277.2</v>
      </c>
      <c r="F92" s="1105"/>
      <c r="G92" s="1107"/>
      <c r="H92" s="1105"/>
      <c r="I92" s="1107"/>
      <c r="J92" s="1105"/>
      <c r="K92" s="1107"/>
      <c r="L92" s="1105"/>
      <c r="M92" s="1107">
        <f>SUM(M93:M100)</f>
        <v>0</v>
      </c>
    </row>
    <row r="93" spans="1:13" s="29" customFormat="1">
      <c r="A93" s="992"/>
      <c r="B93" s="1111"/>
      <c r="C93" s="1194" t="s">
        <v>12</v>
      </c>
      <c r="D93" s="969" t="s">
        <v>13</v>
      </c>
      <c r="E93" s="992">
        <v>1.77</v>
      </c>
      <c r="F93" s="950">
        <f>E92*E93</f>
        <v>490.64400000000001</v>
      </c>
      <c r="G93" s="1112"/>
      <c r="H93" s="950">
        <f>F93*G93</f>
        <v>0</v>
      </c>
      <c r="I93" s="1114"/>
      <c r="J93" s="1129"/>
      <c r="K93" s="950"/>
      <c r="L93" s="1114"/>
      <c r="M93" s="950">
        <f>H93</f>
        <v>0</v>
      </c>
    </row>
    <row r="94" spans="1:13">
      <c r="A94" s="992"/>
      <c r="B94" s="1111"/>
      <c r="C94" s="1194" t="s">
        <v>15</v>
      </c>
      <c r="D94" s="969" t="s">
        <v>16</v>
      </c>
      <c r="E94" s="992">
        <v>4.8099999999999997E-2</v>
      </c>
      <c r="F94" s="1112">
        <f>E92*E94</f>
        <v>13.333319999999999</v>
      </c>
      <c r="G94" s="950"/>
      <c r="H94" s="1112"/>
      <c r="I94" s="1114"/>
      <c r="J94" s="1129"/>
      <c r="K94" s="950"/>
      <c r="L94" s="1114">
        <f>K94*F94</f>
        <v>0</v>
      </c>
      <c r="M94" s="950">
        <f>L94</f>
        <v>0</v>
      </c>
    </row>
    <row r="95" spans="1:13">
      <c r="A95" s="992"/>
      <c r="B95" s="1111" t="s">
        <v>712</v>
      </c>
      <c r="C95" s="1195" t="s">
        <v>768</v>
      </c>
      <c r="D95" s="969" t="s">
        <v>30</v>
      </c>
      <c r="E95" s="992">
        <v>2</v>
      </c>
      <c r="F95" s="950">
        <f>E95*E92</f>
        <v>554.4</v>
      </c>
      <c r="G95" s="950"/>
      <c r="H95" s="1112"/>
      <c r="I95" s="1114"/>
      <c r="J95" s="1129">
        <f>I95*F95</f>
        <v>0</v>
      </c>
      <c r="K95" s="950"/>
      <c r="L95" s="1114"/>
      <c r="M95" s="950">
        <f t="shared" ref="M95:M100" si="6">J95</f>
        <v>0</v>
      </c>
    </row>
    <row r="96" spans="1:13">
      <c r="A96" s="992"/>
      <c r="B96" s="1111" t="s">
        <v>713</v>
      </c>
      <c r="C96" s="1195" t="s">
        <v>769</v>
      </c>
      <c r="D96" s="969" t="s">
        <v>30</v>
      </c>
      <c r="E96" s="992">
        <v>0.7</v>
      </c>
      <c r="F96" s="1112">
        <f>E96*E92</f>
        <v>194.04</v>
      </c>
      <c r="G96" s="950"/>
      <c r="H96" s="1112"/>
      <c r="I96" s="1114"/>
      <c r="J96" s="1129">
        <f>I96*F96</f>
        <v>0</v>
      </c>
      <c r="K96" s="950"/>
      <c r="L96" s="1114"/>
      <c r="M96" s="950">
        <f t="shared" si="6"/>
        <v>0</v>
      </c>
    </row>
    <row r="97" spans="1:13" ht="15">
      <c r="A97" s="992"/>
      <c r="B97" s="1111" t="s">
        <v>191</v>
      </c>
      <c r="C97" s="1194" t="s">
        <v>187</v>
      </c>
      <c r="D97" s="969" t="s">
        <v>765</v>
      </c>
      <c r="E97" s="992">
        <v>1.03</v>
      </c>
      <c r="F97" s="1112">
        <f>E97*E92</f>
        <v>285.51600000000002</v>
      </c>
      <c r="G97" s="950"/>
      <c r="H97" s="1112"/>
      <c r="I97" s="1114"/>
      <c r="J97" s="950">
        <f>F97*I97</f>
        <v>0</v>
      </c>
      <c r="K97" s="950"/>
      <c r="L97" s="1114"/>
      <c r="M97" s="950">
        <f t="shared" si="6"/>
        <v>0</v>
      </c>
    </row>
    <row r="98" spans="1:13" ht="15">
      <c r="A98" s="992"/>
      <c r="B98" s="1111" t="s">
        <v>189</v>
      </c>
      <c r="C98" s="1111" t="s">
        <v>167</v>
      </c>
      <c r="D98" s="992" t="s">
        <v>765</v>
      </c>
      <c r="E98" s="992">
        <v>1.03</v>
      </c>
      <c r="F98" s="1112">
        <f>E98*E92</f>
        <v>285.51600000000002</v>
      </c>
      <c r="G98" s="950"/>
      <c r="H98" s="1114"/>
      <c r="I98" s="950"/>
      <c r="J98" s="1114">
        <f>F98*I98</f>
        <v>0</v>
      </c>
      <c r="K98" s="950"/>
      <c r="L98" s="1114"/>
      <c r="M98" s="950">
        <f t="shared" si="6"/>
        <v>0</v>
      </c>
    </row>
    <row r="99" spans="1:13">
      <c r="A99" s="992"/>
      <c r="B99" s="1111" t="s">
        <v>190</v>
      </c>
      <c r="C99" s="1194" t="s">
        <v>93</v>
      </c>
      <c r="D99" s="969" t="s">
        <v>22</v>
      </c>
      <c r="E99" s="992">
        <v>18</v>
      </c>
      <c r="F99" s="1112">
        <f>E99*E92</f>
        <v>4989.5999999999995</v>
      </c>
      <c r="G99" s="950"/>
      <c r="H99" s="1112"/>
      <c r="I99" s="1114"/>
      <c r="J99" s="1129">
        <f>I99*F99</f>
        <v>0</v>
      </c>
      <c r="K99" s="950"/>
      <c r="L99" s="1114"/>
      <c r="M99" s="950">
        <f t="shared" si="6"/>
        <v>0</v>
      </c>
    </row>
    <row r="100" spans="1:13">
      <c r="A100" s="997"/>
      <c r="B100" s="956"/>
      <c r="C100" s="1196" t="s">
        <v>17</v>
      </c>
      <c r="D100" s="956" t="s">
        <v>16</v>
      </c>
      <c r="E100" s="997">
        <v>0.20300000000000001</v>
      </c>
      <c r="F100" s="1121">
        <f>E92*E100</f>
        <v>56.271599999999999</v>
      </c>
      <c r="G100" s="951"/>
      <c r="H100" s="1121"/>
      <c r="I100" s="1131"/>
      <c r="J100" s="951">
        <f>F100*I100</f>
        <v>0</v>
      </c>
      <c r="K100" s="951"/>
      <c r="L100" s="1131"/>
      <c r="M100" s="951">
        <f t="shared" si="6"/>
        <v>0</v>
      </c>
    </row>
    <row r="101" spans="1:13" ht="25.5">
      <c r="A101" s="986">
        <v>14</v>
      </c>
      <c r="B101" s="1197" t="s">
        <v>185</v>
      </c>
      <c r="C101" s="1164" t="s">
        <v>183</v>
      </c>
      <c r="D101" s="1198" t="s">
        <v>764</v>
      </c>
      <c r="E101" s="1198">
        <v>600</v>
      </c>
      <c r="F101" s="1167"/>
      <c r="G101" s="949"/>
      <c r="H101" s="1167"/>
      <c r="I101" s="949"/>
      <c r="J101" s="1167"/>
      <c r="K101" s="949"/>
      <c r="L101" s="1167"/>
      <c r="M101" s="949">
        <f>SUM(M102:M104)</f>
        <v>0</v>
      </c>
    </row>
    <row r="102" spans="1:13">
      <c r="A102" s="992"/>
      <c r="B102" s="992"/>
      <c r="C102" s="992" t="s">
        <v>12</v>
      </c>
      <c r="D102" s="992" t="s">
        <v>13</v>
      </c>
      <c r="E102" s="992">
        <v>0.28499999999999998</v>
      </c>
      <c r="F102" s="1112">
        <f>E101*E102</f>
        <v>170.99999999999997</v>
      </c>
      <c r="G102" s="950"/>
      <c r="H102" s="1129">
        <f>F102*G102</f>
        <v>0</v>
      </c>
      <c r="I102" s="950"/>
      <c r="J102" s="1114"/>
      <c r="K102" s="950"/>
      <c r="L102" s="1114"/>
      <c r="M102" s="950">
        <f>H102</f>
        <v>0</v>
      </c>
    </row>
    <row r="103" spans="1:13">
      <c r="A103" s="992"/>
      <c r="B103" s="992"/>
      <c r="C103" s="992" t="s">
        <v>15</v>
      </c>
      <c r="D103" s="992" t="s">
        <v>16</v>
      </c>
      <c r="E103" s="992">
        <v>1.77E-2</v>
      </c>
      <c r="F103" s="1112">
        <f>E101*E103</f>
        <v>10.620000000000001</v>
      </c>
      <c r="G103" s="950"/>
      <c r="H103" s="1114"/>
      <c r="I103" s="950"/>
      <c r="J103" s="1114"/>
      <c r="K103" s="950"/>
      <c r="L103" s="1114">
        <f>K103*F103</f>
        <v>0</v>
      </c>
      <c r="M103" s="950">
        <f>L103</f>
        <v>0</v>
      </c>
    </row>
    <row r="104" spans="1:13" ht="15">
      <c r="A104" s="997"/>
      <c r="B104" s="997" t="s">
        <v>186</v>
      </c>
      <c r="C104" s="997" t="s">
        <v>184</v>
      </c>
      <c r="D104" s="997" t="s">
        <v>765</v>
      </c>
      <c r="E104" s="997">
        <v>1.03</v>
      </c>
      <c r="F104" s="1121">
        <f>E104*E101</f>
        <v>618</v>
      </c>
      <c r="G104" s="951"/>
      <c r="H104" s="1131"/>
      <c r="I104" s="951"/>
      <c r="J104" s="1121">
        <f>F104*I104</f>
        <v>0</v>
      </c>
      <c r="K104" s="951"/>
      <c r="L104" s="1131"/>
      <c r="M104" s="951">
        <f>J104</f>
        <v>0</v>
      </c>
    </row>
    <row r="105" spans="1:13" ht="51">
      <c r="A105" s="1047">
        <v>15</v>
      </c>
      <c r="B105" s="1199" t="s">
        <v>708</v>
      </c>
      <c r="C105" s="952" t="s">
        <v>436</v>
      </c>
      <c r="D105" s="1106" t="s">
        <v>764</v>
      </c>
      <c r="E105" s="1106">
        <v>398.6</v>
      </c>
      <c r="F105" s="1200"/>
      <c r="G105" s="953"/>
      <c r="H105" s="953"/>
      <c r="I105" s="953"/>
      <c r="J105" s="953"/>
      <c r="K105" s="953"/>
      <c r="L105" s="953"/>
      <c r="M105" s="953">
        <f>SUM(M106:M112)</f>
        <v>0</v>
      </c>
    </row>
    <row r="106" spans="1:13" ht="12.75">
      <c r="A106" s="1047"/>
      <c r="B106" s="1201"/>
      <c r="C106" s="1047" t="s">
        <v>34</v>
      </c>
      <c r="D106" s="1047" t="s">
        <v>25</v>
      </c>
      <c r="E106" s="1047">
        <v>1.53</v>
      </c>
      <c r="F106" s="954">
        <f>E105*E106</f>
        <v>609.85800000000006</v>
      </c>
      <c r="G106" s="954"/>
      <c r="H106" s="954">
        <f>F106*G106</f>
        <v>0</v>
      </c>
      <c r="I106" s="954"/>
      <c r="J106" s="954"/>
      <c r="K106" s="954"/>
      <c r="L106" s="954"/>
      <c r="M106" s="954">
        <f>J106+H106+L106</f>
        <v>0</v>
      </c>
    </row>
    <row r="107" spans="1:13" ht="12.75">
      <c r="A107" s="1047"/>
      <c r="B107" s="1201"/>
      <c r="C107" s="1047" t="s">
        <v>52</v>
      </c>
      <c r="D107" s="1047" t="s">
        <v>16</v>
      </c>
      <c r="E107" s="1047">
        <v>4.2999999999999997E-2</v>
      </c>
      <c r="F107" s="954">
        <f>E105*E107</f>
        <v>17.139800000000001</v>
      </c>
      <c r="G107" s="954"/>
      <c r="H107" s="954"/>
      <c r="I107" s="954"/>
      <c r="J107" s="954"/>
      <c r="K107" s="954"/>
      <c r="L107" s="954">
        <f>F107*K107</f>
        <v>0</v>
      </c>
      <c r="M107" s="954">
        <f>J107+H107+L107</f>
        <v>0</v>
      </c>
    </row>
    <row r="108" spans="1:13">
      <c r="A108" s="992"/>
      <c r="B108" s="1111" t="s">
        <v>712</v>
      </c>
      <c r="C108" s="1193" t="s">
        <v>770</v>
      </c>
      <c r="D108" s="992" t="s">
        <v>94</v>
      </c>
      <c r="E108" s="992">
        <v>3.2</v>
      </c>
      <c r="F108" s="1114">
        <f>E108*E105</f>
        <v>1275.5200000000002</v>
      </c>
      <c r="G108" s="950"/>
      <c r="H108" s="1114"/>
      <c r="I108" s="1114"/>
      <c r="J108" s="1114">
        <f>F108*I108</f>
        <v>0</v>
      </c>
      <c r="K108" s="950"/>
      <c r="L108" s="1114"/>
      <c r="M108" s="950">
        <f>J108</f>
        <v>0</v>
      </c>
    </row>
    <row r="109" spans="1:13">
      <c r="A109" s="992"/>
      <c r="B109" s="1111" t="s">
        <v>194</v>
      </c>
      <c r="C109" s="1193" t="s">
        <v>771</v>
      </c>
      <c r="D109" s="992" t="s">
        <v>21</v>
      </c>
      <c r="E109" s="992">
        <f>0.6+2.3+1.3</f>
        <v>4.2</v>
      </c>
      <c r="F109" s="1112">
        <f>E109*E105</f>
        <v>1674.1200000000001</v>
      </c>
      <c r="G109" s="950"/>
      <c r="H109" s="1114"/>
      <c r="I109" s="950"/>
      <c r="J109" s="1114">
        <f>F109*I109</f>
        <v>0</v>
      </c>
      <c r="K109" s="950"/>
      <c r="L109" s="1114"/>
      <c r="M109" s="950">
        <f>J109</f>
        <v>0</v>
      </c>
    </row>
    <row r="110" spans="1:13" ht="15">
      <c r="A110" s="992"/>
      <c r="B110" s="1111" t="s">
        <v>191</v>
      </c>
      <c r="C110" s="1111" t="s">
        <v>173</v>
      </c>
      <c r="D110" s="992" t="s">
        <v>765</v>
      </c>
      <c r="E110" s="992">
        <v>1.03</v>
      </c>
      <c r="F110" s="1112">
        <f>E110*E105</f>
        <v>410.55800000000005</v>
      </c>
      <c r="G110" s="950"/>
      <c r="H110" s="1114"/>
      <c r="I110" s="950"/>
      <c r="J110" s="1114">
        <f>F110*I110</f>
        <v>0</v>
      </c>
      <c r="K110" s="950"/>
      <c r="L110" s="1114"/>
      <c r="M110" s="950">
        <f>J110</f>
        <v>0</v>
      </c>
    </row>
    <row r="111" spans="1:13">
      <c r="A111" s="992"/>
      <c r="B111" s="1111" t="s">
        <v>190</v>
      </c>
      <c r="C111" s="1111" t="s">
        <v>93</v>
      </c>
      <c r="D111" s="992" t="s">
        <v>22</v>
      </c>
      <c r="E111" s="992">
        <v>19.600000000000001</v>
      </c>
      <c r="F111" s="1112">
        <f>E111*E105</f>
        <v>7812.5600000000013</v>
      </c>
      <c r="G111" s="950"/>
      <c r="H111" s="1114"/>
      <c r="I111" s="950"/>
      <c r="J111" s="1114">
        <f>F111*I111</f>
        <v>0</v>
      </c>
      <c r="K111" s="950"/>
      <c r="L111" s="1114"/>
      <c r="M111" s="950">
        <f>J111</f>
        <v>0</v>
      </c>
    </row>
    <row r="112" spans="1:13" ht="12.75">
      <c r="A112" s="1054"/>
      <c r="B112" s="1202"/>
      <c r="C112" s="1203" t="s">
        <v>17</v>
      </c>
      <c r="D112" s="1054" t="s">
        <v>16</v>
      </c>
      <c r="E112" s="1054">
        <v>6.4000000000000001E-2</v>
      </c>
      <c r="F112" s="955">
        <f>E105*E112</f>
        <v>25.510400000000001</v>
      </c>
      <c r="G112" s="955"/>
      <c r="H112" s="955"/>
      <c r="I112" s="955"/>
      <c r="J112" s="955">
        <f>F112*I112</f>
        <v>0</v>
      </c>
      <c r="K112" s="955"/>
      <c r="L112" s="955"/>
      <c r="M112" s="955">
        <f>J112+H112+L112</f>
        <v>0</v>
      </c>
    </row>
    <row r="113" spans="1:13" ht="25.5">
      <c r="A113" s="1047">
        <v>16</v>
      </c>
      <c r="B113" s="1199" t="s">
        <v>708</v>
      </c>
      <c r="C113" s="952" t="s">
        <v>174</v>
      </c>
      <c r="D113" s="1106" t="s">
        <v>764</v>
      </c>
      <c r="E113" s="1106">
        <v>8.4</v>
      </c>
      <c r="F113" s="1200"/>
      <c r="G113" s="953"/>
      <c r="H113" s="953"/>
      <c r="I113" s="953"/>
      <c r="J113" s="953"/>
      <c r="K113" s="953"/>
      <c r="L113" s="953"/>
      <c r="M113" s="953">
        <f>SUM(M114:M120)</f>
        <v>0</v>
      </c>
    </row>
    <row r="114" spans="1:13" ht="12.75">
      <c r="A114" s="1047"/>
      <c r="B114" s="1201"/>
      <c r="C114" s="1047" t="s">
        <v>34</v>
      </c>
      <c r="D114" s="1047" t="s">
        <v>25</v>
      </c>
      <c r="E114" s="1047">
        <v>1.53</v>
      </c>
      <c r="F114" s="954">
        <f>E113*E114</f>
        <v>12.852</v>
      </c>
      <c r="G114" s="954"/>
      <c r="H114" s="954">
        <f>F114*G114</f>
        <v>0</v>
      </c>
      <c r="I114" s="954"/>
      <c r="J114" s="954"/>
      <c r="K114" s="954"/>
      <c r="L114" s="954"/>
      <c r="M114" s="954">
        <f>J114+H114+L114</f>
        <v>0</v>
      </c>
    </row>
    <row r="115" spans="1:13" ht="12.75">
      <c r="A115" s="1047"/>
      <c r="B115" s="1201"/>
      <c r="C115" s="1047" t="s">
        <v>52</v>
      </c>
      <c r="D115" s="1047" t="s">
        <v>16</v>
      </c>
      <c r="E115" s="1047">
        <v>4.2999999999999997E-2</v>
      </c>
      <c r="F115" s="954">
        <f>E113*E115</f>
        <v>0.36119999999999997</v>
      </c>
      <c r="G115" s="954"/>
      <c r="H115" s="954"/>
      <c r="I115" s="954"/>
      <c r="J115" s="954"/>
      <c r="K115" s="954"/>
      <c r="L115" s="954">
        <f>F115*K115</f>
        <v>0</v>
      </c>
      <c r="M115" s="954">
        <f>J115+H115+L115</f>
        <v>0</v>
      </c>
    </row>
    <row r="116" spans="1:13">
      <c r="A116" s="992"/>
      <c r="B116" s="1111" t="s">
        <v>712</v>
      </c>
      <c r="C116" s="1193" t="s">
        <v>770</v>
      </c>
      <c r="D116" s="992" t="s">
        <v>94</v>
      </c>
      <c r="E116" s="992">
        <v>3.2</v>
      </c>
      <c r="F116" s="1114">
        <f>E116*E113</f>
        <v>26.880000000000003</v>
      </c>
      <c r="G116" s="950"/>
      <c r="H116" s="1114"/>
      <c r="I116" s="1114"/>
      <c r="J116" s="1114">
        <f>F116*I116</f>
        <v>0</v>
      </c>
      <c r="K116" s="950"/>
      <c r="L116" s="1114"/>
      <c r="M116" s="950">
        <f>J116</f>
        <v>0</v>
      </c>
    </row>
    <row r="117" spans="1:13">
      <c r="A117" s="992"/>
      <c r="B117" s="1111" t="s">
        <v>194</v>
      </c>
      <c r="C117" s="1193" t="s">
        <v>771</v>
      </c>
      <c r="D117" s="992" t="s">
        <v>21</v>
      </c>
      <c r="E117" s="992">
        <f>0.6+2.3+1.3</f>
        <v>4.2</v>
      </c>
      <c r="F117" s="1112">
        <f>E117*E113</f>
        <v>35.28</v>
      </c>
      <c r="G117" s="950"/>
      <c r="H117" s="1114"/>
      <c r="I117" s="950"/>
      <c r="J117" s="1114">
        <f>F117*I117</f>
        <v>0</v>
      </c>
      <c r="K117" s="950"/>
      <c r="L117" s="1114"/>
      <c r="M117" s="950">
        <f>J117</f>
        <v>0</v>
      </c>
    </row>
    <row r="118" spans="1:13" ht="15">
      <c r="A118" s="992"/>
      <c r="B118" s="1111" t="s">
        <v>188</v>
      </c>
      <c r="C118" s="1111" t="s">
        <v>193</v>
      </c>
      <c r="D118" s="992" t="s">
        <v>765</v>
      </c>
      <c r="E118" s="992">
        <v>1.03</v>
      </c>
      <c r="F118" s="1112">
        <f>E118*E113</f>
        <v>8.652000000000001</v>
      </c>
      <c r="G118" s="950"/>
      <c r="H118" s="1114"/>
      <c r="I118" s="950"/>
      <c r="J118" s="1114">
        <f>F118*I118</f>
        <v>0</v>
      </c>
      <c r="K118" s="950"/>
      <c r="L118" s="1114"/>
      <c r="M118" s="950">
        <f>J118</f>
        <v>0</v>
      </c>
    </row>
    <row r="119" spans="1:13">
      <c r="A119" s="992"/>
      <c r="B119" s="1111" t="s">
        <v>190</v>
      </c>
      <c r="C119" s="1111" t="s">
        <v>93</v>
      </c>
      <c r="D119" s="992" t="s">
        <v>22</v>
      </c>
      <c r="E119" s="992">
        <v>19.600000000000001</v>
      </c>
      <c r="F119" s="1112">
        <f>E119*E113</f>
        <v>164.64000000000001</v>
      </c>
      <c r="G119" s="950"/>
      <c r="H119" s="1114"/>
      <c r="I119" s="950"/>
      <c r="J119" s="1114">
        <f>F119*I119</f>
        <v>0</v>
      </c>
      <c r="K119" s="950"/>
      <c r="L119" s="1114"/>
      <c r="M119" s="950">
        <f>J119</f>
        <v>0</v>
      </c>
    </row>
    <row r="120" spans="1:13" ht="12.75">
      <c r="A120" s="1054"/>
      <c r="B120" s="1202"/>
      <c r="C120" s="1203" t="s">
        <v>17</v>
      </c>
      <c r="D120" s="1054" t="s">
        <v>16</v>
      </c>
      <c r="E120" s="1054">
        <v>6.4000000000000001E-2</v>
      </c>
      <c r="F120" s="955">
        <f>E113*E120</f>
        <v>0.53760000000000008</v>
      </c>
      <c r="G120" s="955"/>
      <c r="H120" s="955"/>
      <c r="I120" s="955"/>
      <c r="J120" s="955">
        <f>F120*I120</f>
        <v>0</v>
      </c>
      <c r="K120" s="955"/>
      <c r="L120" s="955"/>
      <c r="M120" s="955">
        <f>J120+H120+L120</f>
        <v>0</v>
      </c>
    </row>
    <row r="121" spans="1:13" ht="25.5">
      <c r="A121" s="992">
        <v>17</v>
      </c>
      <c r="B121" s="1204" t="s">
        <v>141</v>
      </c>
      <c r="C121" s="952" t="s">
        <v>140</v>
      </c>
      <c r="D121" s="1183" t="s">
        <v>764</v>
      </c>
      <c r="E121" s="1183">
        <v>3.5</v>
      </c>
      <c r="F121" s="1184"/>
      <c r="G121" s="1185"/>
      <c r="H121" s="1185"/>
      <c r="I121" s="1186"/>
      <c r="J121" s="1187"/>
      <c r="K121" s="1185"/>
      <c r="L121" s="1187"/>
      <c r="M121" s="1107">
        <f>SUM(M122:M125)</f>
        <v>0</v>
      </c>
    </row>
    <row r="122" spans="1:13" s="29" customFormat="1">
      <c r="A122" s="1188"/>
      <c r="B122" s="1111"/>
      <c r="C122" s="992" t="s">
        <v>12</v>
      </c>
      <c r="D122" s="992" t="s">
        <v>13</v>
      </c>
      <c r="E122" s="1111">
        <v>1.84</v>
      </c>
      <c r="F122" s="1112">
        <f>E122*E121</f>
        <v>6.44</v>
      </c>
      <c r="G122" s="950"/>
      <c r="H122" s="950">
        <f>F122*G122</f>
        <v>0</v>
      </c>
      <c r="I122" s="1175"/>
      <c r="J122" s="1176"/>
      <c r="K122" s="1175"/>
      <c r="L122" s="1176"/>
      <c r="M122" s="950">
        <f>H122</f>
        <v>0</v>
      </c>
    </row>
    <row r="123" spans="1:13">
      <c r="A123" s="1188"/>
      <c r="B123" s="1111"/>
      <c r="C123" s="1111" t="s">
        <v>15</v>
      </c>
      <c r="D123" s="992" t="s">
        <v>16</v>
      </c>
      <c r="E123" s="1111">
        <v>0.27600000000000002</v>
      </c>
      <c r="F123" s="1114">
        <f>E123*E121</f>
        <v>0.96600000000000008</v>
      </c>
      <c r="G123" s="1175"/>
      <c r="H123" s="1176"/>
      <c r="I123" s="1175"/>
      <c r="J123" s="1176"/>
      <c r="K123" s="950"/>
      <c r="L123" s="1114">
        <f>F123*K123</f>
        <v>0</v>
      </c>
      <c r="M123" s="950">
        <f>L123</f>
        <v>0</v>
      </c>
    </row>
    <row r="124" spans="1:13">
      <c r="A124" s="1188"/>
      <c r="B124" s="1111" t="s">
        <v>143</v>
      </c>
      <c r="C124" s="1111" t="s">
        <v>142</v>
      </c>
      <c r="D124" s="1111" t="s">
        <v>21</v>
      </c>
      <c r="E124" s="1111" t="s">
        <v>128</v>
      </c>
      <c r="F124" s="1111">
        <v>12</v>
      </c>
      <c r="G124" s="1175"/>
      <c r="H124" s="1176"/>
      <c r="I124" s="950"/>
      <c r="J124" s="1114">
        <f>I124*F124</f>
        <v>0</v>
      </c>
      <c r="K124" s="1175"/>
      <c r="L124" s="1176"/>
      <c r="M124" s="950">
        <f>J124</f>
        <v>0</v>
      </c>
    </row>
    <row r="125" spans="1:13">
      <c r="A125" s="1189"/>
      <c r="B125" s="1178"/>
      <c r="C125" s="1119" t="s">
        <v>17</v>
      </c>
      <c r="D125" s="1119" t="s">
        <v>16</v>
      </c>
      <c r="E125" s="997">
        <v>6.53</v>
      </c>
      <c r="F125" s="1121">
        <f>E121*E125</f>
        <v>22.855</v>
      </c>
      <c r="G125" s="1179"/>
      <c r="H125" s="1180"/>
      <c r="I125" s="951"/>
      <c r="J125" s="1121">
        <f>F125*I125</f>
        <v>0</v>
      </c>
      <c r="K125" s="1179"/>
      <c r="L125" s="1181"/>
      <c r="M125" s="951">
        <f>J125</f>
        <v>0</v>
      </c>
    </row>
    <row r="126" spans="1:13" ht="25.5">
      <c r="A126" s="1059">
        <v>18</v>
      </c>
      <c r="B126" s="1205" t="s">
        <v>23</v>
      </c>
      <c r="C126" s="1206" t="s">
        <v>144</v>
      </c>
      <c r="D126" s="1207" t="s">
        <v>764</v>
      </c>
      <c r="E126" s="1207">
        <v>19.899999999999999</v>
      </c>
      <c r="F126" s="1208"/>
      <c r="G126" s="1208"/>
      <c r="H126" s="1209"/>
      <c r="I126" s="1210"/>
      <c r="J126" s="1209"/>
      <c r="K126" s="1210"/>
      <c r="L126" s="1209"/>
      <c r="M126" s="1210">
        <f>SUM(M127:M128)</f>
        <v>0</v>
      </c>
    </row>
    <row r="127" spans="1:13">
      <c r="A127" s="1211"/>
      <c r="B127" s="1212"/>
      <c r="C127" s="1211" t="s">
        <v>12</v>
      </c>
      <c r="D127" s="1211" t="s">
        <v>13</v>
      </c>
      <c r="E127" s="1211">
        <v>2.72</v>
      </c>
      <c r="F127" s="1213">
        <f>E126*E127</f>
        <v>54.128</v>
      </c>
      <c r="G127" s="1213"/>
      <c r="H127" s="1213">
        <f>F127*G127</f>
        <v>0</v>
      </c>
      <c r="I127" s="1213"/>
      <c r="J127" s="1213"/>
      <c r="K127" s="1213"/>
      <c r="L127" s="1214"/>
      <c r="M127" s="1213">
        <f>H127</f>
        <v>0</v>
      </c>
    </row>
    <row r="128" spans="1:13" ht="15">
      <c r="A128" s="1215"/>
      <c r="B128" s="1216" t="s">
        <v>145</v>
      </c>
      <c r="C128" s="1215" t="s">
        <v>92</v>
      </c>
      <c r="D128" s="1215" t="s">
        <v>765</v>
      </c>
      <c r="E128" s="1215">
        <v>1</v>
      </c>
      <c r="F128" s="1217">
        <f>E128*E126</f>
        <v>19.899999999999999</v>
      </c>
      <c r="G128" s="1218"/>
      <c r="H128" s="1217"/>
      <c r="I128" s="1217"/>
      <c r="J128" s="1217">
        <f>I128*F128</f>
        <v>0</v>
      </c>
      <c r="K128" s="1218"/>
      <c r="L128" s="1219"/>
      <c r="M128" s="1217">
        <f>J128</f>
        <v>0</v>
      </c>
    </row>
    <row r="129" spans="1:13" ht="25.5">
      <c r="A129" s="1220">
        <v>19</v>
      </c>
      <c r="B129" s="1205" t="s">
        <v>50</v>
      </c>
      <c r="C129" s="1206" t="s">
        <v>146</v>
      </c>
      <c r="D129" s="1221" t="s">
        <v>764</v>
      </c>
      <c r="E129" s="1221">
        <v>44.7</v>
      </c>
      <c r="F129" s="1222"/>
      <c r="G129" s="1208"/>
      <c r="H129" s="1223"/>
      <c r="I129" s="1208"/>
      <c r="J129" s="1224"/>
      <c r="K129" s="1208"/>
      <c r="L129" s="1225"/>
      <c r="M129" s="1208">
        <f>SUM(M130:M133)</f>
        <v>0</v>
      </c>
    </row>
    <row r="130" spans="1:13">
      <c r="A130" s="1211"/>
      <c r="B130" s="1226"/>
      <c r="C130" s="1211" t="s">
        <v>12</v>
      </c>
      <c r="D130" s="1211" t="s">
        <v>13</v>
      </c>
      <c r="E130" s="1211">
        <v>1.1599999999999999</v>
      </c>
      <c r="F130" s="1213">
        <f>E129*E130</f>
        <v>51.851999999999997</v>
      </c>
      <c r="G130" s="1213"/>
      <c r="H130" s="1227">
        <f>F130*G130</f>
        <v>0</v>
      </c>
      <c r="I130" s="1213"/>
      <c r="J130" s="1228"/>
      <c r="K130" s="1213"/>
      <c r="L130" s="1214"/>
      <c r="M130" s="1213">
        <f>H130</f>
        <v>0</v>
      </c>
    </row>
    <row r="131" spans="1:13">
      <c r="A131" s="1211"/>
      <c r="B131" s="1229"/>
      <c r="C131" s="1211" t="s">
        <v>15</v>
      </c>
      <c r="D131" s="1211" t="s">
        <v>16</v>
      </c>
      <c r="E131" s="1211">
        <v>0.13</v>
      </c>
      <c r="F131" s="1214">
        <f>E129*E131</f>
        <v>5.8110000000000008</v>
      </c>
      <c r="G131" s="1213"/>
      <c r="H131" s="1227"/>
      <c r="I131" s="1213"/>
      <c r="J131" s="1228"/>
      <c r="K131" s="1213"/>
      <c r="L131" s="1214">
        <f>K131*F131</f>
        <v>0</v>
      </c>
      <c r="M131" s="1213">
        <f>L131</f>
        <v>0</v>
      </c>
    </row>
    <row r="132" spans="1:13" s="33" customFormat="1" ht="25.5">
      <c r="A132" s="1059"/>
      <c r="B132" s="1230" t="s">
        <v>147</v>
      </c>
      <c r="C132" s="1231" t="s">
        <v>51</v>
      </c>
      <c r="D132" s="1059" t="s">
        <v>765</v>
      </c>
      <c r="E132" s="1059">
        <v>1</v>
      </c>
      <c r="F132" s="1232">
        <f>E129*E132</f>
        <v>44.7</v>
      </c>
      <c r="G132" s="1233"/>
      <c r="H132" s="1234"/>
      <c r="I132" s="1233"/>
      <c r="J132" s="1235">
        <f>F132*I132</f>
        <v>0</v>
      </c>
      <c r="K132" s="1233"/>
      <c r="L132" s="1232"/>
      <c r="M132" s="1233">
        <f>J132</f>
        <v>0</v>
      </c>
    </row>
    <row r="133" spans="1:13">
      <c r="A133" s="1215"/>
      <c r="B133" s="1216"/>
      <c r="C133" s="1215" t="s">
        <v>17</v>
      </c>
      <c r="D133" s="1215" t="s">
        <v>16</v>
      </c>
      <c r="E133" s="1215">
        <v>2.06E-2</v>
      </c>
      <c r="F133" s="1219">
        <f>E133*E129</f>
        <v>0.92082000000000008</v>
      </c>
      <c r="G133" s="1217"/>
      <c r="H133" s="1219"/>
      <c r="I133" s="1217"/>
      <c r="J133" s="1219">
        <f>F133*I133</f>
        <v>0</v>
      </c>
      <c r="K133" s="1217"/>
      <c r="L133" s="1219"/>
      <c r="M133" s="1217">
        <f>J133</f>
        <v>0</v>
      </c>
    </row>
    <row r="134" spans="1:13" ht="12.75">
      <c r="A134" s="1132">
        <v>20</v>
      </c>
      <c r="B134" s="1132" t="s">
        <v>56</v>
      </c>
      <c r="C134" s="1134" t="s">
        <v>148</v>
      </c>
      <c r="D134" s="1236" t="s">
        <v>42</v>
      </c>
      <c r="E134" s="1237">
        <v>11.7</v>
      </c>
      <c r="F134" s="1238"/>
      <c r="G134" s="1141"/>
      <c r="H134" s="1141"/>
      <c r="I134" s="1239"/>
      <c r="J134" s="1141"/>
      <c r="K134" s="1141"/>
      <c r="L134" s="1240"/>
      <c r="M134" s="1141">
        <f>SUM(M135:M139)</f>
        <v>0</v>
      </c>
    </row>
    <row r="135" spans="1:13">
      <c r="A135" s="1144"/>
      <c r="B135" s="1144"/>
      <c r="C135" s="1144" t="s">
        <v>24</v>
      </c>
      <c r="D135" s="1047" t="s">
        <v>25</v>
      </c>
      <c r="E135" s="1096">
        <v>1.83</v>
      </c>
      <c r="F135" s="950">
        <f>E135*E134</f>
        <v>21.410999999999998</v>
      </c>
      <c r="G135" s="950"/>
      <c r="H135" s="950">
        <f>F135*G135</f>
        <v>0</v>
      </c>
      <c r="I135" s="1152"/>
      <c r="J135" s="1151"/>
      <c r="K135" s="1151"/>
      <c r="L135" s="1152"/>
      <c r="M135" s="1151">
        <f>H135</f>
        <v>0</v>
      </c>
    </row>
    <row r="136" spans="1:13">
      <c r="A136" s="1144"/>
      <c r="B136" s="1144"/>
      <c r="C136" s="1144" t="s">
        <v>15</v>
      </c>
      <c r="D136" s="1144" t="s">
        <v>16</v>
      </c>
      <c r="E136" s="1143">
        <v>3.5999999999999997E-2</v>
      </c>
      <c r="F136" s="1151">
        <f>E136*E134</f>
        <v>0.42119999999999996</v>
      </c>
      <c r="G136" s="1151"/>
      <c r="H136" s="1151"/>
      <c r="I136" s="1152"/>
      <c r="J136" s="1151"/>
      <c r="K136" s="1151"/>
      <c r="L136" s="1152">
        <f>K136*F136</f>
        <v>0</v>
      </c>
      <c r="M136" s="1151">
        <f>L136</f>
        <v>0</v>
      </c>
    </row>
    <row r="137" spans="1:13">
      <c r="A137" s="1144"/>
      <c r="B137" s="1144" t="s">
        <v>152</v>
      </c>
      <c r="C137" s="1144" t="s">
        <v>151</v>
      </c>
      <c r="D137" s="1143" t="s">
        <v>42</v>
      </c>
      <c r="E137" s="1241">
        <v>1</v>
      </c>
      <c r="F137" s="1151">
        <f>E137*E134</f>
        <v>11.7</v>
      </c>
      <c r="G137" s="1151"/>
      <c r="H137" s="1151"/>
      <c r="I137" s="1152"/>
      <c r="J137" s="1151">
        <f>I137*F137</f>
        <v>0</v>
      </c>
      <c r="K137" s="1151"/>
      <c r="L137" s="1152"/>
      <c r="M137" s="1151">
        <f>J137</f>
        <v>0</v>
      </c>
    </row>
    <row r="138" spans="1:13">
      <c r="A138" s="1144"/>
      <c r="B138" s="1144" t="s">
        <v>150</v>
      </c>
      <c r="C138" s="1144" t="s">
        <v>149</v>
      </c>
      <c r="D138" s="1143" t="s">
        <v>14</v>
      </c>
      <c r="E138" s="1241">
        <v>1.5E-3</v>
      </c>
      <c r="F138" s="1151">
        <f>E138*E134</f>
        <v>1.755E-2</v>
      </c>
      <c r="G138" s="1151"/>
      <c r="H138" s="1151"/>
      <c r="I138" s="1152"/>
      <c r="J138" s="1151">
        <f>I138*F138</f>
        <v>0</v>
      </c>
      <c r="K138" s="1151"/>
      <c r="L138" s="1152"/>
      <c r="M138" s="1151">
        <f>J138</f>
        <v>0</v>
      </c>
    </row>
    <row r="139" spans="1:13">
      <c r="A139" s="948"/>
      <c r="B139" s="948"/>
      <c r="C139" s="948" t="s">
        <v>17</v>
      </c>
      <c r="D139" s="1158" t="s">
        <v>16</v>
      </c>
      <c r="E139" s="1242">
        <v>4.2999999999999997E-2</v>
      </c>
      <c r="F139" s="1162">
        <f>E139*E134</f>
        <v>0.50309999999999988</v>
      </c>
      <c r="G139" s="1162"/>
      <c r="H139" s="1162"/>
      <c r="I139" s="1243"/>
      <c r="J139" s="1162">
        <f>I139*F139</f>
        <v>0</v>
      </c>
      <c r="K139" s="1162"/>
      <c r="L139" s="1244"/>
      <c r="M139" s="1162">
        <f>J139</f>
        <v>0</v>
      </c>
    </row>
    <row r="140" spans="1:13" ht="25.5">
      <c r="A140" s="1003">
        <v>21</v>
      </c>
      <c r="B140" s="1245" t="s">
        <v>87</v>
      </c>
      <c r="C140" s="1164" t="s">
        <v>153</v>
      </c>
      <c r="D140" s="1198" t="s">
        <v>763</v>
      </c>
      <c r="E140" s="1246">
        <v>19</v>
      </c>
      <c r="F140" s="949"/>
      <c r="G140" s="949"/>
      <c r="H140" s="949"/>
      <c r="I140" s="1167"/>
      <c r="J140" s="949"/>
      <c r="K140" s="949"/>
      <c r="L140" s="1167"/>
      <c r="M140" s="949">
        <f>SUM(M141:M143)</f>
        <v>0</v>
      </c>
    </row>
    <row r="141" spans="1:13">
      <c r="A141" s="992"/>
      <c r="B141" s="1111"/>
      <c r="C141" s="992" t="s">
        <v>44</v>
      </c>
      <c r="D141" s="992" t="s">
        <v>13</v>
      </c>
      <c r="E141" s="1096">
        <v>3.58</v>
      </c>
      <c r="F141" s="950">
        <f>E140*E141</f>
        <v>68.02</v>
      </c>
      <c r="G141" s="950"/>
      <c r="H141" s="950">
        <f>F141*G141</f>
        <v>0</v>
      </c>
      <c r="I141" s="1114"/>
      <c r="J141" s="950"/>
      <c r="K141" s="950"/>
      <c r="L141" s="1114"/>
      <c r="M141" s="950">
        <f>H141</f>
        <v>0</v>
      </c>
    </row>
    <row r="142" spans="1:13">
      <c r="A142" s="992"/>
      <c r="B142" s="1111"/>
      <c r="C142" s="992" t="s">
        <v>26</v>
      </c>
      <c r="D142" s="1111" t="s">
        <v>16</v>
      </c>
      <c r="E142" s="1096">
        <v>1.08</v>
      </c>
      <c r="F142" s="950">
        <f>E140*E142</f>
        <v>20.520000000000003</v>
      </c>
      <c r="G142" s="950"/>
      <c r="H142" s="950"/>
      <c r="I142" s="1114"/>
      <c r="J142" s="950"/>
      <c r="K142" s="950"/>
      <c r="L142" s="1114">
        <f>K142*F142</f>
        <v>0</v>
      </c>
      <c r="M142" s="950">
        <f>L142</f>
        <v>0</v>
      </c>
    </row>
    <row r="143" spans="1:13" ht="15">
      <c r="A143" s="997"/>
      <c r="B143" s="1119" t="s">
        <v>154</v>
      </c>
      <c r="C143" s="997" t="s">
        <v>88</v>
      </c>
      <c r="D143" s="997" t="s">
        <v>760</v>
      </c>
      <c r="E143" s="956">
        <v>1.1000000000000001</v>
      </c>
      <c r="F143" s="951">
        <f>E140*E143</f>
        <v>20.900000000000002</v>
      </c>
      <c r="G143" s="951"/>
      <c r="H143" s="951"/>
      <c r="I143" s="1131"/>
      <c r="J143" s="951">
        <f>F143*I143</f>
        <v>0</v>
      </c>
      <c r="K143" s="951"/>
      <c r="L143" s="1131"/>
      <c r="M143" s="951">
        <f>J143</f>
        <v>0</v>
      </c>
    </row>
    <row r="144" spans="1:13" ht="15">
      <c r="A144" s="1091">
        <v>22</v>
      </c>
      <c r="B144" s="1247" t="s">
        <v>43</v>
      </c>
      <c r="C144" s="1123" t="s">
        <v>155</v>
      </c>
      <c r="D144" s="1123" t="s">
        <v>764</v>
      </c>
      <c r="E144" s="1248">
        <v>188.3</v>
      </c>
      <c r="F144" s="1126"/>
      <c r="G144" s="1126"/>
      <c r="H144" s="1126"/>
      <c r="I144" s="1182"/>
      <c r="J144" s="1126"/>
      <c r="K144" s="1126"/>
      <c r="L144" s="1182"/>
      <c r="M144" s="1126">
        <f>SUM(M145:M148)</f>
        <v>0</v>
      </c>
    </row>
    <row r="145" spans="1:13">
      <c r="A145" s="992"/>
      <c r="B145" s="1111" t="s">
        <v>110</v>
      </c>
      <c r="C145" s="992" t="s">
        <v>44</v>
      </c>
      <c r="D145" s="1047" t="s">
        <v>20</v>
      </c>
      <c r="E145" s="1096">
        <v>0.2016</v>
      </c>
      <c r="F145" s="950">
        <f>E144*E145</f>
        <v>37.961280000000002</v>
      </c>
      <c r="G145" s="950"/>
      <c r="H145" s="950">
        <f>F145*G145</f>
        <v>0</v>
      </c>
      <c r="I145" s="1114"/>
      <c r="J145" s="950"/>
      <c r="K145" s="950"/>
      <c r="L145" s="1114"/>
      <c r="M145" s="950">
        <f>H145</f>
        <v>0</v>
      </c>
    </row>
    <row r="146" spans="1:13">
      <c r="A146" s="992"/>
      <c r="B146" s="1111"/>
      <c r="C146" s="992" t="s">
        <v>26</v>
      </c>
      <c r="D146" s="992" t="s">
        <v>16</v>
      </c>
      <c r="E146" s="1096">
        <v>1.8700000000000001E-2</v>
      </c>
      <c r="F146" s="950">
        <f>E144*E146</f>
        <v>3.5212100000000004</v>
      </c>
      <c r="G146" s="950"/>
      <c r="H146" s="950"/>
      <c r="I146" s="1114"/>
      <c r="J146" s="950"/>
      <c r="K146" s="950"/>
      <c r="L146" s="1114">
        <f>K146*F146</f>
        <v>0</v>
      </c>
      <c r="M146" s="950">
        <f>L146</f>
        <v>0</v>
      </c>
    </row>
    <row r="147" spans="1:13" ht="15">
      <c r="A147" s="992"/>
      <c r="B147" s="1143" t="s">
        <v>156</v>
      </c>
      <c r="C147" s="992" t="s">
        <v>27</v>
      </c>
      <c r="D147" s="992" t="s">
        <v>760</v>
      </c>
      <c r="E147" s="1096">
        <v>4.0800000000000003E-2</v>
      </c>
      <c r="F147" s="950">
        <f>E144*E147</f>
        <v>7.682640000000001</v>
      </c>
      <c r="G147" s="950"/>
      <c r="H147" s="950"/>
      <c r="I147" s="1114"/>
      <c r="J147" s="950">
        <f>F147*I147</f>
        <v>0</v>
      </c>
      <c r="K147" s="950"/>
      <c r="L147" s="1114"/>
      <c r="M147" s="950">
        <f>J147</f>
        <v>0</v>
      </c>
    </row>
    <row r="148" spans="1:13">
      <c r="A148" s="997"/>
      <c r="B148" s="1119"/>
      <c r="C148" s="997" t="s">
        <v>17</v>
      </c>
      <c r="D148" s="997" t="s">
        <v>16</v>
      </c>
      <c r="E148" s="956">
        <v>6.3600000000000004E-2</v>
      </c>
      <c r="F148" s="951">
        <f>E144*E148</f>
        <v>11.975880000000002</v>
      </c>
      <c r="G148" s="951"/>
      <c r="H148" s="951"/>
      <c r="I148" s="1131"/>
      <c r="J148" s="951">
        <f>F148*I148</f>
        <v>0</v>
      </c>
      <c r="K148" s="951"/>
      <c r="L148" s="1131"/>
      <c r="M148" s="951">
        <f>J148</f>
        <v>0</v>
      </c>
    </row>
    <row r="149" spans="1:13" ht="15">
      <c r="A149" s="992">
        <v>23</v>
      </c>
      <c r="B149" s="1249" t="s">
        <v>709</v>
      </c>
      <c r="C149" s="1164" t="s">
        <v>166</v>
      </c>
      <c r="D149" s="1250" t="s">
        <v>764</v>
      </c>
      <c r="E149" s="1250">
        <v>437.3</v>
      </c>
      <c r="F149" s="1171"/>
      <c r="G149" s="1172"/>
      <c r="H149" s="1172"/>
      <c r="I149" s="1173"/>
      <c r="J149" s="1174"/>
      <c r="K149" s="1172"/>
      <c r="L149" s="1174"/>
      <c r="M149" s="1128">
        <f>M150</f>
        <v>0</v>
      </c>
    </row>
    <row r="150" spans="1:13">
      <c r="A150" s="997"/>
      <c r="B150" s="1119"/>
      <c r="C150" s="997" t="s">
        <v>12</v>
      </c>
      <c r="D150" s="997" t="s">
        <v>13</v>
      </c>
      <c r="E150" s="997">
        <v>0.19500000000000001</v>
      </c>
      <c r="F150" s="1121">
        <f>E150*E149</f>
        <v>85.273499999999999</v>
      </c>
      <c r="G150" s="951"/>
      <c r="H150" s="951">
        <f>F150*G150</f>
        <v>0</v>
      </c>
      <c r="I150" s="1179"/>
      <c r="J150" s="1180"/>
      <c r="K150" s="1179"/>
      <c r="L150" s="1180"/>
      <c r="M150" s="951">
        <f>H150</f>
        <v>0</v>
      </c>
    </row>
    <row r="151" spans="1:13" s="29" customFormat="1" ht="15">
      <c r="A151" s="992">
        <v>24</v>
      </c>
      <c r="B151" s="1168" t="s">
        <v>157</v>
      </c>
      <c r="C151" s="952" t="s">
        <v>772</v>
      </c>
      <c r="D151" s="1183" t="s">
        <v>764</v>
      </c>
      <c r="E151" s="1183">
        <v>437.3</v>
      </c>
      <c r="F151" s="1184"/>
      <c r="G151" s="1185"/>
      <c r="H151" s="1185"/>
      <c r="I151" s="1186"/>
      <c r="J151" s="1187"/>
      <c r="K151" s="1185"/>
      <c r="L151" s="1187"/>
      <c r="M151" s="1107">
        <f>SUM(M152:M156)</f>
        <v>0</v>
      </c>
    </row>
    <row r="152" spans="1:13">
      <c r="A152" s="1188"/>
      <c r="B152" s="1111"/>
      <c r="C152" s="992" t="s">
        <v>12</v>
      </c>
      <c r="D152" s="992" t="s">
        <v>13</v>
      </c>
      <c r="E152" s="1111">
        <v>0.43099999999999999</v>
      </c>
      <c r="F152" s="1112">
        <f>E152*E151</f>
        <v>188.47630000000001</v>
      </c>
      <c r="G152" s="950"/>
      <c r="H152" s="950">
        <f>F152*G152</f>
        <v>0</v>
      </c>
      <c r="I152" s="1175"/>
      <c r="J152" s="1176"/>
      <c r="K152" s="1175"/>
      <c r="L152" s="1176"/>
      <c r="M152" s="950">
        <f>H152</f>
        <v>0</v>
      </c>
    </row>
    <row r="153" spans="1:13">
      <c r="A153" s="1188"/>
      <c r="B153" s="1111"/>
      <c r="C153" s="1111" t="s">
        <v>15</v>
      </c>
      <c r="D153" s="992" t="s">
        <v>16</v>
      </c>
      <c r="E153" s="1111">
        <v>2.24E-2</v>
      </c>
      <c r="F153" s="1114">
        <f>E153*E151</f>
        <v>9.7955199999999998</v>
      </c>
      <c r="G153" s="1175"/>
      <c r="H153" s="1176"/>
      <c r="I153" s="1175"/>
      <c r="J153" s="1176"/>
      <c r="K153" s="950"/>
      <c r="L153" s="1114">
        <f>F153*K153</f>
        <v>0</v>
      </c>
      <c r="M153" s="950">
        <f>L153</f>
        <v>0</v>
      </c>
    </row>
    <row r="154" spans="1:13" s="33" customFormat="1" ht="15">
      <c r="A154" s="1188"/>
      <c r="B154" s="1111" t="s">
        <v>158</v>
      </c>
      <c r="C154" s="1111" t="s">
        <v>773</v>
      </c>
      <c r="D154" s="1111" t="s">
        <v>765</v>
      </c>
      <c r="E154" s="1111">
        <v>1.0269999999999999</v>
      </c>
      <c r="F154" s="1111">
        <f>E154*E151</f>
        <v>449.10709999999995</v>
      </c>
      <c r="G154" s="1175"/>
      <c r="H154" s="1176"/>
      <c r="I154" s="950"/>
      <c r="J154" s="1114">
        <f>I154*F154</f>
        <v>0</v>
      </c>
      <c r="K154" s="1175"/>
      <c r="L154" s="1176"/>
      <c r="M154" s="950">
        <f>J154</f>
        <v>0</v>
      </c>
    </row>
    <row r="155" spans="1:13">
      <c r="A155" s="1188"/>
      <c r="B155" s="1111" t="s">
        <v>139</v>
      </c>
      <c r="C155" s="1111" t="s">
        <v>29</v>
      </c>
      <c r="D155" s="1111" t="s">
        <v>18</v>
      </c>
      <c r="E155" s="1111">
        <v>5.33E-2</v>
      </c>
      <c r="F155" s="1112">
        <f>E155*E151</f>
        <v>23.30809</v>
      </c>
      <c r="G155" s="1175"/>
      <c r="H155" s="1176"/>
      <c r="I155" s="950"/>
      <c r="J155" s="1114">
        <f>F155*I155</f>
        <v>0</v>
      </c>
      <c r="K155" s="1175"/>
      <c r="L155" s="1176"/>
      <c r="M155" s="950">
        <f>J155</f>
        <v>0</v>
      </c>
    </row>
    <row r="156" spans="1:13">
      <c r="A156" s="997"/>
      <c r="B156" s="1119"/>
      <c r="C156" s="997" t="s">
        <v>17</v>
      </c>
      <c r="D156" s="997" t="s">
        <v>16</v>
      </c>
      <c r="E156" s="956">
        <v>0.107</v>
      </c>
      <c r="F156" s="951">
        <f>E156*E151</f>
        <v>46.7911</v>
      </c>
      <c r="G156" s="951"/>
      <c r="H156" s="951"/>
      <c r="I156" s="1131"/>
      <c r="J156" s="951">
        <f>F156*I156</f>
        <v>0</v>
      </c>
      <c r="K156" s="951"/>
      <c r="L156" s="1131"/>
      <c r="M156" s="951">
        <f>J156</f>
        <v>0</v>
      </c>
    </row>
    <row r="157" spans="1:13" ht="12.75">
      <c r="A157" s="1132">
        <v>25</v>
      </c>
      <c r="B157" s="1251" t="s">
        <v>162</v>
      </c>
      <c r="C157" s="1134" t="s">
        <v>159</v>
      </c>
      <c r="D157" s="1135" t="s">
        <v>20</v>
      </c>
      <c r="E157" s="1135">
        <v>573.4</v>
      </c>
      <c r="F157" s="1240"/>
      <c r="G157" s="1141"/>
      <c r="H157" s="1240"/>
      <c r="I157" s="1141"/>
      <c r="J157" s="1240"/>
      <c r="K157" s="1141"/>
      <c r="L157" s="1240"/>
      <c r="M157" s="1141">
        <f>SUM(M158:M162)</f>
        <v>0</v>
      </c>
    </row>
    <row r="158" spans="1:13">
      <c r="A158" s="1144"/>
      <c r="B158" s="1252"/>
      <c r="C158" s="1144" t="s">
        <v>24</v>
      </c>
      <c r="D158" s="1047" t="s">
        <v>25</v>
      </c>
      <c r="E158" s="992">
        <v>0.71</v>
      </c>
      <c r="F158" s="950">
        <f>E157*E158</f>
        <v>407.11399999999998</v>
      </c>
      <c r="G158" s="1147"/>
      <c r="H158" s="950">
        <f>F158*G158</f>
        <v>0</v>
      </c>
      <c r="I158" s="1151"/>
      <c r="J158" s="1152"/>
      <c r="K158" s="1151"/>
      <c r="L158" s="1152"/>
      <c r="M158" s="1151">
        <f>H158</f>
        <v>0</v>
      </c>
    </row>
    <row r="159" spans="1:13">
      <c r="A159" s="1144"/>
      <c r="B159" s="1241"/>
      <c r="C159" s="1144" t="s">
        <v>15</v>
      </c>
      <c r="D159" s="1144" t="s">
        <v>16</v>
      </c>
      <c r="E159" s="1144">
        <v>3.0099999999999998E-2</v>
      </c>
      <c r="F159" s="1152">
        <f>E157*E159</f>
        <v>17.259339999999998</v>
      </c>
      <c r="G159" s="1151"/>
      <c r="H159" s="1151"/>
      <c r="I159" s="1155"/>
      <c r="J159" s="1152"/>
      <c r="K159" s="1151"/>
      <c r="L159" s="1152">
        <f>K159*F159</f>
        <v>0</v>
      </c>
      <c r="M159" s="1151">
        <f>L159</f>
        <v>0</v>
      </c>
    </row>
    <row r="160" spans="1:13">
      <c r="A160" s="1144"/>
      <c r="B160" s="1241" t="s">
        <v>160</v>
      </c>
      <c r="C160" s="1144" t="s">
        <v>89</v>
      </c>
      <c r="D160" s="1144" t="s">
        <v>20</v>
      </c>
      <c r="E160" s="1144">
        <v>1.0149999999999999</v>
      </c>
      <c r="F160" s="1155">
        <f>E160*E157</f>
        <v>582.00099999999998</v>
      </c>
      <c r="G160" s="1151"/>
      <c r="H160" s="1151"/>
      <c r="I160" s="1152"/>
      <c r="J160" s="1151">
        <f>F160*I160</f>
        <v>0</v>
      </c>
      <c r="K160" s="1151"/>
      <c r="L160" s="1152"/>
      <c r="M160" s="1151">
        <f>J160</f>
        <v>0</v>
      </c>
    </row>
    <row r="161" spans="1:13">
      <c r="A161" s="1144"/>
      <c r="B161" s="1143" t="s">
        <v>161</v>
      </c>
      <c r="C161" s="1144" t="s">
        <v>90</v>
      </c>
      <c r="D161" s="1144" t="s">
        <v>42</v>
      </c>
      <c r="E161" s="1144">
        <v>1.07</v>
      </c>
      <c r="F161" s="1155">
        <f>E161*E157</f>
        <v>613.53800000000001</v>
      </c>
      <c r="G161" s="1151"/>
      <c r="H161" s="1151"/>
      <c r="I161" s="1152"/>
      <c r="J161" s="1151">
        <f>F161*I161</f>
        <v>0</v>
      </c>
      <c r="K161" s="1151"/>
      <c r="L161" s="1152"/>
      <c r="M161" s="1151">
        <f>J161</f>
        <v>0</v>
      </c>
    </row>
    <row r="162" spans="1:13">
      <c r="A162" s="948"/>
      <c r="B162" s="1158"/>
      <c r="C162" s="948" t="s">
        <v>17</v>
      </c>
      <c r="D162" s="1158" t="s">
        <v>16</v>
      </c>
      <c r="E162" s="948">
        <v>0.107</v>
      </c>
      <c r="F162" s="1244">
        <f>E157*E162</f>
        <v>61.3538</v>
      </c>
      <c r="G162" s="1162"/>
      <c r="H162" s="1162"/>
      <c r="I162" s="1244"/>
      <c r="J162" s="1162">
        <f>F162*I162</f>
        <v>0</v>
      </c>
      <c r="K162" s="1162"/>
      <c r="L162" s="1244"/>
      <c r="M162" s="1162">
        <f>J162</f>
        <v>0</v>
      </c>
    </row>
    <row r="163" spans="1:13" ht="25.5">
      <c r="A163" s="992">
        <v>26</v>
      </c>
      <c r="B163" s="1111" t="s">
        <v>175</v>
      </c>
      <c r="C163" s="1253" t="s">
        <v>178</v>
      </c>
      <c r="D163" s="1169" t="s">
        <v>764</v>
      </c>
      <c r="E163" s="1254">
        <v>8.4</v>
      </c>
      <c r="F163" s="1128"/>
      <c r="G163" s="1128"/>
      <c r="H163" s="1128"/>
      <c r="I163" s="1127"/>
      <c r="J163" s="1128"/>
      <c r="K163" s="1128"/>
      <c r="L163" s="1127"/>
      <c r="M163" s="1128">
        <f>SUM(M164:M168)</f>
        <v>0</v>
      </c>
    </row>
    <row r="164" spans="1:13">
      <c r="A164" s="992"/>
      <c r="B164" s="1111"/>
      <c r="C164" s="992" t="s">
        <v>24</v>
      </c>
      <c r="D164" s="992" t="s">
        <v>13</v>
      </c>
      <c r="E164" s="1255">
        <v>1.4</v>
      </c>
      <c r="F164" s="950">
        <f>E163*E164</f>
        <v>11.76</v>
      </c>
      <c r="G164" s="950"/>
      <c r="H164" s="950">
        <f>F164*G164</f>
        <v>0</v>
      </c>
      <c r="I164" s="1114"/>
      <c r="J164" s="950"/>
      <c r="K164" s="950"/>
      <c r="L164" s="1114"/>
      <c r="M164" s="950">
        <f>H164</f>
        <v>0</v>
      </c>
    </row>
    <row r="165" spans="1:13">
      <c r="A165" s="992"/>
      <c r="B165" s="1111"/>
      <c r="C165" s="992" t="s">
        <v>26</v>
      </c>
      <c r="D165" s="992" t="s">
        <v>16</v>
      </c>
      <c r="E165" s="1255">
        <v>0.21</v>
      </c>
      <c r="F165" s="950">
        <f>E163*E165</f>
        <v>1.764</v>
      </c>
      <c r="G165" s="950"/>
      <c r="H165" s="950"/>
      <c r="I165" s="1114"/>
      <c r="J165" s="950"/>
      <c r="K165" s="950"/>
      <c r="L165" s="1114">
        <f>K165*F165</f>
        <v>0</v>
      </c>
      <c r="M165" s="950">
        <f>L165</f>
        <v>0</v>
      </c>
    </row>
    <row r="166" spans="1:13" ht="15">
      <c r="A166" s="992"/>
      <c r="B166" s="1111" t="s">
        <v>180</v>
      </c>
      <c r="C166" s="992" t="s">
        <v>179</v>
      </c>
      <c r="D166" s="992" t="s">
        <v>765</v>
      </c>
      <c r="E166" s="1255">
        <v>1.1499999999999999</v>
      </c>
      <c r="F166" s="950">
        <f>E166*E163</f>
        <v>9.66</v>
      </c>
      <c r="G166" s="950"/>
      <c r="H166" s="950"/>
      <c r="I166" s="1130"/>
      <c r="J166" s="950">
        <f>F166*I166</f>
        <v>0</v>
      </c>
      <c r="K166" s="950"/>
      <c r="L166" s="1114"/>
      <c r="M166" s="950">
        <f>J166</f>
        <v>0</v>
      </c>
    </row>
    <row r="167" spans="1:13">
      <c r="A167" s="992"/>
      <c r="B167" s="1111" t="s">
        <v>181</v>
      </c>
      <c r="C167" s="992" t="s">
        <v>176</v>
      </c>
      <c r="D167" s="992" t="s">
        <v>18</v>
      </c>
      <c r="E167" s="1255">
        <v>2.88</v>
      </c>
      <c r="F167" s="950">
        <f>E163*E167</f>
        <v>24.192</v>
      </c>
      <c r="G167" s="950"/>
      <c r="H167" s="950"/>
      <c r="I167" s="1130"/>
      <c r="J167" s="950">
        <f>F167*I167</f>
        <v>0</v>
      </c>
      <c r="K167" s="950"/>
      <c r="L167" s="1114"/>
      <c r="M167" s="950">
        <f>J167</f>
        <v>0</v>
      </c>
    </row>
    <row r="168" spans="1:13">
      <c r="A168" s="997"/>
      <c r="B168" s="1119" t="s">
        <v>182</v>
      </c>
      <c r="C168" s="997" t="s">
        <v>177</v>
      </c>
      <c r="D168" s="997" t="s">
        <v>18</v>
      </c>
      <c r="E168" s="956">
        <v>0.03</v>
      </c>
      <c r="F168" s="951">
        <f>E168*E163</f>
        <v>0.252</v>
      </c>
      <c r="G168" s="951"/>
      <c r="H168" s="951"/>
      <c r="I168" s="1131"/>
      <c r="J168" s="951">
        <f>F168*I168</f>
        <v>0</v>
      </c>
      <c r="K168" s="951"/>
      <c r="L168" s="1131"/>
      <c r="M168" s="951">
        <f>J168</f>
        <v>0</v>
      </c>
    </row>
    <row r="169" spans="1:13" ht="15">
      <c r="A169" s="1256">
        <v>27</v>
      </c>
      <c r="B169" s="1257" t="s">
        <v>45</v>
      </c>
      <c r="C169" s="1258" t="s">
        <v>163</v>
      </c>
      <c r="D169" s="1106" t="s">
        <v>764</v>
      </c>
      <c r="E169" s="1259">
        <v>89.2</v>
      </c>
      <c r="F169" s="1260"/>
      <c r="G169" s="1261"/>
      <c r="H169" s="1261"/>
      <c r="I169" s="1262"/>
      <c r="J169" s="1260"/>
      <c r="K169" s="1261"/>
      <c r="L169" s="1260"/>
      <c r="M169" s="1261">
        <f>SUM(M170:M174)</f>
        <v>0</v>
      </c>
    </row>
    <row r="170" spans="1:13">
      <c r="A170" s="1144"/>
      <c r="B170" s="1263"/>
      <c r="C170" s="1144" t="s">
        <v>12</v>
      </c>
      <c r="D170" s="1047" t="s">
        <v>25</v>
      </c>
      <c r="E170" s="992">
        <v>1.08</v>
      </c>
      <c r="F170" s="950">
        <f>E169*E170</f>
        <v>96.336000000000013</v>
      </c>
      <c r="G170" s="1147"/>
      <c r="H170" s="950">
        <f>F170*G170</f>
        <v>0</v>
      </c>
      <c r="I170" s="1155"/>
      <c r="J170" s="1152"/>
      <c r="K170" s="1151"/>
      <c r="L170" s="1152"/>
      <c r="M170" s="1151">
        <f>H170</f>
        <v>0</v>
      </c>
    </row>
    <row r="171" spans="1:13">
      <c r="A171" s="1144"/>
      <c r="B171" s="1241"/>
      <c r="C171" s="1144" t="s">
        <v>15</v>
      </c>
      <c r="D171" s="1143" t="s">
        <v>16</v>
      </c>
      <c r="E171" s="1144">
        <v>4.5199999999999997E-2</v>
      </c>
      <c r="F171" s="1152">
        <f>E169*E171</f>
        <v>4.0318399999999999</v>
      </c>
      <c r="G171" s="1151"/>
      <c r="H171" s="1151"/>
      <c r="I171" s="1155"/>
      <c r="J171" s="1152"/>
      <c r="K171" s="1151"/>
      <c r="L171" s="1152">
        <f>K171*F171</f>
        <v>0</v>
      </c>
      <c r="M171" s="1151">
        <f>L171</f>
        <v>0</v>
      </c>
    </row>
    <row r="172" spans="1:13" ht="15">
      <c r="A172" s="1144"/>
      <c r="B172" s="1241" t="s">
        <v>165</v>
      </c>
      <c r="C172" s="1144" t="s">
        <v>91</v>
      </c>
      <c r="D172" s="986" t="s">
        <v>765</v>
      </c>
      <c r="E172" s="1144">
        <v>1.02</v>
      </c>
      <c r="F172" s="1155">
        <f>E169*E172</f>
        <v>90.984000000000009</v>
      </c>
      <c r="G172" s="1151"/>
      <c r="H172" s="1151"/>
      <c r="I172" s="1152"/>
      <c r="J172" s="1151">
        <f>F172*I172</f>
        <v>0</v>
      </c>
      <c r="K172" s="1151"/>
      <c r="L172" s="1152"/>
      <c r="M172" s="1151">
        <f>J172</f>
        <v>0</v>
      </c>
    </row>
    <row r="173" spans="1:13">
      <c r="A173" s="1144"/>
      <c r="B173" s="1143" t="s">
        <v>164</v>
      </c>
      <c r="C173" s="1144" t="s">
        <v>46</v>
      </c>
      <c r="D173" s="1144" t="s">
        <v>18</v>
      </c>
      <c r="E173" s="1143">
        <v>6</v>
      </c>
      <c r="F173" s="1151">
        <f>E173*E169</f>
        <v>535.20000000000005</v>
      </c>
      <c r="G173" s="1152"/>
      <c r="H173" s="1151"/>
      <c r="I173" s="1152"/>
      <c r="J173" s="1151">
        <f>I173*F173</f>
        <v>0</v>
      </c>
      <c r="K173" s="1264"/>
      <c r="L173" s="1264"/>
      <c r="M173" s="1151">
        <f>J173</f>
        <v>0</v>
      </c>
    </row>
    <row r="174" spans="1:13">
      <c r="A174" s="948"/>
      <c r="B174" s="1158"/>
      <c r="C174" s="1158" t="s">
        <v>17</v>
      </c>
      <c r="D174" s="948" t="s">
        <v>16</v>
      </c>
      <c r="E174" s="948">
        <v>4.7E-2</v>
      </c>
      <c r="F174" s="1244">
        <f>E169*E174</f>
        <v>4.1924000000000001</v>
      </c>
      <c r="G174" s="1162"/>
      <c r="H174" s="1162"/>
      <c r="I174" s="1244"/>
      <c r="J174" s="1162">
        <f>F174*I174</f>
        <v>0</v>
      </c>
      <c r="K174" s="1162"/>
      <c r="L174" s="1244"/>
      <c r="M174" s="1162">
        <f>J174</f>
        <v>0</v>
      </c>
    </row>
    <row r="175" spans="1:13" ht="25.5">
      <c r="A175" s="1220">
        <v>28</v>
      </c>
      <c r="B175" s="1265" t="s">
        <v>47</v>
      </c>
      <c r="C175" s="1206" t="s">
        <v>96</v>
      </c>
      <c r="D175" s="1266" t="s">
        <v>764</v>
      </c>
      <c r="E175" s="1221">
        <v>34.4</v>
      </c>
      <c r="F175" s="1225"/>
      <c r="G175" s="1208"/>
      <c r="H175" s="1225"/>
      <c r="I175" s="1208"/>
      <c r="J175" s="1225"/>
      <c r="K175" s="1208"/>
      <c r="L175" s="1225"/>
      <c r="M175" s="1208">
        <f>SUM(M176:M180)</f>
        <v>0</v>
      </c>
    </row>
    <row r="176" spans="1:13" ht="12.75">
      <c r="A176" s="1059"/>
      <c r="B176" s="1265"/>
      <c r="C176" s="1231" t="s">
        <v>12</v>
      </c>
      <c r="D176" s="1265" t="s">
        <v>13</v>
      </c>
      <c r="E176" s="1059">
        <v>1.7</v>
      </c>
      <c r="F176" s="1235">
        <f>E175*E176</f>
        <v>58.48</v>
      </c>
      <c r="G176" s="1235"/>
      <c r="H176" s="1234">
        <f>F176*G176</f>
        <v>0</v>
      </c>
      <c r="I176" s="1233"/>
      <c r="J176" s="1232"/>
      <c r="K176" s="1233"/>
      <c r="L176" s="1232"/>
      <c r="M176" s="1233">
        <f>H176</f>
        <v>0</v>
      </c>
    </row>
    <row r="177" spans="1:13" ht="12.75">
      <c r="A177" s="1059"/>
      <c r="B177" s="1265"/>
      <c r="C177" s="1231" t="s">
        <v>15</v>
      </c>
      <c r="D177" s="1265" t="s">
        <v>16</v>
      </c>
      <c r="E177" s="1059">
        <v>0.02</v>
      </c>
      <c r="F177" s="1235">
        <f>E175*E177</f>
        <v>0.68799999999999994</v>
      </c>
      <c r="G177" s="1233"/>
      <c r="H177" s="1232"/>
      <c r="I177" s="1233"/>
      <c r="J177" s="1232"/>
      <c r="K177" s="1233"/>
      <c r="L177" s="1232">
        <f>K177*F177</f>
        <v>0</v>
      </c>
      <c r="M177" s="1233">
        <f>L177</f>
        <v>0</v>
      </c>
    </row>
    <row r="178" spans="1:13" ht="15">
      <c r="A178" s="1059"/>
      <c r="B178" s="1241" t="s">
        <v>192</v>
      </c>
      <c r="C178" s="1231" t="s">
        <v>48</v>
      </c>
      <c r="D178" s="1265" t="s">
        <v>765</v>
      </c>
      <c r="E178" s="1059">
        <v>1.02</v>
      </c>
      <c r="F178" s="1235">
        <f>E175*E178</f>
        <v>35.088000000000001</v>
      </c>
      <c r="G178" s="1233"/>
      <c r="H178" s="1232"/>
      <c r="I178" s="1233"/>
      <c r="J178" s="1235">
        <f>F178*I178</f>
        <v>0</v>
      </c>
      <c r="K178" s="1233"/>
      <c r="L178" s="1232"/>
      <c r="M178" s="1233">
        <f>J178</f>
        <v>0</v>
      </c>
    </row>
    <row r="179" spans="1:13">
      <c r="A179" s="1059"/>
      <c r="B179" s="1143" t="s">
        <v>164</v>
      </c>
      <c r="C179" s="1231" t="s">
        <v>49</v>
      </c>
      <c r="D179" s="1265" t="s">
        <v>18</v>
      </c>
      <c r="E179" s="1059">
        <v>6</v>
      </c>
      <c r="F179" s="1235">
        <f>E175*E179</f>
        <v>206.39999999999998</v>
      </c>
      <c r="G179" s="1233"/>
      <c r="H179" s="1232"/>
      <c r="I179" s="1233"/>
      <c r="J179" s="1235">
        <f>F179*I179</f>
        <v>0</v>
      </c>
      <c r="K179" s="1233"/>
      <c r="L179" s="1232"/>
      <c r="M179" s="1233">
        <f>J179</f>
        <v>0</v>
      </c>
    </row>
    <row r="180" spans="1:13" ht="12.75">
      <c r="A180" s="1074"/>
      <c r="B180" s="1267"/>
      <c r="C180" s="1203" t="s">
        <v>17</v>
      </c>
      <c r="D180" s="1267" t="s">
        <v>16</v>
      </c>
      <c r="E180" s="1074">
        <v>7.0000000000000001E-3</v>
      </c>
      <c r="F180" s="1268">
        <f>E175*E180</f>
        <v>0.24079999999999999</v>
      </c>
      <c r="G180" s="1269"/>
      <c r="H180" s="1270"/>
      <c r="I180" s="1269"/>
      <c r="J180" s="1268">
        <f>F180*I180</f>
        <v>0</v>
      </c>
      <c r="K180" s="1269"/>
      <c r="L180" s="1270"/>
      <c r="M180" s="1269">
        <f>J180</f>
        <v>0</v>
      </c>
    </row>
    <row r="181" spans="1:13" ht="38.25">
      <c r="A181" s="1271">
        <v>29</v>
      </c>
      <c r="B181" s="1272" t="s">
        <v>171</v>
      </c>
      <c r="C181" s="1164" t="s">
        <v>172</v>
      </c>
      <c r="D181" s="1266" t="s">
        <v>764</v>
      </c>
      <c r="E181" s="1273">
        <v>1277.5</v>
      </c>
      <c r="F181" s="1274"/>
      <c r="G181" s="1275"/>
      <c r="H181" s="1275"/>
      <c r="I181" s="1275"/>
      <c r="J181" s="1275"/>
      <c r="K181" s="1275"/>
      <c r="L181" s="1275"/>
      <c r="M181" s="1275">
        <f>SUM(M182:M186)</f>
        <v>0</v>
      </c>
    </row>
    <row r="182" spans="1:13" ht="12.75">
      <c r="A182" s="1276"/>
      <c r="B182" s="1201"/>
      <c r="C182" s="1231" t="s">
        <v>24</v>
      </c>
      <c r="D182" s="1047" t="s">
        <v>25</v>
      </c>
      <c r="E182" s="1047">
        <v>0.44400000000000001</v>
      </c>
      <c r="F182" s="954">
        <f>E181*E182</f>
        <v>567.21</v>
      </c>
      <c r="G182" s="954"/>
      <c r="H182" s="954">
        <f>F182*G182</f>
        <v>0</v>
      </c>
      <c r="I182" s="954"/>
      <c r="J182" s="954"/>
      <c r="K182" s="954"/>
      <c r="L182" s="954"/>
      <c r="M182" s="954">
        <f>J182+H182+L182</f>
        <v>0</v>
      </c>
    </row>
    <row r="183" spans="1:13" ht="12.75">
      <c r="A183" s="1276"/>
      <c r="B183" s="1201"/>
      <c r="C183" s="1231" t="s">
        <v>15</v>
      </c>
      <c r="D183" s="1047" t="s">
        <v>16</v>
      </c>
      <c r="E183" s="1047">
        <v>8.9999999999999993E-3</v>
      </c>
      <c r="F183" s="954">
        <f>E181*E183</f>
        <v>11.497499999999999</v>
      </c>
      <c r="G183" s="954"/>
      <c r="H183" s="954"/>
      <c r="I183" s="954"/>
      <c r="J183" s="954"/>
      <c r="K183" s="954"/>
      <c r="L183" s="954">
        <f>F183*K183</f>
        <v>0</v>
      </c>
      <c r="M183" s="954">
        <f>J183+H183+L183</f>
        <v>0</v>
      </c>
    </row>
    <row r="184" spans="1:13" s="29" customFormat="1">
      <c r="A184" s="992"/>
      <c r="B184" s="1111" t="s">
        <v>195</v>
      </c>
      <c r="C184" s="1277" t="s">
        <v>31</v>
      </c>
      <c r="D184" s="969" t="s">
        <v>18</v>
      </c>
      <c r="E184" s="992">
        <v>0.34</v>
      </c>
      <c r="F184" s="950">
        <f>E184*E181</f>
        <v>434.35</v>
      </c>
      <c r="G184" s="950"/>
      <c r="H184" s="1112"/>
      <c r="I184" s="1114"/>
      <c r="J184" s="1129">
        <f>I184*F184</f>
        <v>0</v>
      </c>
      <c r="K184" s="950"/>
      <c r="L184" s="1114"/>
      <c r="M184" s="950">
        <f>J184</f>
        <v>0</v>
      </c>
    </row>
    <row r="185" spans="1:13" s="29" customFormat="1" ht="12.75">
      <c r="A185" s="1276"/>
      <c r="B185" s="1230" t="s">
        <v>196</v>
      </c>
      <c r="C185" s="1047" t="s">
        <v>32</v>
      </c>
      <c r="D185" s="1047" t="s">
        <v>18</v>
      </c>
      <c r="E185" s="1047">
        <v>0.63</v>
      </c>
      <c r="F185" s="954">
        <f>E181*E185</f>
        <v>804.82500000000005</v>
      </c>
      <c r="G185" s="954"/>
      <c r="H185" s="954"/>
      <c r="I185" s="954"/>
      <c r="J185" s="954">
        <f>F185*I185</f>
        <v>0</v>
      </c>
      <c r="K185" s="954"/>
      <c r="L185" s="954"/>
      <c r="M185" s="954">
        <f>J185+H185+L185</f>
        <v>0</v>
      </c>
    </row>
    <row r="186" spans="1:13" s="29" customFormat="1" ht="12.75">
      <c r="A186" s="1278"/>
      <c r="B186" s="1202"/>
      <c r="C186" s="1203" t="s">
        <v>17</v>
      </c>
      <c r="D186" s="1054" t="s">
        <v>16</v>
      </c>
      <c r="E186" s="1054">
        <v>1.4E-2</v>
      </c>
      <c r="F186" s="955">
        <f>E181*E186</f>
        <v>17.885000000000002</v>
      </c>
      <c r="G186" s="955"/>
      <c r="H186" s="955"/>
      <c r="I186" s="955"/>
      <c r="J186" s="955">
        <f>F186*I186</f>
        <v>0</v>
      </c>
      <c r="K186" s="955"/>
      <c r="L186" s="955"/>
      <c r="M186" s="955">
        <f>J186+H186+L186</f>
        <v>0</v>
      </c>
    </row>
    <row r="187" spans="1:13" s="29" customFormat="1" ht="25.5">
      <c r="A187" s="1271">
        <v>30</v>
      </c>
      <c r="B187" s="1201" t="s">
        <v>198</v>
      </c>
      <c r="C187" s="952" t="s">
        <v>208</v>
      </c>
      <c r="D187" s="1198" t="s">
        <v>764</v>
      </c>
      <c r="E187" s="1279">
        <v>599.1</v>
      </c>
      <c r="F187" s="1280"/>
      <c r="G187" s="953"/>
      <c r="H187" s="953"/>
      <c r="I187" s="953"/>
      <c r="J187" s="953"/>
      <c r="K187" s="953"/>
      <c r="L187" s="953"/>
      <c r="M187" s="953">
        <f>SUM(M188:M192)</f>
        <v>0</v>
      </c>
    </row>
    <row r="188" spans="1:13" s="29" customFormat="1" ht="12.75">
      <c r="A188" s="1281"/>
      <c r="B188" s="1201"/>
      <c r="C188" s="1282" t="s">
        <v>12</v>
      </c>
      <c r="D188" s="1047" t="s">
        <v>25</v>
      </c>
      <c r="E188" s="1047">
        <v>0.53500000000000003</v>
      </c>
      <c r="F188" s="954">
        <f>E187*E188</f>
        <v>320.51850000000002</v>
      </c>
      <c r="G188" s="954"/>
      <c r="H188" s="954">
        <f>F188*G188</f>
        <v>0</v>
      </c>
      <c r="I188" s="954"/>
      <c r="J188" s="954"/>
      <c r="K188" s="954"/>
      <c r="L188" s="954"/>
      <c r="M188" s="954">
        <f>J188+H188+L188</f>
        <v>0</v>
      </c>
    </row>
    <row r="189" spans="1:13" s="29" customFormat="1">
      <c r="A189" s="1281"/>
      <c r="B189" s="1201"/>
      <c r="C189" s="1283" t="s">
        <v>15</v>
      </c>
      <c r="D189" s="1047" t="s">
        <v>16</v>
      </c>
      <c r="E189" s="1047">
        <v>1.2E-2</v>
      </c>
      <c r="F189" s="954">
        <f>E187*E189</f>
        <v>7.1892000000000005</v>
      </c>
      <c r="G189" s="954"/>
      <c r="H189" s="954"/>
      <c r="I189" s="954"/>
      <c r="J189" s="954"/>
      <c r="K189" s="954"/>
      <c r="L189" s="954">
        <f>F189*K189</f>
        <v>0</v>
      </c>
      <c r="M189" s="954">
        <f>J189+H189+L189</f>
        <v>0</v>
      </c>
    </row>
    <row r="190" spans="1:13" ht="12.75">
      <c r="A190" s="1281"/>
      <c r="B190" s="1230" t="s">
        <v>197</v>
      </c>
      <c r="C190" s="1047" t="s">
        <v>62</v>
      </c>
      <c r="D190" s="1047" t="s">
        <v>18</v>
      </c>
      <c r="E190" s="1047">
        <v>0.63</v>
      </c>
      <c r="F190" s="954">
        <f>E187*E190</f>
        <v>377.43299999999999</v>
      </c>
      <c r="G190" s="954"/>
      <c r="H190" s="954"/>
      <c r="I190" s="954"/>
      <c r="J190" s="954">
        <f>F190*I190</f>
        <v>0</v>
      </c>
      <c r="K190" s="954"/>
      <c r="L190" s="954"/>
      <c r="M190" s="954">
        <f>J190+H190+L190</f>
        <v>0</v>
      </c>
    </row>
    <row r="191" spans="1:13">
      <c r="A191" s="1281"/>
      <c r="B191" s="1111" t="s">
        <v>195</v>
      </c>
      <c r="C191" s="1047" t="s">
        <v>95</v>
      </c>
      <c r="D191" s="1047" t="s">
        <v>18</v>
      </c>
      <c r="E191" s="1047">
        <v>0.37</v>
      </c>
      <c r="F191" s="954">
        <f>E187*E191</f>
        <v>221.667</v>
      </c>
      <c r="G191" s="954"/>
      <c r="H191" s="954"/>
      <c r="I191" s="954"/>
      <c r="J191" s="954">
        <f>F191*I191</f>
        <v>0</v>
      </c>
      <c r="K191" s="954"/>
      <c r="L191" s="954"/>
      <c r="M191" s="954">
        <f>J191+H191+L191</f>
        <v>0</v>
      </c>
    </row>
    <row r="192" spans="1:13">
      <c r="A192" s="1284"/>
      <c r="B192" s="1285"/>
      <c r="C192" s="1196" t="s">
        <v>17</v>
      </c>
      <c r="D192" s="1054" t="s">
        <v>16</v>
      </c>
      <c r="E192" s="1054">
        <v>1.6E-2</v>
      </c>
      <c r="F192" s="955">
        <f>E187*E192</f>
        <v>9.5856000000000012</v>
      </c>
      <c r="G192" s="955"/>
      <c r="H192" s="955"/>
      <c r="I192" s="955"/>
      <c r="J192" s="955">
        <f>F192*I192</f>
        <v>0</v>
      </c>
      <c r="K192" s="955"/>
      <c r="L192" s="955"/>
      <c r="M192" s="955">
        <f>J192+H192+L192</f>
        <v>0</v>
      </c>
    </row>
    <row r="193" spans="1:13" ht="38.25">
      <c r="A193" s="1003">
        <v>31</v>
      </c>
      <c r="B193" s="986" t="s">
        <v>209</v>
      </c>
      <c r="C193" s="1286" t="s">
        <v>212</v>
      </c>
      <c r="D193" s="1106" t="s">
        <v>14</v>
      </c>
      <c r="E193" s="1287">
        <f>E48+F56*0.6+F67*0.6+F72*0.6+F79*0.007+F88*0.007+F97*0.007+F110*0.007+F118*0.007+F128*0.1*0.6+F132*0.1*0.6+F143*0.6+F147*2+F154*0.01*0.6+F160*0.01*0.6+F178*0.01*2+F185/1000+F184/1000+F191/1000+F190/1000+5</f>
        <v>59.588125599999998</v>
      </c>
      <c r="F193" s="1106"/>
      <c r="G193" s="1105"/>
      <c r="H193" s="1107"/>
      <c r="I193" s="1288"/>
      <c r="J193" s="1107"/>
      <c r="K193" s="1105"/>
      <c r="L193" s="1288"/>
      <c r="M193" s="1107">
        <f>M194</f>
        <v>0</v>
      </c>
    </row>
    <row r="194" spans="1:13">
      <c r="A194" s="997"/>
      <c r="B194" s="997"/>
      <c r="C194" s="956" t="s">
        <v>210</v>
      </c>
      <c r="D194" s="997" t="s">
        <v>13</v>
      </c>
      <c r="E194" s="1119">
        <v>6.69</v>
      </c>
      <c r="F194" s="951">
        <f>E193*E194</f>
        <v>398.64456026400001</v>
      </c>
      <c r="G194" s="1131"/>
      <c r="H194" s="951">
        <f>F194*G194</f>
        <v>0</v>
      </c>
      <c r="I194" s="1289"/>
      <c r="J194" s="951"/>
      <c r="K194" s="1131"/>
      <c r="L194" s="1289"/>
      <c r="M194" s="951">
        <f>H194</f>
        <v>0</v>
      </c>
    </row>
    <row r="195" spans="1:13" ht="12.75">
      <c r="A195" s="339"/>
      <c r="B195" s="339"/>
      <c r="C195" s="343" t="s">
        <v>78</v>
      </c>
      <c r="D195" s="339"/>
      <c r="E195" s="339"/>
      <c r="F195" s="341"/>
      <c r="G195" s="341"/>
      <c r="H195" s="342">
        <f>SUM(H11:H194)</f>
        <v>0</v>
      </c>
      <c r="I195" s="342"/>
      <c r="J195" s="342">
        <f>SUM(J11:J194)</f>
        <v>0</v>
      </c>
      <c r="K195" s="342"/>
      <c r="L195" s="342">
        <f>SUM(L11:L194)</f>
        <v>0</v>
      </c>
      <c r="M195" s="342">
        <f>L195+J195+H195</f>
        <v>0</v>
      </c>
    </row>
    <row r="196" spans="1:13" ht="12.75">
      <c r="A196" s="339"/>
      <c r="B196" s="339"/>
      <c r="C196" s="339" t="s">
        <v>213</v>
      </c>
      <c r="D196" s="340">
        <v>0.03</v>
      </c>
      <c r="E196" s="339"/>
      <c r="F196" s="341"/>
      <c r="G196" s="341"/>
      <c r="H196" s="342"/>
      <c r="I196" s="342"/>
      <c r="J196" s="342"/>
      <c r="K196" s="342"/>
      <c r="L196" s="342"/>
      <c r="M196" s="342">
        <f>J195*D196</f>
        <v>0</v>
      </c>
    </row>
    <row r="197" spans="1:13" ht="12.75">
      <c r="A197" s="339"/>
      <c r="B197" s="339"/>
      <c r="C197" s="343" t="s">
        <v>33</v>
      </c>
      <c r="D197" s="339"/>
      <c r="E197" s="339"/>
      <c r="F197" s="341"/>
      <c r="G197" s="341"/>
      <c r="H197" s="342"/>
      <c r="I197" s="342"/>
      <c r="J197" s="342"/>
      <c r="K197" s="342"/>
      <c r="L197" s="342"/>
      <c r="M197" s="342">
        <f>M196+M195</f>
        <v>0</v>
      </c>
    </row>
    <row r="198" spans="1:13" ht="12.75">
      <c r="A198" s="339"/>
      <c r="B198" s="339"/>
      <c r="C198" s="417" t="s">
        <v>77</v>
      </c>
      <c r="D198" s="340">
        <v>0.1</v>
      </c>
      <c r="E198" s="340"/>
      <c r="F198" s="418"/>
      <c r="G198" s="418"/>
      <c r="H198" s="419"/>
      <c r="I198" s="419"/>
      <c r="J198" s="419"/>
      <c r="K198" s="419"/>
      <c r="L198" s="419"/>
      <c r="M198" s="342">
        <f>M197*D198</f>
        <v>0</v>
      </c>
    </row>
    <row r="199" spans="1:13">
      <c r="A199" s="339"/>
      <c r="B199" s="339"/>
      <c r="C199" s="420" t="s">
        <v>33</v>
      </c>
      <c r="D199" s="421"/>
      <c r="E199" s="421"/>
      <c r="F199" s="422"/>
      <c r="G199" s="422"/>
      <c r="H199" s="342"/>
      <c r="I199" s="342"/>
      <c r="J199" s="342"/>
      <c r="K199" s="342"/>
      <c r="L199" s="342"/>
      <c r="M199" s="342">
        <f>M198+M197</f>
        <v>0</v>
      </c>
    </row>
    <row r="200" spans="1:13" ht="12.75">
      <c r="A200" s="423"/>
      <c r="B200" s="423"/>
      <c r="C200" s="417" t="s">
        <v>81</v>
      </c>
      <c r="D200" s="340">
        <v>0.08</v>
      </c>
      <c r="E200" s="424"/>
      <c r="F200" s="425"/>
      <c r="G200" s="425"/>
      <c r="H200" s="419"/>
      <c r="I200" s="419"/>
      <c r="J200" s="419"/>
      <c r="K200" s="419"/>
      <c r="L200" s="419"/>
      <c r="M200" s="342">
        <f>M199*D200</f>
        <v>0</v>
      </c>
    </row>
    <row r="201" spans="1:13">
      <c r="A201" s="339"/>
      <c r="B201" s="339"/>
      <c r="C201" s="420" t="s">
        <v>33</v>
      </c>
      <c r="D201" s="421"/>
      <c r="E201" s="421"/>
      <c r="F201" s="422"/>
      <c r="G201" s="422"/>
      <c r="H201" s="342"/>
      <c r="I201" s="342"/>
      <c r="J201" s="342"/>
      <c r="K201" s="342"/>
      <c r="L201" s="342"/>
      <c r="M201" s="342">
        <f>M200+M199</f>
        <v>0</v>
      </c>
    </row>
    <row r="202" spans="1:13" ht="12.75">
      <c r="A202" s="339"/>
      <c r="B202" s="339"/>
      <c r="C202" s="417" t="s">
        <v>199</v>
      </c>
      <c r="D202" s="340">
        <v>0.03</v>
      </c>
      <c r="E202" s="340"/>
      <c r="F202" s="418"/>
      <c r="G202" s="418"/>
      <c r="H202" s="419"/>
      <c r="I202" s="419"/>
      <c r="J202" s="419"/>
      <c r="K202" s="419"/>
      <c r="L202" s="419"/>
      <c r="M202" s="342">
        <f>M201*D202</f>
        <v>0</v>
      </c>
    </row>
    <row r="203" spans="1:13">
      <c r="A203" s="339"/>
      <c r="B203" s="339"/>
      <c r="C203" s="420" t="s">
        <v>33</v>
      </c>
      <c r="D203" s="421"/>
      <c r="E203" s="421"/>
      <c r="F203" s="422"/>
      <c r="G203" s="422"/>
      <c r="H203" s="342"/>
      <c r="I203" s="342"/>
      <c r="J203" s="342"/>
      <c r="K203" s="342"/>
      <c r="L203" s="342"/>
      <c r="M203" s="342">
        <f>M202+M201</f>
        <v>0</v>
      </c>
    </row>
    <row r="204" spans="1:13" ht="12.75">
      <c r="A204" s="423"/>
      <c r="B204" s="423"/>
      <c r="C204" s="417" t="s">
        <v>200</v>
      </c>
      <c r="D204" s="340">
        <v>0.18</v>
      </c>
      <c r="E204" s="424"/>
      <c r="F204" s="425"/>
      <c r="G204" s="425"/>
      <c r="H204" s="419"/>
      <c r="I204" s="419"/>
      <c r="J204" s="419"/>
      <c r="K204" s="419"/>
      <c r="L204" s="419"/>
      <c r="M204" s="342">
        <f>M203*D204</f>
        <v>0</v>
      </c>
    </row>
    <row r="205" spans="1:13">
      <c r="A205" s="339"/>
      <c r="B205" s="339"/>
      <c r="C205" s="420" t="s">
        <v>201</v>
      </c>
      <c r="D205" s="421"/>
      <c r="E205" s="421"/>
      <c r="F205" s="422"/>
      <c r="G205" s="422"/>
      <c r="H205" s="342"/>
      <c r="I205" s="342"/>
      <c r="J205" s="342"/>
      <c r="K205" s="342"/>
      <c r="L205" s="342"/>
      <c r="M205" s="342">
        <f>M204+M203</f>
        <v>0</v>
      </c>
    </row>
    <row r="207" spans="1:13">
      <c r="B207" s="1461" t="s">
        <v>779</v>
      </c>
      <c r="C207" s="1461"/>
    </row>
    <row r="208" spans="1:13" ht="26.25" customHeight="1">
      <c r="B208" s="1462" t="s">
        <v>780</v>
      </c>
      <c r="C208" s="1462"/>
    </row>
  </sheetData>
  <mergeCells count="14">
    <mergeCell ref="B207:C207"/>
    <mergeCell ref="B208:C208"/>
    <mergeCell ref="A1:M1"/>
    <mergeCell ref="G4:K4"/>
    <mergeCell ref="H5:K5"/>
    <mergeCell ref="D6:F6"/>
    <mergeCell ref="K8:L8"/>
    <mergeCell ref="A2:M2"/>
    <mergeCell ref="A3:M3"/>
    <mergeCell ref="D7:F7"/>
    <mergeCell ref="G7:H7"/>
    <mergeCell ref="I7:J7"/>
    <mergeCell ref="K6:L6"/>
    <mergeCell ref="K7:L7"/>
  </mergeCells>
  <pageMargins left="0.23622047244094499" right="0.23622047244094499" top="0.74803149606299202" bottom="0.74803149606299202" header="0.31496062992126" footer="0.31496062992126"/>
  <pageSetup paperSize="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M234"/>
  <sheetViews>
    <sheetView view="pageBreakPreview" zoomScaleNormal="100" zoomScaleSheetLayoutView="100" workbookViewId="0">
      <selection activeCell="E242" sqref="E242"/>
    </sheetView>
  </sheetViews>
  <sheetFormatPr defaultColWidth="10.42578125" defaultRowHeight="15"/>
  <cols>
    <col min="1" max="1" width="3.85546875" style="428" customWidth="1"/>
    <col min="2" max="2" width="9.5703125" style="429" customWidth="1"/>
    <col min="3" max="3" width="46.5703125" style="201" customWidth="1"/>
    <col min="4" max="4" width="7.85546875" style="201" bestFit="1" customWidth="1"/>
    <col min="5" max="5" width="10" style="201" customWidth="1"/>
    <col min="6" max="6" width="9.140625" style="201" customWidth="1"/>
    <col min="7" max="7" width="8" style="201" customWidth="1"/>
    <col min="8" max="9" width="9" style="201" customWidth="1"/>
    <col min="10" max="10" width="9.85546875" style="201" customWidth="1"/>
    <col min="11" max="11" width="7.85546875" style="201" customWidth="1"/>
    <col min="12" max="12" width="8.85546875" style="201" customWidth="1"/>
    <col min="13" max="13" width="11.140625" style="201" bestFit="1" customWidth="1"/>
    <col min="14" max="16384" width="10.42578125" style="201"/>
  </cols>
  <sheetData>
    <row r="1" spans="1:13" s="180" customFormat="1" ht="31.5" customHeight="1">
      <c r="A1" s="1479" t="s">
        <v>101</v>
      </c>
      <c r="B1" s="1479"/>
      <c r="C1" s="1479"/>
      <c r="D1" s="1479"/>
      <c r="E1" s="1479"/>
      <c r="F1" s="1479"/>
      <c r="G1" s="1479"/>
      <c r="H1" s="1479"/>
      <c r="I1" s="1479"/>
      <c r="J1" s="1479"/>
      <c r="K1" s="1479"/>
      <c r="L1" s="1479"/>
      <c r="M1" s="1479"/>
    </row>
    <row r="2" spans="1:13" s="181" customFormat="1" ht="22.5" customHeight="1">
      <c r="A2" s="1472" t="s">
        <v>512</v>
      </c>
      <c r="B2" s="1472"/>
      <c r="C2" s="1472"/>
      <c r="D2" s="1472"/>
      <c r="E2" s="1472"/>
      <c r="F2" s="1472"/>
      <c r="G2" s="1472"/>
      <c r="H2" s="1472"/>
      <c r="I2" s="1472"/>
      <c r="J2" s="1472"/>
      <c r="K2" s="1472"/>
      <c r="L2" s="1472"/>
      <c r="M2" s="1472"/>
    </row>
    <row r="3" spans="1:13" s="180" customFormat="1" ht="15.75" customHeight="1">
      <c r="A3" s="1483" t="s">
        <v>464</v>
      </c>
      <c r="B3" s="1483"/>
      <c r="C3" s="1483"/>
      <c r="D3" s="1483"/>
      <c r="E3" s="1483"/>
      <c r="F3" s="1483"/>
      <c r="G3" s="1483"/>
      <c r="H3" s="1483"/>
      <c r="I3" s="1483"/>
      <c r="J3" s="1483"/>
      <c r="K3" s="1483"/>
      <c r="L3" s="1483"/>
      <c r="M3" s="1483"/>
    </row>
    <row r="4" spans="1:13" s="189" customFormat="1" ht="18.75" customHeight="1">
      <c r="A4" s="185"/>
      <c r="B4" s="186"/>
      <c r="C4" s="187"/>
      <c r="D4" s="188"/>
      <c r="E4" s="188"/>
      <c r="F4" s="188"/>
      <c r="G4" s="1465" t="s">
        <v>80</v>
      </c>
      <c r="H4" s="1465"/>
      <c r="I4" s="1465"/>
      <c r="J4" s="1465"/>
      <c r="K4" s="1465"/>
      <c r="L4" s="190">
        <f>M231/1000</f>
        <v>0</v>
      </c>
      <c r="M4" s="191" t="s">
        <v>79</v>
      </c>
    </row>
    <row r="5" spans="1:13" s="189" customFormat="1" ht="16.5">
      <c r="A5" s="192"/>
      <c r="B5" s="193"/>
      <c r="C5" s="194"/>
      <c r="D5" s="195"/>
      <c r="E5" s="195"/>
      <c r="F5" s="195"/>
      <c r="G5" s="196"/>
      <c r="H5" s="196"/>
      <c r="I5" s="1466" t="s">
        <v>82</v>
      </c>
      <c r="J5" s="1466"/>
      <c r="K5" s="1466"/>
      <c r="L5" s="197">
        <f>H202/1000+H220/1000</f>
        <v>0</v>
      </c>
      <c r="M5" s="198" t="s">
        <v>83</v>
      </c>
    </row>
    <row r="6" spans="1:13" ht="50.25" customHeight="1">
      <c r="A6" s="1480" t="s">
        <v>6</v>
      </c>
      <c r="B6" s="199"/>
      <c r="C6" s="1481" t="s">
        <v>214</v>
      </c>
      <c r="D6" s="1482" t="s">
        <v>215</v>
      </c>
      <c r="E6" s="200"/>
      <c r="F6" s="1482" t="s">
        <v>216</v>
      </c>
      <c r="G6" s="1481" t="s">
        <v>217</v>
      </c>
      <c r="H6" s="1481"/>
      <c r="I6" s="1481" t="s">
        <v>218</v>
      </c>
      <c r="J6" s="1481"/>
      <c r="K6" s="1481" t="s">
        <v>219</v>
      </c>
      <c r="L6" s="1481"/>
      <c r="M6" s="1477" t="s">
        <v>11</v>
      </c>
    </row>
    <row r="7" spans="1:13" ht="27">
      <c r="A7" s="1480"/>
      <c r="B7" s="202"/>
      <c r="C7" s="1481"/>
      <c r="D7" s="1482"/>
      <c r="E7" s="203"/>
      <c r="F7" s="1482"/>
      <c r="G7" s="204" t="s">
        <v>220</v>
      </c>
      <c r="H7" s="1088" t="s">
        <v>11</v>
      </c>
      <c r="I7" s="204" t="s">
        <v>220</v>
      </c>
      <c r="J7" s="1088" t="s">
        <v>11</v>
      </c>
      <c r="K7" s="204" t="s">
        <v>220</v>
      </c>
      <c r="L7" s="1088" t="s">
        <v>11</v>
      </c>
      <c r="M7" s="1477"/>
    </row>
    <row r="8" spans="1:13" s="208" customFormat="1" ht="15.75" customHeight="1">
      <c r="A8" s="205" t="s">
        <v>70</v>
      </c>
      <c r="B8" s="205">
        <v>2</v>
      </c>
      <c r="C8" s="205">
        <v>3</v>
      </c>
      <c r="D8" s="206">
        <v>4</v>
      </c>
      <c r="E8" s="206">
        <v>5</v>
      </c>
      <c r="F8" s="206">
        <v>6</v>
      </c>
      <c r="G8" s="205">
        <v>7</v>
      </c>
      <c r="H8" s="207">
        <v>8</v>
      </c>
      <c r="I8" s="204" t="s">
        <v>221</v>
      </c>
      <c r="J8" s="207">
        <v>10</v>
      </c>
      <c r="K8" s="205">
        <v>11</v>
      </c>
      <c r="L8" s="207">
        <v>12</v>
      </c>
      <c r="M8" s="207">
        <v>13</v>
      </c>
    </row>
    <row r="9" spans="1:13" ht="14.25" customHeight="1">
      <c r="A9" s="1478" t="s">
        <v>222</v>
      </c>
      <c r="B9" s="1478"/>
      <c r="C9" s="1478"/>
      <c r="D9" s="1478"/>
      <c r="E9" s="1478"/>
      <c r="F9" s="1478"/>
      <c r="G9" s="1478"/>
      <c r="H9" s="1478"/>
      <c r="I9" s="1478"/>
      <c r="J9" s="1478"/>
      <c r="K9" s="1478"/>
      <c r="L9" s="1478"/>
      <c r="M9" s="1478"/>
    </row>
    <row r="10" spans="1:13" ht="15" customHeight="1">
      <c r="A10" s="209"/>
      <c r="B10" s="209"/>
      <c r="C10" s="209" t="s">
        <v>223</v>
      </c>
      <c r="D10" s="209"/>
      <c r="E10" s="209"/>
      <c r="F10" s="209"/>
      <c r="G10" s="209"/>
      <c r="H10" s="209"/>
      <c r="I10" s="209"/>
      <c r="J10" s="209"/>
      <c r="K10" s="209"/>
      <c r="L10" s="209"/>
      <c r="M10" s="209"/>
    </row>
    <row r="11" spans="1:13" ht="28.5" customHeight="1">
      <c r="A11" s="210">
        <v>1</v>
      </c>
      <c r="B11" s="1298" t="s">
        <v>714</v>
      </c>
      <c r="C11" s="211" t="s">
        <v>429</v>
      </c>
      <c r="D11" s="212" t="s">
        <v>42</v>
      </c>
      <c r="E11" s="213">
        <v>18</v>
      </c>
      <c r="F11" s="214"/>
      <c r="G11" s="215"/>
      <c r="H11" s="216"/>
      <c r="I11" s="214"/>
      <c r="J11" s="216"/>
      <c r="K11" s="215"/>
      <c r="L11" s="215"/>
      <c r="M11" s="215">
        <f>SUM(M12:M15)</f>
        <v>0</v>
      </c>
    </row>
    <row r="12" spans="1:13" s="222" customFormat="1">
      <c r="A12" s="217"/>
      <c r="B12" s="218"/>
      <c r="C12" s="217" t="s">
        <v>12</v>
      </c>
      <c r="D12" s="217" t="s">
        <v>13</v>
      </c>
      <c r="E12" s="218">
        <v>1.17</v>
      </c>
      <c r="F12" s="219">
        <f>E12*E11</f>
        <v>21.06</v>
      </c>
      <c r="G12" s="220"/>
      <c r="H12" s="221">
        <f>G12*F12</f>
        <v>0</v>
      </c>
      <c r="I12" s="219"/>
      <c r="J12" s="221"/>
      <c r="K12" s="219"/>
      <c r="L12" s="219"/>
      <c r="M12" s="219">
        <f>H12</f>
        <v>0</v>
      </c>
    </row>
    <row r="13" spans="1:13" s="222" customFormat="1">
      <c r="A13" s="217"/>
      <c r="B13" s="218"/>
      <c r="C13" s="217" t="s">
        <v>15</v>
      </c>
      <c r="D13" s="217" t="s">
        <v>16</v>
      </c>
      <c r="E13" s="218">
        <v>1.72E-2</v>
      </c>
      <c r="F13" s="219">
        <f>E13*E11</f>
        <v>0.30959999999999999</v>
      </c>
      <c r="G13" s="219"/>
      <c r="H13" s="221"/>
      <c r="I13" s="219"/>
      <c r="J13" s="221"/>
      <c r="K13" s="219"/>
      <c r="L13" s="219">
        <f>K13*F13</f>
        <v>0</v>
      </c>
      <c r="M13" s="219">
        <f>L13</f>
        <v>0</v>
      </c>
    </row>
    <row r="14" spans="1:13" s="222" customFormat="1" ht="27">
      <c r="A14" s="217"/>
      <c r="B14" s="223" t="s">
        <v>431</v>
      </c>
      <c r="C14" s="217" t="s">
        <v>226</v>
      </c>
      <c r="D14" s="217" t="s">
        <v>42</v>
      </c>
      <c r="E14" s="217">
        <v>0.93799999999999994</v>
      </c>
      <c r="F14" s="221">
        <f>E14*E11</f>
        <v>16.884</v>
      </c>
      <c r="G14" s="219"/>
      <c r="H14" s="221"/>
      <c r="I14" s="219"/>
      <c r="J14" s="221">
        <f>I14*F14</f>
        <v>0</v>
      </c>
      <c r="K14" s="219"/>
      <c r="L14" s="219"/>
      <c r="M14" s="219">
        <f>J14</f>
        <v>0</v>
      </c>
    </row>
    <row r="15" spans="1:13" s="222" customFormat="1">
      <c r="A15" s="224"/>
      <c r="B15" s="225"/>
      <c r="C15" s="224" t="s">
        <v>224</v>
      </c>
      <c r="D15" s="224" t="s">
        <v>16</v>
      </c>
      <c r="E15" s="1299">
        <v>3.9300000000000002E-2</v>
      </c>
      <c r="F15" s="226">
        <f>E15*E11</f>
        <v>0.70740000000000003</v>
      </c>
      <c r="G15" s="226"/>
      <c r="H15" s="227"/>
      <c r="I15" s="226"/>
      <c r="J15" s="226">
        <f>I15*F15</f>
        <v>0</v>
      </c>
      <c r="K15" s="226"/>
      <c r="L15" s="226"/>
      <c r="M15" s="226">
        <f>J15</f>
        <v>0</v>
      </c>
    </row>
    <row r="16" spans="1:13" s="222" customFormat="1" ht="27.75" customHeight="1">
      <c r="A16" s="210">
        <v>2</v>
      </c>
      <c r="B16" s="1298" t="s">
        <v>715</v>
      </c>
      <c r="C16" s="211" t="s">
        <v>430</v>
      </c>
      <c r="D16" s="212" t="s">
        <v>42</v>
      </c>
      <c r="E16" s="213">
        <v>11</v>
      </c>
      <c r="F16" s="214"/>
      <c r="G16" s="215"/>
      <c r="H16" s="216"/>
      <c r="I16" s="214"/>
      <c r="J16" s="216"/>
      <c r="K16" s="215"/>
      <c r="L16" s="215"/>
      <c r="M16" s="215">
        <f>SUM(M17:M20)</f>
        <v>0</v>
      </c>
    </row>
    <row r="17" spans="1:13" s="222" customFormat="1">
      <c r="A17" s="217"/>
      <c r="B17" s="218"/>
      <c r="C17" s="217" t="s">
        <v>12</v>
      </c>
      <c r="D17" s="217" t="s">
        <v>13</v>
      </c>
      <c r="E17" s="218">
        <v>1.43</v>
      </c>
      <c r="F17" s="219">
        <f>E17*E16</f>
        <v>15.729999999999999</v>
      </c>
      <c r="G17" s="220"/>
      <c r="H17" s="221">
        <f>G17*F17</f>
        <v>0</v>
      </c>
      <c r="I17" s="219"/>
      <c r="J17" s="221"/>
      <c r="K17" s="219"/>
      <c r="L17" s="219"/>
      <c r="M17" s="219">
        <f>H17</f>
        <v>0</v>
      </c>
    </row>
    <row r="18" spans="1:13" ht="16.5" customHeight="1">
      <c r="A18" s="217"/>
      <c r="B18" s="218"/>
      <c r="C18" s="217" t="s">
        <v>15</v>
      </c>
      <c r="D18" s="217" t="s">
        <v>16</v>
      </c>
      <c r="E18" s="218">
        <v>2.5700000000000001E-2</v>
      </c>
      <c r="F18" s="219">
        <f>E18*E16</f>
        <v>0.28270000000000001</v>
      </c>
      <c r="G18" s="219"/>
      <c r="H18" s="221"/>
      <c r="I18" s="219"/>
      <c r="J18" s="221"/>
      <c r="K18" s="219"/>
      <c r="L18" s="219">
        <f>K18*F18</f>
        <v>0</v>
      </c>
      <c r="M18" s="219">
        <f>L18</f>
        <v>0</v>
      </c>
    </row>
    <row r="19" spans="1:13" ht="27">
      <c r="A19" s="217"/>
      <c r="B19" s="223" t="s">
        <v>432</v>
      </c>
      <c r="C19" s="217" t="s">
        <v>227</v>
      </c>
      <c r="D19" s="217" t="s">
        <v>42</v>
      </c>
      <c r="E19" s="217">
        <v>0.92900000000000005</v>
      </c>
      <c r="F19" s="221">
        <f>E19*E16</f>
        <v>10.219000000000001</v>
      </c>
      <c r="G19" s="219"/>
      <c r="H19" s="221"/>
      <c r="I19" s="219"/>
      <c r="J19" s="221">
        <f>I19*F19</f>
        <v>0</v>
      </c>
      <c r="K19" s="219"/>
      <c r="L19" s="219"/>
      <c r="M19" s="219">
        <f>J19</f>
        <v>0</v>
      </c>
    </row>
    <row r="20" spans="1:13">
      <c r="A20" s="224"/>
      <c r="B20" s="225"/>
      <c r="C20" s="224" t="s">
        <v>224</v>
      </c>
      <c r="D20" s="224" t="s">
        <v>16</v>
      </c>
      <c r="E20" s="1299">
        <v>4.5699999999999998E-2</v>
      </c>
      <c r="F20" s="226">
        <f>E20*E16</f>
        <v>0.50269999999999992</v>
      </c>
      <c r="G20" s="226"/>
      <c r="H20" s="227"/>
      <c r="I20" s="226"/>
      <c r="J20" s="226">
        <f>I20*F20</f>
        <v>0</v>
      </c>
      <c r="K20" s="226"/>
      <c r="L20" s="226"/>
      <c r="M20" s="226">
        <f>J20</f>
        <v>0</v>
      </c>
    </row>
    <row r="21" spans="1:13">
      <c r="A21" s="228">
        <v>3</v>
      </c>
      <c r="B21" s="229" t="s">
        <v>433</v>
      </c>
      <c r="C21" s="230" t="s">
        <v>257</v>
      </c>
      <c r="D21" s="231" t="s">
        <v>21</v>
      </c>
      <c r="E21" s="232">
        <v>7</v>
      </c>
      <c r="F21" s="233"/>
      <c r="G21" s="234"/>
      <c r="H21" s="235"/>
      <c r="I21" s="234"/>
      <c r="J21" s="235">
        <f>I21*E21</f>
        <v>0</v>
      </c>
      <c r="K21" s="234"/>
      <c r="L21" s="234"/>
      <c r="M21" s="236">
        <f>J21</f>
        <v>0</v>
      </c>
    </row>
    <row r="22" spans="1:13" ht="29.25" customHeight="1">
      <c r="A22" s="237">
        <v>4</v>
      </c>
      <c r="B22" s="237" t="s">
        <v>240</v>
      </c>
      <c r="C22" s="238" t="s">
        <v>241</v>
      </c>
      <c r="D22" s="239" t="s">
        <v>22</v>
      </c>
      <c r="E22" s="240">
        <v>1</v>
      </c>
      <c r="F22" s="241"/>
      <c r="G22" s="242"/>
      <c r="H22" s="241"/>
      <c r="I22" s="242"/>
      <c r="J22" s="241"/>
      <c r="K22" s="242"/>
      <c r="L22" s="242"/>
      <c r="M22" s="242">
        <f>SUM(M23:M26)</f>
        <v>0</v>
      </c>
    </row>
    <row r="23" spans="1:13">
      <c r="A23" s="243"/>
      <c r="B23" s="243"/>
      <c r="C23" s="244" t="s">
        <v>12</v>
      </c>
      <c r="D23" s="245" t="s">
        <v>13</v>
      </c>
      <c r="E23" s="243">
        <v>1.51</v>
      </c>
      <c r="F23" s="246">
        <f>E22*E23</f>
        <v>1.51</v>
      </c>
      <c r="G23" s="220"/>
      <c r="H23" s="246">
        <f>G23*F23</f>
        <v>0</v>
      </c>
      <c r="I23" s="247"/>
      <c r="J23" s="246"/>
      <c r="K23" s="247"/>
      <c r="L23" s="247"/>
      <c r="M23" s="247">
        <f>H23</f>
        <v>0</v>
      </c>
    </row>
    <row r="24" spans="1:13">
      <c r="A24" s="243"/>
      <c r="B24" s="243"/>
      <c r="C24" s="244" t="s">
        <v>15</v>
      </c>
      <c r="D24" s="245" t="s">
        <v>16</v>
      </c>
      <c r="E24" s="243">
        <v>0.13</v>
      </c>
      <c r="F24" s="246">
        <f>E24*E22</f>
        <v>0.13</v>
      </c>
      <c r="G24" s="247"/>
      <c r="H24" s="246"/>
      <c r="I24" s="247"/>
      <c r="J24" s="246"/>
      <c r="K24" s="247"/>
      <c r="L24" s="247">
        <f>K24*F24</f>
        <v>0</v>
      </c>
      <c r="M24" s="247">
        <f>L24</f>
        <v>0</v>
      </c>
    </row>
    <row r="25" spans="1:13" s="249" customFormat="1">
      <c r="A25" s="243"/>
      <c r="B25" s="243" t="s">
        <v>465</v>
      </c>
      <c r="C25" s="244" t="s">
        <v>242</v>
      </c>
      <c r="D25" s="245" t="s">
        <v>22</v>
      </c>
      <c r="E25" s="243">
        <v>1</v>
      </c>
      <c r="F25" s="248">
        <f>E25*E22</f>
        <v>1</v>
      </c>
      <c r="G25" s="247"/>
      <c r="H25" s="246"/>
      <c r="I25" s="247"/>
      <c r="J25" s="246">
        <f>I25*F25</f>
        <v>0</v>
      </c>
      <c r="K25" s="247"/>
      <c r="L25" s="247"/>
      <c r="M25" s="247">
        <f>J25</f>
        <v>0</v>
      </c>
    </row>
    <row r="26" spans="1:13" s="249" customFormat="1">
      <c r="A26" s="229"/>
      <c r="B26" s="229"/>
      <c r="C26" s="250" t="s">
        <v>224</v>
      </c>
      <c r="D26" s="251" t="s">
        <v>16</v>
      </c>
      <c r="E26" s="229">
        <v>7.0000000000000007E-2</v>
      </c>
      <c r="F26" s="235">
        <f>E26*E22</f>
        <v>7.0000000000000007E-2</v>
      </c>
      <c r="G26" s="234"/>
      <c r="H26" s="235"/>
      <c r="I26" s="234"/>
      <c r="J26" s="234">
        <f>I26*F26</f>
        <v>0</v>
      </c>
      <c r="K26" s="234"/>
      <c r="L26" s="234"/>
      <c r="M26" s="234">
        <f>J26</f>
        <v>0</v>
      </c>
    </row>
    <row r="27" spans="1:13" s="249" customFormat="1">
      <c r="A27" s="252">
        <v>5</v>
      </c>
      <c r="B27" s="252" t="s">
        <v>240</v>
      </c>
      <c r="C27" s="253" t="s">
        <v>245</v>
      </c>
      <c r="D27" s="239" t="s">
        <v>22</v>
      </c>
      <c r="E27" s="254">
        <v>2</v>
      </c>
      <c r="F27" s="255"/>
      <c r="G27" s="256"/>
      <c r="H27" s="255"/>
      <c r="I27" s="256"/>
      <c r="J27" s="255"/>
      <c r="K27" s="256"/>
      <c r="L27" s="256"/>
      <c r="M27" s="256">
        <f>SUM(M28:M31)</f>
        <v>0</v>
      </c>
    </row>
    <row r="28" spans="1:13" s="249" customFormat="1">
      <c r="A28" s="243"/>
      <c r="B28" s="243"/>
      <c r="C28" s="244" t="s">
        <v>12</v>
      </c>
      <c r="D28" s="245" t="s">
        <v>13</v>
      </c>
      <c r="E28" s="243">
        <v>1.51</v>
      </c>
      <c r="F28" s="246">
        <f>E27*E28</f>
        <v>3.02</v>
      </c>
      <c r="G28" s="220"/>
      <c r="H28" s="246">
        <f>G28*F28</f>
        <v>0</v>
      </c>
      <c r="I28" s="247"/>
      <c r="J28" s="246"/>
      <c r="K28" s="247"/>
      <c r="L28" s="247"/>
      <c r="M28" s="247">
        <f>H28</f>
        <v>0</v>
      </c>
    </row>
    <row r="29" spans="1:13" s="249" customFormat="1">
      <c r="A29" s="243"/>
      <c r="B29" s="243"/>
      <c r="C29" s="244" t="s">
        <v>15</v>
      </c>
      <c r="D29" s="245" t="s">
        <v>16</v>
      </c>
      <c r="E29" s="243">
        <v>0.13</v>
      </c>
      <c r="F29" s="246">
        <f>E29*E27</f>
        <v>0.26</v>
      </c>
      <c r="G29" s="247"/>
      <c r="H29" s="246"/>
      <c r="I29" s="247"/>
      <c r="J29" s="246"/>
      <c r="K29" s="247"/>
      <c r="L29" s="247">
        <f>K29*F29</f>
        <v>0</v>
      </c>
      <c r="M29" s="247">
        <f>L29</f>
        <v>0</v>
      </c>
    </row>
    <row r="30" spans="1:13" s="257" customFormat="1">
      <c r="A30" s="243"/>
      <c r="B30" s="243" t="s">
        <v>466</v>
      </c>
      <c r="C30" s="244" t="s">
        <v>246</v>
      </c>
      <c r="D30" s="245" t="s">
        <v>22</v>
      </c>
      <c r="E30" s="243">
        <v>1</v>
      </c>
      <c r="F30" s="248">
        <f>E30*E27</f>
        <v>2</v>
      </c>
      <c r="G30" s="247"/>
      <c r="H30" s="246"/>
      <c r="I30" s="247"/>
      <c r="J30" s="246">
        <f>I30*F30</f>
        <v>0</v>
      </c>
      <c r="K30" s="247"/>
      <c r="L30" s="247"/>
      <c r="M30" s="247">
        <f>J30</f>
        <v>0</v>
      </c>
    </row>
    <row r="31" spans="1:13" s="257" customFormat="1">
      <c r="A31" s="229"/>
      <c r="B31" s="229"/>
      <c r="C31" s="250" t="s">
        <v>224</v>
      </c>
      <c r="D31" s="251" t="s">
        <v>16</v>
      </c>
      <c r="E31" s="229">
        <v>7.0000000000000007E-2</v>
      </c>
      <c r="F31" s="235">
        <f>E31*E27</f>
        <v>0.14000000000000001</v>
      </c>
      <c r="G31" s="234"/>
      <c r="H31" s="235"/>
      <c r="I31" s="234"/>
      <c r="J31" s="234">
        <f>I31*F31</f>
        <v>0</v>
      </c>
      <c r="K31" s="234"/>
      <c r="L31" s="234"/>
      <c r="M31" s="234">
        <f>J31</f>
        <v>0</v>
      </c>
    </row>
    <row r="32" spans="1:13">
      <c r="A32" s="252">
        <v>6</v>
      </c>
      <c r="B32" s="252" t="s">
        <v>240</v>
      </c>
      <c r="C32" s="253" t="s">
        <v>247</v>
      </c>
      <c r="D32" s="239" t="s">
        <v>22</v>
      </c>
      <c r="E32" s="254">
        <v>3</v>
      </c>
      <c r="F32" s="255"/>
      <c r="G32" s="256"/>
      <c r="H32" s="255"/>
      <c r="I32" s="256"/>
      <c r="J32" s="255"/>
      <c r="K32" s="256"/>
      <c r="L32" s="256"/>
      <c r="M32" s="256">
        <f>SUM(M33:M36)</f>
        <v>0</v>
      </c>
    </row>
    <row r="33" spans="1:13">
      <c r="A33" s="243"/>
      <c r="B33" s="243"/>
      <c r="C33" s="244" t="s">
        <v>12</v>
      </c>
      <c r="D33" s="245" t="s">
        <v>13</v>
      </c>
      <c r="E33" s="243">
        <v>1.51</v>
      </c>
      <c r="F33" s="246">
        <f>E32*E33</f>
        <v>4.53</v>
      </c>
      <c r="G33" s="220"/>
      <c r="H33" s="246">
        <f>G33*F33</f>
        <v>0</v>
      </c>
      <c r="I33" s="247"/>
      <c r="J33" s="246"/>
      <c r="K33" s="247"/>
      <c r="L33" s="247"/>
      <c r="M33" s="247">
        <f>H33</f>
        <v>0</v>
      </c>
    </row>
    <row r="34" spans="1:13">
      <c r="A34" s="243"/>
      <c r="B34" s="243"/>
      <c r="C34" s="244" t="s">
        <v>15</v>
      </c>
      <c r="D34" s="245" t="s">
        <v>16</v>
      </c>
      <c r="E34" s="243">
        <v>0.13</v>
      </c>
      <c r="F34" s="246">
        <f>E34*E32</f>
        <v>0.39</v>
      </c>
      <c r="G34" s="247"/>
      <c r="H34" s="246"/>
      <c r="I34" s="247"/>
      <c r="J34" s="246"/>
      <c r="K34" s="247"/>
      <c r="L34" s="247">
        <f>K34*F34</f>
        <v>0</v>
      </c>
      <c r="M34" s="247">
        <f>L34</f>
        <v>0</v>
      </c>
    </row>
    <row r="35" spans="1:13">
      <c r="A35" s="243"/>
      <c r="B35" s="243" t="s">
        <v>466</v>
      </c>
      <c r="C35" s="244" t="s">
        <v>248</v>
      </c>
      <c r="D35" s="245" t="s">
        <v>22</v>
      </c>
      <c r="E35" s="243">
        <v>1</v>
      </c>
      <c r="F35" s="248">
        <f>E35*E32</f>
        <v>3</v>
      </c>
      <c r="G35" s="247"/>
      <c r="H35" s="246"/>
      <c r="I35" s="247"/>
      <c r="J35" s="246">
        <f>I35*F35</f>
        <v>0</v>
      </c>
      <c r="K35" s="247"/>
      <c r="L35" s="247"/>
      <c r="M35" s="247">
        <f>J35</f>
        <v>0</v>
      </c>
    </row>
    <row r="36" spans="1:13">
      <c r="A36" s="229"/>
      <c r="B36" s="229"/>
      <c r="C36" s="250" t="s">
        <v>224</v>
      </c>
      <c r="D36" s="251" t="s">
        <v>16</v>
      </c>
      <c r="E36" s="229">
        <v>7.0000000000000007E-2</v>
      </c>
      <c r="F36" s="235">
        <f>E36*E32</f>
        <v>0.21000000000000002</v>
      </c>
      <c r="G36" s="234"/>
      <c r="H36" s="235"/>
      <c r="I36" s="234"/>
      <c r="J36" s="234">
        <f>I36*F36</f>
        <v>0</v>
      </c>
      <c r="K36" s="234"/>
      <c r="L36" s="234"/>
      <c r="M36" s="234">
        <f>J36</f>
        <v>0</v>
      </c>
    </row>
    <row r="37" spans="1:13">
      <c r="A37" s="237">
        <v>7</v>
      </c>
      <c r="B37" s="237" t="s">
        <v>235</v>
      </c>
      <c r="C37" s="258" t="s">
        <v>237</v>
      </c>
      <c r="D37" s="259" t="s">
        <v>22</v>
      </c>
      <c r="E37" s="888"/>
      <c r="F37" s="240">
        <v>0</v>
      </c>
      <c r="G37" s="242"/>
      <c r="H37" s="241"/>
      <c r="I37" s="242"/>
      <c r="J37" s="241"/>
      <c r="K37" s="242"/>
      <c r="L37" s="242"/>
      <c r="M37" s="242">
        <f>SUM(M38:M41)</f>
        <v>0</v>
      </c>
    </row>
    <row r="38" spans="1:13">
      <c r="A38" s="243"/>
      <c r="B38" s="243"/>
      <c r="C38" s="244" t="s">
        <v>12</v>
      </c>
      <c r="D38" s="260" t="s">
        <v>13</v>
      </c>
      <c r="E38" s="243">
        <v>0.58399999999999996</v>
      </c>
      <c r="F38" s="246">
        <f>F37*E38</f>
        <v>0</v>
      </c>
      <c r="G38" s="247"/>
      <c r="H38" s="246">
        <f>G38*F38</f>
        <v>0</v>
      </c>
      <c r="I38" s="247"/>
      <c r="J38" s="246"/>
      <c r="K38" s="247"/>
      <c r="L38" s="247"/>
      <c r="M38" s="247">
        <f>H38</f>
        <v>0</v>
      </c>
    </row>
    <row r="39" spans="1:13">
      <c r="A39" s="243"/>
      <c r="B39" s="243"/>
      <c r="C39" s="244" t="s">
        <v>15</v>
      </c>
      <c r="D39" s="260" t="s">
        <v>16</v>
      </c>
      <c r="E39" s="243">
        <v>0.22700000000000001</v>
      </c>
      <c r="F39" s="246">
        <f>E39*F37</f>
        <v>0</v>
      </c>
      <c r="G39" s="247"/>
      <c r="H39" s="246"/>
      <c r="I39" s="247"/>
      <c r="J39" s="246"/>
      <c r="K39" s="247"/>
      <c r="L39" s="247">
        <f>K39*F39</f>
        <v>0</v>
      </c>
      <c r="M39" s="247">
        <f>L39</f>
        <v>0</v>
      </c>
    </row>
    <row r="40" spans="1:13">
      <c r="A40" s="243"/>
      <c r="B40" s="243" t="s">
        <v>467</v>
      </c>
      <c r="C40" s="261" t="s">
        <v>237</v>
      </c>
      <c r="D40" s="260" t="s">
        <v>22</v>
      </c>
      <c r="E40" s="243">
        <v>1</v>
      </c>
      <c r="F40" s="246">
        <v>1</v>
      </c>
      <c r="G40" s="247"/>
      <c r="H40" s="246"/>
      <c r="I40" s="247"/>
      <c r="J40" s="246">
        <f>I40*F40</f>
        <v>0</v>
      </c>
      <c r="K40" s="247"/>
      <c r="L40" s="247"/>
      <c r="M40" s="247">
        <f>J40</f>
        <v>0</v>
      </c>
    </row>
    <row r="41" spans="1:13">
      <c r="A41" s="250"/>
      <c r="B41" s="229"/>
      <c r="C41" s="262" t="s">
        <v>224</v>
      </c>
      <c r="D41" s="250" t="s">
        <v>16</v>
      </c>
      <c r="E41" s="229">
        <v>2.4E-2</v>
      </c>
      <c r="F41" s="235">
        <f>E41*F37</f>
        <v>0</v>
      </c>
      <c r="G41" s="234"/>
      <c r="H41" s="235"/>
      <c r="I41" s="234"/>
      <c r="J41" s="235">
        <f>I41*F41</f>
        <v>0</v>
      </c>
      <c r="K41" s="234"/>
      <c r="L41" s="234"/>
      <c r="M41" s="234">
        <f>J41</f>
        <v>0</v>
      </c>
    </row>
    <row r="42" spans="1:13">
      <c r="A42" s="237">
        <v>8</v>
      </c>
      <c r="B42" s="237" t="s">
        <v>235</v>
      </c>
      <c r="C42" s="258" t="s">
        <v>238</v>
      </c>
      <c r="D42" s="259" t="s">
        <v>22</v>
      </c>
      <c r="E42" s="888"/>
      <c r="F42" s="240">
        <v>0</v>
      </c>
      <c r="G42" s="242"/>
      <c r="H42" s="241"/>
      <c r="I42" s="242"/>
      <c r="J42" s="241"/>
      <c r="K42" s="242"/>
      <c r="L42" s="242"/>
      <c r="M42" s="242">
        <f>SUM(M43:M46)</f>
        <v>0</v>
      </c>
    </row>
    <row r="43" spans="1:13">
      <c r="A43" s="243"/>
      <c r="B43" s="243"/>
      <c r="C43" s="244" t="s">
        <v>12</v>
      </c>
      <c r="D43" s="260" t="s">
        <v>13</v>
      </c>
      <c r="E43" s="243">
        <v>0.58399999999999996</v>
      </c>
      <c r="F43" s="246">
        <f>F42*E43</f>
        <v>0</v>
      </c>
      <c r="G43" s="247"/>
      <c r="H43" s="246">
        <f>G43*F43</f>
        <v>0</v>
      </c>
      <c r="I43" s="247"/>
      <c r="J43" s="246"/>
      <c r="K43" s="247"/>
      <c r="L43" s="247"/>
      <c r="M43" s="247">
        <f>H43</f>
        <v>0</v>
      </c>
    </row>
    <row r="44" spans="1:13">
      <c r="A44" s="243"/>
      <c r="B44" s="243"/>
      <c r="C44" s="244" t="s">
        <v>15</v>
      </c>
      <c r="D44" s="260" t="s">
        <v>16</v>
      </c>
      <c r="E44" s="243">
        <v>0.22700000000000001</v>
      </c>
      <c r="F44" s="246">
        <f>E44*F42</f>
        <v>0</v>
      </c>
      <c r="G44" s="247"/>
      <c r="H44" s="246"/>
      <c r="I44" s="247"/>
      <c r="J44" s="246"/>
      <c r="K44" s="247"/>
      <c r="L44" s="247">
        <f>K44*F44</f>
        <v>0</v>
      </c>
      <c r="M44" s="247">
        <f>L44</f>
        <v>0</v>
      </c>
    </row>
    <row r="45" spans="1:13">
      <c r="A45" s="243"/>
      <c r="B45" s="243" t="s">
        <v>468</v>
      </c>
      <c r="C45" s="261" t="s">
        <v>238</v>
      </c>
      <c r="D45" s="260" t="s">
        <v>22</v>
      </c>
      <c r="E45" s="243">
        <v>1</v>
      </c>
      <c r="F45" s="246">
        <v>2</v>
      </c>
      <c r="G45" s="247"/>
      <c r="H45" s="246"/>
      <c r="I45" s="247"/>
      <c r="J45" s="246">
        <f>I45*F45</f>
        <v>0</v>
      </c>
      <c r="K45" s="247"/>
      <c r="L45" s="247"/>
      <c r="M45" s="247">
        <f>J45</f>
        <v>0</v>
      </c>
    </row>
    <row r="46" spans="1:13">
      <c r="A46" s="250"/>
      <c r="B46" s="229"/>
      <c r="C46" s="262" t="s">
        <v>224</v>
      </c>
      <c r="D46" s="250" t="s">
        <v>16</v>
      </c>
      <c r="E46" s="229">
        <v>2.4E-2</v>
      </c>
      <c r="F46" s="235">
        <f>E46*F42</f>
        <v>0</v>
      </c>
      <c r="G46" s="234"/>
      <c r="H46" s="235"/>
      <c r="I46" s="234"/>
      <c r="J46" s="235">
        <f>I46*F46</f>
        <v>0</v>
      </c>
      <c r="K46" s="234"/>
      <c r="L46" s="234"/>
      <c r="M46" s="234">
        <f>J46</f>
        <v>0</v>
      </c>
    </row>
    <row r="47" spans="1:13">
      <c r="A47" s="237">
        <v>9</v>
      </c>
      <c r="B47" s="237" t="s">
        <v>235</v>
      </c>
      <c r="C47" s="258" t="s">
        <v>239</v>
      </c>
      <c r="D47" s="259" t="s">
        <v>22</v>
      </c>
      <c r="E47" s="888"/>
      <c r="F47" s="240">
        <v>0</v>
      </c>
      <c r="G47" s="242"/>
      <c r="H47" s="241"/>
      <c r="I47" s="242"/>
      <c r="J47" s="241"/>
      <c r="K47" s="242"/>
      <c r="L47" s="242"/>
      <c r="M47" s="242">
        <f>SUM(M48:M51)</f>
        <v>0</v>
      </c>
    </row>
    <row r="48" spans="1:13">
      <c r="A48" s="243"/>
      <c r="B48" s="243"/>
      <c r="C48" s="244" t="s">
        <v>12</v>
      </c>
      <c r="D48" s="260" t="s">
        <v>13</v>
      </c>
      <c r="E48" s="243">
        <v>0.58399999999999996</v>
      </c>
      <c r="F48" s="246">
        <f>F47*E48</f>
        <v>0</v>
      </c>
      <c r="G48" s="247"/>
      <c r="H48" s="246">
        <f>G48*F48</f>
        <v>0</v>
      </c>
      <c r="I48" s="247"/>
      <c r="J48" s="246"/>
      <c r="K48" s="247"/>
      <c r="L48" s="247"/>
      <c r="M48" s="247">
        <f>H48</f>
        <v>0</v>
      </c>
    </row>
    <row r="49" spans="1:13">
      <c r="A49" s="243"/>
      <c r="B49" s="243"/>
      <c r="C49" s="244" t="s">
        <v>15</v>
      </c>
      <c r="D49" s="260" t="s">
        <v>16</v>
      </c>
      <c r="E49" s="243">
        <v>0.22700000000000001</v>
      </c>
      <c r="F49" s="246">
        <f>E49*F47</f>
        <v>0</v>
      </c>
      <c r="G49" s="247"/>
      <c r="H49" s="246"/>
      <c r="I49" s="247"/>
      <c r="J49" s="246"/>
      <c r="K49" s="247"/>
      <c r="L49" s="247">
        <f>K49*F49</f>
        <v>0</v>
      </c>
      <c r="M49" s="247">
        <f>L49</f>
        <v>0</v>
      </c>
    </row>
    <row r="50" spans="1:13">
      <c r="A50" s="243"/>
      <c r="B50" s="243" t="s">
        <v>469</v>
      </c>
      <c r="C50" s="261" t="s">
        <v>239</v>
      </c>
      <c r="D50" s="260" t="s">
        <v>22</v>
      </c>
      <c r="E50" s="243">
        <v>1</v>
      </c>
      <c r="F50" s="246">
        <v>2</v>
      </c>
      <c r="G50" s="247"/>
      <c r="H50" s="246"/>
      <c r="I50" s="247"/>
      <c r="J50" s="246">
        <f>I50*F50</f>
        <v>0</v>
      </c>
      <c r="K50" s="247"/>
      <c r="L50" s="247"/>
      <c r="M50" s="247">
        <f>J50</f>
        <v>0</v>
      </c>
    </row>
    <row r="51" spans="1:13">
      <c r="A51" s="250"/>
      <c r="B51" s="229"/>
      <c r="C51" s="262" t="s">
        <v>224</v>
      </c>
      <c r="D51" s="250" t="s">
        <v>16</v>
      </c>
      <c r="E51" s="229">
        <v>2.4E-2</v>
      </c>
      <c r="F51" s="235">
        <f>E51*F47</f>
        <v>0</v>
      </c>
      <c r="G51" s="234"/>
      <c r="H51" s="235"/>
      <c r="I51" s="234"/>
      <c r="J51" s="235">
        <f>I51*F51</f>
        <v>0</v>
      </c>
      <c r="K51" s="234"/>
      <c r="L51" s="234"/>
      <c r="M51" s="234">
        <f>J51</f>
        <v>0</v>
      </c>
    </row>
    <row r="52" spans="1:13">
      <c r="A52" s="237">
        <v>10</v>
      </c>
      <c r="B52" s="237" t="s">
        <v>228</v>
      </c>
      <c r="C52" s="258" t="s">
        <v>252</v>
      </c>
      <c r="D52" s="259" t="s">
        <v>22</v>
      </c>
      <c r="E52" s="888"/>
      <c r="F52" s="240">
        <v>0</v>
      </c>
      <c r="G52" s="242"/>
      <c r="H52" s="241"/>
      <c r="I52" s="242"/>
      <c r="J52" s="241"/>
      <c r="K52" s="242"/>
      <c r="L52" s="242"/>
      <c r="M52" s="242">
        <f>SUM(M53:M56)</f>
        <v>0</v>
      </c>
    </row>
    <row r="53" spans="1:13" s="249" customFormat="1">
      <c r="A53" s="243"/>
      <c r="B53" s="243"/>
      <c r="C53" s="244" t="s">
        <v>12</v>
      </c>
      <c r="D53" s="260" t="s">
        <v>13</v>
      </c>
      <c r="E53" s="243">
        <v>0.38900000000000001</v>
      </c>
      <c r="F53" s="246">
        <f>F52*E53</f>
        <v>0</v>
      </c>
      <c r="G53" s="247"/>
      <c r="H53" s="246">
        <f>G53*F53</f>
        <v>0</v>
      </c>
      <c r="I53" s="247"/>
      <c r="J53" s="246"/>
      <c r="K53" s="247"/>
      <c r="L53" s="247"/>
      <c r="M53" s="247">
        <f>H53</f>
        <v>0</v>
      </c>
    </row>
    <row r="54" spans="1:13">
      <c r="A54" s="243"/>
      <c r="B54" s="243"/>
      <c r="C54" s="244" t="s">
        <v>15</v>
      </c>
      <c r="D54" s="260" t="s">
        <v>16</v>
      </c>
      <c r="E54" s="243">
        <v>0.151</v>
      </c>
      <c r="F54" s="246">
        <f>E54*F52</f>
        <v>0</v>
      </c>
      <c r="G54" s="247"/>
      <c r="H54" s="246"/>
      <c r="I54" s="247"/>
      <c r="J54" s="246"/>
      <c r="K54" s="247"/>
      <c r="L54" s="247">
        <f>K54*F54</f>
        <v>0</v>
      </c>
      <c r="M54" s="247">
        <f>L54</f>
        <v>0</v>
      </c>
    </row>
    <row r="55" spans="1:13">
      <c r="A55" s="243"/>
      <c r="B55" s="243" t="s">
        <v>470</v>
      </c>
      <c r="C55" s="261" t="s">
        <v>252</v>
      </c>
      <c r="D55" s="260" t="s">
        <v>22</v>
      </c>
      <c r="E55" s="243">
        <v>1</v>
      </c>
      <c r="F55" s="246">
        <v>5</v>
      </c>
      <c r="G55" s="247"/>
      <c r="H55" s="246"/>
      <c r="I55" s="247"/>
      <c r="J55" s="246">
        <f>I55*F55</f>
        <v>0</v>
      </c>
      <c r="K55" s="247"/>
      <c r="L55" s="247"/>
      <c r="M55" s="247">
        <f>J55</f>
        <v>0</v>
      </c>
    </row>
    <row r="56" spans="1:13">
      <c r="A56" s="250"/>
      <c r="B56" s="229"/>
      <c r="C56" s="262" t="s">
        <v>224</v>
      </c>
      <c r="D56" s="250" t="s">
        <v>16</v>
      </c>
      <c r="E56" s="229">
        <v>2.4E-2</v>
      </c>
      <c r="F56" s="235">
        <f>E56*F52</f>
        <v>0</v>
      </c>
      <c r="G56" s="234"/>
      <c r="H56" s="235"/>
      <c r="I56" s="234"/>
      <c r="J56" s="235">
        <f>I56*F56</f>
        <v>0</v>
      </c>
      <c r="K56" s="234"/>
      <c r="L56" s="234"/>
      <c r="M56" s="234">
        <f>J56</f>
        <v>0</v>
      </c>
    </row>
    <row r="57" spans="1:13">
      <c r="A57" s="237">
        <v>11</v>
      </c>
      <c r="B57" s="237" t="s">
        <v>228</v>
      </c>
      <c r="C57" s="258" t="s">
        <v>253</v>
      </c>
      <c r="D57" s="259" t="s">
        <v>22</v>
      </c>
      <c r="E57" s="888"/>
      <c r="F57" s="240">
        <v>0</v>
      </c>
      <c r="G57" s="242"/>
      <c r="H57" s="241"/>
      <c r="I57" s="242"/>
      <c r="J57" s="241"/>
      <c r="K57" s="242"/>
      <c r="L57" s="242"/>
      <c r="M57" s="242">
        <f>SUM(M58:M61)</f>
        <v>0</v>
      </c>
    </row>
    <row r="58" spans="1:13" s="249" customFormat="1">
      <c r="A58" s="243"/>
      <c r="B58" s="243"/>
      <c r="C58" s="244" t="s">
        <v>12</v>
      </c>
      <c r="D58" s="260" t="s">
        <v>13</v>
      </c>
      <c r="E58" s="243">
        <v>0.38900000000000001</v>
      </c>
      <c r="F58" s="246">
        <f>F57*E58</f>
        <v>0</v>
      </c>
      <c r="G58" s="247"/>
      <c r="H58" s="246">
        <f>G58*F58</f>
        <v>0</v>
      </c>
      <c r="I58" s="247"/>
      <c r="J58" s="246"/>
      <c r="K58" s="247"/>
      <c r="L58" s="247"/>
      <c r="M58" s="247">
        <f>H58</f>
        <v>0</v>
      </c>
    </row>
    <row r="59" spans="1:13" ht="16.5" customHeight="1">
      <c r="A59" s="243"/>
      <c r="B59" s="243"/>
      <c r="C59" s="244" t="s">
        <v>15</v>
      </c>
      <c r="D59" s="260" t="s">
        <v>16</v>
      </c>
      <c r="E59" s="243">
        <v>0.151</v>
      </c>
      <c r="F59" s="246">
        <f>E59*F57</f>
        <v>0</v>
      </c>
      <c r="G59" s="247"/>
      <c r="H59" s="246"/>
      <c r="I59" s="247"/>
      <c r="J59" s="246"/>
      <c r="K59" s="247"/>
      <c r="L59" s="247">
        <f>K59*F59</f>
        <v>0</v>
      </c>
      <c r="M59" s="247">
        <f>L59</f>
        <v>0</v>
      </c>
    </row>
    <row r="60" spans="1:13">
      <c r="A60" s="243"/>
      <c r="B60" s="243" t="s">
        <v>471</v>
      </c>
      <c r="C60" s="261" t="s">
        <v>253</v>
      </c>
      <c r="D60" s="260" t="s">
        <v>22</v>
      </c>
      <c r="E60" s="243">
        <v>1</v>
      </c>
      <c r="F60" s="246">
        <v>5</v>
      </c>
      <c r="G60" s="247"/>
      <c r="H60" s="246"/>
      <c r="I60" s="247"/>
      <c r="J60" s="246">
        <f>I60*F60</f>
        <v>0</v>
      </c>
      <c r="K60" s="247"/>
      <c r="L60" s="247"/>
      <c r="M60" s="247">
        <f>J60</f>
        <v>0</v>
      </c>
    </row>
    <row r="61" spans="1:13">
      <c r="A61" s="250"/>
      <c r="B61" s="229"/>
      <c r="C61" s="262" t="s">
        <v>224</v>
      </c>
      <c r="D61" s="250" t="s">
        <v>16</v>
      </c>
      <c r="E61" s="229">
        <v>2.4E-2</v>
      </c>
      <c r="F61" s="235">
        <f>E61*F57</f>
        <v>0</v>
      </c>
      <c r="G61" s="234"/>
      <c r="H61" s="235"/>
      <c r="I61" s="234"/>
      <c r="J61" s="235">
        <f>I61*F61</f>
        <v>0</v>
      </c>
      <c r="K61" s="234"/>
      <c r="L61" s="234"/>
      <c r="M61" s="234">
        <f>J61</f>
        <v>0</v>
      </c>
    </row>
    <row r="62" spans="1:13">
      <c r="A62" s="228">
        <v>12</v>
      </c>
      <c r="B62" s="243" t="s">
        <v>472</v>
      </c>
      <c r="C62" s="230" t="s">
        <v>256</v>
      </c>
      <c r="D62" s="231" t="s">
        <v>21</v>
      </c>
      <c r="E62" s="232">
        <v>6</v>
      </c>
      <c r="F62" s="233"/>
      <c r="G62" s="234"/>
      <c r="H62" s="235"/>
      <c r="I62" s="234"/>
      <c r="J62" s="235">
        <f>I62*E62</f>
        <v>0</v>
      </c>
      <c r="K62" s="234"/>
      <c r="L62" s="234"/>
      <c r="M62" s="236">
        <f>J62</f>
        <v>0</v>
      </c>
    </row>
    <row r="63" spans="1:13" s="249" customFormat="1" ht="16.5" customHeight="1">
      <c r="A63" s="237">
        <v>13</v>
      </c>
      <c r="B63" s="237" t="s">
        <v>228</v>
      </c>
      <c r="C63" s="258" t="s">
        <v>234</v>
      </c>
      <c r="D63" s="259" t="s">
        <v>22</v>
      </c>
      <c r="E63" s="888"/>
      <c r="F63" s="240">
        <v>0</v>
      </c>
      <c r="G63" s="242"/>
      <c r="H63" s="241"/>
      <c r="I63" s="242"/>
      <c r="J63" s="241"/>
      <c r="K63" s="242"/>
      <c r="L63" s="242"/>
      <c r="M63" s="242">
        <f>SUM(M64:M67)</f>
        <v>0</v>
      </c>
    </row>
    <row r="64" spans="1:13">
      <c r="A64" s="243"/>
      <c r="B64" s="243"/>
      <c r="C64" s="244" t="s">
        <v>12</v>
      </c>
      <c r="D64" s="260" t="s">
        <v>13</v>
      </c>
      <c r="E64" s="243">
        <v>0.38900000000000001</v>
      </c>
      <c r="F64" s="246">
        <f>F63*E64</f>
        <v>0</v>
      </c>
      <c r="G64" s="247"/>
      <c r="H64" s="246">
        <f>G64*F64</f>
        <v>0</v>
      </c>
      <c r="I64" s="247"/>
      <c r="J64" s="246"/>
      <c r="K64" s="247"/>
      <c r="L64" s="247"/>
      <c r="M64" s="247">
        <f>H64</f>
        <v>0</v>
      </c>
    </row>
    <row r="65" spans="1:13">
      <c r="A65" s="243"/>
      <c r="B65" s="243"/>
      <c r="C65" s="244" t="s">
        <v>15</v>
      </c>
      <c r="D65" s="260" t="s">
        <v>16</v>
      </c>
      <c r="E65" s="243">
        <v>0.151</v>
      </c>
      <c r="F65" s="246">
        <f>E65*F63</f>
        <v>0</v>
      </c>
      <c r="G65" s="247"/>
      <c r="H65" s="246"/>
      <c r="I65" s="247"/>
      <c r="J65" s="246"/>
      <c r="K65" s="247"/>
      <c r="L65" s="247">
        <f>K65*F65</f>
        <v>0</v>
      </c>
      <c r="M65" s="247">
        <f>L65</f>
        <v>0</v>
      </c>
    </row>
    <row r="66" spans="1:13">
      <c r="A66" s="243"/>
      <c r="B66" s="243" t="s">
        <v>477</v>
      </c>
      <c r="C66" s="261" t="s">
        <v>234</v>
      </c>
      <c r="D66" s="260" t="s">
        <v>22</v>
      </c>
      <c r="E66" s="243">
        <v>1</v>
      </c>
      <c r="F66" s="246">
        <v>6</v>
      </c>
      <c r="G66" s="247"/>
      <c r="H66" s="246"/>
      <c r="I66" s="247"/>
      <c r="J66" s="246">
        <f>I66*F66</f>
        <v>0</v>
      </c>
      <c r="K66" s="247"/>
      <c r="L66" s="247"/>
      <c r="M66" s="247">
        <f>J66</f>
        <v>0</v>
      </c>
    </row>
    <row r="67" spans="1:13">
      <c r="A67" s="250"/>
      <c r="B67" s="229"/>
      <c r="C67" s="262" t="s">
        <v>224</v>
      </c>
      <c r="D67" s="250" t="s">
        <v>16</v>
      </c>
      <c r="E67" s="229">
        <v>2.4E-2</v>
      </c>
      <c r="F67" s="235">
        <f>E67*F63</f>
        <v>0</v>
      </c>
      <c r="G67" s="234"/>
      <c r="H67" s="235"/>
      <c r="I67" s="234"/>
      <c r="J67" s="235">
        <f>I67*F67</f>
        <v>0</v>
      </c>
      <c r="K67" s="234"/>
      <c r="L67" s="234"/>
      <c r="M67" s="234">
        <f>J67</f>
        <v>0</v>
      </c>
    </row>
    <row r="68" spans="1:13" ht="18" customHeight="1">
      <c r="A68" s="237">
        <v>14</v>
      </c>
      <c r="B68" s="237" t="s">
        <v>228</v>
      </c>
      <c r="C68" s="258" t="s">
        <v>230</v>
      </c>
      <c r="D68" s="259" t="s">
        <v>22</v>
      </c>
      <c r="E68" s="888"/>
      <c r="F68" s="240">
        <v>0</v>
      </c>
      <c r="G68" s="242"/>
      <c r="H68" s="241"/>
      <c r="I68" s="242"/>
      <c r="J68" s="241"/>
      <c r="K68" s="242"/>
      <c r="L68" s="242"/>
      <c r="M68" s="242">
        <f>SUM(M69:M72)</f>
        <v>0</v>
      </c>
    </row>
    <row r="69" spans="1:13" ht="18" customHeight="1">
      <c r="A69" s="243"/>
      <c r="B69" s="243"/>
      <c r="C69" s="244" t="s">
        <v>12</v>
      </c>
      <c r="D69" s="260" t="s">
        <v>13</v>
      </c>
      <c r="E69" s="243">
        <v>0.38900000000000001</v>
      </c>
      <c r="F69" s="246">
        <f>F68*E69</f>
        <v>0</v>
      </c>
      <c r="G69" s="247"/>
      <c r="H69" s="246">
        <f>G69*F69</f>
        <v>0</v>
      </c>
      <c r="I69" s="247"/>
      <c r="J69" s="246"/>
      <c r="K69" s="247"/>
      <c r="L69" s="247"/>
      <c r="M69" s="247">
        <f>H69</f>
        <v>0</v>
      </c>
    </row>
    <row r="70" spans="1:13">
      <c r="A70" s="243"/>
      <c r="B70" s="243"/>
      <c r="C70" s="244" t="s">
        <v>15</v>
      </c>
      <c r="D70" s="260" t="s">
        <v>16</v>
      </c>
      <c r="E70" s="243">
        <v>0.151</v>
      </c>
      <c r="F70" s="246">
        <f>E70*F68</f>
        <v>0</v>
      </c>
      <c r="G70" s="247"/>
      <c r="H70" s="246"/>
      <c r="I70" s="247"/>
      <c r="J70" s="246"/>
      <c r="K70" s="247"/>
      <c r="L70" s="247">
        <f>K70*F70</f>
        <v>0</v>
      </c>
      <c r="M70" s="247">
        <f>L70</f>
        <v>0</v>
      </c>
    </row>
    <row r="71" spans="1:13">
      <c r="A71" s="243"/>
      <c r="B71" s="243" t="s">
        <v>478</v>
      </c>
      <c r="C71" s="261" t="s">
        <v>231</v>
      </c>
      <c r="D71" s="260" t="s">
        <v>22</v>
      </c>
      <c r="E71" s="243">
        <v>1</v>
      </c>
      <c r="F71" s="246">
        <v>5</v>
      </c>
      <c r="G71" s="247"/>
      <c r="H71" s="246"/>
      <c r="I71" s="247"/>
      <c r="J71" s="246">
        <f>I71*F71</f>
        <v>0</v>
      </c>
      <c r="K71" s="247"/>
      <c r="L71" s="247"/>
      <c r="M71" s="247">
        <f>J71</f>
        <v>0</v>
      </c>
    </row>
    <row r="72" spans="1:13">
      <c r="A72" s="250"/>
      <c r="B72" s="229"/>
      <c r="C72" s="262" t="s">
        <v>224</v>
      </c>
      <c r="D72" s="250" t="s">
        <v>16</v>
      </c>
      <c r="E72" s="229">
        <v>2.4E-2</v>
      </c>
      <c r="F72" s="235">
        <f>E72*F68</f>
        <v>0</v>
      </c>
      <c r="G72" s="234"/>
      <c r="H72" s="235"/>
      <c r="I72" s="234"/>
      <c r="J72" s="235">
        <f>I72*F72</f>
        <v>0</v>
      </c>
      <c r="K72" s="234"/>
      <c r="L72" s="234"/>
      <c r="M72" s="234">
        <f>J72</f>
        <v>0</v>
      </c>
    </row>
    <row r="73" spans="1:13">
      <c r="A73" s="237">
        <v>15</v>
      </c>
      <c r="B73" s="237" t="s">
        <v>228</v>
      </c>
      <c r="C73" s="258" t="s">
        <v>232</v>
      </c>
      <c r="D73" s="259" t="s">
        <v>22</v>
      </c>
      <c r="E73" s="888"/>
      <c r="F73" s="240">
        <v>0</v>
      </c>
      <c r="G73" s="242"/>
      <c r="H73" s="241"/>
      <c r="I73" s="242"/>
      <c r="J73" s="241"/>
      <c r="K73" s="242"/>
      <c r="L73" s="242"/>
      <c r="M73" s="242">
        <f>SUM(M74:M77)</f>
        <v>0</v>
      </c>
    </row>
    <row r="74" spans="1:13">
      <c r="A74" s="243"/>
      <c r="B74" s="243"/>
      <c r="C74" s="244" t="s">
        <v>12</v>
      </c>
      <c r="D74" s="260" t="s">
        <v>13</v>
      </c>
      <c r="E74" s="243">
        <v>0.38900000000000001</v>
      </c>
      <c r="F74" s="246">
        <f>F73*E74</f>
        <v>0</v>
      </c>
      <c r="G74" s="247"/>
      <c r="H74" s="246">
        <f>G74*F74</f>
        <v>0</v>
      </c>
      <c r="I74" s="247"/>
      <c r="J74" s="246"/>
      <c r="K74" s="247"/>
      <c r="L74" s="247"/>
      <c r="M74" s="247">
        <f>H74</f>
        <v>0</v>
      </c>
    </row>
    <row r="75" spans="1:13">
      <c r="A75" s="243"/>
      <c r="B75" s="243"/>
      <c r="C75" s="244" t="s">
        <v>15</v>
      </c>
      <c r="D75" s="260" t="s">
        <v>16</v>
      </c>
      <c r="E75" s="243">
        <v>0.151</v>
      </c>
      <c r="F75" s="246">
        <f>E75*F73</f>
        <v>0</v>
      </c>
      <c r="G75" s="247"/>
      <c r="H75" s="246"/>
      <c r="I75" s="247"/>
      <c r="J75" s="246"/>
      <c r="K75" s="247"/>
      <c r="L75" s="247">
        <f>K75*F75</f>
        <v>0</v>
      </c>
      <c r="M75" s="247">
        <f>L75</f>
        <v>0</v>
      </c>
    </row>
    <row r="76" spans="1:13">
      <c r="A76" s="243"/>
      <c r="B76" s="243" t="s">
        <v>479</v>
      </c>
      <c r="C76" s="261" t="s">
        <v>233</v>
      </c>
      <c r="D76" s="260" t="s">
        <v>22</v>
      </c>
      <c r="E76" s="243">
        <v>1</v>
      </c>
      <c r="F76" s="246">
        <v>7</v>
      </c>
      <c r="G76" s="247"/>
      <c r="H76" s="246"/>
      <c r="I76" s="247"/>
      <c r="J76" s="246">
        <f>I76*F76</f>
        <v>0</v>
      </c>
      <c r="K76" s="247"/>
      <c r="L76" s="247"/>
      <c r="M76" s="247">
        <f>J76</f>
        <v>0</v>
      </c>
    </row>
    <row r="77" spans="1:13">
      <c r="A77" s="250"/>
      <c r="B77" s="229"/>
      <c r="C77" s="262" t="s">
        <v>224</v>
      </c>
      <c r="D77" s="250" t="s">
        <v>16</v>
      </c>
      <c r="E77" s="229">
        <v>2.4E-2</v>
      </c>
      <c r="F77" s="235">
        <f>E77*F73</f>
        <v>0</v>
      </c>
      <c r="G77" s="234"/>
      <c r="H77" s="235"/>
      <c r="I77" s="234"/>
      <c r="J77" s="235">
        <f>I77*F77</f>
        <v>0</v>
      </c>
      <c r="K77" s="234"/>
      <c r="L77" s="234"/>
      <c r="M77" s="234">
        <f>J77</f>
        <v>0</v>
      </c>
    </row>
    <row r="78" spans="1:13" s="249" customFormat="1">
      <c r="A78" s="237">
        <v>16</v>
      </c>
      <c r="B78" s="237" t="s">
        <v>235</v>
      </c>
      <c r="C78" s="258" t="s">
        <v>250</v>
      </c>
      <c r="D78" s="259" t="s">
        <v>22</v>
      </c>
      <c r="E78" s="888"/>
      <c r="F78" s="240">
        <v>0</v>
      </c>
      <c r="G78" s="242"/>
      <c r="H78" s="241"/>
      <c r="I78" s="242"/>
      <c r="J78" s="241"/>
      <c r="K78" s="242"/>
      <c r="L78" s="242"/>
      <c r="M78" s="242">
        <f>SUM(M79:M82)</f>
        <v>0</v>
      </c>
    </row>
    <row r="79" spans="1:13">
      <c r="A79" s="243"/>
      <c r="B79" s="243"/>
      <c r="C79" s="244" t="s">
        <v>12</v>
      </c>
      <c r="D79" s="260" t="s">
        <v>13</v>
      </c>
      <c r="E79" s="243">
        <v>0.58399999999999996</v>
      </c>
      <c r="F79" s="246">
        <f>F78*E79</f>
        <v>0</v>
      </c>
      <c r="G79" s="247"/>
      <c r="H79" s="246">
        <f>G79*F79</f>
        <v>0</v>
      </c>
      <c r="I79" s="247"/>
      <c r="J79" s="246"/>
      <c r="K79" s="247"/>
      <c r="L79" s="247"/>
      <c r="M79" s="247">
        <f>H79</f>
        <v>0</v>
      </c>
    </row>
    <row r="80" spans="1:13">
      <c r="A80" s="243"/>
      <c r="B80" s="243"/>
      <c r="C80" s="244" t="s">
        <v>15</v>
      </c>
      <c r="D80" s="260" t="s">
        <v>16</v>
      </c>
      <c r="E80" s="243">
        <v>0.22700000000000001</v>
      </c>
      <c r="F80" s="246">
        <f>E80*F78</f>
        <v>0</v>
      </c>
      <c r="G80" s="247"/>
      <c r="H80" s="246"/>
      <c r="I80" s="247"/>
      <c r="J80" s="246"/>
      <c r="K80" s="247"/>
      <c r="L80" s="247">
        <f>K80*F80</f>
        <v>0</v>
      </c>
      <c r="M80" s="247">
        <f>L80</f>
        <v>0</v>
      </c>
    </row>
    <row r="81" spans="1:13" ht="15" customHeight="1">
      <c r="A81" s="243"/>
      <c r="B81" s="243" t="s">
        <v>480</v>
      </c>
      <c r="C81" s="261" t="s">
        <v>250</v>
      </c>
      <c r="D81" s="260" t="s">
        <v>22</v>
      </c>
      <c r="E81" s="243">
        <v>1</v>
      </c>
      <c r="F81" s="246">
        <v>2</v>
      </c>
      <c r="G81" s="247"/>
      <c r="H81" s="246"/>
      <c r="I81" s="247"/>
      <c r="J81" s="246">
        <f>I81*F81</f>
        <v>0</v>
      </c>
      <c r="K81" s="247"/>
      <c r="L81" s="247"/>
      <c r="M81" s="247">
        <f>J81</f>
        <v>0</v>
      </c>
    </row>
    <row r="82" spans="1:13">
      <c r="A82" s="250"/>
      <c r="B82" s="229"/>
      <c r="C82" s="262" t="s">
        <v>224</v>
      </c>
      <c r="D82" s="250" t="s">
        <v>16</v>
      </c>
      <c r="E82" s="229">
        <v>2.4E-2</v>
      </c>
      <c r="F82" s="235">
        <f>E82*F78</f>
        <v>0</v>
      </c>
      <c r="G82" s="234"/>
      <c r="H82" s="235"/>
      <c r="I82" s="234"/>
      <c r="J82" s="235">
        <f>I82*F82</f>
        <v>0</v>
      </c>
      <c r="K82" s="234"/>
      <c r="L82" s="234"/>
      <c r="M82" s="234">
        <f>J82</f>
        <v>0</v>
      </c>
    </row>
    <row r="83" spans="1:13">
      <c r="A83" s="228">
        <v>17</v>
      </c>
      <c r="B83" s="229" t="s">
        <v>110</v>
      </c>
      <c r="C83" s="230" t="s">
        <v>439</v>
      </c>
      <c r="D83" s="231" t="s">
        <v>21</v>
      </c>
      <c r="E83" s="232">
        <v>2</v>
      </c>
      <c r="F83" s="233"/>
      <c r="G83" s="234"/>
      <c r="H83" s="235"/>
      <c r="I83" s="234"/>
      <c r="J83" s="235">
        <f>I83*E83</f>
        <v>0</v>
      </c>
      <c r="K83" s="234"/>
      <c r="L83" s="234"/>
      <c r="M83" s="236">
        <f>J83</f>
        <v>0</v>
      </c>
    </row>
    <row r="84" spans="1:13" s="249" customFormat="1" ht="29.25" customHeight="1">
      <c r="A84" s="263">
        <v>18</v>
      </c>
      <c r="B84" s="264" t="s">
        <v>240</v>
      </c>
      <c r="C84" s="258" t="s">
        <v>438</v>
      </c>
      <c r="D84" s="239" t="s">
        <v>22</v>
      </c>
      <c r="E84" s="888"/>
      <c r="F84" s="265">
        <v>3</v>
      </c>
      <c r="G84" s="267"/>
      <c r="H84" s="266"/>
      <c r="I84" s="267"/>
      <c r="J84" s="266"/>
      <c r="K84" s="267"/>
      <c r="L84" s="267"/>
      <c r="M84" s="267">
        <f>SUM(M85:M88)</f>
        <v>0</v>
      </c>
    </row>
    <row r="85" spans="1:13">
      <c r="A85" s="268"/>
      <c r="B85" s="243"/>
      <c r="C85" s="244" t="s">
        <v>12</v>
      </c>
      <c r="D85" s="245" t="s">
        <v>13</v>
      </c>
      <c r="E85" s="243">
        <v>0.82</v>
      </c>
      <c r="F85" s="246">
        <f>E85*F84</f>
        <v>2.46</v>
      </c>
      <c r="G85" s="220"/>
      <c r="H85" s="246">
        <f>G85*F85</f>
        <v>0</v>
      </c>
      <c r="I85" s="247"/>
      <c r="J85" s="246"/>
      <c r="K85" s="247"/>
      <c r="L85" s="247"/>
      <c r="M85" s="247">
        <f>H85</f>
        <v>0</v>
      </c>
    </row>
    <row r="86" spans="1:13">
      <c r="A86" s="268"/>
      <c r="B86" s="243"/>
      <c r="C86" s="244" t="s">
        <v>15</v>
      </c>
      <c r="D86" s="245" t="s">
        <v>16</v>
      </c>
      <c r="E86" s="243">
        <v>0.01</v>
      </c>
      <c r="F86" s="246">
        <f>E86*F84</f>
        <v>0.03</v>
      </c>
      <c r="G86" s="247"/>
      <c r="H86" s="246"/>
      <c r="I86" s="247"/>
      <c r="J86" s="246"/>
      <c r="K86" s="247"/>
      <c r="L86" s="247">
        <f>K86*F86</f>
        <v>0</v>
      </c>
      <c r="M86" s="247">
        <f>L86</f>
        <v>0</v>
      </c>
    </row>
    <row r="87" spans="1:13" s="249" customFormat="1">
      <c r="A87" s="268"/>
      <c r="B87" s="243" t="s">
        <v>475</v>
      </c>
      <c r="C87" s="244" t="s">
        <v>254</v>
      </c>
      <c r="D87" s="245" t="s">
        <v>22</v>
      </c>
      <c r="E87" s="243">
        <v>1</v>
      </c>
      <c r="F87" s="246">
        <f>E87*F84</f>
        <v>3</v>
      </c>
      <c r="G87" s="247"/>
      <c r="H87" s="246"/>
      <c r="I87" s="247"/>
      <c r="J87" s="246">
        <f>I87*F87</f>
        <v>0</v>
      </c>
      <c r="K87" s="247"/>
      <c r="L87" s="247"/>
      <c r="M87" s="247">
        <f>J87</f>
        <v>0</v>
      </c>
    </row>
    <row r="88" spans="1:13" s="249" customFormat="1">
      <c r="A88" s="228"/>
      <c r="B88" s="229"/>
      <c r="C88" s="262" t="s">
        <v>224</v>
      </c>
      <c r="D88" s="251" t="s">
        <v>16</v>
      </c>
      <c r="E88" s="229">
        <v>7.0000000000000007E-2</v>
      </c>
      <c r="F88" s="233">
        <f>E88*F84</f>
        <v>0.21000000000000002</v>
      </c>
      <c r="G88" s="234"/>
      <c r="H88" s="235"/>
      <c r="I88" s="234"/>
      <c r="J88" s="235">
        <f>I88*F88</f>
        <v>0</v>
      </c>
      <c r="K88" s="234"/>
      <c r="L88" s="234"/>
      <c r="M88" s="234">
        <f>J88</f>
        <v>0</v>
      </c>
    </row>
    <row r="89" spans="1:13" s="249" customFormat="1">
      <c r="A89" s="209"/>
      <c r="B89" s="269"/>
      <c r="C89" s="209" t="s">
        <v>258</v>
      </c>
      <c r="D89" s="270"/>
      <c r="E89" s="270"/>
      <c r="F89" s="270"/>
      <c r="G89" s="270"/>
      <c r="H89" s="270"/>
      <c r="I89" s="270"/>
      <c r="J89" s="270"/>
      <c r="K89" s="270"/>
      <c r="L89" s="270"/>
      <c r="M89" s="270"/>
    </row>
    <row r="90" spans="1:13" ht="27">
      <c r="A90" s="210">
        <v>1</v>
      </c>
      <c r="B90" s="1298" t="s">
        <v>715</v>
      </c>
      <c r="C90" s="211" t="s">
        <v>440</v>
      </c>
      <c r="D90" s="212" t="s">
        <v>42</v>
      </c>
      <c r="E90" s="213">
        <v>12</v>
      </c>
      <c r="F90" s="214"/>
      <c r="G90" s="215"/>
      <c r="H90" s="216"/>
      <c r="I90" s="214"/>
      <c r="J90" s="216"/>
      <c r="K90" s="215"/>
      <c r="L90" s="215"/>
      <c r="M90" s="215">
        <f>SUM(M91:M94)</f>
        <v>0</v>
      </c>
    </row>
    <row r="91" spans="1:13">
      <c r="A91" s="217"/>
      <c r="B91" s="218"/>
      <c r="C91" s="217" t="s">
        <v>12</v>
      </c>
      <c r="D91" s="217" t="s">
        <v>13</v>
      </c>
      <c r="E91" s="218">
        <v>1.43</v>
      </c>
      <c r="F91" s="219">
        <f>E91*E90</f>
        <v>17.16</v>
      </c>
      <c r="G91" s="220"/>
      <c r="H91" s="221">
        <f>G91*F91</f>
        <v>0</v>
      </c>
      <c r="I91" s="219"/>
      <c r="J91" s="221"/>
      <c r="K91" s="219"/>
      <c r="L91" s="219"/>
      <c r="M91" s="219">
        <f>H91</f>
        <v>0</v>
      </c>
    </row>
    <row r="92" spans="1:13">
      <c r="A92" s="217"/>
      <c r="B92" s="218"/>
      <c r="C92" s="217" t="s">
        <v>15</v>
      </c>
      <c r="D92" s="217" t="s">
        <v>16</v>
      </c>
      <c r="E92" s="218">
        <v>2.5700000000000001E-2</v>
      </c>
      <c r="F92" s="219">
        <f>E92*E90</f>
        <v>0.30840000000000001</v>
      </c>
      <c r="G92" s="219"/>
      <c r="H92" s="221"/>
      <c r="I92" s="219"/>
      <c r="J92" s="221"/>
      <c r="K92" s="219"/>
      <c r="L92" s="219">
        <f>K92*F92</f>
        <v>0</v>
      </c>
      <c r="M92" s="219">
        <f>L92</f>
        <v>0</v>
      </c>
    </row>
    <row r="93" spans="1:13" ht="17.25" customHeight="1">
      <c r="A93" s="217"/>
      <c r="B93" s="218" t="s">
        <v>474</v>
      </c>
      <c r="C93" s="217" t="s">
        <v>259</v>
      </c>
      <c r="D93" s="217" t="s">
        <v>42</v>
      </c>
      <c r="E93" s="217">
        <v>0.92900000000000005</v>
      </c>
      <c r="F93" s="221">
        <f>E93*E90</f>
        <v>11.148</v>
      </c>
      <c r="G93" s="219"/>
      <c r="H93" s="221"/>
      <c r="I93" s="219"/>
      <c r="J93" s="221">
        <f>I93*F93</f>
        <v>0</v>
      </c>
      <c r="K93" s="219"/>
      <c r="L93" s="219"/>
      <c r="M93" s="219">
        <f>J93</f>
        <v>0</v>
      </c>
    </row>
    <row r="94" spans="1:13">
      <c r="A94" s="224"/>
      <c r="B94" s="225"/>
      <c r="C94" s="224" t="s">
        <v>224</v>
      </c>
      <c r="D94" s="224" t="s">
        <v>16</v>
      </c>
      <c r="E94" s="1299">
        <v>4.5699999999999998E-2</v>
      </c>
      <c r="F94" s="226">
        <f>E94*E90</f>
        <v>0.5484</v>
      </c>
      <c r="G94" s="226"/>
      <c r="H94" s="227"/>
      <c r="I94" s="226"/>
      <c r="J94" s="226">
        <f>I94*F94</f>
        <v>0</v>
      </c>
      <c r="K94" s="226"/>
      <c r="L94" s="226"/>
      <c r="M94" s="226">
        <f>J94</f>
        <v>0</v>
      </c>
    </row>
    <row r="95" spans="1:13">
      <c r="A95" s="228">
        <v>2</v>
      </c>
      <c r="B95" s="229" t="s">
        <v>433</v>
      </c>
      <c r="C95" s="230" t="s">
        <v>257</v>
      </c>
      <c r="D95" s="231" t="s">
        <v>21</v>
      </c>
      <c r="E95" s="889"/>
      <c r="F95" s="232">
        <v>5</v>
      </c>
      <c r="G95" s="234"/>
      <c r="H95" s="235"/>
      <c r="I95" s="234"/>
      <c r="J95" s="235">
        <f>I95*F95</f>
        <v>0</v>
      </c>
      <c r="K95" s="234"/>
      <c r="L95" s="234"/>
      <c r="M95" s="236">
        <f>J95</f>
        <v>0</v>
      </c>
    </row>
    <row r="96" spans="1:13" ht="27">
      <c r="A96" s="271">
        <v>3</v>
      </c>
      <c r="B96" s="272" t="s">
        <v>476</v>
      </c>
      <c r="C96" s="273" t="s">
        <v>441</v>
      </c>
      <c r="D96" s="274" t="s">
        <v>255</v>
      </c>
      <c r="E96" s="889"/>
      <c r="F96" s="275">
        <v>12</v>
      </c>
      <c r="G96" s="276"/>
      <c r="H96" s="276"/>
      <c r="I96" s="276"/>
      <c r="J96" s="276">
        <f>I96*F96</f>
        <v>0</v>
      </c>
      <c r="K96" s="276"/>
      <c r="L96" s="276"/>
      <c r="M96" s="277">
        <f>J96</f>
        <v>0</v>
      </c>
    </row>
    <row r="97" spans="1:13" ht="27">
      <c r="A97" s="237">
        <v>4</v>
      </c>
      <c r="B97" s="237" t="s">
        <v>240</v>
      </c>
      <c r="C97" s="238" t="s">
        <v>243</v>
      </c>
      <c r="D97" s="239" t="s">
        <v>22</v>
      </c>
      <c r="F97" s="240">
        <v>1</v>
      </c>
      <c r="G97" s="242"/>
      <c r="H97" s="241"/>
      <c r="I97" s="242"/>
      <c r="J97" s="241"/>
      <c r="K97" s="242"/>
      <c r="L97" s="242"/>
      <c r="M97" s="242">
        <f>SUM(M98:M101)</f>
        <v>0</v>
      </c>
    </row>
    <row r="98" spans="1:13">
      <c r="A98" s="243"/>
      <c r="B98" s="243"/>
      <c r="C98" s="244" t="s">
        <v>12</v>
      </c>
      <c r="D98" s="245" t="s">
        <v>13</v>
      </c>
      <c r="E98" s="243">
        <v>1.51</v>
      </c>
      <c r="F98" s="246">
        <f>F97*E98</f>
        <v>1.51</v>
      </c>
      <c r="G98" s="220"/>
      <c r="H98" s="246">
        <f>G98*F98</f>
        <v>0</v>
      </c>
      <c r="I98" s="247"/>
      <c r="J98" s="246"/>
      <c r="K98" s="247"/>
      <c r="L98" s="247"/>
      <c r="M98" s="247">
        <f>H98</f>
        <v>0</v>
      </c>
    </row>
    <row r="99" spans="1:13" s="249" customFormat="1" ht="16.5" customHeight="1">
      <c r="A99" s="243"/>
      <c r="B99" s="243"/>
      <c r="C99" s="244" t="s">
        <v>15</v>
      </c>
      <c r="D99" s="245" t="s">
        <v>16</v>
      </c>
      <c r="E99" s="243">
        <v>0.13</v>
      </c>
      <c r="F99" s="246">
        <f>E99*F97</f>
        <v>0.13</v>
      </c>
      <c r="G99" s="247"/>
      <c r="H99" s="246"/>
      <c r="I99" s="247"/>
      <c r="J99" s="246"/>
      <c r="K99" s="247"/>
      <c r="L99" s="247">
        <f>K99*F99</f>
        <v>0</v>
      </c>
      <c r="M99" s="247">
        <f>L99</f>
        <v>0</v>
      </c>
    </row>
    <row r="100" spans="1:13">
      <c r="A100" s="243"/>
      <c r="B100" s="243" t="s">
        <v>473</v>
      </c>
      <c r="C100" s="244" t="s">
        <v>244</v>
      </c>
      <c r="D100" s="245" t="s">
        <v>22</v>
      </c>
      <c r="E100" s="243">
        <v>1</v>
      </c>
      <c r="F100" s="248">
        <f>E100*F97</f>
        <v>1</v>
      </c>
      <c r="G100" s="247"/>
      <c r="H100" s="246"/>
      <c r="I100" s="247"/>
      <c r="J100" s="246">
        <f>I100*F100</f>
        <v>0</v>
      </c>
      <c r="K100" s="247"/>
      <c r="L100" s="247"/>
      <c r="M100" s="247">
        <f>J100</f>
        <v>0</v>
      </c>
    </row>
    <row r="101" spans="1:13">
      <c r="A101" s="229"/>
      <c r="B101" s="229"/>
      <c r="C101" s="250" t="s">
        <v>224</v>
      </c>
      <c r="D101" s="251" t="s">
        <v>16</v>
      </c>
      <c r="E101" s="229">
        <v>7.0000000000000007E-2</v>
      </c>
      <c r="F101" s="235">
        <f>E101*F97</f>
        <v>7.0000000000000007E-2</v>
      </c>
      <c r="G101" s="234"/>
      <c r="H101" s="235"/>
      <c r="I101" s="234"/>
      <c r="J101" s="234">
        <f>I101*F101</f>
        <v>0</v>
      </c>
      <c r="K101" s="234"/>
      <c r="L101" s="234"/>
      <c r="M101" s="234">
        <f>J101</f>
        <v>0</v>
      </c>
    </row>
    <row r="102" spans="1:13">
      <c r="A102" s="252">
        <v>14</v>
      </c>
      <c r="B102" s="252" t="s">
        <v>240</v>
      </c>
      <c r="C102" s="253" t="s">
        <v>247</v>
      </c>
      <c r="D102" s="239" t="s">
        <v>22</v>
      </c>
      <c r="F102" s="254">
        <v>3</v>
      </c>
      <c r="G102" s="256"/>
      <c r="H102" s="255"/>
      <c r="I102" s="256"/>
      <c r="J102" s="255"/>
      <c r="K102" s="256"/>
      <c r="L102" s="256"/>
      <c r="M102" s="256">
        <f>SUM(M103:M106)</f>
        <v>0</v>
      </c>
    </row>
    <row r="103" spans="1:13">
      <c r="A103" s="243"/>
      <c r="B103" s="243"/>
      <c r="C103" s="244" t="s">
        <v>12</v>
      </c>
      <c r="D103" s="245" t="s">
        <v>13</v>
      </c>
      <c r="E103" s="243">
        <v>1.51</v>
      </c>
      <c r="F103" s="246">
        <f>F102*E103</f>
        <v>4.53</v>
      </c>
      <c r="G103" s="220"/>
      <c r="H103" s="246">
        <f>G103*F103</f>
        <v>0</v>
      </c>
      <c r="I103" s="247"/>
      <c r="J103" s="246"/>
      <c r="K103" s="247"/>
      <c r="L103" s="247"/>
      <c r="M103" s="247">
        <f>H103</f>
        <v>0</v>
      </c>
    </row>
    <row r="104" spans="1:13">
      <c r="A104" s="243"/>
      <c r="B104" s="243"/>
      <c r="C104" s="244" t="s">
        <v>15</v>
      </c>
      <c r="D104" s="245" t="s">
        <v>16</v>
      </c>
      <c r="E104" s="243">
        <v>0.13</v>
      </c>
      <c r="F104" s="246">
        <f>E104*F102</f>
        <v>0.39</v>
      </c>
      <c r="G104" s="247"/>
      <c r="H104" s="246"/>
      <c r="I104" s="247"/>
      <c r="J104" s="246"/>
      <c r="K104" s="247"/>
      <c r="L104" s="247">
        <f>K104*F104</f>
        <v>0</v>
      </c>
      <c r="M104" s="247">
        <f>L104</f>
        <v>0</v>
      </c>
    </row>
    <row r="105" spans="1:13" ht="15" customHeight="1">
      <c r="A105" s="243"/>
      <c r="B105" s="243" t="s">
        <v>466</v>
      </c>
      <c r="C105" s="244" t="s">
        <v>248</v>
      </c>
      <c r="D105" s="245" t="s">
        <v>22</v>
      </c>
      <c r="E105" s="243">
        <v>1</v>
      </c>
      <c r="F105" s="248">
        <f>E105*F102</f>
        <v>3</v>
      </c>
      <c r="G105" s="247"/>
      <c r="H105" s="246"/>
      <c r="I105" s="247"/>
      <c r="J105" s="246">
        <f>I105*F105</f>
        <v>0</v>
      </c>
      <c r="K105" s="247"/>
      <c r="L105" s="247"/>
      <c r="M105" s="247">
        <f>J105</f>
        <v>0</v>
      </c>
    </row>
    <row r="106" spans="1:13">
      <c r="A106" s="229"/>
      <c r="B106" s="229"/>
      <c r="C106" s="250" t="s">
        <v>224</v>
      </c>
      <c r="D106" s="251" t="s">
        <v>16</v>
      </c>
      <c r="E106" s="229">
        <v>7.0000000000000007E-2</v>
      </c>
      <c r="F106" s="235">
        <f>E106*F102</f>
        <v>0.21000000000000002</v>
      </c>
      <c r="G106" s="234"/>
      <c r="H106" s="235"/>
      <c r="I106" s="234"/>
      <c r="J106" s="234">
        <f>I106*F106</f>
        <v>0</v>
      </c>
      <c r="K106" s="234"/>
      <c r="L106" s="234"/>
      <c r="M106" s="234">
        <f>J106</f>
        <v>0</v>
      </c>
    </row>
    <row r="107" spans="1:13">
      <c r="A107" s="237">
        <v>25</v>
      </c>
      <c r="B107" s="237" t="s">
        <v>235</v>
      </c>
      <c r="C107" s="258" t="s">
        <v>239</v>
      </c>
      <c r="D107" s="259" t="s">
        <v>22</v>
      </c>
      <c r="E107" s="254"/>
      <c r="F107" s="240">
        <v>0</v>
      </c>
      <c r="G107" s="242"/>
      <c r="H107" s="241"/>
      <c r="I107" s="242"/>
      <c r="J107" s="241"/>
      <c r="K107" s="242"/>
      <c r="L107" s="242"/>
      <c r="M107" s="242">
        <f>SUM(M108:M111)</f>
        <v>0</v>
      </c>
    </row>
    <row r="108" spans="1:13">
      <c r="A108" s="243"/>
      <c r="B108" s="243"/>
      <c r="C108" s="244" t="s">
        <v>12</v>
      </c>
      <c r="D108" s="260" t="s">
        <v>13</v>
      </c>
      <c r="E108" s="243">
        <v>0.58399999999999996</v>
      </c>
      <c r="F108" s="246">
        <f>F107*E108</f>
        <v>0</v>
      </c>
      <c r="G108" s="247"/>
      <c r="H108" s="246">
        <f>G108*F108</f>
        <v>0</v>
      </c>
      <c r="I108" s="247"/>
      <c r="J108" s="246"/>
      <c r="K108" s="247"/>
      <c r="L108" s="247"/>
      <c r="M108" s="247">
        <f>H108</f>
        <v>0</v>
      </c>
    </row>
    <row r="109" spans="1:13">
      <c r="A109" s="243"/>
      <c r="B109" s="243"/>
      <c r="C109" s="244" t="s">
        <v>15</v>
      </c>
      <c r="D109" s="260" t="s">
        <v>16</v>
      </c>
      <c r="E109" s="243">
        <v>0.22700000000000001</v>
      </c>
      <c r="F109" s="246">
        <f>E109*F107</f>
        <v>0</v>
      </c>
      <c r="G109" s="247"/>
      <c r="H109" s="246"/>
      <c r="I109" s="247"/>
      <c r="J109" s="246"/>
      <c r="K109" s="247"/>
      <c r="L109" s="247">
        <f>K109*F109</f>
        <v>0</v>
      </c>
      <c r="M109" s="247">
        <f>L109</f>
        <v>0</v>
      </c>
    </row>
    <row r="110" spans="1:13">
      <c r="A110" s="243"/>
      <c r="B110" s="243" t="s">
        <v>469</v>
      </c>
      <c r="C110" s="261" t="s">
        <v>239</v>
      </c>
      <c r="D110" s="260" t="s">
        <v>22</v>
      </c>
      <c r="E110" s="243">
        <v>1</v>
      </c>
      <c r="F110" s="246">
        <v>2</v>
      </c>
      <c r="G110" s="247"/>
      <c r="H110" s="246"/>
      <c r="I110" s="247"/>
      <c r="J110" s="246">
        <f>I110*F110</f>
        <v>0</v>
      </c>
      <c r="K110" s="247"/>
      <c r="L110" s="247"/>
      <c r="M110" s="247">
        <f>J110</f>
        <v>0</v>
      </c>
    </row>
    <row r="111" spans="1:13">
      <c r="A111" s="250"/>
      <c r="B111" s="229"/>
      <c r="C111" s="262" t="s">
        <v>224</v>
      </c>
      <c r="D111" s="250" t="s">
        <v>16</v>
      </c>
      <c r="E111" s="229">
        <v>2.4E-2</v>
      </c>
      <c r="F111" s="235">
        <f>E111*F107</f>
        <v>0</v>
      </c>
      <c r="G111" s="234"/>
      <c r="H111" s="235"/>
      <c r="I111" s="234"/>
      <c r="J111" s="235">
        <f>I111*F111</f>
        <v>0</v>
      </c>
      <c r="K111" s="234"/>
      <c r="L111" s="234"/>
      <c r="M111" s="234">
        <f>J111</f>
        <v>0</v>
      </c>
    </row>
    <row r="112" spans="1:13" ht="14.25" customHeight="1">
      <c r="A112" s="237">
        <v>30</v>
      </c>
      <c r="B112" s="237" t="s">
        <v>228</v>
      </c>
      <c r="C112" s="258" t="s">
        <v>253</v>
      </c>
      <c r="D112" s="259" t="s">
        <v>22</v>
      </c>
      <c r="E112" s="254"/>
      <c r="F112" s="240">
        <v>0</v>
      </c>
      <c r="G112" s="242"/>
      <c r="H112" s="241"/>
      <c r="I112" s="242"/>
      <c r="J112" s="241"/>
      <c r="K112" s="242"/>
      <c r="L112" s="242"/>
      <c r="M112" s="242">
        <f>SUM(M113:M116)</f>
        <v>0</v>
      </c>
    </row>
    <row r="113" spans="1:13">
      <c r="A113" s="243"/>
      <c r="B113" s="243"/>
      <c r="C113" s="244" t="s">
        <v>12</v>
      </c>
      <c r="D113" s="260" t="s">
        <v>13</v>
      </c>
      <c r="E113" s="243">
        <v>0.38900000000000001</v>
      </c>
      <c r="F113" s="246">
        <f>F112*E113</f>
        <v>0</v>
      </c>
      <c r="G113" s="247"/>
      <c r="H113" s="246">
        <f>G113*F113</f>
        <v>0</v>
      </c>
      <c r="I113" s="247"/>
      <c r="J113" s="246"/>
      <c r="K113" s="247"/>
      <c r="L113" s="247"/>
      <c r="M113" s="247">
        <f>H113</f>
        <v>0</v>
      </c>
    </row>
    <row r="114" spans="1:13">
      <c r="A114" s="243"/>
      <c r="B114" s="243"/>
      <c r="C114" s="244" t="s">
        <v>15</v>
      </c>
      <c r="D114" s="260" t="s">
        <v>16</v>
      </c>
      <c r="E114" s="243">
        <v>0.151</v>
      </c>
      <c r="F114" s="246">
        <f>E114*F112</f>
        <v>0</v>
      </c>
      <c r="G114" s="247"/>
      <c r="H114" s="246"/>
      <c r="I114" s="247"/>
      <c r="J114" s="246"/>
      <c r="K114" s="247"/>
      <c r="L114" s="247">
        <f>K114*F114</f>
        <v>0</v>
      </c>
      <c r="M114" s="247">
        <f>L114</f>
        <v>0</v>
      </c>
    </row>
    <row r="115" spans="1:13">
      <c r="A115" s="243"/>
      <c r="B115" s="243" t="s">
        <v>471</v>
      </c>
      <c r="C115" s="261" t="s">
        <v>253</v>
      </c>
      <c r="D115" s="260" t="s">
        <v>22</v>
      </c>
      <c r="E115" s="243">
        <v>1</v>
      </c>
      <c r="F115" s="246">
        <v>5</v>
      </c>
      <c r="G115" s="247"/>
      <c r="H115" s="246"/>
      <c r="I115" s="247"/>
      <c r="J115" s="246">
        <f>I115*F115</f>
        <v>0</v>
      </c>
      <c r="K115" s="247"/>
      <c r="L115" s="247"/>
      <c r="M115" s="247">
        <f>J115</f>
        <v>0</v>
      </c>
    </row>
    <row r="116" spans="1:13">
      <c r="A116" s="250"/>
      <c r="B116" s="229"/>
      <c r="C116" s="262" t="s">
        <v>224</v>
      </c>
      <c r="D116" s="250" t="s">
        <v>16</v>
      </c>
      <c r="E116" s="229">
        <v>2.4E-2</v>
      </c>
      <c r="F116" s="235">
        <f>E116*F112</f>
        <v>0</v>
      </c>
      <c r="G116" s="234"/>
      <c r="H116" s="235"/>
      <c r="I116" s="234"/>
      <c r="J116" s="235">
        <f>I116*F116</f>
        <v>0</v>
      </c>
      <c r="K116" s="234"/>
      <c r="L116" s="234"/>
      <c r="M116" s="234">
        <f>J116</f>
        <v>0</v>
      </c>
    </row>
    <row r="117" spans="1:13">
      <c r="A117" s="228">
        <v>31</v>
      </c>
      <c r="B117" s="243" t="s">
        <v>472</v>
      </c>
      <c r="C117" s="230" t="s">
        <v>256</v>
      </c>
      <c r="D117" s="231" t="s">
        <v>21</v>
      </c>
      <c r="E117" s="232">
        <v>4</v>
      </c>
      <c r="F117" s="233"/>
      <c r="G117" s="234"/>
      <c r="H117" s="235"/>
      <c r="I117" s="234"/>
      <c r="J117" s="235">
        <f>I117*E117</f>
        <v>0</v>
      </c>
      <c r="K117" s="234"/>
      <c r="L117" s="234"/>
      <c r="M117" s="236">
        <f>J117</f>
        <v>0</v>
      </c>
    </row>
    <row r="118" spans="1:13">
      <c r="A118" s="237">
        <v>13</v>
      </c>
      <c r="B118" s="237" t="s">
        <v>228</v>
      </c>
      <c r="C118" s="258" t="s">
        <v>234</v>
      </c>
      <c r="D118" s="259" t="s">
        <v>22</v>
      </c>
      <c r="E118" s="254"/>
      <c r="F118" s="240">
        <v>0</v>
      </c>
      <c r="G118" s="242"/>
      <c r="H118" s="241"/>
      <c r="I118" s="242"/>
      <c r="J118" s="241"/>
      <c r="K118" s="242"/>
      <c r="L118" s="242"/>
      <c r="M118" s="242">
        <f>SUM(M119:M122)</f>
        <v>0</v>
      </c>
    </row>
    <row r="119" spans="1:13">
      <c r="A119" s="243"/>
      <c r="B119" s="243"/>
      <c r="C119" s="244" t="s">
        <v>12</v>
      </c>
      <c r="D119" s="260" t="s">
        <v>13</v>
      </c>
      <c r="E119" s="243">
        <v>0.38900000000000001</v>
      </c>
      <c r="F119" s="246">
        <f>F118*E119</f>
        <v>0</v>
      </c>
      <c r="G119" s="247"/>
      <c r="H119" s="246">
        <f>G119*F119</f>
        <v>0</v>
      </c>
      <c r="I119" s="247"/>
      <c r="J119" s="246"/>
      <c r="K119" s="247"/>
      <c r="L119" s="247"/>
      <c r="M119" s="247">
        <f>H119</f>
        <v>0</v>
      </c>
    </row>
    <row r="120" spans="1:13">
      <c r="A120" s="243"/>
      <c r="B120" s="243"/>
      <c r="C120" s="244" t="s">
        <v>15</v>
      </c>
      <c r="D120" s="260" t="s">
        <v>16</v>
      </c>
      <c r="E120" s="243">
        <v>0.151</v>
      </c>
      <c r="F120" s="246">
        <f>E120*F118</f>
        <v>0</v>
      </c>
      <c r="G120" s="247"/>
      <c r="H120" s="246"/>
      <c r="I120" s="247"/>
      <c r="J120" s="246"/>
      <c r="K120" s="247"/>
      <c r="L120" s="247">
        <f>K120*F120</f>
        <v>0</v>
      </c>
      <c r="M120" s="247">
        <f>L120</f>
        <v>0</v>
      </c>
    </row>
    <row r="121" spans="1:13" ht="14.25" customHeight="1">
      <c r="A121" s="243"/>
      <c r="B121" s="243" t="s">
        <v>477</v>
      </c>
      <c r="C121" s="261" t="s">
        <v>234</v>
      </c>
      <c r="D121" s="260" t="s">
        <v>22</v>
      </c>
      <c r="E121" s="243">
        <v>1</v>
      </c>
      <c r="F121" s="246">
        <v>4</v>
      </c>
      <c r="G121" s="247"/>
      <c r="H121" s="246"/>
      <c r="I121" s="247"/>
      <c r="J121" s="246">
        <f>I121*F121</f>
        <v>0</v>
      </c>
      <c r="K121" s="247"/>
      <c r="L121" s="247"/>
      <c r="M121" s="247">
        <f>J121</f>
        <v>0</v>
      </c>
    </row>
    <row r="122" spans="1:13">
      <c r="A122" s="250"/>
      <c r="B122" s="229"/>
      <c r="C122" s="262" t="s">
        <v>224</v>
      </c>
      <c r="D122" s="250" t="s">
        <v>16</v>
      </c>
      <c r="E122" s="229">
        <v>2.4E-2</v>
      </c>
      <c r="F122" s="235">
        <f>E122*F118</f>
        <v>0</v>
      </c>
      <c r="G122" s="234"/>
      <c r="H122" s="235"/>
      <c r="I122" s="234"/>
      <c r="J122" s="235">
        <f>I122*F122</f>
        <v>0</v>
      </c>
      <c r="K122" s="234"/>
      <c r="L122" s="234"/>
      <c r="M122" s="234">
        <f>J122</f>
        <v>0</v>
      </c>
    </row>
    <row r="123" spans="1:13">
      <c r="A123" s="237">
        <v>36</v>
      </c>
      <c r="B123" s="237" t="s">
        <v>228</v>
      </c>
      <c r="C123" s="258" t="s">
        <v>232</v>
      </c>
      <c r="D123" s="259" t="s">
        <v>22</v>
      </c>
      <c r="E123" s="254"/>
      <c r="F123" s="240">
        <v>0</v>
      </c>
      <c r="G123" s="242"/>
      <c r="H123" s="241"/>
      <c r="I123" s="242"/>
      <c r="J123" s="241"/>
      <c r="K123" s="242"/>
      <c r="L123" s="242"/>
      <c r="M123" s="242">
        <f>SUM(M124:M127)</f>
        <v>0</v>
      </c>
    </row>
    <row r="124" spans="1:13">
      <c r="A124" s="243"/>
      <c r="B124" s="243"/>
      <c r="C124" s="244" t="s">
        <v>12</v>
      </c>
      <c r="D124" s="260" t="s">
        <v>13</v>
      </c>
      <c r="E124" s="243">
        <v>0.38900000000000001</v>
      </c>
      <c r="F124" s="246">
        <f>F123*E124</f>
        <v>0</v>
      </c>
      <c r="G124" s="247"/>
      <c r="H124" s="246">
        <f>G124*F124</f>
        <v>0</v>
      </c>
      <c r="I124" s="247"/>
      <c r="J124" s="246"/>
      <c r="K124" s="247"/>
      <c r="L124" s="247"/>
      <c r="M124" s="247">
        <f>H124</f>
        <v>0</v>
      </c>
    </row>
    <row r="125" spans="1:13">
      <c r="A125" s="243"/>
      <c r="B125" s="243"/>
      <c r="C125" s="244" t="s">
        <v>15</v>
      </c>
      <c r="D125" s="260" t="s">
        <v>16</v>
      </c>
      <c r="E125" s="243">
        <v>0.151</v>
      </c>
      <c r="F125" s="246">
        <f>E125*F123</f>
        <v>0</v>
      </c>
      <c r="G125" s="247"/>
      <c r="H125" s="246"/>
      <c r="I125" s="247"/>
      <c r="J125" s="246"/>
      <c r="K125" s="247"/>
      <c r="L125" s="247">
        <f>K125*F125</f>
        <v>0</v>
      </c>
      <c r="M125" s="247">
        <f>L125</f>
        <v>0</v>
      </c>
    </row>
    <row r="126" spans="1:13">
      <c r="A126" s="243"/>
      <c r="B126" s="243" t="s">
        <v>479</v>
      </c>
      <c r="C126" s="261" t="s">
        <v>233</v>
      </c>
      <c r="D126" s="260" t="s">
        <v>22</v>
      </c>
      <c r="E126" s="243">
        <v>1</v>
      </c>
      <c r="F126" s="246">
        <v>12</v>
      </c>
      <c r="G126" s="247"/>
      <c r="H126" s="246"/>
      <c r="I126" s="247"/>
      <c r="J126" s="246">
        <f>I126*F126</f>
        <v>0</v>
      </c>
      <c r="K126" s="247"/>
      <c r="L126" s="247"/>
      <c r="M126" s="247">
        <f>J126</f>
        <v>0</v>
      </c>
    </row>
    <row r="127" spans="1:13">
      <c r="A127" s="250"/>
      <c r="B127" s="229"/>
      <c r="C127" s="262" t="s">
        <v>224</v>
      </c>
      <c r="D127" s="250" t="s">
        <v>16</v>
      </c>
      <c r="E127" s="229">
        <v>2.4E-2</v>
      </c>
      <c r="F127" s="235">
        <f>E127*F123</f>
        <v>0</v>
      </c>
      <c r="G127" s="234"/>
      <c r="H127" s="235"/>
      <c r="I127" s="234"/>
      <c r="J127" s="235">
        <f>I127*F127</f>
        <v>0</v>
      </c>
      <c r="K127" s="234"/>
      <c r="L127" s="234"/>
      <c r="M127" s="234">
        <f>J127</f>
        <v>0</v>
      </c>
    </row>
    <row r="128" spans="1:13">
      <c r="A128" s="209"/>
      <c r="B128" s="269"/>
      <c r="C128" s="209" t="s">
        <v>261</v>
      </c>
      <c r="D128" s="270"/>
      <c r="E128" s="270"/>
      <c r="F128" s="270"/>
      <c r="G128" s="270"/>
      <c r="H128" s="270"/>
      <c r="I128" s="270"/>
      <c r="J128" s="270"/>
      <c r="K128" s="270"/>
      <c r="L128" s="270"/>
      <c r="M128" s="270"/>
    </row>
    <row r="129" spans="1:13" ht="28.5">
      <c r="A129" s="278">
        <v>1</v>
      </c>
      <c r="B129" s="279" t="s">
        <v>262</v>
      </c>
      <c r="C129" s="280" t="s">
        <v>264</v>
      </c>
      <c r="D129" s="281" t="s">
        <v>30</v>
      </c>
      <c r="E129" s="254"/>
      <c r="F129" s="282">
        <v>23.75</v>
      </c>
      <c r="G129" s="283"/>
      <c r="H129" s="284"/>
      <c r="I129" s="283"/>
      <c r="J129" s="284"/>
      <c r="K129" s="283"/>
      <c r="L129" s="283"/>
      <c r="M129" s="283">
        <f>M130+M131+M132+M133+M134</f>
        <v>0</v>
      </c>
    </row>
    <row r="130" spans="1:13">
      <c r="A130" s="285"/>
      <c r="B130" s="286"/>
      <c r="C130" s="287" t="s">
        <v>12</v>
      </c>
      <c r="D130" s="285" t="s">
        <v>13</v>
      </c>
      <c r="E130" s="287">
        <v>0.58299999999999996</v>
      </c>
      <c r="F130" s="288">
        <f>F129*E130</f>
        <v>13.84625</v>
      </c>
      <c r="G130" s="288"/>
      <c r="H130" s="289">
        <f>G130*F130</f>
        <v>0</v>
      </c>
      <c r="I130" s="288"/>
      <c r="J130" s="289"/>
      <c r="K130" s="288"/>
      <c r="L130" s="288"/>
      <c r="M130" s="288">
        <f>H130</f>
        <v>0</v>
      </c>
    </row>
    <row r="131" spans="1:13">
      <c r="A131" s="285"/>
      <c r="B131" s="286"/>
      <c r="C131" s="287" t="s">
        <v>15</v>
      </c>
      <c r="D131" s="285" t="s">
        <v>16</v>
      </c>
      <c r="E131" s="287">
        <v>0.46</v>
      </c>
      <c r="F131" s="288">
        <f>E131*F129</f>
        <v>10.925000000000001</v>
      </c>
      <c r="G131" s="288"/>
      <c r="H131" s="289"/>
      <c r="I131" s="288"/>
      <c r="J131" s="289"/>
      <c r="K131" s="288"/>
      <c r="L131" s="288">
        <f>K131*F131</f>
        <v>0</v>
      </c>
      <c r="M131" s="288">
        <f>L131</f>
        <v>0</v>
      </c>
    </row>
    <row r="132" spans="1:13">
      <c r="A132" s="285"/>
      <c r="B132" s="286" t="s">
        <v>403</v>
      </c>
      <c r="C132" s="287" t="s">
        <v>265</v>
      </c>
      <c r="D132" s="285" t="s">
        <v>42</v>
      </c>
      <c r="E132" s="287">
        <v>1</v>
      </c>
      <c r="F132" s="288">
        <f>E132*F129</f>
        <v>23.75</v>
      </c>
      <c r="G132" s="288"/>
      <c r="H132" s="289"/>
      <c r="I132" s="288"/>
      <c r="J132" s="289">
        <f>I132*F132</f>
        <v>0</v>
      </c>
      <c r="K132" s="288"/>
      <c r="L132" s="288"/>
      <c r="M132" s="288">
        <f>J132</f>
        <v>0</v>
      </c>
    </row>
    <row r="133" spans="1:13">
      <c r="A133" s="285"/>
      <c r="B133" s="286"/>
      <c r="C133" s="287" t="s">
        <v>263</v>
      </c>
      <c r="D133" s="285" t="s">
        <v>18</v>
      </c>
      <c r="E133" s="287">
        <v>0.23499999999999999</v>
      </c>
      <c r="F133" s="288">
        <f>E133*F129</f>
        <v>5.5812499999999998</v>
      </c>
      <c r="G133" s="288"/>
      <c r="H133" s="289"/>
      <c r="I133" s="288"/>
      <c r="J133" s="289">
        <f>I133*F133</f>
        <v>0</v>
      </c>
      <c r="K133" s="288"/>
      <c r="L133" s="288"/>
      <c r="M133" s="288">
        <f>J133</f>
        <v>0</v>
      </c>
    </row>
    <row r="134" spans="1:13">
      <c r="A134" s="290"/>
      <c r="B134" s="291"/>
      <c r="C134" s="292" t="s">
        <v>224</v>
      </c>
      <c r="D134" s="290" t="s">
        <v>16</v>
      </c>
      <c r="E134" s="290">
        <v>0.20799999999999999</v>
      </c>
      <c r="F134" s="293">
        <f>E134*F129</f>
        <v>4.9399999999999995</v>
      </c>
      <c r="G134" s="293"/>
      <c r="H134" s="294"/>
      <c r="I134" s="293"/>
      <c r="J134" s="294">
        <f>I134*F134</f>
        <v>0</v>
      </c>
      <c r="K134" s="293"/>
      <c r="L134" s="293"/>
      <c r="M134" s="293">
        <f>J134</f>
        <v>0</v>
      </c>
    </row>
    <row r="135" spans="1:13">
      <c r="A135" s="295">
        <v>2</v>
      </c>
      <c r="B135" s="296" t="s">
        <v>413</v>
      </c>
      <c r="C135" s="297" t="s">
        <v>412</v>
      </c>
      <c r="D135" s="295" t="s">
        <v>21</v>
      </c>
      <c r="E135" s="295" t="s">
        <v>36</v>
      </c>
      <c r="F135" s="298">
        <v>10</v>
      </c>
      <c r="G135" s="298"/>
      <c r="H135" s="298"/>
      <c r="I135" s="298"/>
      <c r="J135" s="298">
        <f>I135*F135</f>
        <v>0</v>
      </c>
      <c r="K135" s="298"/>
      <c r="L135" s="298"/>
      <c r="M135" s="298">
        <f>J135</f>
        <v>0</v>
      </c>
    </row>
    <row r="136" spans="1:13" ht="28.5">
      <c r="A136" s="278">
        <v>3</v>
      </c>
      <c r="B136" s="279" t="s">
        <v>225</v>
      </c>
      <c r="C136" s="280" t="s">
        <v>266</v>
      </c>
      <c r="D136" s="281" t="s">
        <v>30</v>
      </c>
      <c r="E136" s="254"/>
      <c r="F136" s="282">
        <v>7</v>
      </c>
      <c r="G136" s="283"/>
      <c r="H136" s="284"/>
      <c r="I136" s="283"/>
      <c r="J136" s="284"/>
      <c r="K136" s="283"/>
      <c r="L136" s="283"/>
      <c r="M136" s="283">
        <f>SUM(M137:M143)</f>
        <v>0</v>
      </c>
    </row>
    <row r="137" spans="1:13">
      <c r="A137" s="285"/>
      <c r="B137" s="286"/>
      <c r="C137" s="287" t="s">
        <v>12</v>
      </c>
      <c r="D137" s="285" t="s">
        <v>13</v>
      </c>
      <c r="E137" s="287">
        <v>0.60899999999999999</v>
      </c>
      <c r="F137" s="288">
        <f>F136*E137</f>
        <v>4.2629999999999999</v>
      </c>
      <c r="G137" s="288"/>
      <c r="H137" s="289">
        <f>G137*F137</f>
        <v>0</v>
      </c>
      <c r="I137" s="288"/>
      <c r="J137" s="289"/>
      <c r="K137" s="288"/>
      <c r="L137" s="288"/>
      <c r="M137" s="288">
        <f>H137</f>
        <v>0</v>
      </c>
    </row>
    <row r="138" spans="1:13">
      <c r="A138" s="285"/>
      <c r="B138" s="286"/>
      <c r="C138" s="287" t="s">
        <v>15</v>
      </c>
      <c r="D138" s="285" t="s">
        <v>16</v>
      </c>
      <c r="E138" s="287">
        <v>2.0999999999999999E-3</v>
      </c>
      <c r="F138" s="288">
        <f>E138*F136</f>
        <v>1.47E-2</v>
      </c>
      <c r="G138" s="288"/>
      <c r="H138" s="289"/>
      <c r="I138" s="288"/>
      <c r="J138" s="289"/>
      <c r="K138" s="288"/>
      <c r="L138" s="288">
        <f>K138*F138</f>
        <v>0</v>
      </c>
      <c r="M138" s="288">
        <f>L138</f>
        <v>0</v>
      </c>
    </row>
    <row r="139" spans="1:13" ht="28.5">
      <c r="A139" s="285"/>
      <c r="B139" s="286" t="s">
        <v>405</v>
      </c>
      <c r="C139" s="299" t="s">
        <v>404</v>
      </c>
      <c r="D139" s="285" t="s">
        <v>21</v>
      </c>
      <c r="E139" s="287" t="s">
        <v>36</v>
      </c>
      <c r="F139" s="288">
        <v>1</v>
      </c>
      <c r="G139" s="288"/>
      <c r="H139" s="289"/>
      <c r="I139" s="288"/>
      <c r="J139" s="289">
        <f t="shared" ref="J139:J144" si="0">I139*F139</f>
        <v>0</v>
      </c>
      <c r="K139" s="288"/>
      <c r="L139" s="288"/>
      <c r="M139" s="288">
        <f t="shared" ref="M139:M144" si="1">J139</f>
        <v>0</v>
      </c>
    </row>
    <row r="140" spans="1:13" ht="28.5">
      <c r="A140" s="285"/>
      <c r="B140" s="286" t="s">
        <v>409</v>
      </c>
      <c r="C140" s="299" t="s">
        <v>406</v>
      </c>
      <c r="D140" s="285" t="s">
        <v>21</v>
      </c>
      <c r="E140" s="287" t="s">
        <v>36</v>
      </c>
      <c r="F140" s="288">
        <v>1</v>
      </c>
      <c r="G140" s="288"/>
      <c r="H140" s="289"/>
      <c r="I140" s="288"/>
      <c r="J140" s="289">
        <f t="shared" si="0"/>
        <v>0</v>
      </c>
      <c r="K140" s="288"/>
      <c r="L140" s="288"/>
      <c r="M140" s="288">
        <f t="shared" si="1"/>
        <v>0</v>
      </c>
    </row>
    <row r="141" spans="1:13" ht="28.5">
      <c r="A141" s="285"/>
      <c r="B141" s="286" t="s">
        <v>410</v>
      </c>
      <c r="C141" s="299" t="s">
        <v>407</v>
      </c>
      <c r="D141" s="285" t="s">
        <v>21</v>
      </c>
      <c r="E141" s="287" t="s">
        <v>36</v>
      </c>
      <c r="F141" s="288">
        <v>4</v>
      </c>
      <c r="G141" s="288"/>
      <c r="H141" s="289"/>
      <c r="I141" s="288"/>
      <c r="J141" s="289">
        <f t="shared" si="0"/>
        <v>0</v>
      </c>
      <c r="K141" s="288"/>
      <c r="L141" s="288"/>
      <c r="M141" s="288">
        <f t="shared" si="1"/>
        <v>0</v>
      </c>
    </row>
    <row r="142" spans="1:13" ht="28.5">
      <c r="A142" s="285"/>
      <c r="B142" s="286" t="s">
        <v>411</v>
      </c>
      <c r="C142" s="299" t="s">
        <v>408</v>
      </c>
      <c r="D142" s="285" t="s">
        <v>21</v>
      </c>
      <c r="E142" s="287" t="s">
        <v>36</v>
      </c>
      <c r="F142" s="288">
        <v>4</v>
      </c>
      <c r="G142" s="288"/>
      <c r="H142" s="289"/>
      <c r="I142" s="288"/>
      <c r="J142" s="289">
        <f t="shared" si="0"/>
        <v>0</v>
      </c>
      <c r="K142" s="288"/>
      <c r="L142" s="288"/>
      <c r="M142" s="288">
        <f t="shared" si="1"/>
        <v>0</v>
      </c>
    </row>
    <row r="143" spans="1:13">
      <c r="A143" s="290"/>
      <c r="B143" s="291"/>
      <c r="C143" s="292" t="s">
        <v>224</v>
      </c>
      <c r="D143" s="290" t="s">
        <v>16</v>
      </c>
      <c r="E143" s="290">
        <v>0.156</v>
      </c>
      <c r="F143" s="293">
        <f>E143*F136</f>
        <v>1.0920000000000001</v>
      </c>
      <c r="G143" s="293"/>
      <c r="H143" s="294"/>
      <c r="I143" s="293"/>
      <c r="J143" s="294">
        <f t="shared" si="0"/>
        <v>0</v>
      </c>
      <c r="K143" s="293"/>
      <c r="L143" s="293"/>
      <c r="M143" s="293">
        <f t="shared" si="1"/>
        <v>0</v>
      </c>
    </row>
    <row r="144" spans="1:13">
      <c r="A144" s="295">
        <v>4</v>
      </c>
      <c r="B144" s="296" t="s">
        <v>415</v>
      </c>
      <c r="C144" s="297" t="s">
        <v>414</v>
      </c>
      <c r="D144" s="295" t="s">
        <v>21</v>
      </c>
      <c r="E144" s="295" t="s">
        <v>36</v>
      </c>
      <c r="F144" s="298">
        <v>3</v>
      </c>
      <c r="G144" s="298"/>
      <c r="H144" s="298"/>
      <c r="I144" s="298"/>
      <c r="J144" s="298">
        <f t="shared" si="0"/>
        <v>0</v>
      </c>
      <c r="K144" s="298"/>
      <c r="L144" s="298"/>
      <c r="M144" s="298">
        <f t="shared" si="1"/>
        <v>0</v>
      </c>
    </row>
    <row r="145" spans="1:13" ht="16.5">
      <c r="A145" s="237">
        <v>5</v>
      </c>
      <c r="B145" s="237" t="s">
        <v>235</v>
      </c>
      <c r="C145" s="300" t="s">
        <v>267</v>
      </c>
      <c r="D145" s="259" t="s">
        <v>22</v>
      </c>
      <c r="E145" s="254"/>
      <c r="F145" s="240">
        <v>1</v>
      </c>
      <c r="G145" s="242"/>
      <c r="H145" s="241"/>
      <c r="I145" s="242"/>
      <c r="J145" s="241"/>
      <c r="K145" s="242"/>
      <c r="L145" s="242"/>
      <c r="M145" s="242">
        <f>SUM(M146:M149)</f>
        <v>0</v>
      </c>
    </row>
    <row r="146" spans="1:13">
      <c r="A146" s="243"/>
      <c r="B146" s="243"/>
      <c r="C146" s="244" t="s">
        <v>12</v>
      </c>
      <c r="D146" s="260" t="s">
        <v>13</v>
      </c>
      <c r="E146" s="243">
        <v>0.58399999999999996</v>
      </c>
      <c r="F146" s="246">
        <f>F145*E146</f>
        <v>0.58399999999999996</v>
      </c>
      <c r="G146" s="247"/>
      <c r="H146" s="246">
        <f>G146*F146</f>
        <v>0</v>
      </c>
      <c r="I146" s="247"/>
      <c r="J146" s="246"/>
      <c r="K146" s="247"/>
      <c r="L146" s="247"/>
      <c r="M146" s="247">
        <f>H146</f>
        <v>0</v>
      </c>
    </row>
    <row r="147" spans="1:13">
      <c r="A147" s="243"/>
      <c r="B147" s="243"/>
      <c r="C147" s="244" t="s">
        <v>15</v>
      </c>
      <c r="D147" s="260" t="s">
        <v>16</v>
      </c>
      <c r="E147" s="243">
        <v>0.22700000000000001</v>
      </c>
      <c r="F147" s="246">
        <f>E147*F145</f>
        <v>0.22700000000000001</v>
      </c>
      <c r="G147" s="247"/>
      <c r="H147" s="246"/>
      <c r="I147" s="247"/>
      <c r="J147" s="246"/>
      <c r="K147" s="247"/>
      <c r="L147" s="247">
        <f>K147*F147</f>
        <v>0</v>
      </c>
      <c r="M147" s="247">
        <f>L147</f>
        <v>0</v>
      </c>
    </row>
    <row r="148" spans="1:13" ht="16.5">
      <c r="A148" s="243"/>
      <c r="B148" s="243" t="s">
        <v>417</v>
      </c>
      <c r="C148" s="301" t="s">
        <v>268</v>
      </c>
      <c r="D148" s="260" t="s">
        <v>22</v>
      </c>
      <c r="E148" s="243">
        <v>1</v>
      </c>
      <c r="F148" s="246">
        <f>E148*F145</f>
        <v>1</v>
      </c>
      <c r="G148" s="247"/>
      <c r="H148" s="246"/>
      <c r="I148" s="247"/>
      <c r="J148" s="246">
        <f>I148*F148</f>
        <v>0</v>
      </c>
      <c r="K148" s="247"/>
      <c r="L148" s="247"/>
      <c r="M148" s="247">
        <f>J148</f>
        <v>0</v>
      </c>
    </row>
    <row r="149" spans="1:13">
      <c r="A149" s="250"/>
      <c r="B149" s="229"/>
      <c r="C149" s="262" t="s">
        <v>224</v>
      </c>
      <c r="D149" s="250" t="s">
        <v>16</v>
      </c>
      <c r="E149" s="229">
        <v>2.4E-2</v>
      </c>
      <c r="F149" s="235">
        <f>E149*F145</f>
        <v>2.4E-2</v>
      </c>
      <c r="G149" s="234"/>
      <c r="H149" s="235"/>
      <c r="I149" s="234"/>
      <c r="J149" s="235">
        <f>I149*F149</f>
        <v>0</v>
      </c>
      <c r="K149" s="234"/>
      <c r="L149" s="234"/>
      <c r="M149" s="234">
        <f>J149</f>
        <v>0</v>
      </c>
    </row>
    <row r="150" spans="1:13" ht="16.5">
      <c r="A150" s="237">
        <v>6</v>
      </c>
      <c r="B150" s="237" t="s">
        <v>235</v>
      </c>
      <c r="C150" s="300" t="s">
        <v>269</v>
      </c>
      <c r="D150" s="259" t="s">
        <v>22</v>
      </c>
      <c r="E150" s="240">
        <v>2</v>
      </c>
      <c r="F150" s="241"/>
      <c r="G150" s="242"/>
      <c r="H150" s="241"/>
      <c r="I150" s="242"/>
      <c r="J150" s="241"/>
      <c r="K150" s="242"/>
      <c r="L150" s="242"/>
      <c r="M150" s="242">
        <f>SUM(M151:M154)</f>
        <v>0</v>
      </c>
    </row>
    <row r="151" spans="1:13">
      <c r="A151" s="243"/>
      <c r="B151" s="243"/>
      <c r="C151" s="244" t="s">
        <v>12</v>
      </c>
      <c r="D151" s="260" t="s">
        <v>13</v>
      </c>
      <c r="E151" s="243">
        <v>0.58399999999999996</v>
      </c>
      <c r="F151" s="246">
        <f>E150*E151</f>
        <v>1.1679999999999999</v>
      </c>
      <c r="G151" s="247"/>
      <c r="H151" s="246">
        <f>G151*F151</f>
        <v>0</v>
      </c>
      <c r="I151" s="247"/>
      <c r="J151" s="246"/>
      <c r="K151" s="247"/>
      <c r="L151" s="247"/>
      <c r="M151" s="247">
        <f>H151</f>
        <v>0</v>
      </c>
    </row>
    <row r="152" spans="1:13">
      <c r="A152" s="243"/>
      <c r="B152" s="243"/>
      <c r="C152" s="244" t="s">
        <v>15</v>
      </c>
      <c r="D152" s="260" t="s">
        <v>16</v>
      </c>
      <c r="E152" s="243">
        <v>0.22700000000000001</v>
      </c>
      <c r="F152" s="246">
        <f>E152*E150</f>
        <v>0.45400000000000001</v>
      </c>
      <c r="G152" s="247"/>
      <c r="H152" s="246"/>
      <c r="I152" s="247"/>
      <c r="J152" s="246"/>
      <c r="K152" s="247"/>
      <c r="L152" s="247">
        <f>K152*F152</f>
        <v>0</v>
      </c>
      <c r="M152" s="247">
        <f>L152</f>
        <v>0</v>
      </c>
    </row>
    <row r="153" spans="1:13" ht="16.5">
      <c r="A153" s="243"/>
      <c r="B153" s="243" t="s">
        <v>418</v>
      </c>
      <c r="C153" s="301" t="s">
        <v>270</v>
      </c>
      <c r="D153" s="260" t="s">
        <v>22</v>
      </c>
      <c r="E153" s="243">
        <v>1</v>
      </c>
      <c r="F153" s="246">
        <f>E153*E150</f>
        <v>2</v>
      </c>
      <c r="G153" s="247"/>
      <c r="H153" s="246"/>
      <c r="I153" s="247"/>
      <c r="J153" s="246">
        <f>I153*F153</f>
        <v>0</v>
      </c>
      <c r="K153" s="247"/>
      <c r="L153" s="247"/>
      <c r="M153" s="247">
        <f>J153</f>
        <v>0</v>
      </c>
    </row>
    <row r="154" spans="1:13">
      <c r="A154" s="250"/>
      <c r="B154" s="229"/>
      <c r="C154" s="262" t="s">
        <v>224</v>
      </c>
      <c r="D154" s="250" t="s">
        <v>16</v>
      </c>
      <c r="E154" s="229">
        <v>2.4E-2</v>
      </c>
      <c r="F154" s="235">
        <f>E154*E150</f>
        <v>4.8000000000000001E-2</v>
      </c>
      <c r="G154" s="234"/>
      <c r="H154" s="235"/>
      <c r="I154" s="234"/>
      <c r="J154" s="235">
        <f>I154*F154</f>
        <v>0</v>
      </c>
      <c r="K154" s="234"/>
      <c r="L154" s="234"/>
      <c r="M154" s="234">
        <f>J154</f>
        <v>0</v>
      </c>
    </row>
    <row r="155" spans="1:13" ht="16.5">
      <c r="A155" s="302">
        <v>7</v>
      </c>
      <c r="B155" s="237" t="s">
        <v>235</v>
      </c>
      <c r="C155" s="300" t="s">
        <v>271</v>
      </c>
      <c r="D155" s="303" t="s">
        <v>22</v>
      </c>
      <c r="E155" s="304">
        <v>1</v>
      </c>
      <c r="F155" s="305"/>
      <c r="G155" s="306"/>
      <c r="H155" s="305"/>
      <c r="I155" s="306"/>
      <c r="J155" s="305"/>
      <c r="K155" s="306"/>
      <c r="L155" s="306"/>
      <c r="M155" s="306">
        <f>SUM(M156:M159)</f>
        <v>0</v>
      </c>
    </row>
    <row r="156" spans="1:13">
      <c r="A156" s="307"/>
      <c r="B156" s="308"/>
      <c r="C156" s="301" t="s">
        <v>12</v>
      </c>
      <c r="D156" s="309" t="s">
        <v>13</v>
      </c>
      <c r="E156" s="243">
        <v>0.58399999999999996</v>
      </c>
      <c r="F156" s="310">
        <f>E155*E156</f>
        <v>0.58399999999999996</v>
      </c>
      <c r="G156" s="311"/>
      <c r="H156" s="310">
        <f>G156*F156</f>
        <v>0</v>
      </c>
      <c r="I156" s="311"/>
      <c r="J156" s="310"/>
      <c r="K156" s="311"/>
      <c r="L156" s="311"/>
      <c r="M156" s="311">
        <f>H156</f>
        <v>0</v>
      </c>
    </row>
    <row r="157" spans="1:13">
      <c r="A157" s="307"/>
      <c r="B157" s="308"/>
      <c r="C157" s="301" t="s">
        <v>15</v>
      </c>
      <c r="D157" s="309" t="s">
        <v>16</v>
      </c>
      <c r="E157" s="243">
        <v>0.22700000000000001</v>
      </c>
      <c r="F157" s="310">
        <f>E157*E155</f>
        <v>0.22700000000000001</v>
      </c>
      <c r="G157" s="311"/>
      <c r="H157" s="310"/>
      <c r="I157" s="311"/>
      <c r="J157" s="310"/>
      <c r="K157" s="311"/>
      <c r="L157" s="311">
        <f>K157*F157</f>
        <v>0</v>
      </c>
      <c r="M157" s="311">
        <f>L157</f>
        <v>0</v>
      </c>
    </row>
    <row r="158" spans="1:13" ht="16.5">
      <c r="A158" s="307"/>
      <c r="B158" s="243" t="s">
        <v>419</v>
      </c>
      <c r="C158" s="301" t="s">
        <v>272</v>
      </c>
      <c r="D158" s="309" t="s">
        <v>22</v>
      </c>
      <c r="E158" s="243">
        <v>1</v>
      </c>
      <c r="F158" s="310">
        <f>E158*E155</f>
        <v>1</v>
      </c>
      <c r="G158" s="311"/>
      <c r="H158" s="310"/>
      <c r="I158" s="311"/>
      <c r="J158" s="310">
        <f>I158*F158</f>
        <v>0</v>
      </c>
      <c r="K158" s="311"/>
      <c r="L158" s="311"/>
      <c r="M158" s="311">
        <f>J158</f>
        <v>0</v>
      </c>
    </row>
    <row r="159" spans="1:13">
      <c r="A159" s="312"/>
      <c r="B159" s="313"/>
      <c r="C159" s="314" t="s">
        <v>224</v>
      </c>
      <c r="D159" s="312" t="s">
        <v>16</v>
      </c>
      <c r="E159" s="229">
        <v>2.4E-2</v>
      </c>
      <c r="F159" s="315">
        <f>E159*E155</f>
        <v>2.4E-2</v>
      </c>
      <c r="G159" s="316"/>
      <c r="H159" s="315"/>
      <c r="I159" s="316"/>
      <c r="J159" s="315">
        <f>I159*F159</f>
        <v>0</v>
      </c>
      <c r="K159" s="316"/>
      <c r="L159" s="316"/>
      <c r="M159" s="316">
        <f>J159</f>
        <v>0</v>
      </c>
    </row>
    <row r="160" spans="1:13" ht="16.5">
      <c r="A160" s="302">
        <v>8</v>
      </c>
      <c r="B160" s="237" t="s">
        <v>235</v>
      </c>
      <c r="C160" s="300" t="s">
        <v>273</v>
      </c>
      <c r="D160" s="303" t="s">
        <v>22</v>
      </c>
      <c r="E160" s="304">
        <v>3</v>
      </c>
      <c r="F160" s="305"/>
      <c r="G160" s="306"/>
      <c r="H160" s="305"/>
      <c r="I160" s="306"/>
      <c r="J160" s="305"/>
      <c r="K160" s="306"/>
      <c r="L160" s="306"/>
      <c r="M160" s="306">
        <f>SUM(M161:M164)</f>
        <v>0</v>
      </c>
    </row>
    <row r="161" spans="1:13">
      <c r="A161" s="307"/>
      <c r="B161" s="308"/>
      <c r="C161" s="301" t="s">
        <v>12</v>
      </c>
      <c r="D161" s="309" t="s">
        <v>13</v>
      </c>
      <c r="E161" s="243">
        <v>0.58399999999999996</v>
      </c>
      <c r="F161" s="310">
        <f>E160*E161</f>
        <v>1.7519999999999998</v>
      </c>
      <c r="G161" s="311"/>
      <c r="H161" s="310">
        <f>G161*F161</f>
        <v>0</v>
      </c>
      <c r="I161" s="311"/>
      <c r="J161" s="310"/>
      <c r="K161" s="311"/>
      <c r="L161" s="311"/>
      <c r="M161" s="311">
        <f>H161</f>
        <v>0</v>
      </c>
    </row>
    <row r="162" spans="1:13" ht="15.75" customHeight="1">
      <c r="A162" s="307"/>
      <c r="B162" s="308"/>
      <c r="C162" s="301" t="s">
        <v>15</v>
      </c>
      <c r="D162" s="309" t="s">
        <v>16</v>
      </c>
      <c r="E162" s="243">
        <v>0.22700000000000001</v>
      </c>
      <c r="F162" s="310">
        <f>E162*E160</f>
        <v>0.68100000000000005</v>
      </c>
      <c r="G162" s="311"/>
      <c r="H162" s="310"/>
      <c r="I162" s="311"/>
      <c r="J162" s="310"/>
      <c r="K162" s="311"/>
      <c r="L162" s="311">
        <f>K162*F162</f>
        <v>0</v>
      </c>
      <c r="M162" s="311">
        <f>L162</f>
        <v>0</v>
      </c>
    </row>
    <row r="163" spans="1:13" s="249" customFormat="1" ht="16.5">
      <c r="A163" s="307"/>
      <c r="B163" s="243" t="s">
        <v>420</v>
      </c>
      <c r="C163" s="301" t="s">
        <v>274</v>
      </c>
      <c r="D163" s="309" t="s">
        <v>22</v>
      </c>
      <c r="E163" s="243">
        <v>1</v>
      </c>
      <c r="F163" s="310">
        <f>E163*E160</f>
        <v>3</v>
      </c>
      <c r="G163" s="311"/>
      <c r="H163" s="310"/>
      <c r="I163" s="311"/>
      <c r="J163" s="310">
        <f>I163*F163</f>
        <v>0</v>
      </c>
      <c r="K163" s="311"/>
      <c r="L163" s="311"/>
      <c r="M163" s="311">
        <f>J163</f>
        <v>0</v>
      </c>
    </row>
    <row r="164" spans="1:13">
      <c r="A164" s="312"/>
      <c r="B164" s="313"/>
      <c r="C164" s="314" t="s">
        <v>224</v>
      </c>
      <c r="D164" s="312" t="s">
        <v>16</v>
      </c>
      <c r="E164" s="229">
        <v>2.4E-2</v>
      </c>
      <c r="F164" s="315">
        <f>E164*E160</f>
        <v>7.2000000000000008E-2</v>
      </c>
      <c r="G164" s="316"/>
      <c r="H164" s="315"/>
      <c r="I164" s="316"/>
      <c r="J164" s="315">
        <f>I164*F164</f>
        <v>0</v>
      </c>
      <c r="K164" s="316"/>
      <c r="L164" s="316"/>
      <c r="M164" s="316">
        <f>J164</f>
        <v>0</v>
      </c>
    </row>
    <row r="165" spans="1:13" ht="16.5">
      <c r="A165" s="302">
        <v>10</v>
      </c>
      <c r="B165" s="237" t="s">
        <v>228</v>
      </c>
      <c r="C165" s="300" t="s">
        <v>275</v>
      </c>
      <c r="D165" s="303" t="s">
        <v>22</v>
      </c>
      <c r="E165" s="304">
        <v>5</v>
      </c>
      <c r="F165" s="305"/>
      <c r="G165" s="306"/>
      <c r="H165" s="305"/>
      <c r="I165" s="306"/>
      <c r="J165" s="305"/>
      <c r="K165" s="306"/>
      <c r="L165" s="306"/>
      <c r="M165" s="306">
        <f>SUM(M166:M169)</f>
        <v>0</v>
      </c>
    </row>
    <row r="166" spans="1:13">
      <c r="A166" s="307"/>
      <c r="B166" s="308"/>
      <c r="C166" s="301" t="s">
        <v>12</v>
      </c>
      <c r="D166" s="309" t="s">
        <v>13</v>
      </c>
      <c r="E166" s="243">
        <v>0.38900000000000001</v>
      </c>
      <c r="F166" s="310">
        <f>E165*E166</f>
        <v>1.9450000000000001</v>
      </c>
      <c r="G166" s="311"/>
      <c r="H166" s="310">
        <f>G166*F166</f>
        <v>0</v>
      </c>
      <c r="I166" s="311"/>
      <c r="J166" s="310"/>
      <c r="K166" s="311"/>
      <c r="L166" s="311"/>
      <c r="M166" s="311">
        <f>H166</f>
        <v>0</v>
      </c>
    </row>
    <row r="167" spans="1:13">
      <c r="A167" s="307"/>
      <c r="B167" s="308"/>
      <c r="C167" s="301" t="s">
        <v>15</v>
      </c>
      <c r="D167" s="309" t="s">
        <v>16</v>
      </c>
      <c r="E167" s="243">
        <v>0.151</v>
      </c>
      <c r="F167" s="310">
        <f>E167*E165</f>
        <v>0.755</v>
      </c>
      <c r="G167" s="311"/>
      <c r="H167" s="310"/>
      <c r="I167" s="311"/>
      <c r="J167" s="310"/>
      <c r="K167" s="311"/>
      <c r="L167" s="311">
        <f>K167*F167</f>
        <v>0</v>
      </c>
      <c r="M167" s="311">
        <f>L167</f>
        <v>0</v>
      </c>
    </row>
    <row r="168" spans="1:13" ht="16.5">
      <c r="A168" s="307"/>
      <c r="B168" s="308" t="s">
        <v>422</v>
      </c>
      <c r="C168" s="317" t="s">
        <v>276</v>
      </c>
      <c r="D168" s="309" t="s">
        <v>22</v>
      </c>
      <c r="E168" s="243">
        <v>1</v>
      </c>
      <c r="F168" s="310">
        <f>E168*E165</f>
        <v>5</v>
      </c>
      <c r="G168" s="311"/>
      <c r="H168" s="310"/>
      <c r="I168" s="311"/>
      <c r="J168" s="310">
        <f>I168*F168</f>
        <v>0</v>
      </c>
      <c r="K168" s="311"/>
      <c r="L168" s="311"/>
      <c r="M168" s="311">
        <f>J168</f>
        <v>0</v>
      </c>
    </row>
    <row r="169" spans="1:13">
      <c r="A169" s="312"/>
      <c r="B169" s="313"/>
      <c r="C169" s="314" t="s">
        <v>224</v>
      </c>
      <c r="D169" s="312" t="s">
        <v>16</v>
      </c>
      <c r="E169" s="229">
        <v>2.4E-2</v>
      </c>
      <c r="F169" s="315">
        <f>E169*E165</f>
        <v>0.12</v>
      </c>
      <c r="G169" s="316"/>
      <c r="H169" s="315"/>
      <c r="I169" s="316"/>
      <c r="J169" s="315">
        <f>I169*F169</f>
        <v>0</v>
      </c>
      <c r="K169" s="316"/>
      <c r="L169" s="316"/>
      <c r="M169" s="316">
        <f>J169</f>
        <v>0</v>
      </c>
    </row>
    <row r="170" spans="1:13" ht="16.5">
      <c r="A170" s="302">
        <v>11</v>
      </c>
      <c r="B170" s="237" t="s">
        <v>228</v>
      </c>
      <c r="C170" s="300" t="s">
        <v>277</v>
      </c>
      <c r="D170" s="303" t="s">
        <v>22</v>
      </c>
      <c r="E170" s="304">
        <v>7</v>
      </c>
      <c r="F170" s="305"/>
      <c r="G170" s="306"/>
      <c r="H170" s="305"/>
      <c r="I170" s="306"/>
      <c r="J170" s="305"/>
      <c r="K170" s="306"/>
      <c r="L170" s="306"/>
      <c r="M170" s="306">
        <f>SUM(M171:M174)</f>
        <v>0</v>
      </c>
    </row>
    <row r="171" spans="1:13">
      <c r="A171" s="307"/>
      <c r="B171" s="308"/>
      <c r="C171" s="301" t="s">
        <v>12</v>
      </c>
      <c r="D171" s="309" t="s">
        <v>13</v>
      </c>
      <c r="E171" s="243">
        <v>0.38900000000000001</v>
      </c>
      <c r="F171" s="310">
        <f>E170*E171</f>
        <v>2.7229999999999999</v>
      </c>
      <c r="G171" s="311"/>
      <c r="H171" s="310">
        <f>G171*F171</f>
        <v>0</v>
      </c>
      <c r="I171" s="311"/>
      <c r="J171" s="310"/>
      <c r="K171" s="311"/>
      <c r="L171" s="311"/>
      <c r="M171" s="311">
        <f>H171</f>
        <v>0</v>
      </c>
    </row>
    <row r="172" spans="1:13">
      <c r="A172" s="307"/>
      <c r="B172" s="308"/>
      <c r="C172" s="301" t="s">
        <v>15</v>
      </c>
      <c r="D172" s="309" t="s">
        <v>16</v>
      </c>
      <c r="E172" s="243">
        <v>0.151</v>
      </c>
      <c r="F172" s="310">
        <f>E172*E170</f>
        <v>1.0569999999999999</v>
      </c>
      <c r="G172" s="311"/>
      <c r="H172" s="310"/>
      <c r="I172" s="311"/>
      <c r="J172" s="310"/>
      <c r="K172" s="311"/>
      <c r="L172" s="311">
        <f>K172*F172</f>
        <v>0</v>
      </c>
      <c r="M172" s="311">
        <f>L172</f>
        <v>0</v>
      </c>
    </row>
    <row r="173" spans="1:13" ht="16.5">
      <c r="A173" s="307"/>
      <c r="B173" s="308" t="s">
        <v>421</v>
      </c>
      <c r="C173" s="317" t="s">
        <v>278</v>
      </c>
      <c r="D173" s="309" t="s">
        <v>22</v>
      </c>
      <c r="E173" s="243">
        <v>1</v>
      </c>
      <c r="F173" s="310">
        <f>E173*E170</f>
        <v>7</v>
      </c>
      <c r="G173" s="311"/>
      <c r="H173" s="310"/>
      <c r="I173" s="311"/>
      <c r="J173" s="310">
        <f>I173*F173</f>
        <v>0</v>
      </c>
      <c r="K173" s="311"/>
      <c r="L173" s="311"/>
      <c r="M173" s="311">
        <f>J173</f>
        <v>0</v>
      </c>
    </row>
    <row r="174" spans="1:13">
      <c r="A174" s="312"/>
      <c r="B174" s="313"/>
      <c r="C174" s="314" t="s">
        <v>224</v>
      </c>
      <c r="D174" s="312" t="s">
        <v>16</v>
      </c>
      <c r="E174" s="229">
        <v>2.4E-2</v>
      </c>
      <c r="F174" s="315">
        <f>E174*E170</f>
        <v>0.16800000000000001</v>
      </c>
      <c r="G174" s="316"/>
      <c r="H174" s="315"/>
      <c r="I174" s="316"/>
      <c r="J174" s="315">
        <f>I174*F174</f>
        <v>0</v>
      </c>
      <c r="K174" s="316"/>
      <c r="L174" s="316"/>
      <c r="M174" s="316">
        <f>J174</f>
        <v>0</v>
      </c>
    </row>
    <row r="175" spans="1:13" ht="16.5">
      <c r="A175" s="302">
        <v>12</v>
      </c>
      <c r="B175" s="237" t="s">
        <v>228</v>
      </c>
      <c r="C175" s="300" t="s">
        <v>279</v>
      </c>
      <c r="D175" s="303" t="s">
        <v>22</v>
      </c>
      <c r="E175" s="304">
        <v>3</v>
      </c>
      <c r="F175" s="305"/>
      <c r="G175" s="306"/>
      <c r="H175" s="305"/>
      <c r="I175" s="306"/>
      <c r="J175" s="305"/>
      <c r="K175" s="306"/>
      <c r="L175" s="306"/>
      <c r="M175" s="306">
        <f>SUM(M176:M179)</f>
        <v>0</v>
      </c>
    </row>
    <row r="176" spans="1:13">
      <c r="A176" s="307"/>
      <c r="B176" s="308"/>
      <c r="C176" s="301" t="s">
        <v>12</v>
      </c>
      <c r="D176" s="309" t="s">
        <v>13</v>
      </c>
      <c r="E176" s="243">
        <v>0.38900000000000001</v>
      </c>
      <c r="F176" s="310">
        <f>E175*E176</f>
        <v>1.167</v>
      </c>
      <c r="G176" s="311"/>
      <c r="H176" s="310">
        <f>G176*F176</f>
        <v>0</v>
      </c>
      <c r="I176" s="311"/>
      <c r="J176" s="310"/>
      <c r="K176" s="311"/>
      <c r="L176" s="311"/>
      <c r="M176" s="311">
        <f>H176</f>
        <v>0</v>
      </c>
    </row>
    <row r="177" spans="1:13">
      <c r="A177" s="307"/>
      <c r="B177" s="308"/>
      <c r="C177" s="301" t="s">
        <v>15</v>
      </c>
      <c r="D177" s="309" t="s">
        <v>16</v>
      </c>
      <c r="E177" s="243">
        <v>0.151</v>
      </c>
      <c r="F177" s="310">
        <f>E177*E175</f>
        <v>0.45299999999999996</v>
      </c>
      <c r="G177" s="311"/>
      <c r="H177" s="310"/>
      <c r="I177" s="311"/>
      <c r="J177" s="310"/>
      <c r="K177" s="311"/>
      <c r="L177" s="311">
        <f>K177*F177</f>
        <v>0</v>
      </c>
      <c r="M177" s="311">
        <f>L177</f>
        <v>0</v>
      </c>
    </row>
    <row r="178" spans="1:13" ht="16.5">
      <c r="A178" s="307"/>
      <c r="B178" s="308" t="s">
        <v>423</v>
      </c>
      <c r="C178" s="317" t="s">
        <v>280</v>
      </c>
      <c r="D178" s="309" t="s">
        <v>22</v>
      </c>
      <c r="E178" s="243">
        <v>1</v>
      </c>
      <c r="F178" s="310">
        <f>E178*E175</f>
        <v>3</v>
      </c>
      <c r="G178" s="311"/>
      <c r="H178" s="310"/>
      <c r="I178" s="311"/>
      <c r="J178" s="310">
        <f>I178*F178</f>
        <v>0</v>
      </c>
      <c r="K178" s="311"/>
      <c r="L178" s="311"/>
      <c r="M178" s="311">
        <f>J178</f>
        <v>0</v>
      </c>
    </row>
    <row r="179" spans="1:13">
      <c r="A179" s="312"/>
      <c r="B179" s="313"/>
      <c r="C179" s="314" t="s">
        <v>224</v>
      </c>
      <c r="D179" s="312" t="s">
        <v>16</v>
      </c>
      <c r="E179" s="229">
        <v>2.4E-2</v>
      </c>
      <c r="F179" s="315">
        <f>E179*E175</f>
        <v>7.2000000000000008E-2</v>
      </c>
      <c r="G179" s="316"/>
      <c r="H179" s="315"/>
      <c r="I179" s="316"/>
      <c r="J179" s="315">
        <f>I179*F179</f>
        <v>0</v>
      </c>
      <c r="K179" s="316"/>
      <c r="L179" s="316"/>
      <c r="M179" s="316">
        <f>J179</f>
        <v>0</v>
      </c>
    </row>
    <row r="180" spans="1:13">
      <c r="A180" s="302">
        <v>13</v>
      </c>
      <c r="B180" s="237" t="s">
        <v>228</v>
      </c>
      <c r="C180" s="300" t="s">
        <v>281</v>
      </c>
      <c r="D180" s="303" t="s">
        <v>22</v>
      </c>
      <c r="E180" s="304">
        <v>1</v>
      </c>
      <c r="F180" s="305"/>
      <c r="G180" s="306"/>
      <c r="H180" s="305"/>
      <c r="I180" s="306"/>
      <c r="J180" s="305"/>
      <c r="K180" s="306"/>
      <c r="L180" s="306"/>
      <c r="M180" s="306">
        <f>SUM(M181:M184)</f>
        <v>0</v>
      </c>
    </row>
    <row r="181" spans="1:13">
      <c r="A181" s="307"/>
      <c r="B181" s="308"/>
      <c r="C181" s="301" t="s">
        <v>12</v>
      </c>
      <c r="D181" s="309" t="s">
        <v>13</v>
      </c>
      <c r="E181" s="243">
        <v>0.38900000000000001</v>
      </c>
      <c r="F181" s="310">
        <f>E180*E181</f>
        <v>0.38900000000000001</v>
      </c>
      <c r="G181" s="311"/>
      <c r="H181" s="310">
        <f>G181*F181</f>
        <v>0</v>
      </c>
      <c r="I181" s="311"/>
      <c r="J181" s="310"/>
      <c r="K181" s="311"/>
      <c r="L181" s="311"/>
      <c r="M181" s="311">
        <f>H181</f>
        <v>0</v>
      </c>
    </row>
    <row r="182" spans="1:13">
      <c r="A182" s="307"/>
      <c r="B182" s="308"/>
      <c r="C182" s="301" t="s">
        <v>15</v>
      </c>
      <c r="D182" s="309" t="s">
        <v>16</v>
      </c>
      <c r="E182" s="243">
        <v>0.151</v>
      </c>
      <c r="F182" s="310">
        <f>E182*E180</f>
        <v>0.151</v>
      </c>
      <c r="G182" s="311"/>
      <c r="H182" s="310"/>
      <c r="I182" s="311"/>
      <c r="J182" s="310"/>
      <c r="K182" s="311"/>
      <c r="L182" s="311">
        <f>K182*F182</f>
        <v>0</v>
      </c>
      <c r="M182" s="311">
        <f>L182</f>
        <v>0</v>
      </c>
    </row>
    <row r="183" spans="1:13" ht="28.5" customHeight="1">
      <c r="A183" s="307"/>
      <c r="B183" s="308" t="s">
        <v>424</v>
      </c>
      <c r="C183" s="317" t="s">
        <v>282</v>
      </c>
      <c r="D183" s="309" t="s">
        <v>22</v>
      </c>
      <c r="E183" s="307">
        <v>1</v>
      </c>
      <c r="F183" s="310">
        <f>E183*E180</f>
        <v>1</v>
      </c>
      <c r="G183" s="311"/>
      <c r="H183" s="310"/>
      <c r="I183" s="311"/>
      <c r="J183" s="310">
        <f>I183*F183</f>
        <v>0</v>
      </c>
      <c r="K183" s="311"/>
      <c r="L183" s="311"/>
      <c r="M183" s="311">
        <f>J183</f>
        <v>0</v>
      </c>
    </row>
    <row r="184" spans="1:13">
      <c r="A184" s="312"/>
      <c r="B184" s="313"/>
      <c r="C184" s="314" t="s">
        <v>224</v>
      </c>
      <c r="D184" s="312" t="s">
        <v>16</v>
      </c>
      <c r="E184" s="229">
        <v>2.4E-2</v>
      </c>
      <c r="F184" s="315">
        <f>E184*E180</f>
        <v>2.4E-2</v>
      </c>
      <c r="G184" s="316"/>
      <c r="H184" s="315"/>
      <c r="I184" s="316"/>
      <c r="J184" s="315">
        <f>I184*F184</f>
        <v>0</v>
      </c>
      <c r="K184" s="316"/>
      <c r="L184" s="316"/>
      <c r="M184" s="316">
        <f>J184</f>
        <v>0</v>
      </c>
    </row>
    <row r="185" spans="1:13">
      <c r="A185" s="318">
        <v>14</v>
      </c>
      <c r="B185" s="319" t="s">
        <v>283</v>
      </c>
      <c r="C185" s="320" t="s">
        <v>416</v>
      </c>
      <c r="D185" s="321" t="s">
        <v>22</v>
      </c>
      <c r="E185" s="322">
        <v>2</v>
      </c>
      <c r="F185" s="323"/>
      <c r="G185" s="324"/>
      <c r="H185" s="323"/>
      <c r="I185" s="324"/>
      <c r="J185" s="323"/>
      <c r="K185" s="324"/>
      <c r="L185" s="324"/>
      <c r="M185" s="324">
        <f>SUM(M186:M189)</f>
        <v>0</v>
      </c>
    </row>
    <row r="186" spans="1:13">
      <c r="A186" s="307"/>
      <c r="B186" s="286"/>
      <c r="C186" s="287" t="s">
        <v>12</v>
      </c>
      <c r="D186" s="325" t="s">
        <v>13</v>
      </c>
      <c r="E186" s="285">
        <v>0.46</v>
      </c>
      <c r="F186" s="289">
        <f>E185*E186</f>
        <v>0.92</v>
      </c>
      <c r="G186" s="288"/>
      <c r="H186" s="289">
        <f>G186*F186</f>
        <v>0</v>
      </c>
      <c r="I186" s="288"/>
      <c r="J186" s="289"/>
      <c r="K186" s="288"/>
      <c r="L186" s="288"/>
      <c r="M186" s="288">
        <f>H186</f>
        <v>0</v>
      </c>
    </row>
    <row r="187" spans="1:13">
      <c r="A187" s="307"/>
      <c r="B187" s="286"/>
      <c r="C187" s="287" t="s">
        <v>15</v>
      </c>
      <c r="D187" s="325" t="s">
        <v>16</v>
      </c>
      <c r="E187" s="285">
        <v>0.02</v>
      </c>
      <c r="F187" s="289">
        <f>E187*E185</f>
        <v>0.04</v>
      </c>
      <c r="G187" s="288"/>
      <c r="H187" s="289"/>
      <c r="I187" s="288"/>
      <c r="J187" s="289"/>
      <c r="K187" s="288"/>
      <c r="L187" s="288">
        <f>K187*F187</f>
        <v>0</v>
      </c>
      <c r="M187" s="288">
        <f>L187</f>
        <v>0</v>
      </c>
    </row>
    <row r="188" spans="1:13">
      <c r="A188" s="307"/>
      <c r="B188" s="286" t="s">
        <v>425</v>
      </c>
      <c r="C188" s="287" t="s">
        <v>416</v>
      </c>
      <c r="D188" s="325" t="s">
        <v>22</v>
      </c>
      <c r="E188" s="285">
        <v>1</v>
      </c>
      <c r="F188" s="289">
        <f>E188*E185</f>
        <v>2</v>
      </c>
      <c r="G188" s="288"/>
      <c r="H188" s="289"/>
      <c r="I188" s="288"/>
      <c r="J188" s="289">
        <f>I188*F188</f>
        <v>0</v>
      </c>
      <c r="K188" s="288"/>
      <c r="L188" s="288"/>
      <c r="M188" s="288">
        <f>J188</f>
        <v>0</v>
      </c>
    </row>
    <row r="189" spans="1:13">
      <c r="A189" s="326"/>
      <c r="B189" s="291"/>
      <c r="C189" s="292" t="s">
        <v>224</v>
      </c>
      <c r="D189" s="326" t="s">
        <v>16</v>
      </c>
      <c r="E189" s="290">
        <v>0.11</v>
      </c>
      <c r="F189" s="294">
        <f>E189*E185</f>
        <v>0.22</v>
      </c>
      <c r="G189" s="293"/>
      <c r="H189" s="294"/>
      <c r="I189" s="293"/>
      <c r="J189" s="294">
        <f>I189*F189</f>
        <v>0</v>
      </c>
      <c r="K189" s="293"/>
      <c r="L189" s="293"/>
      <c r="M189" s="293">
        <f>J189</f>
        <v>0</v>
      </c>
    </row>
    <row r="190" spans="1:13">
      <c r="A190" s="228">
        <v>15</v>
      </c>
      <c r="B190" s="229" t="s">
        <v>110</v>
      </c>
      <c r="C190" s="230" t="s">
        <v>284</v>
      </c>
      <c r="D190" s="231" t="s">
        <v>21</v>
      </c>
      <c r="E190" s="232">
        <v>2</v>
      </c>
      <c r="F190" s="233"/>
      <c r="G190" s="234"/>
      <c r="H190" s="235"/>
      <c r="I190" s="234"/>
      <c r="J190" s="235">
        <f>I190*E190</f>
        <v>0</v>
      </c>
      <c r="K190" s="234"/>
      <c r="L190" s="234"/>
      <c r="M190" s="236">
        <f>J190</f>
        <v>0</v>
      </c>
    </row>
    <row r="191" spans="1:13">
      <c r="A191" s="228">
        <v>16</v>
      </c>
      <c r="B191" s="229" t="s">
        <v>110</v>
      </c>
      <c r="C191" s="230" t="s">
        <v>285</v>
      </c>
      <c r="D191" s="231" t="s">
        <v>21</v>
      </c>
      <c r="E191" s="232">
        <v>3</v>
      </c>
      <c r="F191" s="233"/>
      <c r="G191" s="234"/>
      <c r="H191" s="235"/>
      <c r="I191" s="234"/>
      <c r="J191" s="235">
        <f>I191*E191</f>
        <v>0</v>
      </c>
      <c r="K191" s="234"/>
      <c r="L191" s="234"/>
      <c r="M191" s="236">
        <f>J191</f>
        <v>0</v>
      </c>
    </row>
    <row r="192" spans="1:13" ht="28.5">
      <c r="A192" s="327">
        <v>17</v>
      </c>
      <c r="B192" s="279" t="s">
        <v>286</v>
      </c>
      <c r="C192" s="280" t="s">
        <v>287</v>
      </c>
      <c r="D192" s="328" t="s">
        <v>22</v>
      </c>
      <c r="E192" s="329">
        <v>2</v>
      </c>
      <c r="F192" s="282"/>
      <c r="G192" s="283"/>
      <c r="H192" s="284"/>
      <c r="I192" s="283"/>
      <c r="J192" s="284"/>
      <c r="K192" s="283"/>
      <c r="L192" s="283"/>
      <c r="M192" s="283">
        <f>M193+M194+M195+M196</f>
        <v>0</v>
      </c>
    </row>
    <row r="193" spans="1:13">
      <c r="A193" s="285"/>
      <c r="B193" s="286"/>
      <c r="C193" s="287" t="s">
        <v>12</v>
      </c>
      <c r="D193" s="327" t="s">
        <v>13</v>
      </c>
      <c r="E193" s="285">
        <v>3.02</v>
      </c>
      <c r="F193" s="287">
        <f>E192*E193</f>
        <v>6.04</v>
      </c>
      <c r="G193" s="288"/>
      <c r="H193" s="289">
        <f>G193*F193</f>
        <v>0</v>
      </c>
      <c r="I193" s="288"/>
      <c r="J193" s="289"/>
      <c r="K193" s="288"/>
      <c r="L193" s="288"/>
      <c r="M193" s="288">
        <f>H193</f>
        <v>0</v>
      </c>
    </row>
    <row r="194" spans="1:13">
      <c r="A194" s="285"/>
      <c r="B194" s="286"/>
      <c r="C194" s="287" t="s">
        <v>15</v>
      </c>
      <c r="D194" s="327" t="s">
        <v>16</v>
      </c>
      <c r="E194" s="285">
        <v>0.14000000000000001</v>
      </c>
      <c r="F194" s="287">
        <f>E194*E192</f>
        <v>0.28000000000000003</v>
      </c>
      <c r="G194" s="288"/>
      <c r="H194" s="289"/>
      <c r="I194" s="288"/>
      <c r="J194" s="289"/>
      <c r="K194" s="288"/>
      <c r="L194" s="288">
        <f>F194*K194</f>
        <v>0</v>
      </c>
      <c r="M194" s="288">
        <f>L194</f>
        <v>0</v>
      </c>
    </row>
    <row r="195" spans="1:13">
      <c r="A195" s="285"/>
      <c r="B195" s="286" t="s">
        <v>426</v>
      </c>
      <c r="C195" s="287" t="s">
        <v>427</v>
      </c>
      <c r="D195" s="327" t="s">
        <v>22</v>
      </c>
      <c r="E195" s="285">
        <v>1</v>
      </c>
      <c r="F195" s="287">
        <f>E195*E192</f>
        <v>2</v>
      </c>
      <c r="G195" s="288"/>
      <c r="H195" s="289"/>
      <c r="I195" s="288"/>
      <c r="J195" s="289">
        <f>I195*F195</f>
        <v>0</v>
      </c>
      <c r="K195" s="288"/>
      <c r="L195" s="288"/>
      <c r="M195" s="288">
        <f>J195</f>
        <v>0</v>
      </c>
    </row>
    <row r="196" spans="1:13">
      <c r="A196" s="290"/>
      <c r="B196" s="291"/>
      <c r="C196" s="292" t="s">
        <v>224</v>
      </c>
      <c r="D196" s="330" t="s">
        <v>16</v>
      </c>
      <c r="E196" s="290">
        <v>1.32</v>
      </c>
      <c r="F196" s="326">
        <f>E196*E192</f>
        <v>2.64</v>
      </c>
      <c r="G196" s="293"/>
      <c r="H196" s="294"/>
      <c r="I196" s="293"/>
      <c r="J196" s="294">
        <f>I196*F196</f>
        <v>0</v>
      </c>
      <c r="K196" s="293"/>
      <c r="L196" s="293"/>
      <c r="M196" s="293">
        <f>J196</f>
        <v>0</v>
      </c>
    </row>
    <row r="197" spans="1:13">
      <c r="A197" s="278">
        <v>18</v>
      </c>
      <c r="B197" s="331" t="s">
        <v>288</v>
      </c>
      <c r="C197" s="332" t="s">
        <v>289</v>
      </c>
      <c r="D197" s="321" t="s">
        <v>22</v>
      </c>
      <c r="E197" s="329">
        <v>3</v>
      </c>
      <c r="F197" s="333"/>
      <c r="G197" s="334"/>
      <c r="H197" s="333"/>
      <c r="I197" s="334"/>
      <c r="J197" s="333"/>
      <c r="K197" s="334"/>
      <c r="L197" s="334"/>
      <c r="M197" s="334">
        <f>SUM(M198:M201)</f>
        <v>0</v>
      </c>
    </row>
    <row r="198" spans="1:13">
      <c r="A198" s="285"/>
      <c r="B198" s="286"/>
      <c r="C198" s="285" t="s">
        <v>12</v>
      </c>
      <c r="D198" s="325" t="s">
        <v>13</v>
      </c>
      <c r="E198" s="285">
        <v>2.19</v>
      </c>
      <c r="F198" s="289">
        <f>E197*E198</f>
        <v>6.57</v>
      </c>
      <c r="G198" s="288"/>
      <c r="H198" s="289">
        <f>G198*F198</f>
        <v>0</v>
      </c>
      <c r="I198" s="288"/>
      <c r="J198" s="289"/>
      <c r="K198" s="288"/>
      <c r="L198" s="288"/>
      <c r="M198" s="288">
        <f>H198</f>
        <v>0</v>
      </c>
    </row>
    <row r="199" spans="1:13">
      <c r="A199" s="285"/>
      <c r="B199" s="286"/>
      <c r="C199" s="287" t="s">
        <v>15</v>
      </c>
      <c r="D199" s="325" t="s">
        <v>16</v>
      </c>
      <c r="E199" s="285">
        <v>7.0000000000000007E-2</v>
      </c>
      <c r="F199" s="289">
        <f>E199*E197</f>
        <v>0.21000000000000002</v>
      </c>
      <c r="G199" s="288"/>
      <c r="H199" s="289"/>
      <c r="I199" s="288"/>
      <c r="J199" s="289"/>
      <c r="K199" s="288"/>
      <c r="L199" s="288">
        <f>K199*F199</f>
        <v>0</v>
      </c>
      <c r="M199" s="288">
        <f>L199</f>
        <v>0</v>
      </c>
    </row>
    <row r="200" spans="1:13">
      <c r="A200" s="285"/>
      <c r="B200" s="286" t="s">
        <v>428</v>
      </c>
      <c r="C200" s="287" t="s">
        <v>290</v>
      </c>
      <c r="D200" s="325" t="s">
        <v>22</v>
      </c>
      <c r="E200" s="285">
        <v>1</v>
      </c>
      <c r="F200" s="289">
        <f>E200*E197</f>
        <v>3</v>
      </c>
      <c r="G200" s="288"/>
      <c r="H200" s="289"/>
      <c r="I200" s="288"/>
      <c r="J200" s="289">
        <f>I200*F200</f>
        <v>0</v>
      </c>
      <c r="K200" s="288"/>
      <c r="L200" s="288"/>
      <c r="M200" s="288">
        <f>J200</f>
        <v>0</v>
      </c>
    </row>
    <row r="201" spans="1:13">
      <c r="A201" s="290"/>
      <c r="B201" s="291"/>
      <c r="C201" s="292" t="s">
        <v>224</v>
      </c>
      <c r="D201" s="326" t="s">
        <v>16</v>
      </c>
      <c r="E201" s="290">
        <v>0.37</v>
      </c>
      <c r="F201" s="294">
        <f>E201*E197</f>
        <v>1.1099999999999999</v>
      </c>
      <c r="G201" s="293"/>
      <c r="H201" s="294"/>
      <c r="I201" s="293"/>
      <c r="J201" s="294">
        <f>I201*F201</f>
        <v>0</v>
      </c>
      <c r="K201" s="293"/>
      <c r="L201" s="293"/>
      <c r="M201" s="293">
        <f>J201</f>
        <v>0</v>
      </c>
    </row>
    <row r="202" spans="1:13">
      <c r="A202" s="335"/>
      <c r="B202" s="336"/>
      <c r="C202" s="335" t="s">
        <v>78</v>
      </c>
      <c r="D202" s="335"/>
      <c r="E202" s="335"/>
      <c r="F202" s="337"/>
      <c r="G202" s="337"/>
      <c r="H202" s="338">
        <f>SUM(H11:H201)</f>
        <v>0</v>
      </c>
      <c r="I202" s="338"/>
      <c r="J202" s="338">
        <f>SUM(J11:J201)</f>
        <v>0</v>
      </c>
      <c r="K202" s="338"/>
      <c r="L202" s="338">
        <f>SUM(L11:L201)</f>
        <v>0</v>
      </c>
      <c r="M202" s="338">
        <f>L202+J202+H202</f>
        <v>0</v>
      </c>
    </row>
    <row r="203" spans="1:13" s="181" customFormat="1" ht="12.75">
      <c r="A203" s="339"/>
      <c r="B203" s="339"/>
      <c r="C203" s="339" t="s">
        <v>213</v>
      </c>
      <c r="D203" s="340">
        <v>0.03</v>
      </c>
      <c r="E203" s="339"/>
      <c r="F203" s="341"/>
      <c r="G203" s="341"/>
      <c r="H203" s="342"/>
      <c r="I203" s="342"/>
      <c r="J203" s="342"/>
      <c r="K203" s="342"/>
      <c r="L203" s="342"/>
      <c r="M203" s="342">
        <f>J202*D203</f>
        <v>0</v>
      </c>
    </row>
    <row r="204" spans="1:13" s="181" customFormat="1" ht="12.75">
      <c r="A204" s="339"/>
      <c r="B204" s="339"/>
      <c r="C204" s="343" t="s">
        <v>33</v>
      </c>
      <c r="D204" s="339"/>
      <c r="E204" s="339"/>
      <c r="F204" s="341"/>
      <c r="G204" s="341"/>
      <c r="H204" s="342"/>
      <c r="I204" s="342"/>
      <c r="J204" s="342"/>
      <c r="K204" s="342"/>
      <c r="L204" s="342"/>
      <c r="M204" s="342">
        <f>M203+M202</f>
        <v>0</v>
      </c>
    </row>
    <row r="205" spans="1:13">
      <c r="A205" s="335"/>
      <c r="B205" s="336"/>
      <c r="C205" s="344" t="s">
        <v>77</v>
      </c>
      <c r="D205" s="345">
        <v>0.12</v>
      </c>
      <c r="E205" s="345"/>
      <c r="F205" s="346"/>
      <c r="G205" s="346"/>
      <c r="H205" s="347"/>
      <c r="I205" s="347"/>
      <c r="J205" s="347"/>
      <c r="K205" s="347"/>
      <c r="L205" s="347"/>
      <c r="M205" s="347">
        <f>M204*D205</f>
        <v>0</v>
      </c>
    </row>
    <row r="206" spans="1:13">
      <c r="A206" s="335"/>
      <c r="B206" s="336"/>
      <c r="C206" s="348" t="s">
        <v>33</v>
      </c>
      <c r="D206" s="349"/>
      <c r="E206" s="349"/>
      <c r="F206" s="338"/>
      <c r="G206" s="338"/>
      <c r="H206" s="338"/>
      <c r="I206" s="338"/>
      <c r="J206" s="338"/>
      <c r="K206" s="338"/>
      <c r="L206" s="338"/>
      <c r="M206" s="338">
        <f>M205+M204</f>
        <v>0</v>
      </c>
    </row>
    <row r="207" spans="1:13">
      <c r="A207" s="350"/>
      <c r="B207" s="350"/>
      <c r="C207" s="351" t="s">
        <v>53</v>
      </c>
      <c r="D207" s="352"/>
      <c r="E207" s="352"/>
      <c r="F207" s="352"/>
      <c r="G207" s="353"/>
      <c r="H207" s="353"/>
      <c r="I207" s="353"/>
      <c r="J207" s="353"/>
      <c r="K207" s="353"/>
      <c r="L207" s="353"/>
      <c r="M207" s="353"/>
    </row>
    <row r="208" spans="1:13" ht="27">
      <c r="A208" s="354">
        <v>1</v>
      </c>
      <c r="B208" s="355" t="s">
        <v>443</v>
      </c>
      <c r="C208" s="356" t="s">
        <v>445</v>
      </c>
      <c r="D208" s="357" t="s">
        <v>291</v>
      </c>
      <c r="E208" s="358">
        <v>1</v>
      </c>
      <c r="F208" s="359"/>
      <c r="G208" s="360"/>
      <c r="H208" s="361"/>
      <c r="I208" s="362"/>
      <c r="J208" s="362"/>
      <c r="K208" s="362"/>
      <c r="L208" s="362"/>
      <c r="M208" s="363">
        <f>SUM(M209:M213)</f>
        <v>0</v>
      </c>
    </row>
    <row r="209" spans="1:13">
      <c r="A209" s="364"/>
      <c r="B209" s="355"/>
      <c r="C209" s="365" t="s">
        <v>34</v>
      </c>
      <c r="D209" s="366" t="s">
        <v>25</v>
      </c>
      <c r="E209" s="367">
        <v>13.7</v>
      </c>
      <c r="F209" s="368">
        <f>E208*E209</f>
        <v>13.7</v>
      </c>
      <c r="G209" s="368"/>
      <c r="H209" s="368">
        <f>F209*G209</f>
        <v>0</v>
      </c>
      <c r="I209" s="368"/>
      <c r="J209" s="368"/>
      <c r="K209" s="368"/>
      <c r="L209" s="368"/>
      <c r="M209" s="368">
        <f>J209+H209+L209</f>
        <v>0</v>
      </c>
    </row>
    <row r="210" spans="1:13">
      <c r="A210" s="364"/>
      <c r="B210" s="355"/>
      <c r="C210" s="365" t="s">
        <v>294</v>
      </c>
      <c r="D210" s="366" t="s">
        <v>16</v>
      </c>
      <c r="E210" s="367">
        <v>1.3</v>
      </c>
      <c r="F210" s="368">
        <f>E208*E210</f>
        <v>1.3</v>
      </c>
      <c r="G210" s="369"/>
      <c r="H210" s="368"/>
      <c r="I210" s="368"/>
      <c r="J210" s="368"/>
      <c r="K210" s="368"/>
      <c r="L210" s="368">
        <f>F210*K210</f>
        <v>0</v>
      </c>
      <c r="M210" s="368">
        <f>J210+H210+L210</f>
        <v>0</v>
      </c>
    </row>
    <row r="211" spans="1:13">
      <c r="A211" s="364"/>
      <c r="B211" s="355"/>
      <c r="C211" s="370" t="s">
        <v>329</v>
      </c>
      <c r="D211" s="366"/>
      <c r="E211" s="367"/>
      <c r="F211" s="368"/>
      <c r="G211" s="369"/>
      <c r="H211" s="368"/>
      <c r="I211" s="368"/>
      <c r="J211" s="368"/>
      <c r="K211" s="368"/>
      <c r="L211" s="368"/>
      <c r="M211" s="368"/>
    </row>
    <row r="212" spans="1:13">
      <c r="A212" s="364"/>
      <c r="B212" s="355" t="s">
        <v>505</v>
      </c>
      <c r="C212" s="371" t="s">
        <v>446</v>
      </c>
      <c r="D212" s="372" t="s">
        <v>291</v>
      </c>
      <c r="E212" s="367">
        <v>1</v>
      </c>
      <c r="F212" s="368">
        <f>E208*E212</f>
        <v>1</v>
      </c>
      <c r="G212" s="368"/>
      <c r="H212" s="368"/>
      <c r="I212" s="368"/>
      <c r="J212" s="368">
        <f>F212*I212</f>
        <v>0</v>
      </c>
      <c r="K212" s="368"/>
      <c r="L212" s="368"/>
      <c r="M212" s="368">
        <f>J212+H212+L212</f>
        <v>0</v>
      </c>
    </row>
    <row r="213" spans="1:13">
      <c r="A213" s="373"/>
      <c r="B213" s="374"/>
      <c r="C213" s="373" t="s">
        <v>444</v>
      </c>
      <c r="D213" s="375" t="s">
        <v>16</v>
      </c>
      <c r="E213" s="4">
        <v>3.24</v>
      </c>
      <c r="F213" s="376">
        <f>E213*E208</f>
        <v>3.24</v>
      </c>
      <c r="G213" s="4"/>
      <c r="H213" s="376"/>
      <c r="I213" s="4"/>
      <c r="J213" s="376">
        <f>F213*I213</f>
        <v>0</v>
      </c>
      <c r="K213" s="4"/>
      <c r="L213" s="376"/>
      <c r="M213" s="4">
        <f>J213</f>
        <v>0</v>
      </c>
    </row>
    <row r="214" spans="1:13">
      <c r="A214" s="377">
        <v>2</v>
      </c>
      <c r="B214" s="378" t="s">
        <v>367</v>
      </c>
      <c r="C214" s="379" t="s">
        <v>442</v>
      </c>
      <c r="D214" s="380" t="s">
        <v>303</v>
      </c>
      <c r="E214" s="379">
        <v>3</v>
      </c>
      <c r="F214" s="380"/>
      <c r="G214" s="381"/>
      <c r="H214" s="382"/>
      <c r="I214" s="381"/>
      <c r="J214" s="382"/>
      <c r="K214" s="381"/>
      <c r="L214" s="382"/>
      <c r="M214" s="383">
        <f>SUM(M216:M219)</f>
        <v>0</v>
      </c>
    </row>
    <row r="215" spans="1:13">
      <c r="A215" s="377"/>
      <c r="B215" s="378"/>
      <c r="C215" s="379" t="s">
        <v>368</v>
      </c>
      <c r="D215" s="380"/>
      <c r="E215" s="379"/>
      <c r="F215" s="379"/>
      <c r="G215" s="384"/>
      <c r="H215" s="382"/>
      <c r="I215" s="381"/>
      <c r="J215" s="382"/>
      <c r="K215" s="381"/>
      <c r="L215" s="382"/>
      <c r="M215" s="381"/>
    </row>
    <row r="216" spans="1:13">
      <c r="A216" s="377"/>
      <c r="B216" s="385"/>
      <c r="C216" s="377" t="s">
        <v>12</v>
      </c>
      <c r="D216" s="385" t="s">
        <v>13</v>
      </c>
      <c r="E216" s="377">
        <v>3.8</v>
      </c>
      <c r="F216" s="378">
        <f>E214*E216</f>
        <v>11.399999999999999</v>
      </c>
      <c r="G216" s="386"/>
      <c r="H216" s="387">
        <f>F216*G216</f>
        <v>0</v>
      </c>
      <c r="I216" s="388"/>
      <c r="J216" s="389"/>
      <c r="K216" s="388"/>
      <c r="L216" s="389"/>
      <c r="M216" s="388">
        <f>H216</f>
        <v>0</v>
      </c>
    </row>
    <row r="217" spans="1:13">
      <c r="A217" s="377"/>
      <c r="B217" s="385"/>
      <c r="C217" s="377" t="s">
        <v>15</v>
      </c>
      <c r="D217" s="385" t="s">
        <v>16</v>
      </c>
      <c r="E217" s="377">
        <v>0.08</v>
      </c>
      <c r="F217" s="378">
        <f>E214*E217</f>
        <v>0.24</v>
      </c>
      <c r="G217" s="388"/>
      <c r="H217" s="389"/>
      <c r="I217" s="388"/>
      <c r="J217" s="389"/>
      <c r="K217" s="388"/>
      <c r="L217" s="389">
        <f>K217*F217</f>
        <v>0</v>
      </c>
      <c r="M217" s="388">
        <f>L217</f>
        <v>0</v>
      </c>
    </row>
    <row r="218" spans="1:13" ht="28.5">
      <c r="A218" s="390"/>
      <c r="B218" s="391" t="s">
        <v>504</v>
      </c>
      <c r="C218" s="392" t="s">
        <v>369</v>
      </c>
      <c r="D218" s="393" t="s">
        <v>303</v>
      </c>
      <c r="E218" s="390">
        <v>1</v>
      </c>
      <c r="F218" s="394">
        <f>E214*E218</f>
        <v>3</v>
      </c>
      <c r="G218" s="395"/>
      <c r="H218" s="396"/>
      <c r="I218" s="395"/>
      <c r="J218" s="397">
        <f>F218*I218</f>
        <v>0</v>
      </c>
      <c r="K218" s="395"/>
      <c r="L218" s="396"/>
      <c r="M218" s="395">
        <f>J218</f>
        <v>0</v>
      </c>
    </row>
    <row r="219" spans="1:13">
      <c r="A219" s="398"/>
      <c r="B219" s="399"/>
      <c r="C219" s="398" t="s">
        <v>17</v>
      </c>
      <c r="D219" s="399" t="s">
        <v>16</v>
      </c>
      <c r="E219" s="398">
        <v>1.76</v>
      </c>
      <c r="F219" s="399">
        <f>E214*E219</f>
        <v>5.28</v>
      </c>
      <c r="G219" s="400"/>
      <c r="H219" s="401"/>
      <c r="I219" s="400"/>
      <c r="J219" s="401">
        <f>F219*I219</f>
        <v>0</v>
      </c>
      <c r="K219" s="400"/>
      <c r="L219" s="401"/>
      <c r="M219" s="400">
        <f>J219</f>
        <v>0</v>
      </c>
    </row>
    <row r="220" spans="1:13">
      <c r="A220" s="402"/>
      <c r="B220" s="402"/>
      <c r="C220" s="403" t="s">
        <v>11</v>
      </c>
      <c r="D220" s="403"/>
      <c r="E220" s="404"/>
      <c r="F220" s="404"/>
      <c r="G220" s="404"/>
      <c r="H220" s="404">
        <f>SUM(H209:H219)</f>
        <v>0</v>
      </c>
      <c r="I220" s="404"/>
      <c r="J220" s="404">
        <f>SUM(J209:J219)</f>
        <v>0</v>
      </c>
      <c r="K220" s="404"/>
      <c r="L220" s="404">
        <f>SUM(L209:L219)</f>
        <v>0</v>
      </c>
      <c r="M220" s="404">
        <f>L220+J220+H220</f>
        <v>0</v>
      </c>
    </row>
    <row r="221" spans="1:13" s="181" customFormat="1" ht="12.75">
      <c r="A221" s="339"/>
      <c r="B221" s="339"/>
      <c r="C221" s="339" t="s">
        <v>213</v>
      </c>
      <c r="D221" s="340">
        <v>0.03</v>
      </c>
      <c r="E221" s="339"/>
      <c r="F221" s="341"/>
      <c r="G221" s="341"/>
      <c r="H221" s="342"/>
      <c r="I221" s="342"/>
      <c r="J221" s="342"/>
      <c r="K221" s="342"/>
      <c r="L221" s="342"/>
      <c r="M221" s="342">
        <f>J220*D221</f>
        <v>0</v>
      </c>
    </row>
    <row r="222" spans="1:13" s="181" customFormat="1" ht="12.75">
      <c r="A222" s="339"/>
      <c r="B222" s="339"/>
      <c r="C222" s="343" t="s">
        <v>33</v>
      </c>
      <c r="D222" s="339"/>
      <c r="E222" s="339"/>
      <c r="F222" s="341"/>
      <c r="G222" s="341"/>
      <c r="H222" s="342"/>
      <c r="I222" s="342"/>
      <c r="J222" s="342"/>
      <c r="K222" s="342"/>
      <c r="L222" s="342"/>
      <c r="M222" s="342">
        <f>M221+J220</f>
        <v>0</v>
      </c>
    </row>
    <row r="223" spans="1:13">
      <c r="A223" s="405"/>
      <c r="B223" s="406"/>
      <c r="C223" s="407" t="s">
        <v>327</v>
      </c>
      <c r="D223" s="408">
        <v>0.68</v>
      </c>
      <c r="E223" s="383"/>
      <c r="F223" s="409"/>
      <c r="G223" s="383"/>
      <c r="H223" s="409"/>
      <c r="I223" s="383"/>
      <c r="J223" s="409"/>
      <c r="K223" s="383"/>
      <c r="L223" s="409"/>
      <c r="M223" s="353">
        <f>H220*0.68</f>
        <v>0</v>
      </c>
    </row>
    <row r="224" spans="1:13">
      <c r="A224" s="350"/>
      <c r="B224" s="410"/>
      <c r="C224" s="411" t="s">
        <v>11</v>
      </c>
      <c r="D224" s="412"/>
      <c r="E224" s="353"/>
      <c r="F224" s="413"/>
      <c r="G224" s="353"/>
      <c r="H224" s="413"/>
      <c r="I224" s="353"/>
      <c r="J224" s="413"/>
      <c r="K224" s="353"/>
      <c r="L224" s="413"/>
      <c r="M224" s="353">
        <f>M223+M222</f>
        <v>0</v>
      </c>
    </row>
    <row r="225" spans="1:13">
      <c r="A225" s="350"/>
      <c r="B225" s="410"/>
      <c r="C225" s="411" t="s">
        <v>402</v>
      </c>
      <c r="D225" s="412"/>
      <c r="E225" s="353"/>
      <c r="F225" s="413"/>
      <c r="G225" s="353"/>
      <c r="H225" s="413"/>
      <c r="I225" s="353"/>
      <c r="J225" s="413"/>
      <c r="K225" s="353"/>
      <c r="L225" s="413"/>
      <c r="M225" s="353">
        <f>M224+M206</f>
        <v>0</v>
      </c>
    </row>
    <row r="226" spans="1:13">
      <c r="A226" s="414"/>
      <c r="B226" s="415"/>
      <c r="C226" s="344" t="s">
        <v>81</v>
      </c>
      <c r="D226" s="345">
        <v>0.08</v>
      </c>
      <c r="E226" s="416"/>
      <c r="F226" s="347"/>
      <c r="G226" s="347"/>
      <c r="H226" s="347"/>
      <c r="I226" s="347"/>
      <c r="J226" s="347"/>
      <c r="K226" s="347"/>
      <c r="L226" s="347"/>
      <c r="M226" s="338">
        <f>(M225-J212)*0.08</f>
        <v>0</v>
      </c>
    </row>
    <row r="227" spans="1:13">
      <c r="A227" s="335"/>
      <c r="B227" s="336"/>
      <c r="C227" s="348" t="s">
        <v>33</v>
      </c>
      <c r="D227" s="349"/>
      <c r="E227" s="349"/>
      <c r="F227" s="338"/>
      <c r="G227" s="338"/>
      <c r="H227" s="338"/>
      <c r="I227" s="338"/>
      <c r="J227" s="338"/>
      <c r="K227" s="338"/>
      <c r="L227" s="338"/>
      <c r="M227" s="338">
        <f>M226+M225</f>
        <v>0</v>
      </c>
    </row>
    <row r="228" spans="1:13">
      <c r="A228" s="339"/>
      <c r="B228" s="339"/>
      <c r="C228" s="417" t="s">
        <v>199</v>
      </c>
      <c r="D228" s="340">
        <v>0.03</v>
      </c>
      <c r="E228" s="340"/>
      <c r="F228" s="418"/>
      <c r="G228" s="418"/>
      <c r="H228" s="419"/>
      <c r="I228" s="419"/>
      <c r="J228" s="419"/>
      <c r="K228" s="419"/>
      <c r="L228" s="419"/>
      <c r="M228" s="342">
        <f>M227*D228</f>
        <v>0</v>
      </c>
    </row>
    <row r="229" spans="1:13">
      <c r="A229" s="339"/>
      <c r="B229" s="339"/>
      <c r="C229" s="420" t="s">
        <v>33</v>
      </c>
      <c r="D229" s="421"/>
      <c r="E229" s="421"/>
      <c r="F229" s="422"/>
      <c r="G229" s="422"/>
      <c r="H229" s="342"/>
      <c r="I229" s="342"/>
      <c r="J229" s="342"/>
      <c r="K229" s="342"/>
      <c r="L229" s="342"/>
      <c r="M229" s="342">
        <f>M228+M227</f>
        <v>0</v>
      </c>
    </row>
    <row r="230" spans="1:13">
      <c r="A230" s="423"/>
      <c r="B230" s="423"/>
      <c r="C230" s="417" t="s">
        <v>200</v>
      </c>
      <c r="D230" s="340">
        <v>0.18</v>
      </c>
      <c r="E230" s="424"/>
      <c r="F230" s="425"/>
      <c r="G230" s="425"/>
      <c r="H230" s="419"/>
      <c r="I230" s="419"/>
      <c r="J230" s="419"/>
      <c r="K230" s="419"/>
      <c r="L230" s="419"/>
      <c r="M230" s="342">
        <f>M229*D230</f>
        <v>0</v>
      </c>
    </row>
    <row r="231" spans="1:13">
      <c r="A231" s="339"/>
      <c r="B231" s="339"/>
      <c r="C231" s="420" t="s">
        <v>201</v>
      </c>
      <c r="D231" s="421"/>
      <c r="E231" s="421"/>
      <c r="F231" s="422"/>
      <c r="G231" s="422"/>
      <c r="H231" s="342"/>
      <c r="I231" s="342"/>
      <c r="J231" s="342"/>
      <c r="K231" s="342"/>
      <c r="L231" s="342"/>
      <c r="M231" s="342">
        <f>M230+M229</f>
        <v>0</v>
      </c>
    </row>
    <row r="232" spans="1:13">
      <c r="A232" s="426"/>
      <c r="B232" s="427"/>
      <c r="C232" s="208"/>
      <c r="D232" s="208"/>
      <c r="E232" s="208"/>
      <c r="F232" s="208"/>
      <c r="G232" s="208"/>
      <c r="H232" s="208"/>
      <c r="I232" s="208"/>
      <c r="J232" s="208"/>
      <c r="K232" s="208"/>
      <c r="L232" s="208"/>
      <c r="M232" s="208"/>
    </row>
    <row r="233" spans="1:13">
      <c r="B233" s="1461" t="s">
        <v>779</v>
      </c>
      <c r="C233" s="1461"/>
    </row>
    <row r="234" spans="1:13" ht="30.75" customHeight="1">
      <c r="B234" s="1462" t="s">
        <v>780</v>
      </c>
      <c r="C234" s="1462"/>
    </row>
  </sheetData>
  <mergeCells count="16">
    <mergeCell ref="A1:M1"/>
    <mergeCell ref="A6:A7"/>
    <mergeCell ref="C6:C7"/>
    <mergeCell ref="D6:D7"/>
    <mergeCell ref="F6:F7"/>
    <mergeCell ref="G6:H6"/>
    <mergeCell ref="I6:J6"/>
    <mergeCell ref="K6:L6"/>
    <mergeCell ref="A2:M2"/>
    <mergeCell ref="A3:M3"/>
    <mergeCell ref="G4:K4"/>
    <mergeCell ref="B233:C233"/>
    <mergeCell ref="B234:C234"/>
    <mergeCell ref="I5:K5"/>
    <mergeCell ref="M6:M7"/>
    <mergeCell ref="A9:M9"/>
  </mergeCells>
  <pageMargins left="0.25" right="0.25" top="0.75" bottom="0.75" header="0.3" footer="0.3"/>
  <pageSetup paperSize="9" scale="94" orientation="landscape" horizontalDpi="4294967293"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M195"/>
  <sheetViews>
    <sheetView view="pageBreakPreview" zoomScaleNormal="100" zoomScaleSheetLayoutView="100" workbookViewId="0">
      <selection activeCell="Q8" sqref="Q8"/>
    </sheetView>
  </sheetViews>
  <sheetFormatPr defaultColWidth="10.42578125" defaultRowHeight="15"/>
  <cols>
    <col min="1" max="1" width="3.85546875" style="428" customWidth="1"/>
    <col min="2" max="2" width="10" style="594" customWidth="1"/>
    <col min="3" max="3" width="47.5703125" style="201" customWidth="1"/>
    <col min="4" max="4" width="7.7109375" style="201" bestFit="1" customWidth="1"/>
    <col min="5" max="5" width="10" style="201" customWidth="1"/>
    <col min="6" max="6" width="9.140625" style="201" customWidth="1"/>
    <col min="7" max="7" width="8" style="201" customWidth="1"/>
    <col min="8" max="8" width="10.42578125" style="201" customWidth="1"/>
    <col min="9" max="9" width="10.28515625" style="201" customWidth="1"/>
    <col min="10" max="10" width="9.140625" style="201" customWidth="1"/>
    <col min="11" max="11" width="7.140625" style="201" customWidth="1"/>
    <col min="12" max="12" width="8.140625" style="201" customWidth="1"/>
    <col min="13" max="13" width="10.7109375" style="201" customWidth="1"/>
    <col min="14" max="20" width="10.140625" style="201" customWidth="1"/>
    <col min="21" max="16384" width="10.42578125" style="201"/>
  </cols>
  <sheetData>
    <row r="1" spans="1:13" s="180" customFormat="1" ht="27" customHeight="1">
      <c r="A1" s="1479" t="s">
        <v>101</v>
      </c>
      <c r="B1" s="1479"/>
      <c r="C1" s="1479"/>
      <c r="D1" s="1479"/>
      <c r="E1" s="1479"/>
      <c r="F1" s="1479"/>
      <c r="G1" s="1479"/>
      <c r="H1" s="1479"/>
      <c r="I1" s="1479"/>
      <c r="J1" s="1479"/>
      <c r="K1" s="1479"/>
      <c r="L1" s="1479"/>
      <c r="M1" s="1479"/>
    </row>
    <row r="2" spans="1:13" s="180" customFormat="1" ht="18" customHeight="1">
      <c r="A2" s="1479" t="s">
        <v>513</v>
      </c>
      <c r="B2" s="1479"/>
      <c r="C2" s="1479"/>
      <c r="D2" s="1479"/>
      <c r="E2" s="1479"/>
      <c r="F2" s="1479"/>
      <c r="G2" s="1479"/>
      <c r="H2" s="1479"/>
      <c r="I2" s="1479"/>
      <c r="J2" s="1479"/>
      <c r="K2" s="1479"/>
      <c r="L2" s="1479"/>
      <c r="M2" s="1479"/>
    </row>
    <row r="3" spans="1:13" s="180" customFormat="1" ht="18">
      <c r="A3" s="183"/>
      <c r="B3" s="430"/>
      <c r="C3" s="1484" t="s">
        <v>35</v>
      </c>
      <c r="D3" s="1485"/>
      <c r="E3" s="1485"/>
      <c r="F3" s="1485"/>
      <c r="G3" s="1485"/>
      <c r="H3" s="1485"/>
      <c r="I3" s="1485"/>
      <c r="J3" s="1485"/>
      <c r="K3" s="1485"/>
      <c r="L3" s="1485"/>
      <c r="M3" s="1089"/>
    </row>
    <row r="4" spans="1:13" s="189" customFormat="1" ht="18.75" customHeight="1">
      <c r="A4" s="185"/>
      <c r="B4" s="431"/>
      <c r="C4" s="187"/>
      <c r="D4" s="188"/>
      <c r="E4" s="188"/>
      <c r="F4" s="188"/>
      <c r="G4" s="1465" t="s">
        <v>80</v>
      </c>
      <c r="H4" s="1465"/>
      <c r="I4" s="1465"/>
      <c r="J4" s="1465"/>
      <c r="K4" s="1465"/>
      <c r="L4" s="432">
        <f>M192/1000</f>
        <v>0</v>
      </c>
      <c r="M4" s="191" t="s">
        <v>79</v>
      </c>
    </row>
    <row r="5" spans="1:13" s="189" customFormat="1" ht="16.5">
      <c r="A5" s="192"/>
      <c r="B5" s="433"/>
      <c r="C5" s="194"/>
      <c r="D5" s="195"/>
      <c r="E5" s="195"/>
      <c r="F5" s="195"/>
      <c r="G5" s="195"/>
      <c r="H5" s="1466" t="s">
        <v>82</v>
      </c>
      <c r="I5" s="1466"/>
      <c r="J5" s="1466"/>
      <c r="K5" s="1466"/>
      <c r="L5" s="197">
        <f>H182/1000</f>
        <v>0</v>
      </c>
      <c r="M5" s="198" t="s">
        <v>83</v>
      </c>
    </row>
    <row r="6" spans="1:13" ht="30" customHeight="1">
      <c r="A6" s="1480" t="s">
        <v>6</v>
      </c>
      <c r="B6" s="434"/>
      <c r="C6" s="1481" t="s">
        <v>214</v>
      </c>
      <c r="D6" s="1482" t="s">
        <v>215</v>
      </c>
      <c r="E6" s="200"/>
      <c r="F6" s="1482" t="s">
        <v>216</v>
      </c>
      <c r="G6" s="1481" t="s">
        <v>217</v>
      </c>
      <c r="H6" s="1481"/>
      <c r="I6" s="1481" t="s">
        <v>218</v>
      </c>
      <c r="J6" s="1481"/>
      <c r="K6" s="1481" t="s">
        <v>524</v>
      </c>
      <c r="L6" s="1481"/>
      <c r="M6" s="1477" t="s">
        <v>11</v>
      </c>
    </row>
    <row r="7" spans="1:13" ht="27">
      <c r="A7" s="1480"/>
      <c r="B7" s="435"/>
      <c r="C7" s="1481"/>
      <c r="D7" s="1482"/>
      <c r="E7" s="203"/>
      <c r="F7" s="1482"/>
      <c r="G7" s="204" t="s">
        <v>220</v>
      </c>
      <c r="H7" s="1088" t="s">
        <v>11</v>
      </c>
      <c r="I7" s="204" t="s">
        <v>220</v>
      </c>
      <c r="J7" s="1088" t="s">
        <v>11</v>
      </c>
      <c r="K7" s="204" t="s">
        <v>220</v>
      </c>
      <c r="L7" s="1088" t="s">
        <v>11</v>
      </c>
      <c r="M7" s="1477"/>
    </row>
    <row r="8" spans="1:13" s="208" customFormat="1" ht="15.75" customHeight="1">
      <c r="A8" s="205" t="s">
        <v>70</v>
      </c>
      <c r="B8" s="436">
        <v>2</v>
      </c>
      <c r="C8" s="205">
        <v>3</v>
      </c>
      <c r="D8" s="206">
        <v>4</v>
      </c>
      <c r="E8" s="206">
        <v>5</v>
      </c>
      <c r="F8" s="206">
        <v>6</v>
      </c>
      <c r="G8" s="205">
        <v>7</v>
      </c>
      <c r="H8" s="207">
        <v>8</v>
      </c>
      <c r="I8" s="204" t="s">
        <v>221</v>
      </c>
      <c r="J8" s="207">
        <v>10</v>
      </c>
      <c r="K8" s="205">
        <v>11</v>
      </c>
      <c r="L8" s="207">
        <v>12</v>
      </c>
      <c r="M8" s="207">
        <v>13</v>
      </c>
    </row>
    <row r="9" spans="1:13">
      <c r="A9" s="209"/>
      <c r="B9" s="437"/>
      <c r="C9" s="209" t="s">
        <v>292</v>
      </c>
      <c r="D9" s="270"/>
      <c r="E9" s="270"/>
      <c r="F9" s="270"/>
      <c r="G9" s="270"/>
      <c r="H9" s="270"/>
      <c r="I9" s="270"/>
      <c r="J9" s="270"/>
      <c r="K9" s="270"/>
      <c r="L9" s="270"/>
      <c r="M9" s="270"/>
    </row>
    <row r="10" spans="1:13" ht="30.75">
      <c r="A10" s="438">
        <v>1</v>
      </c>
      <c r="B10" s="1300" t="s">
        <v>716</v>
      </c>
      <c r="C10" s="439" t="s">
        <v>544</v>
      </c>
      <c r="D10" s="440" t="s">
        <v>255</v>
      </c>
      <c r="E10" s="441">
        <v>100</v>
      </c>
      <c r="F10" s="442"/>
      <c r="G10" s="443"/>
      <c r="H10" s="443"/>
      <c r="I10" s="443"/>
      <c r="J10" s="443"/>
      <c r="K10" s="443"/>
      <c r="L10" s="443"/>
      <c r="M10" s="443">
        <f>SUM(M11:M14)</f>
        <v>0</v>
      </c>
    </row>
    <row r="11" spans="1:13">
      <c r="A11" s="444"/>
      <c r="B11" s="445"/>
      <c r="C11" s="446" t="s">
        <v>293</v>
      </c>
      <c r="D11" s="444" t="s">
        <v>25</v>
      </c>
      <c r="E11" s="444">
        <v>0.13900000000000001</v>
      </c>
      <c r="F11" s="447">
        <f>E10*E11</f>
        <v>13.900000000000002</v>
      </c>
      <c r="G11" s="447"/>
      <c r="H11" s="447">
        <f>F11*G11</f>
        <v>0</v>
      </c>
      <c r="I11" s="447"/>
      <c r="J11" s="447"/>
      <c r="K11" s="447"/>
      <c r="L11" s="447"/>
      <c r="M11" s="447">
        <f>J11+H11+L11</f>
        <v>0</v>
      </c>
    </row>
    <row r="12" spans="1:13">
      <c r="A12" s="444"/>
      <c r="B12" s="448"/>
      <c r="C12" s="446" t="s">
        <v>294</v>
      </c>
      <c r="D12" s="444" t="s">
        <v>16</v>
      </c>
      <c r="E12" s="444">
        <v>0</v>
      </c>
      <c r="F12" s="447">
        <f>E10*E12</f>
        <v>0</v>
      </c>
      <c r="G12" s="447"/>
      <c r="H12" s="447"/>
      <c r="I12" s="447"/>
      <c r="J12" s="447"/>
      <c r="K12" s="447"/>
      <c r="L12" s="447">
        <f>F12*K12</f>
        <v>0</v>
      </c>
      <c r="M12" s="447">
        <f>J12+H12+L12</f>
        <v>0</v>
      </c>
    </row>
    <row r="13" spans="1:13" ht="28.5">
      <c r="A13" s="444"/>
      <c r="B13" s="449" t="s">
        <v>546</v>
      </c>
      <c r="C13" s="450" t="s">
        <v>545</v>
      </c>
      <c r="D13" s="444" t="s">
        <v>255</v>
      </c>
      <c r="E13" s="444">
        <v>1.02</v>
      </c>
      <c r="F13" s="447">
        <f>E10*E13</f>
        <v>102</v>
      </c>
      <c r="G13" s="447"/>
      <c r="H13" s="447"/>
      <c r="I13" s="447"/>
      <c r="J13" s="447">
        <f>F13*I13</f>
        <v>0</v>
      </c>
      <c r="K13" s="447"/>
      <c r="L13" s="447"/>
      <c r="M13" s="447">
        <f>J13+H13+L13</f>
        <v>0</v>
      </c>
    </row>
    <row r="14" spans="1:13">
      <c r="A14" s="451"/>
      <c r="B14" s="452"/>
      <c r="C14" s="453" t="s">
        <v>296</v>
      </c>
      <c r="D14" s="451" t="s">
        <v>16</v>
      </c>
      <c r="E14" s="451">
        <v>9.7000000000000003E-3</v>
      </c>
      <c r="F14" s="454">
        <f>E10*E14</f>
        <v>0.97</v>
      </c>
      <c r="G14" s="454"/>
      <c r="H14" s="454"/>
      <c r="I14" s="454"/>
      <c r="J14" s="454">
        <f>F14*I14</f>
        <v>0</v>
      </c>
      <c r="K14" s="454"/>
      <c r="L14" s="454"/>
      <c r="M14" s="454">
        <f>J14+H14+L14</f>
        <v>0</v>
      </c>
    </row>
    <row r="15" spans="1:13" ht="30.75">
      <c r="A15" s="438">
        <v>2</v>
      </c>
      <c r="B15" s="1300" t="s">
        <v>716</v>
      </c>
      <c r="C15" s="455" t="s">
        <v>547</v>
      </c>
      <c r="D15" s="440" t="s">
        <v>255</v>
      </c>
      <c r="E15" s="441">
        <v>100</v>
      </c>
      <c r="F15" s="442"/>
      <c r="G15" s="443"/>
      <c r="H15" s="443"/>
      <c r="I15" s="443"/>
      <c r="J15" s="443"/>
      <c r="K15" s="443"/>
      <c r="L15" s="443"/>
      <c r="M15" s="443">
        <f>SUM(M16:M19)</f>
        <v>0</v>
      </c>
    </row>
    <row r="16" spans="1:13">
      <c r="A16" s="444"/>
      <c r="B16" s="445"/>
      <c r="C16" s="446" t="s">
        <v>293</v>
      </c>
      <c r="D16" s="444" t="s">
        <v>25</v>
      </c>
      <c r="E16" s="444">
        <v>0.13900000000000001</v>
      </c>
      <c r="F16" s="447">
        <f>E15*E16</f>
        <v>13.900000000000002</v>
      </c>
      <c r="G16" s="447"/>
      <c r="H16" s="447">
        <f>F16*G16</f>
        <v>0</v>
      </c>
      <c r="I16" s="447"/>
      <c r="J16" s="447"/>
      <c r="K16" s="447"/>
      <c r="L16" s="447"/>
      <c r="M16" s="447">
        <f>J16+H16+L16</f>
        <v>0</v>
      </c>
    </row>
    <row r="17" spans="1:13">
      <c r="A17" s="444"/>
      <c r="B17" s="448"/>
      <c r="C17" s="446" t="s">
        <v>294</v>
      </c>
      <c r="D17" s="444" t="s">
        <v>16</v>
      </c>
      <c r="E17" s="444">
        <v>0</v>
      </c>
      <c r="F17" s="447">
        <f>E15*E17</f>
        <v>0</v>
      </c>
      <c r="G17" s="447"/>
      <c r="H17" s="447"/>
      <c r="I17" s="447"/>
      <c r="J17" s="447"/>
      <c r="K17" s="447"/>
      <c r="L17" s="447">
        <f>F17*K17</f>
        <v>0</v>
      </c>
      <c r="M17" s="447">
        <f>J17+H17+L17</f>
        <v>0</v>
      </c>
    </row>
    <row r="18" spans="1:13" ht="28.5">
      <c r="A18" s="444"/>
      <c r="B18" s="449" t="s">
        <v>549</v>
      </c>
      <c r="C18" s="450" t="s">
        <v>548</v>
      </c>
      <c r="D18" s="444" t="s">
        <v>255</v>
      </c>
      <c r="E18" s="444">
        <v>1.02</v>
      </c>
      <c r="F18" s="447">
        <f>E15*E18</f>
        <v>102</v>
      </c>
      <c r="G18" s="447"/>
      <c r="H18" s="447"/>
      <c r="I18" s="447"/>
      <c r="J18" s="447">
        <f>F18*I18</f>
        <v>0</v>
      </c>
      <c r="K18" s="447"/>
      <c r="L18" s="447"/>
      <c r="M18" s="447">
        <f>J18+H18+L18</f>
        <v>0</v>
      </c>
    </row>
    <row r="19" spans="1:13">
      <c r="A19" s="451"/>
      <c r="B19" s="452"/>
      <c r="C19" s="453" t="s">
        <v>296</v>
      </c>
      <c r="D19" s="451" t="s">
        <v>16</v>
      </c>
      <c r="E19" s="451">
        <v>9.7000000000000003E-3</v>
      </c>
      <c r="F19" s="454">
        <f>E15*E19</f>
        <v>0.97</v>
      </c>
      <c r="G19" s="454"/>
      <c r="H19" s="454"/>
      <c r="I19" s="454"/>
      <c r="J19" s="454">
        <f>F19*I19</f>
        <v>0</v>
      </c>
      <c r="K19" s="454"/>
      <c r="L19" s="454"/>
      <c r="M19" s="454">
        <f>J19+H19+L19</f>
        <v>0</v>
      </c>
    </row>
    <row r="20" spans="1:13" ht="30.75">
      <c r="A20" s="438">
        <v>3</v>
      </c>
      <c r="B20" s="1300" t="s">
        <v>716</v>
      </c>
      <c r="C20" s="455" t="s">
        <v>550</v>
      </c>
      <c r="D20" s="440" t="s">
        <v>255</v>
      </c>
      <c r="E20" s="441">
        <v>40</v>
      </c>
      <c r="F20" s="442"/>
      <c r="G20" s="443"/>
      <c r="H20" s="443"/>
      <c r="I20" s="443"/>
      <c r="J20" s="443"/>
      <c r="K20" s="443"/>
      <c r="L20" s="443"/>
      <c r="M20" s="443">
        <f>SUM(M21:M24)</f>
        <v>0</v>
      </c>
    </row>
    <row r="21" spans="1:13">
      <c r="A21" s="444"/>
      <c r="B21" s="445"/>
      <c r="C21" s="446" t="s">
        <v>293</v>
      </c>
      <c r="D21" s="444" t="s">
        <v>25</v>
      </c>
      <c r="E21" s="444">
        <v>0.13900000000000001</v>
      </c>
      <c r="F21" s="447">
        <f>E20*E21</f>
        <v>5.5600000000000005</v>
      </c>
      <c r="G21" s="447"/>
      <c r="H21" s="447">
        <f>F21*G21</f>
        <v>0</v>
      </c>
      <c r="I21" s="447"/>
      <c r="J21" s="447"/>
      <c r="K21" s="447"/>
      <c r="L21" s="447"/>
      <c r="M21" s="447">
        <f>J21+H21+L21</f>
        <v>0</v>
      </c>
    </row>
    <row r="22" spans="1:13">
      <c r="A22" s="444"/>
      <c r="B22" s="448"/>
      <c r="C22" s="446" t="s">
        <v>294</v>
      </c>
      <c r="D22" s="444" t="s">
        <v>16</v>
      </c>
      <c r="E22" s="444">
        <v>0</v>
      </c>
      <c r="F22" s="447">
        <f>E20*E22</f>
        <v>0</v>
      </c>
      <c r="G22" s="447"/>
      <c r="H22" s="447"/>
      <c r="I22" s="447"/>
      <c r="J22" s="447"/>
      <c r="K22" s="447"/>
      <c r="L22" s="447">
        <f>F22*K22</f>
        <v>0</v>
      </c>
      <c r="M22" s="447">
        <f>J22+H22+L22</f>
        <v>0</v>
      </c>
    </row>
    <row r="23" spans="1:13" ht="28.5">
      <c r="A23" s="444"/>
      <c r="B23" s="449" t="s">
        <v>552</v>
      </c>
      <c r="C23" s="450" t="s">
        <v>551</v>
      </c>
      <c r="D23" s="444" t="s">
        <v>255</v>
      </c>
      <c r="E23" s="444">
        <v>1.02</v>
      </c>
      <c r="F23" s="447">
        <f>E20*E23</f>
        <v>40.799999999999997</v>
      </c>
      <c r="G23" s="447"/>
      <c r="H23" s="447"/>
      <c r="I23" s="447"/>
      <c r="J23" s="447">
        <f>F23*I23</f>
        <v>0</v>
      </c>
      <c r="K23" s="447"/>
      <c r="L23" s="447"/>
      <c r="M23" s="447">
        <f>J23+H23+L23</f>
        <v>0</v>
      </c>
    </row>
    <row r="24" spans="1:13" ht="18" customHeight="1">
      <c r="A24" s="451"/>
      <c r="B24" s="452"/>
      <c r="C24" s="453" t="s">
        <v>296</v>
      </c>
      <c r="D24" s="451" t="s">
        <v>16</v>
      </c>
      <c r="E24" s="451">
        <v>9.7000000000000003E-3</v>
      </c>
      <c r="F24" s="454">
        <f>E20*E24</f>
        <v>0.38800000000000001</v>
      </c>
      <c r="G24" s="454"/>
      <c r="H24" s="454"/>
      <c r="I24" s="454"/>
      <c r="J24" s="454">
        <f>F24*I24</f>
        <v>0</v>
      </c>
      <c r="K24" s="454"/>
      <c r="L24" s="454"/>
      <c r="M24" s="454">
        <f>J24+H24+L24</f>
        <v>0</v>
      </c>
    </row>
    <row r="25" spans="1:13" ht="30.75">
      <c r="A25" s="438">
        <v>4</v>
      </c>
      <c r="B25" s="1300" t="s">
        <v>716</v>
      </c>
      <c r="C25" s="455" t="s">
        <v>553</v>
      </c>
      <c r="D25" s="440" t="s">
        <v>255</v>
      </c>
      <c r="E25" s="441">
        <v>40</v>
      </c>
      <c r="F25" s="442"/>
      <c r="G25" s="443"/>
      <c r="H25" s="443"/>
      <c r="I25" s="443"/>
      <c r="J25" s="443"/>
      <c r="K25" s="443"/>
      <c r="L25" s="443"/>
      <c r="M25" s="443">
        <f>SUM(M26:M29)</f>
        <v>0</v>
      </c>
    </row>
    <row r="26" spans="1:13">
      <c r="A26" s="444"/>
      <c r="B26" s="445"/>
      <c r="C26" s="446" t="s">
        <v>293</v>
      </c>
      <c r="D26" s="444" t="s">
        <v>25</v>
      </c>
      <c r="E26" s="444">
        <v>0.13900000000000001</v>
      </c>
      <c r="F26" s="447">
        <f>E25*E26</f>
        <v>5.5600000000000005</v>
      </c>
      <c r="G26" s="447"/>
      <c r="H26" s="447">
        <f>F26*G26</f>
        <v>0</v>
      </c>
      <c r="I26" s="447"/>
      <c r="J26" s="447"/>
      <c r="K26" s="447"/>
      <c r="L26" s="447"/>
      <c r="M26" s="447">
        <f>J26+H26+L26</f>
        <v>0</v>
      </c>
    </row>
    <row r="27" spans="1:13">
      <c r="A27" s="444"/>
      <c r="B27" s="448"/>
      <c r="C27" s="446" t="s">
        <v>294</v>
      </c>
      <c r="D27" s="444" t="s">
        <v>16</v>
      </c>
      <c r="E27" s="444">
        <v>0</v>
      </c>
      <c r="F27" s="447">
        <f>E25*E27</f>
        <v>0</v>
      </c>
      <c r="G27" s="447"/>
      <c r="H27" s="447"/>
      <c r="I27" s="447"/>
      <c r="J27" s="447"/>
      <c r="K27" s="447"/>
      <c r="L27" s="447">
        <f>F27*K27</f>
        <v>0</v>
      </c>
      <c r="M27" s="447">
        <f>J27+H27+L27</f>
        <v>0</v>
      </c>
    </row>
    <row r="28" spans="1:13" ht="28.5">
      <c r="A28" s="444"/>
      <c r="B28" s="449" t="s">
        <v>555</v>
      </c>
      <c r="C28" s="450" t="s">
        <v>554</v>
      </c>
      <c r="D28" s="444" t="s">
        <v>255</v>
      </c>
      <c r="E28" s="444">
        <v>1.02</v>
      </c>
      <c r="F28" s="447">
        <f>E25*E28</f>
        <v>40.799999999999997</v>
      </c>
      <c r="G28" s="447"/>
      <c r="H28" s="447"/>
      <c r="I28" s="447"/>
      <c r="J28" s="447">
        <f>F28*I28</f>
        <v>0</v>
      </c>
      <c r="K28" s="447"/>
      <c r="L28" s="447"/>
      <c r="M28" s="447">
        <f>J28+H28+L28</f>
        <v>0</v>
      </c>
    </row>
    <row r="29" spans="1:13">
      <c r="A29" s="451"/>
      <c r="B29" s="452"/>
      <c r="C29" s="453" t="s">
        <v>296</v>
      </c>
      <c r="D29" s="451" t="s">
        <v>16</v>
      </c>
      <c r="E29" s="451">
        <v>9.7000000000000003E-3</v>
      </c>
      <c r="F29" s="454">
        <f>E25*E29</f>
        <v>0.38800000000000001</v>
      </c>
      <c r="G29" s="454"/>
      <c r="H29" s="454"/>
      <c r="I29" s="454"/>
      <c r="J29" s="454">
        <f>F29*I29</f>
        <v>0</v>
      </c>
      <c r="K29" s="454"/>
      <c r="L29" s="454"/>
      <c r="M29" s="454">
        <f>J29+H29+L29</f>
        <v>0</v>
      </c>
    </row>
    <row r="30" spans="1:13" ht="30.75">
      <c r="A30" s="438">
        <v>5</v>
      </c>
      <c r="B30" s="1300" t="s">
        <v>716</v>
      </c>
      <c r="C30" s="455" t="s">
        <v>556</v>
      </c>
      <c r="D30" s="440" t="s">
        <v>255</v>
      </c>
      <c r="E30" s="441">
        <v>30</v>
      </c>
      <c r="F30" s="442"/>
      <c r="G30" s="443"/>
      <c r="H30" s="443"/>
      <c r="I30" s="443"/>
      <c r="J30" s="443"/>
      <c r="K30" s="443"/>
      <c r="L30" s="443"/>
      <c r="M30" s="443">
        <f>SUM(M31:M34)</f>
        <v>0</v>
      </c>
    </row>
    <row r="31" spans="1:13">
      <c r="A31" s="444"/>
      <c r="B31" s="445"/>
      <c r="C31" s="446" t="s">
        <v>293</v>
      </c>
      <c r="D31" s="444" t="s">
        <v>25</v>
      </c>
      <c r="E31" s="444">
        <v>0.13900000000000001</v>
      </c>
      <c r="F31" s="447">
        <f>E30*E31</f>
        <v>4.17</v>
      </c>
      <c r="G31" s="447"/>
      <c r="H31" s="447">
        <f>F31*G31</f>
        <v>0</v>
      </c>
      <c r="I31" s="447"/>
      <c r="J31" s="447"/>
      <c r="K31" s="447"/>
      <c r="L31" s="447"/>
      <c r="M31" s="447">
        <f>J31+H31+L31</f>
        <v>0</v>
      </c>
    </row>
    <row r="32" spans="1:13">
      <c r="A32" s="444"/>
      <c r="B32" s="448"/>
      <c r="C32" s="446" t="s">
        <v>294</v>
      </c>
      <c r="D32" s="444" t="s">
        <v>16</v>
      </c>
      <c r="E32" s="444">
        <v>0</v>
      </c>
      <c r="F32" s="447">
        <f>E30*E32</f>
        <v>0</v>
      </c>
      <c r="G32" s="447"/>
      <c r="H32" s="447"/>
      <c r="I32" s="447"/>
      <c r="J32" s="447"/>
      <c r="K32" s="447"/>
      <c r="L32" s="447">
        <f>F32*K32</f>
        <v>0</v>
      </c>
      <c r="M32" s="447">
        <f>J32+H32+L32</f>
        <v>0</v>
      </c>
    </row>
    <row r="33" spans="1:13" ht="28.5">
      <c r="A33" s="444"/>
      <c r="B33" s="449" t="s">
        <v>558</v>
      </c>
      <c r="C33" s="450" t="s">
        <v>557</v>
      </c>
      <c r="D33" s="444" t="s">
        <v>255</v>
      </c>
      <c r="E33" s="444">
        <v>1.02</v>
      </c>
      <c r="F33" s="447">
        <f>E30*E33</f>
        <v>30.6</v>
      </c>
      <c r="G33" s="447"/>
      <c r="H33" s="447"/>
      <c r="I33" s="447"/>
      <c r="J33" s="447">
        <f>F33*I33</f>
        <v>0</v>
      </c>
      <c r="K33" s="447"/>
      <c r="L33" s="447"/>
      <c r="M33" s="447">
        <f>J33+H33+L33</f>
        <v>0</v>
      </c>
    </row>
    <row r="34" spans="1:13">
      <c r="A34" s="451"/>
      <c r="B34" s="452"/>
      <c r="C34" s="453" t="s">
        <v>296</v>
      </c>
      <c r="D34" s="451" t="s">
        <v>16</v>
      </c>
      <c r="E34" s="451">
        <v>9.7000000000000003E-3</v>
      </c>
      <c r="F34" s="454">
        <f>E30*E34</f>
        <v>0.29100000000000004</v>
      </c>
      <c r="G34" s="454"/>
      <c r="H34" s="454"/>
      <c r="I34" s="454"/>
      <c r="J34" s="454">
        <f>F34*I34</f>
        <v>0</v>
      </c>
      <c r="K34" s="454"/>
      <c r="L34" s="454"/>
      <c r="M34" s="454">
        <f>J34+H34+L34</f>
        <v>0</v>
      </c>
    </row>
    <row r="35" spans="1:13" ht="30.75">
      <c r="A35" s="456">
        <v>6</v>
      </c>
      <c r="B35" s="1300" t="s">
        <v>716</v>
      </c>
      <c r="C35" s="455" t="s">
        <v>525</v>
      </c>
      <c r="D35" s="458" t="s">
        <v>255</v>
      </c>
      <c r="E35" s="459">
        <v>1500</v>
      </c>
      <c r="F35" s="442"/>
      <c r="G35" s="460"/>
      <c r="H35" s="460"/>
      <c r="I35" s="460"/>
      <c r="J35" s="460"/>
      <c r="K35" s="460"/>
      <c r="L35" s="460"/>
      <c r="M35" s="460">
        <f>SUM(M36:M39)</f>
        <v>0</v>
      </c>
    </row>
    <row r="36" spans="1:13">
      <c r="A36" s="392"/>
      <c r="B36" s="461"/>
      <c r="C36" s="462" t="s">
        <v>293</v>
      </c>
      <c r="D36" s="392" t="s">
        <v>25</v>
      </c>
      <c r="E36" s="444">
        <v>0.13900000000000001</v>
      </c>
      <c r="F36" s="463">
        <f>E35*E36</f>
        <v>208.50000000000003</v>
      </c>
      <c r="G36" s="447"/>
      <c r="H36" s="463">
        <f>F36*G36</f>
        <v>0</v>
      </c>
      <c r="I36" s="463"/>
      <c r="J36" s="463"/>
      <c r="K36" s="463"/>
      <c r="L36" s="463"/>
      <c r="M36" s="463">
        <f>J36+H36+L36</f>
        <v>0</v>
      </c>
    </row>
    <row r="37" spans="1:13">
      <c r="A37" s="392"/>
      <c r="B37" s="464"/>
      <c r="C37" s="462" t="s">
        <v>294</v>
      </c>
      <c r="D37" s="392" t="s">
        <v>16</v>
      </c>
      <c r="E37" s="444">
        <v>0</v>
      </c>
      <c r="F37" s="463">
        <f>E35*E37</f>
        <v>0</v>
      </c>
      <c r="G37" s="463"/>
      <c r="H37" s="463"/>
      <c r="I37" s="463"/>
      <c r="J37" s="463"/>
      <c r="K37" s="463"/>
      <c r="L37" s="463">
        <f>F37*K37</f>
        <v>0</v>
      </c>
      <c r="M37" s="463">
        <f>J37+H37+L37</f>
        <v>0</v>
      </c>
    </row>
    <row r="38" spans="1:13" s="249" customFormat="1" ht="16.5">
      <c r="A38" s="392"/>
      <c r="B38" s="465" t="s">
        <v>559</v>
      </c>
      <c r="C38" s="466" t="s">
        <v>295</v>
      </c>
      <c r="D38" s="392" t="s">
        <v>255</v>
      </c>
      <c r="E38" s="444">
        <v>1.02</v>
      </c>
      <c r="F38" s="463">
        <f>E35*E38</f>
        <v>1530</v>
      </c>
      <c r="G38" s="463"/>
      <c r="H38" s="463"/>
      <c r="I38" s="463"/>
      <c r="J38" s="463">
        <f>F38*I38</f>
        <v>0</v>
      </c>
      <c r="K38" s="463"/>
      <c r="L38" s="463"/>
      <c r="M38" s="463">
        <f>J38+H38+L38</f>
        <v>0</v>
      </c>
    </row>
    <row r="39" spans="1:13" s="249" customFormat="1">
      <c r="A39" s="467"/>
      <c r="B39" s="468"/>
      <c r="C39" s="469" t="s">
        <v>296</v>
      </c>
      <c r="D39" s="467" t="s">
        <v>16</v>
      </c>
      <c r="E39" s="451">
        <v>9.7000000000000003E-3</v>
      </c>
      <c r="F39" s="470">
        <f>E35*E39</f>
        <v>14.55</v>
      </c>
      <c r="G39" s="470"/>
      <c r="H39" s="470"/>
      <c r="I39" s="470"/>
      <c r="J39" s="470">
        <f>F39*I39</f>
        <v>0</v>
      </c>
      <c r="K39" s="470"/>
      <c r="L39" s="470"/>
      <c r="M39" s="470">
        <f>J39+H39+L39</f>
        <v>0</v>
      </c>
    </row>
    <row r="40" spans="1:13" ht="30.75">
      <c r="A40" s="456">
        <v>7</v>
      </c>
      <c r="B40" s="1300" t="s">
        <v>716</v>
      </c>
      <c r="C40" s="455" t="s">
        <v>526</v>
      </c>
      <c r="D40" s="458" t="s">
        <v>255</v>
      </c>
      <c r="E40" s="459">
        <v>800</v>
      </c>
      <c r="F40" s="442"/>
      <c r="G40" s="460"/>
      <c r="H40" s="460"/>
      <c r="I40" s="460"/>
      <c r="J40" s="460"/>
      <c r="K40" s="460"/>
      <c r="L40" s="460"/>
      <c r="M40" s="460">
        <f>SUM(M41:M44)</f>
        <v>0</v>
      </c>
    </row>
    <row r="41" spans="1:13" s="471" customFormat="1">
      <c r="A41" s="392"/>
      <c r="B41" s="461"/>
      <c r="C41" s="462" t="s">
        <v>293</v>
      </c>
      <c r="D41" s="392" t="s">
        <v>25</v>
      </c>
      <c r="E41" s="444">
        <v>0.13900000000000001</v>
      </c>
      <c r="F41" s="463">
        <f>E40*E41</f>
        <v>111.20000000000002</v>
      </c>
      <c r="G41" s="447"/>
      <c r="H41" s="463">
        <f>F41*G41</f>
        <v>0</v>
      </c>
      <c r="I41" s="463"/>
      <c r="J41" s="463"/>
      <c r="K41" s="463"/>
      <c r="L41" s="463"/>
      <c r="M41" s="463">
        <f>J41+H41+L41</f>
        <v>0</v>
      </c>
    </row>
    <row r="42" spans="1:13" s="471" customFormat="1">
      <c r="A42" s="392"/>
      <c r="B42" s="464"/>
      <c r="C42" s="462" t="s">
        <v>294</v>
      </c>
      <c r="D42" s="392" t="s">
        <v>16</v>
      </c>
      <c r="E42" s="444">
        <v>0</v>
      </c>
      <c r="F42" s="463">
        <f>E40*E42</f>
        <v>0</v>
      </c>
      <c r="G42" s="463"/>
      <c r="H42" s="463"/>
      <c r="I42" s="463"/>
      <c r="J42" s="463"/>
      <c r="K42" s="463"/>
      <c r="L42" s="463">
        <f>F42*K42</f>
        <v>0</v>
      </c>
      <c r="M42" s="463">
        <f>J42+H42+L42</f>
        <v>0</v>
      </c>
    </row>
    <row r="43" spans="1:13" s="471" customFormat="1" ht="16.5">
      <c r="A43" s="392"/>
      <c r="B43" s="465" t="s">
        <v>560</v>
      </c>
      <c r="C43" s="466" t="s">
        <v>297</v>
      </c>
      <c r="D43" s="392" t="s">
        <v>255</v>
      </c>
      <c r="E43" s="444">
        <v>1.02</v>
      </c>
      <c r="F43" s="463">
        <f>E40*E43</f>
        <v>816</v>
      </c>
      <c r="G43" s="463"/>
      <c r="H43" s="463"/>
      <c r="I43" s="463"/>
      <c r="J43" s="463">
        <f>F43*I43</f>
        <v>0</v>
      </c>
      <c r="K43" s="463"/>
      <c r="L43" s="463"/>
      <c r="M43" s="463">
        <f>J43+H43+L43</f>
        <v>0</v>
      </c>
    </row>
    <row r="44" spans="1:13">
      <c r="A44" s="467"/>
      <c r="B44" s="468"/>
      <c r="C44" s="469" t="s">
        <v>296</v>
      </c>
      <c r="D44" s="467" t="s">
        <v>16</v>
      </c>
      <c r="E44" s="451">
        <v>9.7000000000000003E-3</v>
      </c>
      <c r="F44" s="470">
        <f>E40*E44</f>
        <v>7.76</v>
      </c>
      <c r="G44" s="470"/>
      <c r="H44" s="470"/>
      <c r="I44" s="470"/>
      <c r="J44" s="470">
        <f>F44*I44</f>
        <v>0</v>
      </c>
      <c r="K44" s="470"/>
      <c r="L44" s="470"/>
      <c r="M44" s="470">
        <f>J44+H44+L44</f>
        <v>0</v>
      </c>
    </row>
    <row r="45" spans="1:13" ht="30.75">
      <c r="A45" s="456">
        <v>8</v>
      </c>
      <c r="B45" s="1300" t="s">
        <v>716</v>
      </c>
      <c r="C45" s="455" t="s">
        <v>527</v>
      </c>
      <c r="D45" s="458" t="s">
        <v>255</v>
      </c>
      <c r="E45" s="459">
        <v>50</v>
      </c>
      <c r="F45" s="442"/>
      <c r="G45" s="460"/>
      <c r="H45" s="460"/>
      <c r="I45" s="460"/>
      <c r="J45" s="460"/>
      <c r="K45" s="460"/>
      <c r="L45" s="460"/>
      <c r="M45" s="460">
        <f>SUM(M46:M49)</f>
        <v>0</v>
      </c>
    </row>
    <row r="46" spans="1:13">
      <c r="A46" s="392"/>
      <c r="B46" s="461"/>
      <c r="C46" s="462" t="s">
        <v>293</v>
      </c>
      <c r="D46" s="392" t="s">
        <v>25</v>
      </c>
      <c r="E46" s="444">
        <v>0.13900000000000001</v>
      </c>
      <c r="F46" s="463">
        <f>E45*E46</f>
        <v>6.9500000000000011</v>
      </c>
      <c r="G46" s="447"/>
      <c r="H46" s="463">
        <f>F46*G46</f>
        <v>0</v>
      </c>
      <c r="I46" s="463"/>
      <c r="J46" s="463"/>
      <c r="K46" s="463"/>
      <c r="L46" s="463"/>
      <c r="M46" s="463">
        <f>J46+H46+L46</f>
        <v>0</v>
      </c>
    </row>
    <row r="47" spans="1:13">
      <c r="A47" s="392"/>
      <c r="B47" s="464"/>
      <c r="C47" s="462" t="s">
        <v>294</v>
      </c>
      <c r="D47" s="392" t="s">
        <v>16</v>
      </c>
      <c r="E47" s="444">
        <v>0</v>
      </c>
      <c r="F47" s="463">
        <f>E45*E47</f>
        <v>0</v>
      </c>
      <c r="G47" s="463"/>
      <c r="H47" s="463"/>
      <c r="I47" s="463"/>
      <c r="J47" s="463"/>
      <c r="K47" s="463"/>
      <c r="L47" s="463">
        <f>F47*K47</f>
        <v>0</v>
      </c>
      <c r="M47" s="463">
        <f>J47+H47+L47</f>
        <v>0</v>
      </c>
    </row>
    <row r="48" spans="1:13" ht="16.5">
      <c r="A48" s="392"/>
      <c r="B48" s="465" t="s">
        <v>561</v>
      </c>
      <c r="C48" s="466" t="s">
        <v>298</v>
      </c>
      <c r="D48" s="392" t="s">
        <v>255</v>
      </c>
      <c r="E48" s="444">
        <v>1.02</v>
      </c>
      <c r="F48" s="463">
        <f>E45*E48</f>
        <v>51</v>
      </c>
      <c r="G48" s="463"/>
      <c r="H48" s="463"/>
      <c r="I48" s="463"/>
      <c r="J48" s="463">
        <f>F48*I48</f>
        <v>0</v>
      </c>
      <c r="K48" s="463"/>
      <c r="L48" s="463"/>
      <c r="M48" s="463">
        <f>J48+H48+L48</f>
        <v>0</v>
      </c>
    </row>
    <row r="49" spans="1:13">
      <c r="A49" s="467"/>
      <c r="B49" s="468"/>
      <c r="C49" s="469" t="s">
        <v>296</v>
      </c>
      <c r="D49" s="467" t="s">
        <v>16</v>
      </c>
      <c r="E49" s="451">
        <v>9.7000000000000003E-3</v>
      </c>
      <c r="F49" s="470">
        <f>E45*E49</f>
        <v>0.48499999999999999</v>
      </c>
      <c r="G49" s="470"/>
      <c r="H49" s="470"/>
      <c r="I49" s="470"/>
      <c r="J49" s="470">
        <f>F49*I49</f>
        <v>0</v>
      </c>
      <c r="K49" s="470"/>
      <c r="L49" s="470"/>
      <c r="M49" s="470">
        <f>J49+H49+L49</f>
        <v>0</v>
      </c>
    </row>
    <row r="50" spans="1:13">
      <c r="A50" s="209"/>
      <c r="B50" s="437"/>
      <c r="C50" s="209" t="s">
        <v>299</v>
      </c>
      <c r="D50" s="270"/>
      <c r="E50" s="270"/>
      <c r="F50" s="270"/>
      <c r="G50" s="270"/>
      <c r="H50" s="270"/>
      <c r="I50" s="270"/>
      <c r="J50" s="270"/>
      <c r="K50" s="270"/>
      <c r="L50" s="270"/>
      <c r="M50" s="270"/>
    </row>
    <row r="51" spans="1:13">
      <c r="A51" s="392">
        <v>1</v>
      </c>
      <c r="B51" s="472" t="s">
        <v>300</v>
      </c>
      <c r="C51" s="473" t="s">
        <v>301</v>
      </c>
      <c r="D51" s="474" t="s">
        <v>21</v>
      </c>
      <c r="E51" s="475">
        <v>0</v>
      </c>
      <c r="F51" s="476"/>
      <c r="G51" s="477"/>
      <c r="H51" s="477"/>
      <c r="I51" s="477"/>
      <c r="J51" s="477"/>
      <c r="K51" s="477"/>
      <c r="L51" s="477"/>
      <c r="M51" s="477">
        <f>SUM(M52:M55)</f>
        <v>0</v>
      </c>
    </row>
    <row r="52" spans="1:13">
      <c r="A52" s="392"/>
      <c r="B52" s="461"/>
      <c r="C52" s="478" t="s">
        <v>24</v>
      </c>
      <c r="D52" s="392" t="s">
        <v>25</v>
      </c>
      <c r="E52" s="392">
        <v>0.34</v>
      </c>
      <c r="F52" s="463">
        <f>E51*E52</f>
        <v>0</v>
      </c>
      <c r="G52" s="463"/>
      <c r="H52" s="463">
        <f>F52*G52</f>
        <v>0</v>
      </c>
      <c r="I52" s="463"/>
      <c r="J52" s="463"/>
      <c r="K52" s="463"/>
      <c r="L52" s="463"/>
      <c r="M52" s="463">
        <f>J52+H52+L52</f>
        <v>0</v>
      </c>
    </row>
    <row r="53" spans="1:13">
      <c r="A53" s="392"/>
      <c r="B53" s="464"/>
      <c r="C53" s="478" t="s">
        <v>26</v>
      </c>
      <c r="D53" s="392" t="s">
        <v>16</v>
      </c>
      <c r="E53" s="392">
        <v>1.3299999999999999E-2</v>
      </c>
      <c r="F53" s="463">
        <f>E51*E53</f>
        <v>0</v>
      </c>
      <c r="G53" s="463"/>
      <c r="H53" s="463"/>
      <c r="I53" s="463"/>
      <c r="J53" s="463"/>
      <c r="K53" s="463"/>
      <c r="L53" s="463">
        <f>F53*K53</f>
        <v>0</v>
      </c>
      <c r="M53" s="463">
        <f>J53+H53+L53</f>
        <v>0</v>
      </c>
    </row>
    <row r="54" spans="1:13" ht="25.5">
      <c r="A54" s="392"/>
      <c r="B54" s="465" t="s">
        <v>593</v>
      </c>
      <c r="C54" s="466" t="s">
        <v>302</v>
      </c>
      <c r="D54" s="392" t="s">
        <v>21</v>
      </c>
      <c r="E54" s="392">
        <v>1</v>
      </c>
      <c r="F54" s="479">
        <v>182</v>
      </c>
      <c r="G54" s="463"/>
      <c r="H54" s="463"/>
      <c r="I54" s="463"/>
      <c r="J54" s="463">
        <f>F54*I54</f>
        <v>0</v>
      </c>
      <c r="K54" s="463"/>
      <c r="L54" s="463"/>
      <c r="M54" s="463">
        <f>J54+H54+L54</f>
        <v>0</v>
      </c>
    </row>
    <row r="55" spans="1:13">
      <c r="A55" s="467"/>
      <c r="B55" s="468"/>
      <c r="C55" s="480" t="s">
        <v>296</v>
      </c>
      <c r="D55" s="467" t="s">
        <v>16</v>
      </c>
      <c r="E55" s="467">
        <v>9.3700000000000006E-2</v>
      </c>
      <c r="F55" s="481">
        <f>E51*E55</f>
        <v>0</v>
      </c>
      <c r="G55" s="470"/>
      <c r="H55" s="470"/>
      <c r="I55" s="470"/>
      <c r="J55" s="470">
        <f>F55*I55</f>
        <v>0</v>
      </c>
      <c r="K55" s="470"/>
      <c r="L55" s="470"/>
      <c r="M55" s="470">
        <f>J55+H55+L55</f>
        <v>0</v>
      </c>
    </row>
    <row r="56" spans="1:13">
      <c r="A56" s="392">
        <v>1</v>
      </c>
      <c r="B56" s="472" t="s">
        <v>718</v>
      </c>
      <c r="C56" s="473" t="s">
        <v>719</v>
      </c>
      <c r="D56" s="474" t="s">
        <v>255</v>
      </c>
      <c r="E56" s="477">
        <f>E58+E59</f>
        <v>700</v>
      </c>
      <c r="F56" s="476"/>
      <c r="G56" s="477"/>
      <c r="H56" s="477"/>
      <c r="I56" s="477"/>
      <c r="J56" s="477"/>
      <c r="K56" s="477"/>
      <c r="L56" s="477"/>
      <c r="M56" s="477">
        <f>SUM(M57:M59)</f>
        <v>0</v>
      </c>
    </row>
    <row r="57" spans="1:13">
      <c r="A57" s="392"/>
      <c r="B57" s="461"/>
      <c r="C57" s="478" t="s">
        <v>24</v>
      </c>
      <c r="D57" s="392" t="s">
        <v>25</v>
      </c>
      <c r="E57" s="392">
        <v>8.3199999999999996E-2</v>
      </c>
      <c r="F57" s="463">
        <f>E56*E57</f>
        <v>58.239999999999995</v>
      </c>
      <c r="G57" s="463"/>
      <c r="H57" s="463">
        <f>F57*G57</f>
        <v>0</v>
      </c>
      <c r="I57" s="463"/>
      <c r="J57" s="463"/>
      <c r="K57" s="463"/>
      <c r="L57" s="463"/>
      <c r="M57" s="463">
        <f>J57+H57+L57</f>
        <v>0</v>
      </c>
    </row>
    <row r="58" spans="1:13" ht="25.5">
      <c r="A58" s="482">
        <v>2</v>
      </c>
      <c r="B58" s="483" t="s">
        <v>565</v>
      </c>
      <c r="C58" s="484" t="s">
        <v>401</v>
      </c>
      <c r="D58" s="485" t="s">
        <v>255</v>
      </c>
      <c r="E58" s="486">
        <v>300</v>
      </c>
      <c r="F58" s="482"/>
      <c r="G58" s="487"/>
      <c r="H58" s="487">
        <f>G58*E58</f>
        <v>0</v>
      </c>
      <c r="I58" s="487"/>
      <c r="J58" s="487">
        <f>I58*E58</f>
        <v>0</v>
      </c>
      <c r="K58" s="487"/>
      <c r="L58" s="488"/>
      <c r="M58" s="486">
        <f>L58+J58+H58</f>
        <v>0</v>
      </c>
    </row>
    <row r="59" spans="1:13" ht="25.5">
      <c r="A59" s="482">
        <v>3</v>
      </c>
      <c r="B59" s="483" t="s">
        <v>566</v>
      </c>
      <c r="C59" s="484" t="s">
        <v>304</v>
      </c>
      <c r="D59" s="485" t="s">
        <v>255</v>
      </c>
      <c r="E59" s="486">
        <v>400</v>
      </c>
      <c r="F59" s="482"/>
      <c r="G59" s="487"/>
      <c r="H59" s="487">
        <f>G59*E59</f>
        <v>0</v>
      </c>
      <c r="I59" s="487"/>
      <c r="J59" s="487">
        <f>I59*E59</f>
        <v>0</v>
      </c>
      <c r="K59" s="487"/>
      <c r="L59" s="488"/>
      <c r="M59" s="486">
        <f>L59+J59+H59</f>
        <v>0</v>
      </c>
    </row>
    <row r="60" spans="1:13">
      <c r="A60" s="467"/>
      <c r="B60" s="468"/>
      <c r="C60" s="480" t="s">
        <v>296</v>
      </c>
      <c r="D60" s="467" t="s">
        <v>16</v>
      </c>
      <c r="E60" s="467">
        <v>7.7999999999999996E-3</v>
      </c>
      <c r="F60" s="481">
        <f>E56*E60</f>
        <v>5.46</v>
      </c>
      <c r="G60" s="470"/>
      <c r="H60" s="470"/>
      <c r="I60" s="470"/>
      <c r="J60" s="470">
        <f>F60*I60</f>
        <v>0</v>
      </c>
      <c r="K60" s="470"/>
      <c r="L60" s="470"/>
      <c r="M60" s="470">
        <f>J60+H60+L60</f>
        <v>0</v>
      </c>
    </row>
    <row r="61" spans="1:13" ht="28.5">
      <c r="A61" s="392">
        <v>4</v>
      </c>
      <c r="B61" s="472" t="s">
        <v>717</v>
      </c>
      <c r="C61" s="473" t="s">
        <v>528</v>
      </c>
      <c r="D61" s="474" t="s">
        <v>21</v>
      </c>
      <c r="E61" s="475">
        <v>80</v>
      </c>
      <c r="F61" s="476"/>
      <c r="G61" s="477"/>
      <c r="H61" s="477"/>
      <c r="I61" s="477"/>
      <c r="J61" s="477"/>
      <c r="K61" s="477"/>
      <c r="L61" s="477"/>
      <c r="M61" s="477">
        <f>SUM(M62:M65)</f>
        <v>0</v>
      </c>
    </row>
    <row r="62" spans="1:13">
      <c r="A62" s="392"/>
      <c r="B62" s="461"/>
      <c r="C62" s="478" t="s">
        <v>24</v>
      </c>
      <c r="D62" s="392" t="s">
        <v>25</v>
      </c>
      <c r="E62" s="392">
        <v>0.42899999999999999</v>
      </c>
      <c r="F62" s="463">
        <f>E61*E62</f>
        <v>34.32</v>
      </c>
      <c r="G62" s="463"/>
      <c r="H62" s="463">
        <f>F62*G62</f>
        <v>0</v>
      </c>
      <c r="I62" s="463"/>
      <c r="J62" s="463"/>
      <c r="K62" s="463"/>
      <c r="L62" s="463"/>
      <c r="M62" s="463">
        <f>J62+H62+L62</f>
        <v>0</v>
      </c>
    </row>
    <row r="63" spans="1:13">
      <c r="A63" s="392"/>
      <c r="B63" s="464"/>
      <c r="C63" s="478" t="s">
        <v>26</v>
      </c>
      <c r="D63" s="392" t="s">
        <v>16</v>
      </c>
      <c r="E63" s="392">
        <v>0</v>
      </c>
      <c r="F63" s="463">
        <f>E61*E63</f>
        <v>0</v>
      </c>
      <c r="G63" s="463"/>
      <c r="H63" s="463"/>
      <c r="I63" s="463"/>
      <c r="J63" s="463"/>
      <c r="K63" s="463"/>
      <c r="L63" s="463">
        <f>F63*K63</f>
        <v>0</v>
      </c>
      <c r="M63" s="463">
        <f>J63+H63+L63</f>
        <v>0</v>
      </c>
    </row>
    <row r="64" spans="1:13" ht="29.25" customHeight="1">
      <c r="A64" s="392"/>
      <c r="B64" s="465" t="s">
        <v>110</v>
      </c>
      <c r="C64" s="466" t="s">
        <v>529</v>
      </c>
      <c r="D64" s="392" t="s">
        <v>21</v>
      </c>
      <c r="E64" s="392">
        <v>1</v>
      </c>
      <c r="F64" s="479">
        <f>E61*E64</f>
        <v>80</v>
      </c>
      <c r="G64" s="463"/>
      <c r="H64" s="463"/>
      <c r="I64" s="463"/>
      <c r="J64" s="463">
        <f>F64*I64</f>
        <v>0</v>
      </c>
      <c r="K64" s="463"/>
      <c r="L64" s="463"/>
      <c r="M64" s="463">
        <f>J64+H64+L64</f>
        <v>0</v>
      </c>
    </row>
    <row r="65" spans="1:13">
      <c r="A65" s="467"/>
      <c r="B65" s="468"/>
      <c r="C65" s="480" t="s">
        <v>296</v>
      </c>
      <c r="D65" s="467" t="s">
        <v>16</v>
      </c>
      <c r="E65" s="467">
        <v>3.1199999999999999E-2</v>
      </c>
      <c r="F65" s="481">
        <f>E61*E65</f>
        <v>2.496</v>
      </c>
      <c r="G65" s="470"/>
      <c r="H65" s="470"/>
      <c r="I65" s="470"/>
      <c r="J65" s="470">
        <f>F65*I65</f>
        <v>0</v>
      </c>
      <c r="K65" s="470"/>
      <c r="L65" s="470"/>
      <c r="M65" s="470">
        <f>J65+H65+L65</f>
        <v>0</v>
      </c>
    </row>
    <row r="66" spans="1:13" ht="27">
      <c r="A66" s="414">
        <v>5</v>
      </c>
      <c r="B66" s="423" t="s">
        <v>110</v>
      </c>
      <c r="C66" s="160" t="s">
        <v>567</v>
      </c>
      <c r="D66" s="161" t="s">
        <v>255</v>
      </c>
      <c r="E66" s="162">
        <v>35</v>
      </c>
      <c r="F66" s="414"/>
      <c r="G66" s="347"/>
      <c r="H66" s="347"/>
      <c r="I66" s="347"/>
      <c r="J66" s="347">
        <f>I66*E66</f>
        <v>0</v>
      </c>
      <c r="K66" s="347"/>
      <c r="L66" s="488"/>
      <c r="M66" s="338">
        <f>L66+J66+H66</f>
        <v>0</v>
      </c>
    </row>
    <row r="67" spans="1:13" ht="27">
      <c r="A67" s="414">
        <v>6</v>
      </c>
      <c r="B67" s="423" t="s">
        <v>110</v>
      </c>
      <c r="C67" s="160" t="s">
        <v>562</v>
      </c>
      <c r="D67" s="161" t="s">
        <v>502</v>
      </c>
      <c r="E67" s="162">
        <v>25</v>
      </c>
      <c r="F67" s="414"/>
      <c r="G67" s="347"/>
      <c r="H67" s="347"/>
      <c r="I67" s="347"/>
      <c r="J67" s="347">
        <f>I67*E67</f>
        <v>0</v>
      </c>
      <c r="K67" s="347"/>
      <c r="L67" s="488"/>
      <c r="M67" s="338">
        <f>L67+J67+H67</f>
        <v>0</v>
      </c>
    </row>
    <row r="68" spans="1:13">
      <c r="A68" s="414">
        <v>7</v>
      </c>
      <c r="B68" s="423" t="s">
        <v>110</v>
      </c>
      <c r="C68" s="160" t="s">
        <v>563</v>
      </c>
      <c r="D68" s="161" t="s">
        <v>255</v>
      </c>
      <c r="E68" s="162">
        <v>40</v>
      </c>
      <c r="F68" s="414"/>
      <c r="G68" s="347"/>
      <c r="H68" s="347"/>
      <c r="I68" s="347"/>
      <c r="J68" s="347">
        <f>I68*E68</f>
        <v>0</v>
      </c>
      <c r="K68" s="347"/>
      <c r="L68" s="488"/>
      <c r="M68" s="338">
        <f>L68+J68+H68</f>
        <v>0</v>
      </c>
    </row>
    <row r="69" spans="1:13" ht="27">
      <c r="A69" s="414">
        <v>8</v>
      </c>
      <c r="B69" s="423" t="s">
        <v>110</v>
      </c>
      <c r="C69" s="160" t="s">
        <v>564</v>
      </c>
      <c r="D69" s="161" t="s">
        <v>502</v>
      </c>
      <c r="E69" s="162">
        <v>25</v>
      </c>
      <c r="F69" s="414"/>
      <c r="G69" s="347"/>
      <c r="H69" s="347"/>
      <c r="I69" s="347"/>
      <c r="J69" s="347">
        <f>I69*E69</f>
        <v>0</v>
      </c>
      <c r="K69" s="347"/>
      <c r="L69" s="488"/>
      <c r="M69" s="338">
        <f>L69+J69+H69</f>
        <v>0</v>
      </c>
    </row>
    <row r="70" spans="1:13" s="249" customFormat="1" ht="27">
      <c r="A70" s="414">
        <v>9</v>
      </c>
      <c r="B70" s="423" t="s">
        <v>110</v>
      </c>
      <c r="C70" s="160" t="s">
        <v>530</v>
      </c>
      <c r="D70" s="163" t="s">
        <v>502</v>
      </c>
      <c r="E70" s="164">
        <v>15</v>
      </c>
      <c r="F70" s="414"/>
      <c r="G70" s="347"/>
      <c r="H70" s="347"/>
      <c r="I70" s="347"/>
      <c r="J70" s="347">
        <f>I70*E70</f>
        <v>0</v>
      </c>
      <c r="K70" s="347"/>
      <c r="L70" s="488"/>
      <c r="M70" s="338">
        <f>L70+J70+H70</f>
        <v>0</v>
      </c>
    </row>
    <row r="71" spans="1:13" ht="16.5">
      <c r="A71" s="414"/>
      <c r="B71" s="339"/>
      <c r="C71" s="489" t="s">
        <v>531</v>
      </c>
      <c r="D71" s="335"/>
      <c r="E71" s="338"/>
      <c r="F71" s="414"/>
      <c r="G71" s="347"/>
      <c r="H71" s="347"/>
      <c r="I71" s="347"/>
      <c r="J71" s="347"/>
      <c r="K71" s="347"/>
      <c r="L71" s="488"/>
      <c r="M71" s="338"/>
    </row>
    <row r="72" spans="1:13">
      <c r="A72" s="490">
        <v>1</v>
      </c>
      <c r="B72" s="491" t="s">
        <v>307</v>
      </c>
      <c r="C72" s="492" t="s">
        <v>308</v>
      </c>
      <c r="D72" s="493" t="s">
        <v>291</v>
      </c>
      <c r="E72" s="494">
        <v>1</v>
      </c>
      <c r="F72" s="495"/>
      <c r="G72" s="496"/>
      <c r="H72" s="495"/>
      <c r="I72" s="496"/>
      <c r="J72" s="495"/>
      <c r="K72" s="496"/>
      <c r="L72" s="496"/>
      <c r="M72" s="496">
        <f>M75+M76+M77+M78</f>
        <v>0</v>
      </c>
    </row>
    <row r="73" spans="1:13">
      <c r="A73" s="490"/>
      <c r="B73" s="491"/>
      <c r="C73" s="492" t="s">
        <v>579</v>
      </c>
      <c r="D73" s="497"/>
      <c r="E73" s="490"/>
      <c r="F73" s="498"/>
      <c r="G73" s="490"/>
      <c r="H73" s="498"/>
      <c r="I73" s="490"/>
      <c r="J73" s="498"/>
      <c r="K73" s="490"/>
      <c r="L73" s="490"/>
      <c r="M73" s="490"/>
    </row>
    <row r="74" spans="1:13">
      <c r="A74" s="490"/>
      <c r="B74" s="491"/>
      <c r="C74" s="499" t="s">
        <v>309</v>
      </c>
      <c r="D74" s="497"/>
      <c r="E74" s="490"/>
      <c r="F74" s="498"/>
      <c r="G74" s="490"/>
      <c r="H74" s="498"/>
      <c r="I74" s="490"/>
      <c r="J74" s="498"/>
      <c r="K74" s="490"/>
      <c r="L74" s="490"/>
      <c r="M74" s="490"/>
    </row>
    <row r="75" spans="1:13">
      <c r="A75" s="490"/>
      <c r="B75" s="491"/>
      <c r="C75" s="500" t="s">
        <v>24</v>
      </c>
      <c r="D75" s="497" t="s">
        <v>13</v>
      </c>
      <c r="E75" s="490">
        <v>11</v>
      </c>
      <c r="F75" s="498">
        <f>E75*E72</f>
        <v>11</v>
      </c>
      <c r="G75" s="490"/>
      <c r="H75" s="498">
        <f>G75*F75</f>
        <v>0</v>
      </c>
      <c r="I75" s="490"/>
      <c r="J75" s="498"/>
      <c r="K75" s="490"/>
      <c r="L75" s="490"/>
      <c r="M75" s="490">
        <f>H75</f>
        <v>0</v>
      </c>
    </row>
    <row r="76" spans="1:13">
      <c r="A76" s="490"/>
      <c r="B76" s="491"/>
      <c r="C76" s="500" t="s">
        <v>26</v>
      </c>
      <c r="D76" s="497" t="s">
        <v>16</v>
      </c>
      <c r="E76" s="490">
        <v>1.69</v>
      </c>
      <c r="F76" s="498">
        <f>E76*E72</f>
        <v>1.69</v>
      </c>
      <c r="G76" s="490"/>
      <c r="H76" s="498"/>
      <c r="I76" s="490"/>
      <c r="J76" s="498"/>
      <c r="K76" s="490"/>
      <c r="L76" s="490">
        <f>K76*F76</f>
        <v>0</v>
      </c>
      <c r="M76" s="490">
        <f>L76</f>
        <v>0</v>
      </c>
    </row>
    <row r="77" spans="1:13" s="471" customFormat="1">
      <c r="A77" s="490"/>
      <c r="B77" s="491" t="s">
        <v>605</v>
      </c>
      <c r="C77" s="499" t="s">
        <v>310</v>
      </c>
      <c r="D77" s="497" t="s">
        <v>22</v>
      </c>
      <c r="E77" s="490">
        <v>1</v>
      </c>
      <c r="F77" s="498">
        <f>E77*E72</f>
        <v>1</v>
      </c>
      <c r="G77" s="490"/>
      <c r="H77" s="498"/>
      <c r="I77" s="490"/>
      <c r="J77" s="498">
        <f>I77*F77</f>
        <v>0</v>
      </c>
      <c r="K77" s="490"/>
      <c r="L77" s="490"/>
      <c r="M77" s="490">
        <f t="shared" ref="M77:M84" si="0">J77</f>
        <v>0</v>
      </c>
    </row>
    <row r="78" spans="1:13" s="471" customFormat="1">
      <c r="A78" s="501"/>
      <c r="B78" s="502"/>
      <c r="C78" s="503" t="s">
        <v>224</v>
      </c>
      <c r="D78" s="504" t="s">
        <v>16</v>
      </c>
      <c r="E78" s="501">
        <v>31.1</v>
      </c>
      <c r="F78" s="505">
        <f>E78*E72</f>
        <v>31.1</v>
      </c>
      <c r="G78" s="501"/>
      <c r="H78" s="506"/>
      <c r="I78" s="501"/>
      <c r="J78" s="506">
        <f>I78*F78</f>
        <v>0</v>
      </c>
      <c r="K78" s="501"/>
      <c r="L78" s="501"/>
      <c r="M78" s="501">
        <f t="shared" si="0"/>
        <v>0</v>
      </c>
    </row>
    <row r="79" spans="1:13" s="471" customFormat="1">
      <c r="A79" s="507">
        <v>2</v>
      </c>
      <c r="B79" s="508" t="s">
        <v>110</v>
      </c>
      <c r="C79" s="509" t="s">
        <v>311</v>
      </c>
      <c r="D79" s="510" t="s">
        <v>291</v>
      </c>
      <c r="E79" s="511">
        <v>1</v>
      </c>
      <c r="F79" s="507"/>
      <c r="G79" s="507"/>
      <c r="H79" s="507"/>
      <c r="I79" s="507"/>
      <c r="J79" s="507">
        <f t="shared" ref="J79:J84" si="1">I79*E79</f>
        <v>0</v>
      </c>
      <c r="K79" s="507"/>
      <c r="L79" s="507"/>
      <c r="M79" s="511">
        <f t="shared" si="0"/>
        <v>0</v>
      </c>
    </row>
    <row r="80" spans="1:13" s="471" customFormat="1" ht="26.25">
      <c r="A80" s="507">
        <v>3</v>
      </c>
      <c r="B80" s="508" t="s">
        <v>110</v>
      </c>
      <c r="C80" s="512" t="s">
        <v>312</v>
      </c>
      <c r="D80" s="510" t="s">
        <v>291</v>
      </c>
      <c r="E80" s="511">
        <v>1</v>
      </c>
      <c r="F80" s="507"/>
      <c r="G80" s="507"/>
      <c r="H80" s="507"/>
      <c r="I80" s="507"/>
      <c r="J80" s="507">
        <f t="shared" si="1"/>
        <v>0</v>
      </c>
      <c r="K80" s="507"/>
      <c r="L80" s="507"/>
      <c r="M80" s="511">
        <f t="shared" si="0"/>
        <v>0</v>
      </c>
    </row>
    <row r="81" spans="1:13">
      <c r="A81" s="507">
        <v>4</v>
      </c>
      <c r="B81" s="508" t="s">
        <v>604</v>
      </c>
      <c r="C81" s="512" t="s">
        <v>592</v>
      </c>
      <c r="D81" s="510" t="s">
        <v>21</v>
      </c>
      <c r="E81" s="511">
        <v>11</v>
      </c>
      <c r="F81" s="507"/>
      <c r="G81" s="507"/>
      <c r="H81" s="507"/>
      <c r="I81" s="507"/>
      <c r="J81" s="507">
        <f t="shared" si="1"/>
        <v>0</v>
      </c>
      <c r="K81" s="507"/>
      <c r="L81" s="507"/>
      <c r="M81" s="511">
        <f t="shared" si="0"/>
        <v>0</v>
      </c>
    </row>
    <row r="82" spans="1:13" ht="27">
      <c r="A82" s="513">
        <v>5</v>
      </c>
      <c r="B82" s="508" t="s">
        <v>110</v>
      </c>
      <c r="C82" s="512" t="s">
        <v>320</v>
      </c>
      <c r="D82" s="514" t="s">
        <v>21</v>
      </c>
      <c r="E82" s="515">
        <v>7</v>
      </c>
      <c r="F82" s="513"/>
      <c r="G82" s="516"/>
      <c r="H82" s="516"/>
      <c r="I82" s="516"/>
      <c r="J82" s="516">
        <f t="shared" si="1"/>
        <v>0</v>
      </c>
      <c r="K82" s="516"/>
      <c r="L82" s="516"/>
      <c r="M82" s="517">
        <f t="shared" si="0"/>
        <v>0</v>
      </c>
    </row>
    <row r="83" spans="1:13" ht="27">
      <c r="A83" s="513">
        <v>6</v>
      </c>
      <c r="B83" s="508" t="s">
        <v>110</v>
      </c>
      <c r="C83" s="512" t="s">
        <v>580</v>
      </c>
      <c r="D83" s="514" t="s">
        <v>21</v>
      </c>
      <c r="E83" s="515">
        <v>5</v>
      </c>
      <c r="F83" s="513"/>
      <c r="G83" s="516"/>
      <c r="H83" s="516"/>
      <c r="I83" s="516"/>
      <c r="J83" s="516">
        <f t="shared" si="1"/>
        <v>0</v>
      </c>
      <c r="K83" s="516"/>
      <c r="L83" s="516"/>
      <c r="M83" s="517">
        <f t="shared" si="0"/>
        <v>0</v>
      </c>
    </row>
    <row r="84" spans="1:13" s="471" customFormat="1">
      <c r="A84" s="513">
        <v>7</v>
      </c>
      <c r="B84" s="508" t="s">
        <v>110</v>
      </c>
      <c r="C84" s="512" t="s">
        <v>581</v>
      </c>
      <c r="D84" s="514" t="s">
        <v>21</v>
      </c>
      <c r="E84" s="515">
        <v>2</v>
      </c>
      <c r="F84" s="513"/>
      <c r="G84" s="516"/>
      <c r="H84" s="516"/>
      <c r="I84" s="516"/>
      <c r="J84" s="516">
        <f t="shared" si="1"/>
        <v>0</v>
      </c>
      <c r="K84" s="516"/>
      <c r="L84" s="516"/>
      <c r="M84" s="517">
        <f t="shared" si="0"/>
        <v>0</v>
      </c>
    </row>
    <row r="85" spans="1:13" ht="28.5">
      <c r="A85" s="518">
        <v>8</v>
      </c>
      <c r="B85" s="519" t="s">
        <v>313</v>
      </c>
      <c r="C85" s="520" t="s">
        <v>582</v>
      </c>
      <c r="D85" s="521" t="s">
        <v>22</v>
      </c>
      <c r="E85" s="522">
        <v>2</v>
      </c>
      <c r="F85" s="523"/>
      <c r="G85" s="524"/>
      <c r="H85" s="525"/>
      <c r="I85" s="524"/>
      <c r="J85" s="525"/>
      <c r="K85" s="524"/>
      <c r="L85" s="524"/>
      <c r="M85" s="524">
        <f>SUM(M86:M89)</f>
        <v>0</v>
      </c>
    </row>
    <row r="86" spans="1:13">
      <c r="A86" s="526"/>
      <c r="B86" s="491"/>
      <c r="C86" s="478" t="s">
        <v>24</v>
      </c>
      <c r="D86" s="527" t="s">
        <v>13</v>
      </c>
      <c r="E86" s="526">
        <v>2</v>
      </c>
      <c r="F86" s="528">
        <f>E86*E85</f>
        <v>4</v>
      </c>
      <c r="G86" s="490"/>
      <c r="H86" s="530">
        <f>G86*F86</f>
        <v>0</v>
      </c>
      <c r="I86" s="529"/>
      <c r="J86" s="530"/>
      <c r="K86" s="529"/>
      <c r="L86" s="529"/>
      <c r="M86" s="529">
        <f>H86</f>
        <v>0</v>
      </c>
    </row>
    <row r="87" spans="1:13">
      <c r="A87" s="531"/>
      <c r="B87" s="532"/>
      <c r="C87" s="533" t="s">
        <v>294</v>
      </c>
      <c r="D87" s="534" t="s">
        <v>16</v>
      </c>
      <c r="E87" s="526">
        <v>0.09</v>
      </c>
      <c r="F87" s="534">
        <f>E87*E85</f>
        <v>0.18</v>
      </c>
      <c r="G87" s="535"/>
      <c r="H87" s="535"/>
      <c r="I87" s="535"/>
      <c r="J87" s="535"/>
      <c r="K87" s="535"/>
      <c r="L87" s="535">
        <f>F87*K87</f>
        <v>0</v>
      </c>
      <c r="M87" s="535">
        <f>J87+H87+L87</f>
        <v>0</v>
      </c>
    </row>
    <row r="88" spans="1:13" ht="28.5">
      <c r="A88" s="526"/>
      <c r="B88" s="491" t="s">
        <v>599</v>
      </c>
      <c r="C88" s="536" t="s">
        <v>583</v>
      </c>
      <c r="D88" s="527" t="s">
        <v>22</v>
      </c>
      <c r="E88" s="526">
        <v>1</v>
      </c>
      <c r="F88" s="528">
        <f>E88*E85</f>
        <v>2</v>
      </c>
      <c r="G88" s="529"/>
      <c r="H88" s="530"/>
      <c r="I88" s="529"/>
      <c r="J88" s="530">
        <f>I88*F88</f>
        <v>0</v>
      </c>
      <c r="K88" s="529"/>
      <c r="L88" s="529"/>
      <c r="M88" s="529">
        <f>J88</f>
        <v>0</v>
      </c>
    </row>
    <row r="89" spans="1:13">
      <c r="A89" s="537"/>
      <c r="B89" s="502"/>
      <c r="C89" s="538" t="s">
        <v>296</v>
      </c>
      <c r="D89" s="539" t="s">
        <v>16</v>
      </c>
      <c r="E89" s="537">
        <v>0.23599999999999999</v>
      </c>
      <c r="F89" s="540">
        <f>E89*E85</f>
        <v>0.47199999999999998</v>
      </c>
      <c r="G89" s="541"/>
      <c r="H89" s="542"/>
      <c r="I89" s="541"/>
      <c r="J89" s="542">
        <f>I89*F89</f>
        <v>0</v>
      </c>
      <c r="K89" s="541"/>
      <c r="L89" s="541"/>
      <c r="M89" s="541">
        <f>J89</f>
        <v>0</v>
      </c>
    </row>
    <row r="90" spans="1:13" ht="28.5">
      <c r="A90" s="518">
        <v>9</v>
      </c>
      <c r="B90" s="519" t="s">
        <v>313</v>
      </c>
      <c r="C90" s="520" t="s">
        <v>584</v>
      </c>
      <c r="D90" s="521" t="s">
        <v>22</v>
      </c>
      <c r="E90" s="522">
        <v>2</v>
      </c>
      <c r="F90" s="523"/>
      <c r="G90" s="524"/>
      <c r="H90" s="525"/>
      <c r="I90" s="524"/>
      <c r="J90" s="525"/>
      <c r="K90" s="524"/>
      <c r="L90" s="524"/>
      <c r="M90" s="524">
        <f>SUM(M91:M94)</f>
        <v>0</v>
      </c>
    </row>
    <row r="91" spans="1:13">
      <c r="A91" s="526"/>
      <c r="B91" s="491"/>
      <c r="C91" s="478" t="s">
        <v>24</v>
      </c>
      <c r="D91" s="527" t="s">
        <v>13</v>
      </c>
      <c r="E91" s="526">
        <v>2</v>
      </c>
      <c r="F91" s="528">
        <f>E91*E90</f>
        <v>4</v>
      </c>
      <c r="G91" s="490"/>
      <c r="H91" s="530">
        <f>G91*F91</f>
        <v>0</v>
      </c>
      <c r="I91" s="529"/>
      <c r="J91" s="530"/>
      <c r="K91" s="529"/>
      <c r="L91" s="529"/>
      <c r="M91" s="529">
        <f>H91</f>
        <v>0</v>
      </c>
    </row>
    <row r="92" spans="1:13">
      <c r="A92" s="531"/>
      <c r="B92" s="532"/>
      <c r="C92" s="533" t="s">
        <v>294</v>
      </c>
      <c r="D92" s="534" t="s">
        <v>16</v>
      </c>
      <c r="E92" s="526">
        <v>0.09</v>
      </c>
      <c r="F92" s="534">
        <f>E92*E90</f>
        <v>0.18</v>
      </c>
      <c r="G92" s="535"/>
      <c r="H92" s="535"/>
      <c r="I92" s="535"/>
      <c r="J92" s="535"/>
      <c r="K92" s="535"/>
      <c r="L92" s="535">
        <f>F92*K92</f>
        <v>0</v>
      </c>
      <c r="M92" s="535">
        <f>J92+H92+L92</f>
        <v>0</v>
      </c>
    </row>
    <row r="93" spans="1:13" ht="28.5">
      <c r="A93" s="526"/>
      <c r="B93" s="491" t="s">
        <v>598</v>
      </c>
      <c r="C93" s="536" t="s">
        <v>585</v>
      </c>
      <c r="D93" s="527" t="s">
        <v>22</v>
      </c>
      <c r="E93" s="526">
        <v>1</v>
      </c>
      <c r="F93" s="528">
        <f>E93*E90</f>
        <v>2</v>
      </c>
      <c r="G93" s="529"/>
      <c r="H93" s="530"/>
      <c r="I93" s="529"/>
      <c r="J93" s="530">
        <f>I93*F93</f>
        <v>0</v>
      </c>
      <c r="K93" s="529"/>
      <c r="L93" s="529"/>
      <c r="M93" s="529">
        <f>J93</f>
        <v>0</v>
      </c>
    </row>
    <row r="94" spans="1:13">
      <c r="A94" s="537"/>
      <c r="B94" s="502"/>
      <c r="C94" s="538" t="s">
        <v>296</v>
      </c>
      <c r="D94" s="539" t="s">
        <v>16</v>
      </c>
      <c r="E94" s="537">
        <v>0.23599999999999999</v>
      </c>
      <c r="F94" s="540">
        <f>E94*E90</f>
        <v>0.47199999999999998</v>
      </c>
      <c r="G94" s="541"/>
      <c r="H94" s="542"/>
      <c r="I94" s="541"/>
      <c r="J94" s="542">
        <f>I94*F94</f>
        <v>0</v>
      </c>
      <c r="K94" s="541"/>
      <c r="L94" s="541"/>
      <c r="M94" s="541">
        <f>J94</f>
        <v>0</v>
      </c>
    </row>
    <row r="95" spans="1:13">
      <c r="A95" s="518">
        <v>10</v>
      </c>
      <c r="B95" s="519" t="s">
        <v>313</v>
      </c>
      <c r="C95" s="520" t="s">
        <v>321</v>
      </c>
      <c r="D95" s="521" t="s">
        <v>22</v>
      </c>
      <c r="E95" s="522">
        <v>15</v>
      </c>
      <c r="F95" s="523"/>
      <c r="G95" s="524"/>
      <c r="H95" s="525"/>
      <c r="I95" s="524"/>
      <c r="J95" s="525"/>
      <c r="K95" s="524"/>
      <c r="L95" s="524"/>
      <c r="M95" s="524">
        <f>SUM(M96:M99)</f>
        <v>0</v>
      </c>
    </row>
    <row r="96" spans="1:13">
      <c r="A96" s="526"/>
      <c r="B96" s="491"/>
      <c r="C96" s="478" t="s">
        <v>24</v>
      </c>
      <c r="D96" s="527" t="s">
        <v>13</v>
      </c>
      <c r="E96" s="526">
        <v>2</v>
      </c>
      <c r="F96" s="528">
        <f>E96*E95</f>
        <v>30</v>
      </c>
      <c r="G96" s="490"/>
      <c r="H96" s="530">
        <f>G96*F96</f>
        <v>0</v>
      </c>
      <c r="I96" s="529"/>
      <c r="J96" s="530"/>
      <c r="K96" s="529"/>
      <c r="L96" s="529"/>
      <c r="M96" s="529">
        <f>H96</f>
        <v>0</v>
      </c>
    </row>
    <row r="97" spans="1:13">
      <c r="A97" s="543"/>
      <c r="B97" s="464"/>
      <c r="C97" s="462" t="s">
        <v>294</v>
      </c>
      <c r="D97" s="392" t="s">
        <v>16</v>
      </c>
      <c r="E97" s="526">
        <v>0.09</v>
      </c>
      <c r="F97" s="392">
        <f>E97*E95</f>
        <v>1.3499999999999999</v>
      </c>
      <c r="G97" s="463"/>
      <c r="H97" s="463"/>
      <c r="I97" s="463"/>
      <c r="J97" s="463"/>
      <c r="K97" s="463"/>
      <c r="L97" s="463">
        <f>F97*K97</f>
        <v>0</v>
      </c>
      <c r="M97" s="463">
        <f>J97+H97+L97</f>
        <v>0</v>
      </c>
    </row>
    <row r="98" spans="1:13">
      <c r="A98" s="526"/>
      <c r="B98" s="491" t="s">
        <v>594</v>
      </c>
      <c r="C98" s="520" t="s">
        <v>588</v>
      </c>
      <c r="D98" s="527" t="s">
        <v>22</v>
      </c>
      <c r="E98" s="526">
        <v>1</v>
      </c>
      <c r="F98" s="528">
        <f>E98*E95</f>
        <v>15</v>
      </c>
      <c r="G98" s="529"/>
      <c r="H98" s="530"/>
      <c r="I98" s="529"/>
      <c r="J98" s="530">
        <f>I98*F98</f>
        <v>0</v>
      </c>
      <c r="K98" s="529"/>
      <c r="L98" s="529"/>
      <c r="M98" s="529">
        <f>J98</f>
        <v>0</v>
      </c>
    </row>
    <row r="99" spans="1:13">
      <c r="A99" s="537"/>
      <c r="B99" s="502"/>
      <c r="C99" s="480" t="s">
        <v>296</v>
      </c>
      <c r="D99" s="539" t="s">
        <v>16</v>
      </c>
      <c r="E99" s="537">
        <v>0.23599999999999999</v>
      </c>
      <c r="F99" s="540">
        <f>E99*E95</f>
        <v>3.54</v>
      </c>
      <c r="G99" s="541"/>
      <c r="H99" s="542"/>
      <c r="I99" s="541"/>
      <c r="J99" s="542">
        <f>I99*F99</f>
        <v>0</v>
      </c>
      <c r="K99" s="541"/>
      <c r="L99" s="541"/>
      <c r="M99" s="541">
        <f>J99</f>
        <v>0</v>
      </c>
    </row>
    <row r="100" spans="1:13">
      <c r="A100" s="518">
        <v>11</v>
      </c>
      <c r="B100" s="519" t="s">
        <v>313</v>
      </c>
      <c r="C100" s="520" t="s">
        <v>532</v>
      </c>
      <c r="D100" s="521" t="s">
        <v>22</v>
      </c>
      <c r="E100" s="522">
        <v>35</v>
      </c>
      <c r="F100" s="523"/>
      <c r="G100" s="524"/>
      <c r="H100" s="525"/>
      <c r="I100" s="524"/>
      <c r="J100" s="525"/>
      <c r="K100" s="524"/>
      <c r="L100" s="524"/>
      <c r="M100" s="524">
        <f>SUM(M101:M104)</f>
        <v>0</v>
      </c>
    </row>
    <row r="101" spans="1:13">
      <c r="A101" s="526"/>
      <c r="B101" s="491"/>
      <c r="C101" s="478" t="s">
        <v>24</v>
      </c>
      <c r="D101" s="527" t="s">
        <v>13</v>
      </c>
      <c r="E101" s="526">
        <v>2</v>
      </c>
      <c r="F101" s="528">
        <f>E101*E100</f>
        <v>70</v>
      </c>
      <c r="G101" s="490"/>
      <c r="H101" s="530">
        <f>G101*F101</f>
        <v>0</v>
      </c>
      <c r="I101" s="529"/>
      <c r="J101" s="530"/>
      <c r="K101" s="529"/>
      <c r="L101" s="529"/>
      <c r="M101" s="529">
        <f>H101</f>
        <v>0</v>
      </c>
    </row>
    <row r="102" spans="1:13">
      <c r="A102" s="543"/>
      <c r="B102" s="464"/>
      <c r="C102" s="462" t="s">
        <v>294</v>
      </c>
      <c r="D102" s="392" t="s">
        <v>16</v>
      </c>
      <c r="E102" s="526">
        <v>0.09</v>
      </c>
      <c r="F102" s="392">
        <f>E102*E100</f>
        <v>3.15</v>
      </c>
      <c r="G102" s="463"/>
      <c r="H102" s="463"/>
      <c r="I102" s="463"/>
      <c r="J102" s="463"/>
      <c r="K102" s="463"/>
      <c r="L102" s="463">
        <f>F102*K102</f>
        <v>0</v>
      </c>
      <c r="M102" s="463">
        <f>J102+H102+L102</f>
        <v>0</v>
      </c>
    </row>
    <row r="103" spans="1:13">
      <c r="A103" s="526"/>
      <c r="B103" s="491" t="s">
        <v>594</v>
      </c>
      <c r="C103" s="520" t="s">
        <v>589</v>
      </c>
      <c r="D103" s="527" t="s">
        <v>22</v>
      </c>
      <c r="E103" s="526">
        <v>1</v>
      </c>
      <c r="F103" s="528">
        <f>E103*E100</f>
        <v>35</v>
      </c>
      <c r="G103" s="529"/>
      <c r="H103" s="530"/>
      <c r="I103" s="529"/>
      <c r="J103" s="530">
        <f>I103*F103</f>
        <v>0</v>
      </c>
      <c r="K103" s="529"/>
      <c r="L103" s="529"/>
      <c r="M103" s="529">
        <f>J103</f>
        <v>0</v>
      </c>
    </row>
    <row r="104" spans="1:13">
      <c r="A104" s="537"/>
      <c r="B104" s="502"/>
      <c r="C104" s="480" t="s">
        <v>296</v>
      </c>
      <c r="D104" s="539" t="s">
        <v>16</v>
      </c>
      <c r="E104" s="537">
        <v>0.23599999999999999</v>
      </c>
      <c r="F104" s="540">
        <f>E104*E100</f>
        <v>8.26</v>
      </c>
      <c r="G104" s="541"/>
      <c r="H104" s="542"/>
      <c r="I104" s="541"/>
      <c r="J104" s="542">
        <f>I104*F104</f>
        <v>0</v>
      </c>
      <c r="K104" s="541"/>
      <c r="L104" s="541"/>
      <c r="M104" s="541">
        <f>J104</f>
        <v>0</v>
      </c>
    </row>
    <row r="105" spans="1:13">
      <c r="A105" s="518">
        <v>12</v>
      </c>
      <c r="B105" s="519" t="s">
        <v>313</v>
      </c>
      <c r="C105" s="520" t="s">
        <v>590</v>
      </c>
      <c r="D105" s="521" t="s">
        <v>22</v>
      </c>
      <c r="E105" s="522">
        <v>1</v>
      </c>
      <c r="F105" s="523"/>
      <c r="G105" s="524"/>
      <c r="H105" s="525"/>
      <c r="I105" s="524"/>
      <c r="J105" s="525"/>
      <c r="K105" s="524"/>
      <c r="L105" s="524"/>
      <c r="M105" s="524">
        <f>SUM(M106:M109)</f>
        <v>0</v>
      </c>
    </row>
    <row r="106" spans="1:13">
      <c r="A106" s="526"/>
      <c r="B106" s="491"/>
      <c r="C106" s="478" t="s">
        <v>24</v>
      </c>
      <c r="D106" s="527" t="s">
        <v>13</v>
      </c>
      <c r="E106" s="526">
        <v>2</v>
      </c>
      <c r="F106" s="528">
        <f>E106*E105</f>
        <v>2</v>
      </c>
      <c r="G106" s="490"/>
      <c r="H106" s="530">
        <f>G106*F106</f>
        <v>0</v>
      </c>
      <c r="I106" s="529"/>
      <c r="J106" s="530"/>
      <c r="K106" s="529"/>
      <c r="L106" s="529"/>
      <c r="M106" s="529">
        <f>H106</f>
        <v>0</v>
      </c>
    </row>
    <row r="107" spans="1:13">
      <c r="A107" s="543"/>
      <c r="B107" s="464"/>
      <c r="C107" s="462" t="s">
        <v>294</v>
      </c>
      <c r="D107" s="392" t="s">
        <v>16</v>
      </c>
      <c r="E107" s="526">
        <v>0.09</v>
      </c>
      <c r="F107" s="392">
        <f>E107*E105</f>
        <v>0.09</v>
      </c>
      <c r="G107" s="463"/>
      <c r="H107" s="463"/>
      <c r="I107" s="463"/>
      <c r="J107" s="463"/>
      <c r="K107" s="463"/>
      <c r="L107" s="463">
        <f>F107*K107</f>
        <v>0</v>
      </c>
      <c r="M107" s="463">
        <f>J107+H107+L107</f>
        <v>0</v>
      </c>
    </row>
    <row r="108" spans="1:13">
      <c r="A108" s="526"/>
      <c r="B108" s="491" t="s">
        <v>595</v>
      </c>
      <c r="C108" s="544" t="s">
        <v>591</v>
      </c>
      <c r="D108" s="527" t="s">
        <v>22</v>
      </c>
      <c r="E108" s="526">
        <v>1</v>
      </c>
      <c r="F108" s="528">
        <f>E108*E105</f>
        <v>1</v>
      </c>
      <c r="G108" s="529"/>
      <c r="H108" s="530"/>
      <c r="I108" s="529"/>
      <c r="J108" s="530">
        <f>I108*F108</f>
        <v>0</v>
      </c>
      <c r="K108" s="529"/>
      <c r="L108" s="529"/>
      <c r="M108" s="529">
        <f>J108</f>
        <v>0</v>
      </c>
    </row>
    <row r="109" spans="1:13">
      <c r="A109" s="537"/>
      <c r="B109" s="502"/>
      <c r="C109" s="480" t="s">
        <v>296</v>
      </c>
      <c r="D109" s="539" t="s">
        <v>16</v>
      </c>
      <c r="E109" s="537">
        <v>0.23599999999999999</v>
      </c>
      <c r="F109" s="540">
        <f>E109*E105</f>
        <v>0.23599999999999999</v>
      </c>
      <c r="G109" s="541"/>
      <c r="H109" s="542"/>
      <c r="I109" s="541"/>
      <c r="J109" s="542">
        <f>I109*F109</f>
        <v>0</v>
      </c>
      <c r="K109" s="541"/>
      <c r="L109" s="541"/>
      <c r="M109" s="541">
        <f>J109</f>
        <v>0</v>
      </c>
    </row>
    <row r="110" spans="1:13">
      <c r="A110" s="518">
        <v>13</v>
      </c>
      <c r="B110" s="519" t="s">
        <v>313</v>
      </c>
      <c r="C110" s="520" t="s">
        <v>316</v>
      </c>
      <c r="D110" s="521" t="s">
        <v>22</v>
      </c>
      <c r="E110" s="522">
        <v>1</v>
      </c>
      <c r="F110" s="523"/>
      <c r="G110" s="524"/>
      <c r="H110" s="525"/>
      <c r="I110" s="524"/>
      <c r="J110" s="525"/>
      <c r="K110" s="524"/>
      <c r="L110" s="524"/>
      <c r="M110" s="524">
        <f>SUM(M111:M114)</f>
        <v>0</v>
      </c>
    </row>
    <row r="111" spans="1:13">
      <c r="A111" s="526"/>
      <c r="B111" s="491"/>
      <c r="C111" s="478" t="s">
        <v>24</v>
      </c>
      <c r="D111" s="527" t="s">
        <v>13</v>
      </c>
      <c r="E111" s="526">
        <v>2</v>
      </c>
      <c r="F111" s="528">
        <f>E111*E110</f>
        <v>2</v>
      </c>
      <c r="G111" s="490"/>
      <c r="H111" s="530">
        <f>G111*F111</f>
        <v>0</v>
      </c>
      <c r="I111" s="529"/>
      <c r="J111" s="530"/>
      <c r="K111" s="529"/>
      <c r="L111" s="529"/>
      <c r="M111" s="529">
        <f>H111</f>
        <v>0</v>
      </c>
    </row>
    <row r="112" spans="1:13">
      <c r="A112" s="543"/>
      <c r="B112" s="464"/>
      <c r="C112" s="462" t="s">
        <v>294</v>
      </c>
      <c r="D112" s="392" t="s">
        <v>16</v>
      </c>
      <c r="E112" s="526">
        <v>0.09</v>
      </c>
      <c r="F112" s="392">
        <f>E112*E110</f>
        <v>0.09</v>
      </c>
      <c r="G112" s="463"/>
      <c r="H112" s="463"/>
      <c r="I112" s="463"/>
      <c r="J112" s="463"/>
      <c r="K112" s="463"/>
      <c r="L112" s="463">
        <f>F112*K112</f>
        <v>0</v>
      </c>
      <c r="M112" s="463">
        <f>J112+H112+L112</f>
        <v>0</v>
      </c>
    </row>
    <row r="113" spans="1:13">
      <c r="A113" s="526"/>
      <c r="B113" s="491" t="s">
        <v>595</v>
      </c>
      <c r="C113" s="544" t="s">
        <v>317</v>
      </c>
      <c r="D113" s="527" t="s">
        <v>22</v>
      </c>
      <c r="E113" s="526">
        <v>1</v>
      </c>
      <c r="F113" s="528">
        <f>E113*E110</f>
        <v>1</v>
      </c>
      <c r="G113" s="529"/>
      <c r="H113" s="530"/>
      <c r="I113" s="529"/>
      <c r="J113" s="530">
        <f>I113*F113</f>
        <v>0</v>
      </c>
      <c r="K113" s="529"/>
      <c r="L113" s="529"/>
      <c r="M113" s="529">
        <f>J113</f>
        <v>0</v>
      </c>
    </row>
    <row r="114" spans="1:13">
      <c r="A114" s="537"/>
      <c r="B114" s="502"/>
      <c r="C114" s="480" t="s">
        <v>296</v>
      </c>
      <c r="D114" s="539" t="s">
        <v>16</v>
      </c>
      <c r="E114" s="537">
        <v>0.23599999999999999</v>
      </c>
      <c r="F114" s="540">
        <f>E114*E110</f>
        <v>0.23599999999999999</v>
      </c>
      <c r="G114" s="541"/>
      <c r="H114" s="542"/>
      <c r="I114" s="541"/>
      <c r="J114" s="542">
        <f>I114*F114</f>
        <v>0</v>
      </c>
      <c r="K114" s="541"/>
      <c r="L114" s="541"/>
      <c r="M114" s="541">
        <f>J114</f>
        <v>0</v>
      </c>
    </row>
    <row r="115" spans="1:13">
      <c r="A115" s="518">
        <v>14</v>
      </c>
      <c r="B115" s="519" t="s">
        <v>313</v>
      </c>
      <c r="C115" s="520" t="s">
        <v>314</v>
      </c>
      <c r="D115" s="521" t="s">
        <v>22</v>
      </c>
      <c r="E115" s="522">
        <v>3</v>
      </c>
      <c r="F115" s="523"/>
      <c r="G115" s="524"/>
      <c r="H115" s="525"/>
      <c r="I115" s="524"/>
      <c r="J115" s="525"/>
      <c r="K115" s="524"/>
      <c r="L115" s="524"/>
      <c r="M115" s="524">
        <f>SUM(M116:M119)</f>
        <v>0</v>
      </c>
    </row>
    <row r="116" spans="1:13">
      <c r="A116" s="526"/>
      <c r="B116" s="491"/>
      <c r="C116" s="478" t="s">
        <v>24</v>
      </c>
      <c r="D116" s="527" t="s">
        <v>13</v>
      </c>
      <c r="E116" s="526">
        <v>2</v>
      </c>
      <c r="F116" s="528">
        <f>E116*E115</f>
        <v>6</v>
      </c>
      <c r="G116" s="490"/>
      <c r="H116" s="530">
        <f>G116*F116</f>
        <v>0</v>
      </c>
      <c r="I116" s="529"/>
      <c r="J116" s="530"/>
      <c r="K116" s="529"/>
      <c r="L116" s="529"/>
      <c r="M116" s="529">
        <f>H116</f>
        <v>0</v>
      </c>
    </row>
    <row r="117" spans="1:13">
      <c r="A117" s="543"/>
      <c r="B117" s="464"/>
      <c r="C117" s="462" t="s">
        <v>294</v>
      </c>
      <c r="D117" s="392" t="s">
        <v>16</v>
      </c>
      <c r="E117" s="526">
        <v>0.09</v>
      </c>
      <c r="F117" s="392">
        <f>E117*E115</f>
        <v>0.27</v>
      </c>
      <c r="G117" s="463"/>
      <c r="H117" s="463"/>
      <c r="I117" s="463"/>
      <c r="J117" s="463"/>
      <c r="K117" s="463"/>
      <c r="L117" s="463">
        <f>F117*K117</f>
        <v>0</v>
      </c>
      <c r="M117" s="463">
        <f>J117+H117+L117</f>
        <v>0</v>
      </c>
    </row>
    <row r="118" spans="1:13">
      <c r="A118" s="526"/>
      <c r="B118" s="491" t="s">
        <v>596</v>
      </c>
      <c r="C118" s="544" t="s">
        <v>315</v>
      </c>
      <c r="D118" s="527" t="s">
        <v>22</v>
      </c>
      <c r="E118" s="526">
        <v>1</v>
      </c>
      <c r="F118" s="528">
        <f>E118*E115</f>
        <v>3</v>
      </c>
      <c r="G118" s="529"/>
      <c r="H118" s="530"/>
      <c r="I118" s="529"/>
      <c r="J118" s="530">
        <f>I118*F118</f>
        <v>0</v>
      </c>
      <c r="K118" s="529"/>
      <c r="L118" s="529"/>
      <c r="M118" s="529">
        <f>J118</f>
        <v>0</v>
      </c>
    </row>
    <row r="119" spans="1:13">
      <c r="A119" s="537"/>
      <c r="B119" s="502"/>
      <c r="C119" s="480" t="s">
        <v>296</v>
      </c>
      <c r="D119" s="539" t="s">
        <v>16</v>
      </c>
      <c r="E119" s="537">
        <v>0.23599999999999999</v>
      </c>
      <c r="F119" s="540">
        <f>E119*E115</f>
        <v>0.70799999999999996</v>
      </c>
      <c r="G119" s="541"/>
      <c r="H119" s="542"/>
      <c r="I119" s="541"/>
      <c r="J119" s="542">
        <f>I119*F119</f>
        <v>0</v>
      </c>
      <c r="K119" s="541"/>
      <c r="L119" s="541"/>
      <c r="M119" s="541">
        <f>J119</f>
        <v>0</v>
      </c>
    </row>
    <row r="120" spans="1:13">
      <c r="A120" s="518">
        <v>15</v>
      </c>
      <c r="B120" s="519" t="s">
        <v>313</v>
      </c>
      <c r="C120" s="520" t="s">
        <v>586</v>
      </c>
      <c r="D120" s="521" t="s">
        <v>22</v>
      </c>
      <c r="E120" s="522">
        <v>2</v>
      </c>
      <c r="F120" s="523"/>
      <c r="G120" s="524"/>
      <c r="H120" s="525"/>
      <c r="I120" s="524"/>
      <c r="J120" s="525"/>
      <c r="K120" s="524"/>
      <c r="L120" s="524"/>
      <c r="M120" s="524">
        <f>SUM(M121:M124)</f>
        <v>0</v>
      </c>
    </row>
    <row r="121" spans="1:13">
      <c r="A121" s="526"/>
      <c r="B121" s="491"/>
      <c r="C121" s="478" t="s">
        <v>24</v>
      </c>
      <c r="D121" s="527" t="s">
        <v>13</v>
      </c>
      <c r="E121" s="526">
        <v>2</v>
      </c>
      <c r="F121" s="528">
        <f>E121*E120</f>
        <v>4</v>
      </c>
      <c r="G121" s="490"/>
      <c r="H121" s="530">
        <f>G121*F121</f>
        <v>0</v>
      </c>
      <c r="I121" s="529"/>
      <c r="J121" s="530"/>
      <c r="K121" s="529"/>
      <c r="L121" s="529"/>
      <c r="M121" s="529">
        <f>H121</f>
        <v>0</v>
      </c>
    </row>
    <row r="122" spans="1:13">
      <c r="A122" s="543"/>
      <c r="B122" s="464"/>
      <c r="C122" s="462" t="s">
        <v>294</v>
      </c>
      <c r="D122" s="392" t="s">
        <v>16</v>
      </c>
      <c r="E122" s="526">
        <v>0.09</v>
      </c>
      <c r="F122" s="392">
        <f>E122*E120</f>
        <v>0.18</v>
      </c>
      <c r="G122" s="463"/>
      <c r="H122" s="463"/>
      <c r="I122" s="463"/>
      <c r="J122" s="463"/>
      <c r="K122" s="463"/>
      <c r="L122" s="463">
        <f>F122*K122</f>
        <v>0</v>
      </c>
      <c r="M122" s="463">
        <f>J122+H122+L122</f>
        <v>0</v>
      </c>
    </row>
    <row r="123" spans="1:13">
      <c r="A123" s="526"/>
      <c r="B123" s="491" t="s">
        <v>597</v>
      </c>
      <c r="C123" s="544" t="s">
        <v>587</v>
      </c>
      <c r="D123" s="527" t="s">
        <v>22</v>
      </c>
      <c r="E123" s="526">
        <v>1</v>
      </c>
      <c r="F123" s="528">
        <f>E123*E120</f>
        <v>2</v>
      </c>
      <c r="G123" s="529"/>
      <c r="H123" s="530"/>
      <c r="I123" s="529"/>
      <c r="J123" s="530">
        <f>I123*F123</f>
        <v>0</v>
      </c>
      <c r="K123" s="529"/>
      <c r="L123" s="529"/>
      <c r="M123" s="529">
        <f>J123</f>
        <v>0</v>
      </c>
    </row>
    <row r="124" spans="1:13">
      <c r="A124" s="537"/>
      <c r="B124" s="502"/>
      <c r="C124" s="480" t="s">
        <v>296</v>
      </c>
      <c r="D124" s="539" t="s">
        <v>16</v>
      </c>
      <c r="E124" s="537">
        <v>0.23599999999999999</v>
      </c>
      <c r="F124" s="540">
        <f>E124*E120</f>
        <v>0.47199999999999998</v>
      </c>
      <c r="G124" s="541"/>
      <c r="H124" s="542"/>
      <c r="I124" s="541"/>
      <c r="J124" s="542">
        <f>I124*F124</f>
        <v>0</v>
      </c>
      <c r="K124" s="541"/>
      <c r="L124" s="541"/>
      <c r="M124" s="541">
        <f>J124</f>
        <v>0</v>
      </c>
    </row>
    <row r="125" spans="1:13" ht="28.5">
      <c r="A125" s="518">
        <v>16</v>
      </c>
      <c r="B125" s="519" t="s">
        <v>313</v>
      </c>
      <c r="C125" s="520" t="s">
        <v>600</v>
      </c>
      <c r="D125" s="521" t="s">
        <v>22</v>
      </c>
      <c r="E125" s="522">
        <v>3</v>
      </c>
      <c r="F125" s="523"/>
      <c r="G125" s="524"/>
      <c r="H125" s="525"/>
      <c r="I125" s="524"/>
      <c r="J125" s="525"/>
      <c r="K125" s="524"/>
      <c r="L125" s="524"/>
      <c r="M125" s="524">
        <f>SUM(M126:M129)</f>
        <v>0</v>
      </c>
    </row>
    <row r="126" spans="1:13">
      <c r="A126" s="526"/>
      <c r="B126" s="491"/>
      <c r="C126" s="478" t="s">
        <v>24</v>
      </c>
      <c r="D126" s="527" t="s">
        <v>13</v>
      </c>
      <c r="E126" s="526">
        <v>2</v>
      </c>
      <c r="F126" s="528">
        <f>E126*E125</f>
        <v>6</v>
      </c>
      <c r="G126" s="490"/>
      <c r="H126" s="530">
        <f>G126*F126</f>
        <v>0</v>
      </c>
      <c r="I126" s="529"/>
      <c r="J126" s="530"/>
      <c r="K126" s="529"/>
      <c r="L126" s="529"/>
      <c r="M126" s="529">
        <f>H126</f>
        <v>0</v>
      </c>
    </row>
    <row r="127" spans="1:13">
      <c r="A127" s="543"/>
      <c r="B127" s="464"/>
      <c r="C127" s="462" t="s">
        <v>294</v>
      </c>
      <c r="D127" s="392" t="s">
        <v>16</v>
      </c>
      <c r="E127" s="526">
        <v>0.09</v>
      </c>
      <c r="F127" s="392">
        <f>E127*E125</f>
        <v>0.27</v>
      </c>
      <c r="G127" s="463"/>
      <c r="H127" s="463"/>
      <c r="I127" s="463"/>
      <c r="J127" s="463"/>
      <c r="K127" s="463"/>
      <c r="L127" s="463">
        <f>F127*K127</f>
        <v>0</v>
      </c>
      <c r="M127" s="463">
        <f>J127+H127+L127</f>
        <v>0</v>
      </c>
    </row>
    <row r="128" spans="1:13">
      <c r="A128" s="526"/>
      <c r="B128" s="491" t="s">
        <v>601</v>
      </c>
      <c r="C128" s="544" t="s">
        <v>602</v>
      </c>
      <c r="D128" s="527" t="s">
        <v>22</v>
      </c>
      <c r="E128" s="526">
        <v>1</v>
      </c>
      <c r="F128" s="528">
        <f>E128*E125</f>
        <v>3</v>
      </c>
      <c r="G128" s="529"/>
      <c r="H128" s="530"/>
      <c r="I128" s="529"/>
      <c r="J128" s="530">
        <f>I128*F128</f>
        <v>0</v>
      </c>
      <c r="K128" s="529"/>
      <c r="L128" s="529"/>
      <c r="M128" s="529">
        <f>J128</f>
        <v>0</v>
      </c>
    </row>
    <row r="129" spans="1:13">
      <c r="A129" s="537"/>
      <c r="B129" s="502"/>
      <c r="C129" s="480" t="s">
        <v>296</v>
      </c>
      <c r="D129" s="539" t="s">
        <v>16</v>
      </c>
      <c r="E129" s="537">
        <v>0.23599999999999999</v>
      </c>
      <c r="F129" s="540">
        <f>E129*E125</f>
        <v>0.70799999999999996</v>
      </c>
      <c r="G129" s="541"/>
      <c r="H129" s="542"/>
      <c r="I129" s="541"/>
      <c r="J129" s="542">
        <f>I129*F129</f>
        <v>0</v>
      </c>
      <c r="K129" s="541"/>
      <c r="L129" s="541"/>
      <c r="M129" s="541">
        <f>J129</f>
        <v>0</v>
      </c>
    </row>
    <row r="130" spans="1:13" ht="44.25" customHeight="1">
      <c r="A130" s="507">
        <v>17</v>
      </c>
      <c r="B130" s="890" t="s">
        <v>603</v>
      </c>
      <c r="C130" s="512" t="s">
        <v>318</v>
      </c>
      <c r="D130" s="510" t="s">
        <v>21</v>
      </c>
      <c r="E130" s="511">
        <v>3</v>
      </c>
      <c r="F130" s="507"/>
      <c r="G130" s="507"/>
      <c r="H130" s="507"/>
      <c r="I130" s="507"/>
      <c r="J130" s="507">
        <f>I130*E130</f>
        <v>0</v>
      </c>
      <c r="K130" s="507"/>
      <c r="L130" s="507"/>
      <c r="M130" s="511">
        <f>J130</f>
        <v>0</v>
      </c>
    </row>
    <row r="131" spans="1:13">
      <c r="A131" s="507">
        <v>18</v>
      </c>
      <c r="B131" s="545"/>
      <c r="C131" s="512" t="s">
        <v>319</v>
      </c>
      <c r="D131" s="510" t="s">
        <v>21</v>
      </c>
      <c r="E131" s="511">
        <v>1</v>
      </c>
      <c r="F131" s="507"/>
      <c r="G131" s="507"/>
      <c r="H131" s="507">
        <f>G131*E131</f>
        <v>0</v>
      </c>
      <c r="I131" s="507"/>
      <c r="J131" s="507">
        <f>I131*E131</f>
        <v>0</v>
      </c>
      <c r="K131" s="507"/>
      <c r="L131" s="507"/>
      <c r="M131" s="511">
        <f>J131+H131</f>
        <v>0</v>
      </c>
    </row>
    <row r="132" spans="1:13">
      <c r="A132" s="414"/>
      <c r="B132" s="339"/>
      <c r="C132" s="546" t="s">
        <v>533</v>
      </c>
      <c r="D132" s="335"/>
      <c r="E132" s="338"/>
      <c r="F132" s="414"/>
      <c r="G132" s="347"/>
      <c r="H132" s="347"/>
      <c r="I132" s="347"/>
      <c r="J132" s="347"/>
      <c r="K132" s="347"/>
      <c r="L132" s="488"/>
      <c r="M132" s="338"/>
    </row>
    <row r="133" spans="1:13">
      <c r="A133" s="46">
        <v>1</v>
      </c>
      <c r="B133" s="547" t="s">
        <v>720</v>
      </c>
      <c r="C133" s="48" t="s">
        <v>534</v>
      </c>
      <c r="D133" s="548" t="s">
        <v>21</v>
      </c>
      <c r="E133" s="42">
        <v>6</v>
      </c>
      <c r="F133" s="549"/>
      <c r="G133" s="43"/>
      <c r="H133" s="43"/>
      <c r="I133" s="43"/>
      <c r="J133" s="43"/>
      <c r="K133" s="43"/>
      <c r="L133" s="43"/>
      <c r="M133" s="43">
        <f>SUM(M134:M137)</f>
        <v>0</v>
      </c>
    </row>
    <row r="134" spans="1:13">
      <c r="A134" s="46"/>
      <c r="B134" s="465"/>
      <c r="C134" s="500" t="s">
        <v>24</v>
      </c>
      <c r="D134" s="46" t="s">
        <v>25</v>
      </c>
      <c r="E134" s="46">
        <v>0.372</v>
      </c>
      <c r="F134" s="44">
        <f>E133*E134</f>
        <v>2.2320000000000002</v>
      </c>
      <c r="G134" s="45"/>
      <c r="H134" s="45">
        <f>F134*G134</f>
        <v>0</v>
      </c>
      <c r="I134" s="45"/>
      <c r="J134" s="45"/>
      <c r="K134" s="45"/>
      <c r="L134" s="45"/>
      <c r="M134" s="45">
        <f>J134+H134+L134</f>
        <v>0</v>
      </c>
    </row>
    <row r="135" spans="1:13">
      <c r="A135" s="46"/>
      <c r="B135" s="547"/>
      <c r="C135" s="500" t="s">
        <v>26</v>
      </c>
      <c r="D135" s="46" t="s">
        <v>16</v>
      </c>
      <c r="E135" s="46">
        <v>0</v>
      </c>
      <c r="F135" s="46">
        <f>E133*E135</f>
        <v>0</v>
      </c>
      <c r="G135" s="45"/>
      <c r="H135" s="45"/>
      <c r="I135" s="45"/>
      <c r="J135" s="45"/>
      <c r="K135" s="45"/>
      <c r="L135" s="45">
        <f>F135*K135</f>
        <v>0</v>
      </c>
      <c r="M135" s="45">
        <f>J135+H135+L135</f>
        <v>0</v>
      </c>
    </row>
    <row r="136" spans="1:13">
      <c r="A136" s="46"/>
      <c r="B136" s="465" t="s">
        <v>577</v>
      </c>
      <c r="C136" s="49" t="s">
        <v>535</v>
      </c>
      <c r="D136" s="46" t="s">
        <v>22</v>
      </c>
      <c r="E136" s="46">
        <v>1</v>
      </c>
      <c r="F136" s="46">
        <f>E133*E136</f>
        <v>6</v>
      </c>
      <c r="G136" s="45"/>
      <c r="H136" s="45"/>
      <c r="I136" s="45"/>
      <c r="J136" s="45">
        <f>F136*I136</f>
        <v>0</v>
      </c>
      <c r="K136" s="45"/>
      <c r="L136" s="45"/>
      <c r="M136" s="45">
        <f>J136</f>
        <v>0</v>
      </c>
    </row>
    <row r="137" spans="1:13">
      <c r="A137" s="550"/>
      <c r="B137" s="551"/>
      <c r="C137" s="552" t="s">
        <v>296</v>
      </c>
      <c r="D137" s="550" t="s">
        <v>16</v>
      </c>
      <c r="E137" s="550">
        <v>0.12839999999999999</v>
      </c>
      <c r="F137" s="50">
        <f>E133*E137</f>
        <v>0.77039999999999997</v>
      </c>
      <c r="G137" s="47"/>
      <c r="H137" s="47"/>
      <c r="I137" s="47"/>
      <c r="J137" s="47">
        <f>F137*I137</f>
        <v>0</v>
      </c>
      <c r="K137" s="47"/>
      <c r="L137" s="47"/>
      <c r="M137" s="47">
        <f>J137+H137+L137</f>
        <v>0</v>
      </c>
    </row>
    <row r="138" spans="1:13">
      <c r="A138" s="46">
        <v>2</v>
      </c>
      <c r="B138" s="547" t="s">
        <v>720</v>
      </c>
      <c r="C138" s="48" t="s">
        <v>536</v>
      </c>
      <c r="D138" s="548" t="s">
        <v>21</v>
      </c>
      <c r="E138" s="42">
        <v>8</v>
      </c>
      <c r="F138" s="549"/>
      <c r="G138" s="43"/>
      <c r="H138" s="43"/>
      <c r="I138" s="43"/>
      <c r="J138" s="43"/>
      <c r="K138" s="43"/>
      <c r="L138" s="43"/>
      <c r="M138" s="43">
        <f>SUM(M139:M142)</f>
        <v>0</v>
      </c>
    </row>
    <row r="139" spans="1:13">
      <c r="A139" s="46"/>
      <c r="B139" s="465"/>
      <c r="C139" s="500" t="s">
        <v>24</v>
      </c>
      <c r="D139" s="46" t="s">
        <v>25</v>
      </c>
      <c r="E139" s="46">
        <v>0.372</v>
      </c>
      <c r="F139" s="44">
        <f>E138*E139</f>
        <v>2.976</v>
      </c>
      <c r="G139" s="45"/>
      <c r="H139" s="45">
        <f>F139*G139</f>
        <v>0</v>
      </c>
      <c r="I139" s="45"/>
      <c r="J139" s="45"/>
      <c r="K139" s="45"/>
      <c r="L139" s="45"/>
      <c r="M139" s="45">
        <f>J139+H139+L139</f>
        <v>0</v>
      </c>
    </row>
    <row r="140" spans="1:13">
      <c r="A140" s="46"/>
      <c r="B140" s="547"/>
      <c r="C140" s="500" t="s">
        <v>26</v>
      </c>
      <c r="D140" s="46" t="s">
        <v>16</v>
      </c>
      <c r="E140" s="46">
        <v>0</v>
      </c>
      <c r="F140" s="46">
        <f>E138*E140</f>
        <v>0</v>
      </c>
      <c r="G140" s="45"/>
      <c r="H140" s="45"/>
      <c r="I140" s="45"/>
      <c r="J140" s="45"/>
      <c r="K140" s="45"/>
      <c r="L140" s="45">
        <f>F140*K140</f>
        <v>0</v>
      </c>
      <c r="M140" s="45">
        <f>J140+H140+L140</f>
        <v>0</v>
      </c>
    </row>
    <row r="141" spans="1:13">
      <c r="A141" s="46"/>
      <c r="B141" s="465" t="s">
        <v>578</v>
      </c>
      <c r="C141" s="49" t="s">
        <v>537</v>
      </c>
      <c r="D141" s="46" t="s">
        <v>22</v>
      </c>
      <c r="E141" s="46">
        <v>1</v>
      </c>
      <c r="F141" s="46">
        <f>E138*E141</f>
        <v>8</v>
      </c>
      <c r="G141" s="45"/>
      <c r="H141" s="45"/>
      <c r="I141" s="45"/>
      <c r="J141" s="45">
        <f>F141*I141</f>
        <v>0</v>
      </c>
      <c r="K141" s="45"/>
      <c r="L141" s="45"/>
      <c r="M141" s="45">
        <f>J141</f>
        <v>0</v>
      </c>
    </row>
    <row r="142" spans="1:13">
      <c r="A142" s="550"/>
      <c r="B142" s="551"/>
      <c r="C142" s="552" t="s">
        <v>296</v>
      </c>
      <c r="D142" s="550" t="s">
        <v>16</v>
      </c>
      <c r="E142" s="550">
        <v>0.12839999999999999</v>
      </c>
      <c r="F142" s="50">
        <f>E138*E142</f>
        <v>1.0271999999999999</v>
      </c>
      <c r="G142" s="47"/>
      <c r="H142" s="47"/>
      <c r="I142" s="47"/>
      <c r="J142" s="47">
        <f>F142*I142</f>
        <v>0</v>
      </c>
      <c r="K142" s="47"/>
      <c r="L142" s="47"/>
      <c r="M142" s="47">
        <f>J142+H142+L142</f>
        <v>0</v>
      </c>
    </row>
    <row r="143" spans="1:13">
      <c r="A143" s="46">
        <v>3</v>
      </c>
      <c r="B143" s="547" t="s">
        <v>721</v>
      </c>
      <c r="C143" s="48" t="s">
        <v>574</v>
      </c>
      <c r="D143" s="548" t="s">
        <v>21</v>
      </c>
      <c r="E143" s="42">
        <v>4</v>
      </c>
      <c r="F143" s="549"/>
      <c r="G143" s="43"/>
      <c r="H143" s="43"/>
      <c r="I143" s="43"/>
      <c r="J143" s="43"/>
      <c r="K143" s="43"/>
      <c r="L143" s="43"/>
      <c r="M143" s="43">
        <f>SUM(M144:M147)</f>
        <v>0</v>
      </c>
    </row>
    <row r="144" spans="1:13">
      <c r="A144" s="46"/>
      <c r="B144" s="465"/>
      <c r="C144" s="500" t="s">
        <v>24</v>
      </c>
      <c r="D144" s="46" t="s">
        <v>25</v>
      </c>
      <c r="E144" s="46">
        <v>0.20100000000000001</v>
      </c>
      <c r="F144" s="44">
        <f>E143*E144</f>
        <v>0.80400000000000005</v>
      </c>
      <c r="G144" s="45"/>
      <c r="H144" s="45">
        <f>F144*G144</f>
        <v>0</v>
      </c>
      <c r="I144" s="45"/>
      <c r="J144" s="45"/>
      <c r="K144" s="45"/>
      <c r="L144" s="45"/>
      <c r="M144" s="45">
        <f>J144+H144+L144</f>
        <v>0</v>
      </c>
    </row>
    <row r="145" spans="1:13">
      <c r="A145" s="46"/>
      <c r="B145" s="547"/>
      <c r="C145" s="500" t="s">
        <v>26</v>
      </c>
      <c r="D145" s="46" t="s">
        <v>16</v>
      </c>
      <c r="E145" s="46">
        <v>0</v>
      </c>
      <c r="F145" s="46">
        <f>E143*E145</f>
        <v>0</v>
      </c>
      <c r="G145" s="45"/>
      <c r="H145" s="45"/>
      <c r="I145" s="45"/>
      <c r="J145" s="45"/>
      <c r="K145" s="45"/>
      <c r="L145" s="45">
        <f>F145*K145</f>
        <v>0</v>
      </c>
      <c r="M145" s="45">
        <f>J145+H145+L145</f>
        <v>0</v>
      </c>
    </row>
    <row r="146" spans="1:13" ht="25.5">
      <c r="A146" s="46"/>
      <c r="B146" s="465" t="s">
        <v>606</v>
      </c>
      <c r="C146" s="49" t="s">
        <v>575</v>
      </c>
      <c r="D146" s="46" t="s">
        <v>22</v>
      </c>
      <c r="E146" s="46">
        <v>1</v>
      </c>
      <c r="F146" s="46">
        <f>E143*E146</f>
        <v>4</v>
      </c>
      <c r="G146" s="45"/>
      <c r="H146" s="45"/>
      <c r="I146" s="45"/>
      <c r="J146" s="45">
        <f>F146*I146</f>
        <v>0</v>
      </c>
      <c r="K146" s="45"/>
      <c r="L146" s="45"/>
      <c r="M146" s="45">
        <f>J146</f>
        <v>0</v>
      </c>
    </row>
    <row r="147" spans="1:13">
      <c r="A147" s="550"/>
      <c r="B147" s="551"/>
      <c r="C147" s="552" t="s">
        <v>296</v>
      </c>
      <c r="D147" s="550" t="s">
        <v>16</v>
      </c>
      <c r="E147" s="550">
        <v>1.1599999999999999E-2</v>
      </c>
      <c r="F147" s="50">
        <f>E143*E147</f>
        <v>4.6399999999999997E-2</v>
      </c>
      <c r="G147" s="47"/>
      <c r="H147" s="47"/>
      <c r="I147" s="47"/>
      <c r="J147" s="47">
        <f>F147*I147</f>
        <v>0</v>
      </c>
      <c r="K147" s="47"/>
      <c r="L147" s="47"/>
      <c r="M147" s="47">
        <f>J147+H147+L147</f>
        <v>0</v>
      </c>
    </row>
    <row r="148" spans="1:13" ht="27">
      <c r="A148" s="46">
        <v>4</v>
      </c>
      <c r="B148" s="547" t="s">
        <v>722</v>
      </c>
      <c r="C148" s="48" t="s">
        <v>538</v>
      </c>
      <c r="D148" s="51" t="s">
        <v>21</v>
      </c>
      <c r="E148" s="42">
        <v>130</v>
      </c>
      <c r="F148" s="553"/>
      <c r="G148" s="43"/>
      <c r="H148" s="43"/>
      <c r="I148" s="43"/>
      <c r="J148" s="43"/>
      <c r="K148" s="43"/>
      <c r="L148" s="43"/>
      <c r="M148" s="43">
        <f>SUM(M149:M152)</f>
        <v>0</v>
      </c>
    </row>
    <row r="149" spans="1:13">
      <c r="A149" s="46"/>
      <c r="B149" s="461"/>
      <c r="C149" s="500" t="s">
        <v>24</v>
      </c>
      <c r="D149" s="46" t="s">
        <v>25</v>
      </c>
      <c r="E149" s="46">
        <v>0.39200000000000002</v>
      </c>
      <c r="F149" s="45">
        <f>E148*E149</f>
        <v>50.96</v>
      </c>
      <c r="G149" s="45"/>
      <c r="H149" s="45">
        <f>F149*G149</f>
        <v>0</v>
      </c>
      <c r="I149" s="45"/>
      <c r="J149" s="45"/>
      <c r="K149" s="45"/>
      <c r="L149" s="45"/>
      <c r="M149" s="45">
        <f>J149+H149+L149</f>
        <v>0</v>
      </c>
    </row>
    <row r="150" spans="1:13">
      <c r="A150" s="46"/>
      <c r="B150" s="464"/>
      <c r="C150" s="500" t="s">
        <v>26</v>
      </c>
      <c r="D150" s="46" t="s">
        <v>16</v>
      </c>
      <c r="E150" s="46">
        <v>0</v>
      </c>
      <c r="F150" s="45">
        <f>E148*E150</f>
        <v>0</v>
      </c>
      <c r="G150" s="45"/>
      <c r="H150" s="45"/>
      <c r="I150" s="45"/>
      <c r="J150" s="45"/>
      <c r="K150" s="45"/>
      <c r="L150" s="45">
        <f>F150*K150</f>
        <v>0</v>
      </c>
      <c r="M150" s="45">
        <f>J150+H150+L150</f>
        <v>0</v>
      </c>
    </row>
    <row r="151" spans="1:13" ht="27">
      <c r="A151" s="46"/>
      <c r="B151" s="465" t="s">
        <v>576</v>
      </c>
      <c r="C151" s="49" t="s">
        <v>539</v>
      </c>
      <c r="D151" s="46" t="s">
        <v>21</v>
      </c>
      <c r="E151" s="46">
        <v>1</v>
      </c>
      <c r="F151" s="52">
        <f>E148*E151</f>
        <v>130</v>
      </c>
      <c r="G151" s="45"/>
      <c r="H151" s="45"/>
      <c r="I151" s="45"/>
      <c r="J151" s="45">
        <f>F151*I151</f>
        <v>0</v>
      </c>
      <c r="K151" s="45"/>
      <c r="L151" s="45"/>
      <c r="M151" s="45">
        <f>J151+H151+L151</f>
        <v>0</v>
      </c>
    </row>
    <row r="152" spans="1:13">
      <c r="A152" s="550"/>
      <c r="B152" s="468"/>
      <c r="C152" s="552" t="s">
        <v>296</v>
      </c>
      <c r="D152" s="550" t="s">
        <v>16</v>
      </c>
      <c r="E152" s="550">
        <v>9.4E-2</v>
      </c>
      <c r="F152" s="53">
        <f>E148*E152</f>
        <v>12.22</v>
      </c>
      <c r="G152" s="47"/>
      <c r="H152" s="47"/>
      <c r="I152" s="47"/>
      <c r="J152" s="47">
        <f>F152*I152</f>
        <v>0</v>
      </c>
      <c r="K152" s="47"/>
      <c r="L152" s="47"/>
      <c r="M152" s="47">
        <f>J152+H152+L152</f>
        <v>0</v>
      </c>
    </row>
    <row r="153" spans="1:13">
      <c r="A153" s="482"/>
      <c r="B153" s="554"/>
      <c r="C153" s="555" t="s">
        <v>540</v>
      </c>
      <c r="D153" s="485"/>
      <c r="E153" s="486"/>
      <c r="F153" s="482"/>
      <c r="G153" s="487"/>
      <c r="H153" s="487"/>
      <c r="I153" s="487"/>
      <c r="J153" s="487"/>
      <c r="K153" s="487"/>
      <c r="L153" s="488"/>
      <c r="M153" s="486"/>
    </row>
    <row r="154" spans="1:13">
      <c r="A154" s="556">
        <v>1</v>
      </c>
      <c r="B154" s="557" t="s">
        <v>723</v>
      </c>
      <c r="C154" s="558" t="s">
        <v>701</v>
      </c>
      <c r="D154" s="559" t="s">
        <v>22</v>
      </c>
      <c r="E154" s="560">
        <v>101</v>
      </c>
      <c r="F154" s="561"/>
      <c r="G154" s="562"/>
      <c r="H154" s="562"/>
      <c r="I154" s="562"/>
      <c r="J154" s="562"/>
      <c r="K154" s="562"/>
      <c r="L154" s="562"/>
      <c r="M154" s="562">
        <f>SUM(M155:M158)</f>
        <v>0</v>
      </c>
    </row>
    <row r="155" spans="1:13">
      <c r="A155" s="563"/>
      <c r="B155" s="449"/>
      <c r="C155" s="478" t="s">
        <v>24</v>
      </c>
      <c r="D155" s="444" t="s">
        <v>25</v>
      </c>
      <c r="E155" s="444">
        <v>1.5</v>
      </c>
      <c r="F155" s="564">
        <f>E154*E155</f>
        <v>151.5</v>
      </c>
      <c r="G155" s="447"/>
      <c r="H155" s="447">
        <f>F155*G155</f>
        <v>0</v>
      </c>
      <c r="I155" s="447"/>
      <c r="J155" s="447"/>
      <c r="K155" s="447"/>
      <c r="L155" s="447"/>
      <c r="M155" s="447">
        <f>J155+H155+L155</f>
        <v>0</v>
      </c>
    </row>
    <row r="156" spans="1:13">
      <c r="A156" s="565"/>
      <c r="B156" s="557"/>
      <c r="C156" s="478" t="s">
        <v>26</v>
      </c>
      <c r="D156" s="444" t="s">
        <v>16</v>
      </c>
      <c r="E156" s="444">
        <v>0</v>
      </c>
      <c r="F156" s="444">
        <f>E154*E156</f>
        <v>0</v>
      </c>
      <c r="G156" s="447"/>
      <c r="H156" s="447"/>
      <c r="I156" s="447"/>
      <c r="J156" s="447"/>
      <c r="K156" s="447"/>
      <c r="L156" s="447">
        <f>F156*K156</f>
        <v>0</v>
      </c>
      <c r="M156" s="447">
        <f>J156+H156+L156</f>
        <v>0</v>
      </c>
    </row>
    <row r="157" spans="1:13" ht="28.5">
      <c r="A157" s="566"/>
      <c r="B157" s="449" t="s">
        <v>110</v>
      </c>
      <c r="C157" s="558" t="s">
        <v>702</v>
      </c>
      <c r="D157" s="444" t="s">
        <v>22</v>
      </c>
      <c r="E157" s="444">
        <v>1</v>
      </c>
      <c r="F157" s="564">
        <f>E154*E157</f>
        <v>101</v>
      </c>
      <c r="G157" s="447"/>
      <c r="H157" s="447"/>
      <c r="I157" s="447"/>
      <c r="J157" s="447">
        <f>F157*I157</f>
        <v>0</v>
      </c>
      <c r="K157" s="447"/>
      <c r="L157" s="447"/>
      <c r="M157" s="447">
        <f>J157+H157+L157</f>
        <v>0</v>
      </c>
    </row>
    <row r="158" spans="1:13">
      <c r="A158" s="567"/>
      <c r="B158" s="568"/>
      <c r="C158" s="569" t="s">
        <v>296</v>
      </c>
      <c r="D158" s="451" t="s">
        <v>16</v>
      </c>
      <c r="E158" s="451">
        <v>0.112</v>
      </c>
      <c r="F158" s="454">
        <f>E154*E158</f>
        <v>11.311999999999999</v>
      </c>
      <c r="G158" s="454"/>
      <c r="H158" s="454"/>
      <c r="I158" s="454"/>
      <c r="J158" s="454">
        <f>F158*I158</f>
        <v>0</v>
      </c>
      <c r="K158" s="454"/>
      <c r="L158" s="454"/>
      <c r="M158" s="454">
        <f>J158+H158+L158</f>
        <v>0</v>
      </c>
    </row>
    <row r="159" spans="1:13" ht="28.5">
      <c r="A159" s="556">
        <v>2</v>
      </c>
      <c r="B159" s="557" t="s">
        <v>723</v>
      </c>
      <c r="C159" s="558" t="s">
        <v>570</v>
      </c>
      <c r="D159" s="559" t="s">
        <v>22</v>
      </c>
      <c r="E159" s="560">
        <v>7</v>
      </c>
      <c r="F159" s="561"/>
      <c r="G159" s="562"/>
      <c r="H159" s="562"/>
      <c r="I159" s="562"/>
      <c r="J159" s="562"/>
      <c r="K159" s="562"/>
      <c r="L159" s="562"/>
      <c r="M159" s="562">
        <f>SUM(M160:M163)</f>
        <v>0</v>
      </c>
    </row>
    <row r="160" spans="1:13">
      <c r="A160" s="563"/>
      <c r="B160" s="449"/>
      <c r="C160" s="478" t="s">
        <v>24</v>
      </c>
      <c r="D160" s="444" t="s">
        <v>25</v>
      </c>
      <c r="E160" s="444">
        <v>1.5</v>
      </c>
      <c r="F160" s="564">
        <f>E159*E160</f>
        <v>10.5</v>
      </c>
      <c r="G160" s="447"/>
      <c r="H160" s="447">
        <f>F160*G160</f>
        <v>0</v>
      </c>
      <c r="I160" s="447"/>
      <c r="J160" s="447"/>
      <c r="K160" s="447"/>
      <c r="L160" s="447"/>
      <c r="M160" s="447">
        <f>J160+H160+L160</f>
        <v>0</v>
      </c>
    </row>
    <row r="161" spans="1:13">
      <c r="A161" s="565"/>
      <c r="B161" s="557"/>
      <c r="C161" s="478" t="s">
        <v>26</v>
      </c>
      <c r="D161" s="444" t="s">
        <v>16</v>
      </c>
      <c r="E161" s="444">
        <v>0</v>
      </c>
      <c r="F161" s="444">
        <f>E159*E161</f>
        <v>0</v>
      </c>
      <c r="G161" s="447"/>
      <c r="H161" s="447"/>
      <c r="I161" s="447"/>
      <c r="J161" s="447"/>
      <c r="K161" s="447"/>
      <c r="L161" s="447">
        <f>F161*K161</f>
        <v>0</v>
      </c>
      <c r="M161" s="447">
        <f>J161+H161+L161</f>
        <v>0</v>
      </c>
    </row>
    <row r="162" spans="1:13" ht="28.5">
      <c r="A162" s="566"/>
      <c r="B162" s="449" t="s">
        <v>110</v>
      </c>
      <c r="C162" s="558" t="s">
        <v>571</v>
      </c>
      <c r="D162" s="444" t="s">
        <v>22</v>
      </c>
      <c r="E162" s="444">
        <v>1</v>
      </c>
      <c r="F162" s="564">
        <f>E159*E162</f>
        <v>7</v>
      </c>
      <c r="G162" s="447"/>
      <c r="H162" s="447"/>
      <c r="I162" s="447"/>
      <c r="J162" s="447">
        <f>F162*I162</f>
        <v>0</v>
      </c>
      <c r="K162" s="447"/>
      <c r="L162" s="447"/>
      <c r="M162" s="447">
        <f>J162+H162+L162</f>
        <v>0</v>
      </c>
    </row>
    <row r="163" spans="1:13">
      <c r="A163" s="567"/>
      <c r="B163" s="568"/>
      <c r="C163" s="569" t="s">
        <v>296</v>
      </c>
      <c r="D163" s="451" t="s">
        <v>16</v>
      </c>
      <c r="E163" s="451">
        <v>0.112</v>
      </c>
      <c r="F163" s="454">
        <f>E159*E163</f>
        <v>0.78400000000000003</v>
      </c>
      <c r="G163" s="454"/>
      <c r="H163" s="454"/>
      <c r="I163" s="454"/>
      <c r="J163" s="454">
        <f>F163*I163</f>
        <v>0</v>
      </c>
      <c r="K163" s="454"/>
      <c r="L163" s="454"/>
      <c r="M163" s="454">
        <f>J163+H163+L163</f>
        <v>0</v>
      </c>
    </row>
    <row r="164" spans="1:13">
      <c r="A164" s="556">
        <v>3</v>
      </c>
      <c r="B164" s="557" t="s">
        <v>306</v>
      </c>
      <c r="C164" s="558" t="s">
        <v>572</v>
      </c>
      <c r="D164" s="559" t="s">
        <v>22</v>
      </c>
      <c r="E164" s="560">
        <v>3</v>
      </c>
      <c r="F164" s="561"/>
      <c r="G164" s="562"/>
      <c r="H164" s="562"/>
      <c r="I164" s="562"/>
      <c r="J164" s="562"/>
      <c r="K164" s="562"/>
      <c r="L164" s="562"/>
      <c r="M164" s="562">
        <f>SUM(M165:M168)</f>
        <v>0</v>
      </c>
    </row>
    <row r="165" spans="1:13">
      <c r="A165" s="563"/>
      <c r="B165" s="449"/>
      <c r="C165" s="478" t="s">
        <v>24</v>
      </c>
      <c r="D165" s="444" t="s">
        <v>25</v>
      </c>
      <c r="E165" s="444">
        <v>1.03</v>
      </c>
      <c r="F165" s="564">
        <f>E164*E165</f>
        <v>3.09</v>
      </c>
      <c r="G165" s="490"/>
      <c r="H165" s="447">
        <f>F165*G165</f>
        <v>0</v>
      </c>
      <c r="I165" s="447"/>
      <c r="J165" s="447"/>
      <c r="K165" s="447"/>
      <c r="L165" s="447"/>
      <c r="M165" s="447">
        <f>J165+H165+L165</f>
        <v>0</v>
      </c>
    </row>
    <row r="166" spans="1:13">
      <c r="A166" s="565"/>
      <c r="B166" s="557"/>
      <c r="C166" s="478" t="s">
        <v>26</v>
      </c>
      <c r="D166" s="444" t="s">
        <v>16</v>
      </c>
      <c r="E166" s="444">
        <v>0.58399999999999996</v>
      </c>
      <c r="F166" s="444">
        <f>E164*E166</f>
        <v>1.7519999999999998</v>
      </c>
      <c r="G166" s="447"/>
      <c r="H166" s="447"/>
      <c r="I166" s="447"/>
      <c r="J166" s="447"/>
      <c r="K166" s="447"/>
      <c r="L166" s="447">
        <f>F166*K166</f>
        <v>0</v>
      </c>
      <c r="M166" s="447">
        <f>J166+H166+L166</f>
        <v>0</v>
      </c>
    </row>
    <row r="167" spans="1:13" ht="28.5">
      <c r="A167" s="566"/>
      <c r="B167" s="449" t="s">
        <v>614</v>
      </c>
      <c r="C167" s="558" t="s">
        <v>573</v>
      </c>
      <c r="D167" s="444" t="s">
        <v>22</v>
      </c>
      <c r="E167" s="444">
        <v>1</v>
      </c>
      <c r="F167" s="564">
        <f>E164*E167</f>
        <v>3</v>
      </c>
      <c r="G167" s="447"/>
      <c r="H167" s="447"/>
      <c r="I167" s="447"/>
      <c r="J167" s="447">
        <f>F167*I167</f>
        <v>0</v>
      </c>
      <c r="K167" s="447"/>
      <c r="L167" s="447"/>
      <c r="M167" s="447">
        <f>J167+H167+L167</f>
        <v>0</v>
      </c>
    </row>
    <row r="168" spans="1:13">
      <c r="A168" s="567"/>
      <c r="B168" s="568"/>
      <c r="C168" s="569" t="s">
        <v>296</v>
      </c>
      <c r="D168" s="451" t="s">
        <v>16</v>
      </c>
      <c r="E168" s="451">
        <v>1.62</v>
      </c>
      <c r="F168" s="454">
        <f>E164*E168</f>
        <v>4.8600000000000003</v>
      </c>
      <c r="G168" s="454"/>
      <c r="H168" s="454"/>
      <c r="I168" s="454"/>
      <c r="J168" s="454">
        <f>F168*I168</f>
        <v>0</v>
      </c>
      <c r="K168" s="454"/>
      <c r="L168" s="454"/>
      <c r="M168" s="454">
        <f>J168+H168+L168</f>
        <v>0</v>
      </c>
    </row>
    <row r="169" spans="1:13">
      <c r="A169" s="414"/>
      <c r="B169" s="339"/>
      <c r="C169" s="546" t="s">
        <v>322</v>
      </c>
      <c r="D169" s="335"/>
      <c r="E169" s="338"/>
      <c r="F169" s="414"/>
      <c r="G169" s="347"/>
      <c r="H169" s="347"/>
      <c r="I169" s="347"/>
      <c r="J169" s="347"/>
      <c r="K169" s="347"/>
      <c r="L169" s="488"/>
      <c r="M169" s="338"/>
    </row>
    <row r="170" spans="1:13" ht="28.5">
      <c r="A170" s="456">
        <v>1</v>
      </c>
      <c r="B170" s="457" t="s">
        <v>324</v>
      </c>
      <c r="C170" s="455" t="s">
        <v>325</v>
      </c>
      <c r="D170" s="570" t="s">
        <v>255</v>
      </c>
      <c r="E170" s="571">
        <v>60</v>
      </c>
      <c r="F170" s="442"/>
      <c r="G170" s="460"/>
      <c r="H170" s="460"/>
      <c r="I170" s="460"/>
      <c r="J170" s="460"/>
      <c r="K170" s="460"/>
      <c r="L170" s="460"/>
      <c r="M170" s="460">
        <f>SUM(M171:M174)</f>
        <v>0</v>
      </c>
    </row>
    <row r="171" spans="1:13">
      <c r="A171" s="392"/>
      <c r="B171" s="461"/>
      <c r="C171" s="462" t="s">
        <v>34</v>
      </c>
      <c r="D171" s="392" t="s">
        <v>25</v>
      </c>
      <c r="E171" s="392">
        <v>0.41</v>
      </c>
      <c r="F171" s="572">
        <f>E170*E171</f>
        <v>24.599999999999998</v>
      </c>
      <c r="G171" s="490"/>
      <c r="H171" s="463">
        <f>F171*G171</f>
        <v>0</v>
      </c>
      <c r="I171" s="463"/>
      <c r="J171" s="463"/>
      <c r="K171" s="463"/>
      <c r="L171" s="463"/>
      <c r="M171" s="463">
        <f>J171+H171+L171</f>
        <v>0</v>
      </c>
    </row>
    <row r="172" spans="1:13">
      <c r="A172" s="392"/>
      <c r="B172" s="464"/>
      <c r="C172" s="462" t="s">
        <v>294</v>
      </c>
      <c r="D172" s="392" t="s">
        <v>16</v>
      </c>
      <c r="E172" s="392">
        <v>2.1000000000000001E-2</v>
      </c>
      <c r="F172" s="573">
        <f>E170*E172</f>
        <v>1.26</v>
      </c>
      <c r="G172" s="463"/>
      <c r="H172" s="463"/>
      <c r="I172" s="463"/>
      <c r="J172" s="463"/>
      <c r="K172" s="463"/>
      <c r="L172" s="463">
        <f>F172*K172</f>
        <v>0</v>
      </c>
      <c r="M172" s="463">
        <f>J172+H172+L172</f>
        <v>0</v>
      </c>
    </row>
    <row r="173" spans="1:13" ht="25.5">
      <c r="A173" s="392"/>
      <c r="B173" s="465" t="s">
        <v>568</v>
      </c>
      <c r="C173" s="574" t="s">
        <v>326</v>
      </c>
      <c r="D173" s="392" t="s">
        <v>255</v>
      </c>
      <c r="E173" s="392">
        <v>1</v>
      </c>
      <c r="F173" s="463">
        <f>E170*E173</f>
        <v>60</v>
      </c>
      <c r="G173" s="463"/>
      <c r="H173" s="463"/>
      <c r="I173" s="463"/>
      <c r="J173" s="463">
        <f>F173*I173</f>
        <v>0</v>
      </c>
      <c r="K173" s="463"/>
      <c r="L173" s="463"/>
      <c r="M173" s="463">
        <f>J173+H173+L173</f>
        <v>0</v>
      </c>
    </row>
    <row r="174" spans="1:13">
      <c r="A174" s="467"/>
      <c r="B174" s="551"/>
      <c r="C174" s="469" t="s">
        <v>296</v>
      </c>
      <c r="D174" s="467" t="s">
        <v>16</v>
      </c>
      <c r="E174" s="467">
        <v>0.09</v>
      </c>
      <c r="F174" s="470">
        <f>E170*E174</f>
        <v>5.3999999999999995</v>
      </c>
      <c r="G174" s="470"/>
      <c r="H174" s="470"/>
      <c r="I174" s="470"/>
      <c r="J174" s="470">
        <f>F174*I174</f>
        <v>0</v>
      </c>
      <c r="K174" s="470"/>
      <c r="L174" s="470"/>
      <c r="M174" s="470">
        <f>J174+H174+L174</f>
        <v>0</v>
      </c>
    </row>
    <row r="175" spans="1:13">
      <c r="A175" s="392">
        <v>2</v>
      </c>
      <c r="B175" s="547" t="s">
        <v>323</v>
      </c>
      <c r="C175" s="473" t="s">
        <v>541</v>
      </c>
      <c r="D175" s="474" t="s">
        <v>22</v>
      </c>
      <c r="E175" s="475">
        <v>3</v>
      </c>
      <c r="F175" s="575"/>
      <c r="G175" s="477"/>
      <c r="H175" s="477"/>
      <c r="I175" s="477"/>
      <c r="J175" s="477"/>
      <c r="K175" s="477"/>
      <c r="L175" s="477"/>
      <c r="M175" s="477">
        <f>SUM(M176:M179)</f>
        <v>0</v>
      </c>
    </row>
    <row r="176" spans="1:13">
      <c r="A176" s="392"/>
      <c r="B176" s="465"/>
      <c r="C176" s="462" t="s">
        <v>34</v>
      </c>
      <c r="D176" s="392" t="s">
        <v>25</v>
      </c>
      <c r="E176" s="392">
        <v>0.9</v>
      </c>
      <c r="F176" s="572">
        <f>E175*E176</f>
        <v>2.7</v>
      </c>
      <c r="G176" s="490"/>
      <c r="H176" s="463">
        <f>F176*G176</f>
        <v>0</v>
      </c>
      <c r="I176" s="463"/>
      <c r="J176" s="463"/>
      <c r="K176" s="463"/>
      <c r="L176" s="463"/>
      <c r="M176" s="463">
        <f>J176+H176+L176</f>
        <v>0</v>
      </c>
    </row>
    <row r="177" spans="1:13">
      <c r="A177" s="392"/>
      <c r="B177" s="547"/>
      <c r="C177" s="462" t="s">
        <v>294</v>
      </c>
      <c r="D177" s="392" t="s">
        <v>16</v>
      </c>
      <c r="E177" s="392">
        <v>7.0000000000000007E-2</v>
      </c>
      <c r="F177" s="573">
        <f>E175*E177</f>
        <v>0.21000000000000002</v>
      </c>
      <c r="G177" s="463"/>
      <c r="H177" s="463"/>
      <c r="I177" s="463"/>
      <c r="J177" s="463"/>
      <c r="K177" s="463"/>
      <c r="L177" s="463">
        <f>F177*K177</f>
        <v>0</v>
      </c>
      <c r="M177" s="463">
        <f>J177+H177+L177</f>
        <v>0</v>
      </c>
    </row>
    <row r="178" spans="1:13">
      <c r="A178" s="392"/>
      <c r="B178" s="465" t="s">
        <v>569</v>
      </c>
      <c r="C178" s="466" t="s">
        <v>541</v>
      </c>
      <c r="D178" s="392" t="s">
        <v>22</v>
      </c>
      <c r="E178" s="392">
        <v>1</v>
      </c>
      <c r="F178" s="463">
        <f>E178*E175</f>
        <v>3</v>
      </c>
      <c r="G178" s="463"/>
      <c r="H178" s="463"/>
      <c r="I178" s="463"/>
      <c r="J178" s="463">
        <f>F178*I178</f>
        <v>0</v>
      </c>
      <c r="K178" s="463"/>
      <c r="L178" s="463"/>
      <c r="M178" s="463">
        <f>J178+H178+L178</f>
        <v>0</v>
      </c>
    </row>
    <row r="179" spans="1:13">
      <c r="A179" s="467"/>
      <c r="B179" s="551"/>
      <c r="C179" s="469" t="s">
        <v>296</v>
      </c>
      <c r="D179" s="467" t="s">
        <v>16</v>
      </c>
      <c r="E179" s="467">
        <v>1.4</v>
      </c>
      <c r="F179" s="470">
        <f>E175*E179</f>
        <v>4.1999999999999993</v>
      </c>
      <c r="G179" s="470"/>
      <c r="H179" s="470"/>
      <c r="I179" s="470"/>
      <c r="J179" s="470">
        <f>F179*I179</f>
        <v>0</v>
      </c>
      <c r="K179" s="470"/>
      <c r="L179" s="470"/>
      <c r="M179" s="470">
        <f>J179+H179+L179</f>
        <v>0</v>
      </c>
    </row>
    <row r="180" spans="1:13" ht="28.5">
      <c r="A180" s="456">
        <v>3</v>
      </c>
      <c r="B180" s="576" t="s">
        <v>569</v>
      </c>
      <c r="C180" s="455" t="s">
        <v>542</v>
      </c>
      <c r="D180" s="570" t="s">
        <v>22</v>
      </c>
      <c r="E180" s="571">
        <v>2</v>
      </c>
      <c r="F180" s="442"/>
      <c r="G180" s="460"/>
      <c r="H180" s="460"/>
      <c r="I180" s="460"/>
      <c r="J180" s="460">
        <f>I180*E180</f>
        <v>0</v>
      </c>
      <c r="K180" s="460"/>
      <c r="L180" s="460"/>
      <c r="M180" s="460">
        <f>J180</f>
        <v>0</v>
      </c>
    </row>
    <row r="181" spans="1:13" ht="28.5">
      <c r="A181" s="456">
        <v>4</v>
      </c>
      <c r="B181" s="576" t="s">
        <v>569</v>
      </c>
      <c r="C181" s="455" t="s">
        <v>543</v>
      </c>
      <c r="D181" s="570" t="s">
        <v>22</v>
      </c>
      <c r="E181" s="571">
        <v>1</v>
      </c>
      <c r="F181" s="442"/>
      <c r="G181" s="460"/>
      <c r="H181" s="460"/>
      <c r="I181" s="460"/>
      <c r="J181" s="460">
        <f>I181*E181</f>
        <v>0</v>
      </c>
      <c r="K181" s="460"/>
      <c r="L181" s="460"/>
      <c r="M181" s="460">
        <f>J181</f>
        <v>0</v>
      </c>
    </row>
    <row r="182" spans="1:13">
      <c r="A182" s="402"/>
      <c r="B182" s="577"/>
      <c r="C182" s="578" t="s">
        <v>11</v>
      </c>
      <c r="D182" s="403"/>
      <c r="E182" s="403"/>
      <c r="F182" s="403"/>
      <c r="G182" s="404"/>
      <c r="H182" s="404">
        <f>SUM(H10:H181)</f>
        <v>0</v>
      </c>
      <c r="I182" s="404"/>
      <c r="J182" s="404">
        <f>SUM(J10:J181)</f>
        <v>0</v>
      </c>
      <c r="K182" s="404"/>
      <c r="L182" s="404">
        <f>SUM(L10:L181)</f>
        <v>0</v>
      </c>
      <c r="M182" s="404">
        <f>L182+J182+H182</f>
        <v>0</v>
      </c>
    </row>
    <row r="183" spans="1:13">
      <c r="A183" s="579"/>
      <c r="B183" s="580"/>
      <c r="C183" s="581" t="s">
        <v>503</v>
      </c>
      <c r="D183" s="582">
        <v>0.03</v>
      </c>
      <c r="E183" s="583"/>
      <c r="F183" s="583"/>
      <c r="G183" s="584"/>
      <c r="H183" s="584"/>
      <c r="I183" s="584"/>
      <c r="J183" s="584"/>
      <c r="K183" s="584"/>
      <c r="L183" s="584"/>
      <c r="M183" s="584">
        <f>(J182)*0.03</f>
        <v>0</v>
      </c>
    </row>
    <row r="184" spans="1:13">
      <c r="A184" s="579"/>
      <c r="B184" s="580"/>
      <c r="C184" s="581" t="s">
        <v>11</v>
      </c>
      <c r="D184" s="583"/>
      <c r="E184" s="583"/>
      <c r="F184" s="583"/>
      <c r="G184" s="584"/>
      <c r="H184" s="584"/>
      <c r="I184" s="584"/>
      <c r="J184" s="584"/>
      <c r="K184" s="584"/>
      <c r="L184" s="584"/>
      <c r="M184" s="584">
        <f>M183+M182</f>
        <v>0</v>
      </c>
    </row>
    <row r="185" spans="1:13">
      <c r="A185" s="405"/>
      <c r="B185" s="585"/>
      <c r="C185" s="586" t="s">
        <v>327</v>
      </c>
      <c r="D185" s="408">
        <v>0.75</v>
      </c>
      <c r="E185" s="587"/>
      <c r="F185" s="588"/>
      <c r="G185" s="383"/>
      <c r="H185" s="409"/>
      <c r="I185" s="383"/>
      <c r="J185" s="409"/>
      <c r="K185" s="383"/>
      <c r="L185" s="409"/>
      <c r="M185" s="353">
        <f>H182*D185</f>
        <v>0</v>
      </c>
    </row>
    <row r="186" spans="1:13">
      <c r="A186" s="350"/>
      <c r="B186" s="589"/>
      <c r="C186" s="590" t="s">
        <v>11</v>
      </c>
      <c r="D186" s="412"/>
      <c r="E186" s="352"/>
      <c r="F186" s="412"/>
      <c r="G186" s="353"/>
      <c r="H186" s="413"/>
      <c r="I186" s="353"/>
      <c r="J186" s="413"/>
      <c r="K186" s="353"/>
      <c r="L186" s="413"/>
      <c r="M186" s="353">
        <f>M185+M184</f>
        <v>0</v>
      </c>
    </row>
    <row r="187" spans="1:13">
      <c r="A187" s="414"/>
      <c r="B187" s="423"/>
      <c r="C187" s="344" t="s">
        <v>81</v>
      </c>
      <c r="D187" s="408">
        <v>0.08</v>
      </c>
      <c r="E187" s="416"/>
      <c r="F187" s="591"/>
      <c r="G187" s="591"/>
      <c r="H187" s="591"/>
      <c r="I187" s="591"/>
      <c r="J187" s="591"/>
      <c r="K187" s="591"/>
      <c r="L187" s="591"/>
      <c r="M187" s="592">
        <f>(M186-J131)*D187</f>
        <v>0</v>
      </c>
    </row>
    <row r="188" spans="1:13">
      <c r="A188" s="335"/>
      <c r="B188" s="339"/>
      <c r="C188" s="348" t="s">
        <v>33</v>
      </c>
      <c r="D188" s="349"/>
      <c r="E188" s="349"/>
      <c r="F188" s="593"/>
      <c r="G188" s="593"/>
      <c r="H188" s="593"/>
      <c r="I188" s="593"/>
      <c r="J188" s="593"/>
      <c r="K188" s="593"/>
      <c r="L188" s="593"/>
      <c r="M188" s="592">
        <f>M187+M186</f>
        <v>0</v>
      </c>
    </row>
    <row r="189" spans="1:13">
      <c r="A189" s="339"/>
      <c r="B189" s="339"/>
      <c r="C189" s="417" t="s">
        <v>199</v>
      </c>
      <c r="D189" s="340">
        <v>0.03</v>
      </c>
      <c r="E189" s="340"/>
      <c r="F189" s="418"/>
      <c r="G189" s="418"/>
      <c r="H189" s="419"/>
      <c r="I189" s="419"/>
      <c r="J189" s="419"/>
      <c r="K189" s="419"/>
      <c r="L189" s="419"/>
      <c r="M189" s="342">
        <f>M188*D189</f>
        <v>0</v>
      </c>
    </row>
    <row r="190" spans="1:13">
      <c r="A190" s="339"/>
      <c r="B190" s="339"/>
      <c r="C190" s="420" t="s">
        <v>33</v>
      </c>
      <c r="D190" s="421"/>
      <c r="E190" s="421"/>
      <c r="F190" s="422"/>
      <c r="G190" s="422"/>
      <c r="H190" s="342"/>
      <c r="I190" s="342"/>
      <c r="J190" s="342"/>
      <c r="K190" s="342"/>
      <c r="L190" s="342"/>
      <c r="M190" s="342">
        <f>M189+M188</f>
        <v>0</v>
      </c>
    </row>
    <row r="191" spans="1:13">
      <c r="A191" s="423"/>
      <c r="B191" s="423"/>
      <c r="C191" s="417" t="s">
        <v>200</v>
      </c>
      <c r="D191" s="340">
        <v>0.18</v>
      </c>
      <c r="E191" s="424"/>
      <c r="F191" s="425"/>
      <c r="G191" s="425"/>
      <c r="H191" s="419"/>
      <c r="I191" s="419"/>
      <c r="J191" s="419"/>
      <c r="K191" s="419"/>
      <c r="L191" s="419"/>
      <c r="M191" s="342">
        <f>M190*D191</f>
        <v>0</v>
      </c>
    </row>
    <row r="192" spans="1:13">
      <c r="A192" s="339"/>
      <c r="B192" s="339"/>
      <c r="C192" s="420" t="s">
        <v>201</v>
      </c>
      <c r="D192" s="421"/>
      <c r="E192" s="421"/>
      <c r="F192" s="422"/>
      <c r="G192" s="422"/>
      <c r="H192" s="342"/>
      <c r="I192" s="342"/>
      <c r="J192" s="342"/>
      <c r="K192" s="342"/>
      <c r="L192" s="342"/>
      <c r="M192" s="342">
        <f>M191+M190</f>
        <v>0</v>
      </c>
    </row>
    <row r="194" spans="2:3">
      <c r="B194" s="1461" t="s">
        <v>779</v>
      </c>
      <c r="C194" s="1461"/>
    </row>
    <row r="195" spans="2:3" ht="30.75" customHeight="1">
      <c r="B195" s="1462" t="s">
        <v>780</v>
      </c>
      <c r="C195" s="1462"/>
    </row>
  </sheetData>
  <autoFilter ref="A8:M8" xr:uid="{A5386BCD-D4BC-4248-8B4E-BB549E5AFC84}"/>
  <mergeCells count="15">
    <mergeCell ref="B194:C194"/>
    <mergeCell ref="B195:C195"/>
    <mergeCell ref="K6:L6"/>
    <mergeCell ref="M6:M7"/>
    <mergeCell ref="A1:M1"/>
    <mergeCell ref="A2:M2"/>
    <mergeCell ref="C3:L3"/>
    <mergeCell ref="A6:A7"/>
    <mergeCell ref="C6:C7"/>
    <mergeCell ref="D6:D7"/>
    <mergeCell ref="F6:F7"/>
    <mergeCell ref="G6:H6"/>
    <mergeCell ref="I6:J6"/>
    <mergeCell ref="G4:K4"/>
    <mergeCell ref="H5:K5"/>
  </mergeCells>
  <pageMargins left="0.11811023622047245" right="0.11811023622047245" top="0.62992125984251968" bottom="0.27559055118110237" header="0.31496062992125984" footer="0.11811023622047245"/>
  <pageSetup paperSize="9" scale="95" orientation="landscape" horizontalDpi="4294967293"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M142"/>
  <sheetViews>
    <sheetView view="pageBreakPreview" topLeftCell="A97" zoomScaleNormal="100" zoomScaleSheetLayoutView="100" workbookViewId="0">
      <selection activeCell="E143" sqref="E143"/>
    </sheetView>
  </sheetViews>
  <sheetFormatPr defaultColWidth="10.42578125" defaultRowHeight="15"/>
  <cols>
    <col min="1" max="1" width="5.5703125" style="1445" bestFit="1" customWidth="1"/>
    <col min="2" max="2" width="9" style="1446" customWidth="1"/>
    <col min="3" max="3" width="56.28515625" style="1320" customWidth="1"/>
    <col min="4" max="4" width="7.7109375" style="1320" bestFit="1" customWidth="1"/>
    <col min="5" max="5" width="10" style="1320" customWidth="1"/>
    <col min="6" max="6" width="6.5703125" style="1320" customWidth="1"/>
    <col min="7" max="7" width="8" style="1320" customWidth="1"/>
    <col min="8" max="8" width="10.140625" style="1320" customWidth="1"/>
    <col min="9" max="10" width="9.28515625" style="1320" customWidth="1"/>
    <col min="11" max="11" width="7.140625" style="1320" customWidth="1"/>
    <col min="12" max="12" width="7.85546875" style="1320" customWidth="1"/>
    <col min="13" max="13" width="13.85546875" style="1320" customWidth="1"/>
    <col min="14" max="19" width="10.140625" style="1320" customWidth="1"/>
    <col min="20" max="16384" width="10.42578125" style="1320"/>
  </cols>
  <sheetData>
    <row r="1" spans="1:13" s="1301" customFormat="1" ht="64.5" customHeight="1">
      <c r="A1" s="1488" t="s">
        <v>101</v>
      </c>
      <c r="B1" s="1488"/>
      <c r="C1" s="1488"/>
      <c r="D1" s="1488"/>
      <c r="E1" s="1488"/>
      <c r="F1" s="1488"/>
      <c r="G1" s="1488"/>
      <c r="H1" s="1488"/>
      <c r="I1" s="1488"/>
      <c r="J1" s="1488"/>
      <c r="K1" s="1488"/>
      <c r="L1" s="1488"/>
      <c r="M1" s="1488"/>
    </row>
    <row r="2" spans="1:13" s="1301" customFormat="1" ht="18">
      <c r="A2" s="1488" t="s">
        <v>514</v>
      </c>
      <c r="B2" s="1488"/>
      <c r="C2" s="1488"/>
      <c r="D2" s="1488"/>
      <c r="E2" s="1488"/>
      <c r="F2" s="1488"/>
      <c r="G2" s="1488"/>
      <c r="H2" s="1488"/>
      <c r="I2" s="1488"/>
      <c r="J2" s="1488"/>
      <c r="K2" s="1488"/>
      <c r="L2" s="1488"/>
      <c r="M2" s="1488"/>
    </row>
    <row r="3" spans="1:13" s="1301" customFormat="1" ht="18">
      <c r="A3" s="1302"/>
      <c r="B3" s="1303"/>
      <c r="C3" s="1489" t="s">
        <v>510</v>
      </c>
      <c r="D3" s="1490"/>
      <c r="E3" s="1490"/>
      <c r="F3" s="1490"/>
      <c r="G3" s="1490"/>
      <c r="H3" s="1490"/>
      <c r="I3" s="1490"/>
      <c r="J3" s="1490"/>
      <c r="K3" s="1490"/>
      <c r="L3" s="1490"/>
      <c r="M3" s="1304"/>
    </row>
    <row r="4" spans="1:13" s="1311" customFormat="1" ht="16.5">
      <c r="A4" s="1305"/>
      <c r="B4" s="1306"/>
      <c r="C4" s="1307"/>
      <c r="D4" s="1308"/>
      <c r="E4" s="1308"/>
      <c r="F4" s="1308"/>
      <c r="G4" s="1493" t="s">
        <v>80</v>
      </c>
      <c r="H4" s="1493"/>
      <c r="I4" s="1493"/>
      <c r="J4" s="1493"/>
      <c r="K4" s="1493"/>
      <c r="L4" s="1309">
        <f>M138/1000</f>
        <v>0</v>
      </c>
      <c r="M4" s="1310" t="s">
        <v>79</v>
      </c>
    </row>
    <row r="5" spans="1:13" s="1311" customFormat="1" ht="16.5">
      <c r="A5" s="1312"/>
      <c r="B5" s="1313"/>
      <c r="C5" s="1314"/>
      <c r="D5" s="1315"/>
      <c r="E5" s="1315"/>
      <c r="F5" s="1315"/>
      <c r="G5" s="1315"/>
      <c r="H5" s="1315"/>
      <c r="I5" s="1494" t="s">
        <v>82</v>
      </c>
      <c r="J5" s="1494"/>
      <c r="K5" s="1494"/>
      <c r="L5" s="1316">
        <f>H127/1000</f>
        <v>0</v>
      </c>
      <c r="M5" s="1317" t="s">
        <v>83</v>
      </c>
    </row>
    <row r="6" spans="1:13" ht="43.5" customHeight="1">
      <c r="A6" s="1491" t="s">
        <v>6</v>
      </c>
      <c r="B6" s="1318"/>
      <c r="C6" s="1486" t="s">
        <v>214</v>
      </c>
      <c r="D6" s="1492" t="s">
        <v>215</v>
      </c>
      <c r="E6" s="1319"/>
      <c r="F6" s="1492" t="s">
        <v>216</v>
      </c>
      <c r="G6" s="1486" t="s">
        <v>217</v>
      </c>
      <c r="H6" s="1486"/>
      <c r="I6" s="1486" t="s">
        <v>218</v>
      </c>
      <c r="J6" s="1486"/>
      <c r="K6" s="1486" t="s">
        <v>219</v>
      </c>
      <c r="L6" s="1486"/>
      <c r="M6" s="1487" t="s">
        <v>11</v>
      </c>
    </row>
    <row r="7" spans="1:13" ht="27">
      <c r="A7" s="1491"/>
      <c r="B7" s="1321"/>
      <c r="C7" s="1486"/>
      <c r="D7" s="1492"/>
      <c r="E7" s="1322"/>
      <c r="F7" s="1492"/>
      <c r="G7" s="1323" t="s">
        <v>220</v>
      </c>
      <c r="H7" s="1324" t="s">
        <v>11</v>
      </c>
      <c r="I7" s="1323" t="s">
        <v>220</v>
      </c>
      <c r="J7" s="1324" t="s">
        <v>11</v>
      </c>
      <c r="K7" s="1323" t="s">
        <v>220</v>
      </c>
      <c r="L7" s="1324" t="s">
        <v>11</v>
      </c>
      <c r="M7" s="1487"/>
    </row>
    <row r="8" spans="1:13" s="1329" customFormat="1" ht="13.5">
      <c r="A8" s="1325" t="s">
        <v>70</v>
      </c>
      <c r="B8" s="1326">
        <v>2</v>
      </c>
      <c r="C8" s="1325">
        <v>3</v>
      </c>
      <c r="D8" s="1327">
        <v>4</v>
      </c>
      <c r="E8" s="1327">
        <v>5</v>
      </c>
      <c r="F8" s="1327">
        <v>6</v>
      </c>
      <c r="G8" s="1325">
        <v>7</v>
      </c>
      <c r="H8" s="1328">
        <v>8</v>
      </c>
      <c r="I8" s="1323" t="s">
        <v>221</v>
      </c>
      <c r="J8" s="1328">
        <v>10</v>
      </c>
      <c r="K8" s="1325">
        <v>11</v>
      </c>
      <c r="L8" s="1328">
        <v>12</v>
      </c>
      <c r="M8" s="1328">
        <v>13</v>
      </c>
    </row>
    <row r="9" spans="1:13" s="1334" customFormat="1">
      <c r="A9" s="1330">
        <v>1</v>
      </c>
      <c r="B9" s="1331" t="s">
        <v>724</v>
      </c>
      <c r="C9" s="1332" t="s">
        <v>330</v>
      </c>
      <c r="D9" s="1333" t="s">
        <v>21</v>
      </c>
      <c r="F9" s="1335">
        <v>15</v>
      </c>
      <c r="G9" s="1336"/>
      <c r="H9" s="1336"/>
      <c r="I9" s="1337"/>
      <c r="J9" s="1338"/>
      <c r="K9" s="1336"/>
      <c r="L9" s="1336"/>
      <c r="M9" s="1336">
        <f>SUM(M10:M13)</f>
        <v>0</v>
      </c>
    </row>
    <row r="10" spans="1:13">
      <c r="A10" s="1330"/>
      <c r="B10" s="1339"/>
      <c r="C10" s="1340" t="s">
        <v>34</v>
      </c>
      <c r="D10" s="1341" t="s">
        <v>725</v>
      </c>
      <c r="E10" s="1342">
        <v>0.44600000000000001</v>
      </c>
      <c r="F10" s="1343">
        <f>F9*E10</f>
        <v>6.69</v>
      </c>
      <c r="G10" s="1344"/>
      <c r="H10" s="1344">
        <f>F10*G10</f>
        <v>0</v>
      </c>
      <c r="I10" s="1345"/>
      <c r="J10" s="1346"/>
      <c r="K10" s="1344"/>
      <c r="L10" s="1344"/>
      <c r="M10" s="1344">
        <f>J10+H10+L10</f>
        <v>0</v>
      </c>
    </row>
    <row r="11" spans="1:13" s="1350" customFormat="1">
      <c r="A11" s="1347"/>
      <c r="B11" s="1348"/>
      <c r="C11" s="1349" t="s">
        <v>726</v>
      </c>
      <c r="D11" s="1341" t="s">
        <v>727</v>
      </c>
      <c r="E11" s="1342">
        <v>6.3299999999999995E-2</v>
      </c>
      <c r="F11" s="1341">
        <f>E11*F9</f>
        <v>0.9494999999999999</v>
      </c>
      <c r="G11" s="1341"/>
      <c r="H11" s="1341"/>
      <c r="I11" s="1341"/>
      <c r="J11" s="1341"/>
      <c r="K11" s="1341"/>
      <c r="L11" s="1341">
        <f>K11*F11</f>
        <v>0</v>
      </c>
      <c r="M11" s="1341">
        <f t="shared" ref="M11:M12" si="0">L11+J11+H11</f>
        <v>0</v>
      </c>
    </row>
    <row r="12" spans="1:13">
      <c r="A12" s="1330"/>
      <c r="B12" s="1351" t="s">
        <v>649</v>
      </c>
      <c r="C12" s="1352" t="s">
        <v>331</v>
      </c>
      <c r="D12" s="1353" t="s">
        <v>21</v>
      </c>
      <c r="E12" s="1330">
        <v>1</v>
      </c>
      <c r="F12" s="1330">
        <f>F9*E12</f>
        <v>15</v>
      </c>
      <c r="G12" s="1354"/>
      <c r="H12" s="1354"/>
      <c r="I12" s="1344"/>
      <c r="J12" s="1344">
        <f>F12*I12</f>
        <v>0</v>
      </c>
      <c r="K12" s="1344"/>
      <c r="L12" s="1344"/>
      <c r="M12" s="1341">
        <f t="shared" si="0"/>
        <v>0</v>
      </c>
    </row>
    <row r="13" spans="1:13" s="1350" customFormat="1">
      <c r="A13" s="1355"/>
      <c r="B13" s="1356"/>
      <c r="C13" s="1357" t="s">
        <v>728</v>
      </c>
      <c r="D13" s="1358" t="s">
        <v>727</v>
      </c>
      <c r="E13" s="1359">
        <v>2.8E-3</v>
      </c>
      <c r="F13" s="1358">
        <f>E13*F9</f>
        <v>4.2000000000000003E-2</v>
      </c>
      <c r="G13" s="1358"/>
      <c r="H13" s="1358"/>
      <c r="I13" s="1358"/>
      <c r="J13" s="1358">
        <f>I13*F13</f>
        <v>0</v>
      </c>
      <c r="K13" s="1358"/>
      <c r="L13" s="1358"/>
      <c r="M13" s="1358">
        <f t="shared" ref="M13" si="1">L13+J13+H13</f>
        <v>0</v>
      </c>
    </row>
    <row r="14" spans="1:13">
      <c r="A14" s="1330">
        <v>2</v>
      </c>
      <c r="B14" s="1331" t="s">
        <v>724</v>
      </c>
      <c r="C14" s="1332" t="s">
        <v>332</v>
      </c>
      <c r="D14" s="1333" t="s">
        <v>21</v>
      </c>
      <c r="F14" s="1335">
        <v>1</v>
      </c>
      <c r="G14" s="1336"/>
      <c r="H14" s="1336"/>
      <c r="I14" s="1337"/>
      <c r="J14" s="1338"/>
      <c r="K14" s="1336"/>
      <c r="L14" s="1336"/>
      <c r="M14" s="1336">
        <f>SUM(M15:M17)</f>
        <v>0</v>
      </c>
    </row>
    <row r="15" spans="1:13">
      <c r="A15" s="1330"/>
      <c r="B15" s="1339"/>
      <c r="C15" s="1340" t="s">
        <v>34</v>
      </c>
      <c r="D15" s="1353" t="s">
        <v>21</v>
      </c>
      <c r="E15" s="1343">
        <v>1</v>
      </c>
      <c r="F15" s="1343">
        <f>F14*E15</f>
        <v>1</v>
      </c>
      <c r="G15" s="1344"/>
      <c r="H15" s="1344">
        <f>F15*G15</f>
        <v>0</v>
      </c>
      <c r="I15" s="1345"/>
      <c r="J15" s="1346"/>
      <c r="K15" s="1344"/>
      <c r="L15" s="1344"/>
      <c r="M15" s="1344">
        <f>J15+H15+L15</f>
        <v>0</v>
      </c>
    </row>
    <row r="16" spans="1:13" s="1350" customFormat="1">
      <c r="A16" s="1347"/>
      <c r="B16" s="1348"/>
      <c r="C16" s="1349" t="s">
        <v>726</v>
      </c>
      <c r="D16" s="1341" t="s">
        <v>727</v>
      </c>
      <c r="E16" s="1342">
        <v>6.3299999999999995E-2</v>
      </c>
      <c r="F16" s="1341">
        <f>E16*F14</f>
        <v>6.3299999999999995E-2</v>
      </c>
      <c r="G16" s="1341"/>
      <c r="H16" s="1341"/>
      <c r="I16" s="1341"/>
      <c r="J16" s="1341"/>
      <c r="K16" s="1341"/>
      <c r="L16" s="1341">
        <f>K16*F16</f>
        <v>0</v>
      </c>
      <c r="M16" s="1341">
        <f t="shared" ref="M16" si="2">L16+J16+H16</f>
        <v>0</v>
      </c>
    </row>
    <row r="17" spans="1:13">
      <c r="A17" s="1330"/>
      <c r="B17" s="1351" t="s">
        <v>649</v>
      </c>
      <c r="C17" s="1352" t="s">
        <v>333</v>
      </c>
      <c r="D17" s="1353" t="s">
        <v>21</v>
      </c>
      <c r="E17" s="1330">
        <v>1</v>
      </c>
      <c r="F17" s="1330">
        <f>F14*E17</f>
        <v>1</v>
      </c>
      <c r="G17" s="1354"/>
      <c r="H17" s="1354"/>
      <c r="I17" s="1344"/>
      <c r="J17" s="1344">
        <f>F17*I17</f>
        <v>0</v>
      </c>
      <c r="K17" s="1344"/>
      <c r="L17" s="1344"/>
      <c r="M17" s="1344">
        <f>J17</f>
        <v>0</v>
      </c>
    </row>
    <row r="18" spans="1:13" s="1350" customFormat="1">
      <c r="A18" s="1355"/>
      <c r="B18" s="1356"/>
      <c r="C18" s="1357" t="s">
        <v>728</v>
      </c>
      <c r="D18" s="1358" t="s">
        <v>727</v>
      </c>
      <c r="E18" s="1359">
        <v>2.8E-3</v>
      </c>
      <c r="F18" s="1360">
        <f>E18*F14</f>
        <v>2.8E-3</v>
      </c>
      <c r="G18" s="1358"/>
      <c r="H18" s="1358"/>
      <c r="I18" s="1358"/>
      <c r="J18" s="1358">
        <f>I18*F18</f>
        <v>0</v>
      </c>
      <c r="K18" s="1358"/>
      <c r="L18" s="1358"/>
      <c r="M18" s="1358">
        <f t="shared" ref="M18" si="3">L18+J18+H18</f>
        <v>0</v>
      </c>
    </row>
    <row r="19" spans="1:13">
      <c r="A19" s="1330">
        <v>3</v>
      </c>
      <c r="B19" s="1331" t="s">
        <v>724</v>
      </c>
      <c r="C19" s="1332" t="s">
        <v>622</v>
      </c>
      <c r="D19" s="1333" t="s">
        <v>21</v>
      </c>
      <c r="F19" s="1335">
        <v>7</v>
      </c>
      <c r="G19" s="1336"/>
      <c r="H19" s="1336"/>
      <c r="I19" s="1337"/>
      <c r="J19" s="1338"/>
      <c r="K19" s="1336"/>
      <c r="L19" s="1336"/>
      <c r="M19" s="1336">
        <f>SUM(M20:M22)</f>
        <v>0</v>
      </c>
    </row>
    <row r="20" spans="1:13">
      <c r="A20" s="1330"/>
      <c r="B20" s="1339"/>
      <c r="C20" s="1340" t="s">
        <v>34</v>
      </c>
      <c r="D20" s="1353" t="s">
        <v>21</v>
      </c>
      <c r="E20" s="1343">
        <v>1</v>
      </c>
      <c r="F20" s="1343">
        <f>F19*E20</f>
        <v>7</v>
      </c>
      <c r="G20" s="1344"/>
      <c r="H20" s="1344">
        <f>F20*G20</f>
        <v>0</v>
      </c>
      <c r="I20" s="1345"/>
      <c r="J20" s="1346"/>
      <c r="K20" s="1344"/>
      <c r="L20" s="1344"/>
      <c r="M20" s="1344">
        <f>J20+H20+L20</f>
        <v>0</v>
      </c>
    </row>
    <row r="21" spans="1:13" s="1350" customFormat="1">
      <c r="A21" s="1347"/>
      <c r="B21" s="1348"/>
      <c r="C21" s="1349" t="s">
        <v>726</v>
      </c>
      <c r="D21" s="1341" t="s">
        <v>727</v>
      </c>
      <c r="E21" s="1342">
        <v>6.3299999999999995E-2</v>
      </c>
      <c r="F21" s="1341">
        <f>E21*F19</f>
        <v>0.44309999999999994</v>
      </c>
      <c r="G21" s="1341"/>
      <c r="H21" s="1341"/>
      <c r="I21" s="1341"/>
      <c r="J21" s="1341"/>
      <c r="K21" s="1341"/>
      <c r="L21" s="1341">
        <f>K21*F21</f>
        <v>0</v>
      </c>
      <c r="M21" s="1341">
        <f t="shared" ref="M21" si="4">L21+J21+H21</f>
        <v>0</v>
      </c>
    </row>
    <row r="22" spans="1:13">
      <c r="A22" s="1330"/>
      <c r="B22" s="1351" t="s">
        <v>110</v>
      </c>
      <c r="C22" s="1352" t="s">
        <v>623</v>
      </c>
      <c r="D22" s="1353" t="s">
        <v>21</v>
      </c>
      <c r="E22" s="1330">
        <v>1</v>
      </c>
      <c r="F22" s="1330">
        <f>F19*E22</f>
        <v>7</v>
      </c>
      <c r="G22" s="1354"/>
      <c r="H22" s="1354"/>
      <c r="I22" s="1344"/>
      <c r="J22" s="1344">
        <f>F22*I22</f>
        <v>0</v>
      </c>
      <c r="K22" s="1344"/>
      <c r="L22" s="1344"/>
      <c r="M22" s="1344">
        <f>J22</f>
        <v>0</v>
      </c>
    </row>
    <row r="23" spans="1:13" s="1350" customFormat="1">
      <c r="A23" s="1355"/>
      <c r="B23" s="1356"/>
      <c r="C23" s="1357" t="s">
        <v>728</v>
      </c>
      <c r="D23" s="1358" t="s">
        <v>727</v>
      </c>
      <c r="E23" s="1359">
        <v>2.8E-3</v>
      </c>
      <c r="F23" s="1360">
        <f>E23*F19</f>
        <v>1.9599999999999999E-2</v>
      </c>
      <c r="G23" s="1358"/>
      <c r="H23" s="1358"/>
      <c r="I23" s="1358"/>
      <c r="J23" s="1358">
        <f>I23*F23</f>
        <v>0</v>
      </c>
      <c r="K23" s="1358"/>
      <c r="L23" s="1358"/>
      <c r="M23" s="1358">
        <f t="shared" ref="M23" si="5">L23+J23+H23</f>
        <v>0</v>
      </c>
    </row>
    <row r="24" spans="1:13">
      <c r="A24" s="1330">
        <v>4</v>
      </c>
      <c r="B24" s="1339" t="s">
        <v>328</v>
      </c>
      <c r="C24" s="1332" t="s">
        <v>624</v>
      </c>
      <c r="D24" s="1333" t="s">
        <v>21</v>
      </c>
      <c r="F24" s="1335">
        <v>1</v>
      </c>
      <c r="G24" s="1336"/>
      <c r="H24" s="1336"/>
      <c r="I24" s="1337"/>
      <c r="J24" s="1338"/>
      <c r="K24" s="1336"/>
      <c r="L24" s="1336"/>
      <c r="M24" s="1336">
        <f>SUM(M25:M27)</f>
        <v>0</v>
      </c>
    </row>
    <row r="25" spans="1:13">
      <c r="A25" s="1330"/>
      <c r="B25" s="1339"/>
      <c r="C25" s="1340" t="s">
        <v>34</v>
      </c>
      <c r="D25" s="1353" t="s">
        <v>21</v>
      </c>
      <c r="E25" s="1343">
        <v>1</v>
      </c>
      <c r="F25" s="1343">
        <f>F24*E25</f>
        <v>1</v>
      </c>
      <c r="G25" s="1344"/>
      <c r="H25" s="1344">
        <f>F25*G25</f>
        <v>0</v>
      </c>
      <c r="I25" s="1345"/>
      <c r="J25" s="1346"/>
      <c r="K25" s="1344"/>
      <c r="L25" s="1344"/>
      <c r="M25" s="1344">
        <f>J25+H25+L25</f>
        <v>0</v>
      </c>
    </row>
    <row r="26" spans="1:13" s="1350" customFormat="1">
      <c r="A26" s="1347"/>
      <c r="B26" s="1348"/>
      <c r="C26" s="1349" t="s">
        <v>726</v>
      </c>
      <c r="D26" s="1341" t="s">
        <v>727</v>
      </c>
      <c r="E26" s="1342">
        <v>6.3299999999999995E-2</v>
      </c>
      <c r="F26" s="1341">
        <f>E26*F24</f>
        <v>6.3299999999999995E-2</v>
      </c>
      <c r="G26" s="1341"/>
      <c r="H26" s="1341"/>
      <c r="I26" s="1341"/>
      <c r="J26" s="1341"/>
      <c r="K26" s="1341"/>
      <c r="L26" s="1341">
        <f>K26*F26</f>
        <v>0</v>
      </c>
      <c r="M26" s="1341">
        <f t="shared" ref="M26" si="6">L26+J26+H26</f>
        <v>0</v>
      </c>
    </row>
    <row r="27" spans="1:13">
      <c r="A27" s="1330"/>
      <c r="B27" s="1351" t="s">
        <v>650</v>
      </c>
      <c r="C27" s="1352" t="s">
        <v>625</v>
      </c>
      <c r="D27" s="1353" t="s">
        <v>21</v>
      </c>
      <c r="E27" s="1330">
        <v>1</v>
      </c>
      <c r="F27" s="1330">
        <f>F24*E27</f>
        <v>1</v>
      </c>
      <c r="G27" s="1354"/>
      <c r="H27" s="1354"/>
      <c r="I27" s="1344"/>
      <c r="J27" s="1344">
        <f>F27*I27</f>
        <v>0</v>
      </c>
      <c r="K27" s="1344"/>
      <c r="L27" s="1344"/>
      <c r="M27" s="1344">
        <f>J27</f>
        <v>0</v>
      </c>
    </row>
    <row r="28" spans="1:13" s="1350" customFormat="1">
      <c r="A28" s="1355"/>
      <c r="B28" s="1356"/>
      <c r="C28" s="1357" t="s">
        <v>728</v>
      </c>
      <c r="D28" s="1358" t="s">
        <v>727</v>
      </c>
      <c r="E28" s="1359">
        <v>2.8E-3</v>
      </c>
      <c r="F28" s="1360">
        <f>E28*F24</f>
        <v>2.8E-3</v>
      </c>
      <c r="G28" s="1358"/>
      <c r="H28" s="1358"/>
      <c r="I28" s="1358"/>
      <c r="J28" s="1358">
        <f>I28*F28</f>
        <v>0</v>
      </c>
      <c r="K28" s="1358"/>
      <c r="L28" s="1358"/>
      <c r="M28" s="1358">
        <f t="shared" ref="M28" si="7">L28+J28+H28</f>
        <v>0</v>
      </c>
    </row>
    <row r="29" spans="1:13">
      <c r="A29" s="1330">
        <v>5</v>
      </c>
      <c r="B29" s="1339" t="s">
        <v>240</v>
      </c>
      <c r="C29" s="1332" t="s">
        <v>334</v>
      </c>
      <c r="D29" s="1361" t="s">
        <v>22</v>
      </c>
      <c r="F29" s="1335">
        <v>48</v>
      </c>
      <c r="G29" s="1337"/>
      <c r="H29" s="1362"/>
      <c r="I29" s="1336"/>
      <c r="J29" s="1336"/>
      <c r="K29" s="1336"/>
      <c r="L29" s="1336"/>
      <c r="M29" s="1336">
        <f>SUM(M30:M33)</f>
        <v>0</v>
      </c>
    </row>
    <row r="30" spans="1:13">
      <c r="A30" s="1330"/>
      <c r="B30" s="1339"/>
      <c r="C30" s="1340" t="s">
        <v>34</v>
      </c>
      <c r="D30" s="1353" t="s">
        <v>25</v>
      </c>
      <c r="E30" s="1343">
        <v>1.51</v>
      </c>
      <c r="F30" s="1343">
        <f>F29*E30</f>
        <v>72.48</v>
      </c>
      <c r="G30" s="1344"/>
      <c r="H30" s="1344">
        <f>F30*G30</f>
        <v>0</v>
      </c>
      <c r="I30" s="1345"/>
      <c r="J30" s="1346"/>
      <c r="K30" s="1344"/>
      <c r="L30" s="1344"/>
      <c r="M30" s="1344">
        <f>J30+H30+L30</f>
        <v>0</v>
      </c>
    </row>
    <row r="31" spans="1:13">
      <c r="A31" s="1330"/>
      <c r="B31" s="1351"/>
      <c r="C31" s="1340" t="s">
        <v>294</v>
      </c>
      <c r="D31" s="1330" t="s">
        <v>16</v>
      </c>
      <c r="E31" s="1343">
        <v>0.13</v>
      </c>
      <c r="F31" s="1343">
        <f>F29*E31</f>
        <v>6.24</v>
      </c>
      <c r="G31" s="1344"/>
      <c r="H31" s="1344"/>
      <c r="I31" s="1363"/>
      <c r="J31" s="1344"/>
      <c r="K31" s="1344"/>
      <c r="L31" s="1344">
        <f>F31*K31</f>
        <v>0</v>
      </c>
      <c r="M31" s="1344">
        <f>J31+H31+L31</f>
        <v>0</v>
      </c>
    </row>
    <row r="32" spans="1:13">
      <c r="A32" s="1330"/>
      <c r="B32" s="1351" t="s">
        <v>645</v>
      </c>
      <c r="C32" s="1352" t="s">
        <v>335</v>
      </c>
      <c r="D32" s="1353" t="s">
        <v>22</v>
      </c>
      <c r="E32" s="1330">
        <v>1</v>
      </c>
      <c r="F32" s="1330">
        <f>F29*E32</f>
        <v>48</v>
      </c>
      <c r="G32" s="1344"/>
      <c r="H32" s="1344"/>
      <c r="I32" s="1344"/>
      <c r="J32" s="1344">
        <f>F32*I32</f>
        <v>0</v>
      </c>
      <c r="K32" s="1344"/>
      <c r="L32" s="1344"/>
      <c r="M32" s="1344">
        <f>J32+H32+L32</f>
        <v>0</v>
      </c>
    </row>
    <row r="33" spans="1:13">
      <c r="A33" s="1364"/>
      <c r="B33" s="1365"/>
      <c r="C33" s="1366" t="s">
        <v>296</v>
      </c>
      <c r="D33" s="1367" t="s">
        <v>16</v>
      </c>
      <c r="E33" s="1364">
        <v>7.0000000000000007E-2</v>
      </c>
      <c r="F33" s="1364">
        <f>F29*E33</f>
        <v>3.3600000000000003</v>
      </c>
      <c r="G33" s="1368"/>
      <c r="H33" s="1368"/>
      <c r="I33" s="1368"/>
      <c r="J33" s="1368">
        <f>F33*I33</f>
        <v>0</v>
      </c>
      <c r="K33" s="1368"/>
      <c r="L33" s="1368"/>
      <c r="M33" s="1368">
        <f>J33+H33+L33</f>
        <v>0</v>
      </c>
    </row>
    <row r="34" spans="1:13">
      <c r="A34" s="1330">
        <v>6</v>
      </c>
      <c r="B34" s="1339" t="s">
        <v>715</v>
      </c>
      <c r="C34" s="1332" t="s">
        <v>336</v>
      </c>
      <c r="D34" s="1333" t="s">
        <v>337</v>
      </c>
      <c r="F34" s="1335">
        <v>80</v>
      </c>
      <c r="G34" s="1336"/>
      <c r="H34" s="1336"/>
      <c r="I34" s="1337"/>
      <c r="J34" s="1338"/>
      <c r="K34" s="1336"/>
      <c r="L34" s="1336"/>
      <c r="M34" s="1336">
        <f>SUM(M35:M38)</f>
        <v>0</v>
      </c>
    </row>
    <row r="35" spans="1:13">
      <c r="A35" s="1330"/>
      <c r="B35" s="1339"/>
      <c r="C35" s="1340" t="s">
        <v>34</v>
      </c>
      <c r="D35" s="1353" t="s">
        <v>25</v>
      </c>
      <c r="E35" s="1369">
        <v>1.43</v>
      </c>
      <c r="F35" s="1343">
        <f>F34*E35</f>
        <v>114.39999999999999</v>
      </c>
      <c r="G35" s="1344"/>
      <c r="H35" s="1344">
        <f>F35*G35</f>
        <v>0</v>
      </c>
      <c r="I35" s="1345"/>
      <c r="J35" s="1346"/>
      <c r="K35" s="1344"/>
      <c r="L35" s="1344"/>
      <c r="M35" s="1344">
        <f>J35+H35+L35</f>
        <v>0</v>
      </c>
    </row>
    <row r="36" spans="1:13">
      <c r="A36" s="1330"/>
      <c r="B36" s="1351"/>
      <c r="C36" s="1340" t="s">
        <v>338</v>
      </c>
      <c r="D36" s="1353" t="s">
        <v>16</v>
      </c>
      <c r="E36" s="1343">
        <v>2.5700000000000001E-2</v>
      </c>
      <c r="F36" s="1343">
        <f>F34*E36</f>
        <v>2.056</v>
      </c>
      <c r="G36" s="1344"/>
      <c r="H36" s="1344"/>
      <c r="I36" s="1363"/>
      <c r="J36" s="1344"/>
      <c r="K36" s="1344"/>
      <c r="L36" s="1344">
        <f>F36*K36</f>
        <v>0</v>
      </c>
      <c r="M36" s="1344">
        <f>J36+H36+L36</f>
        <v>0</v>
      </c>
    </row>
    <row r="37" spans="1:13">
      <c r="A37" s="1330"/>
      <c r="B37" s="1351" t="s">
        <v>646</v>
      </c>
      <c r="C37" s="1340" t="s">
        <v>339</v>
      </c>
      <c r="D37" s="1353" t="s">
        <v>337</v>
      </c>
      <c r="E37" s="1370">
        <v>0.92900000000000005</v>
      </c>
      <c r="F37" s="1343">
        <f>F34*E37</f>
        <v>74.320000000000007</v>
      </c>
      <c r="G37" s="1344"/>
      <c r="H37" s="1344"/>
      <c r="I37" s="1344"/>
      <c r="J37" s="1344">
        <f>F37*I37</f>
        <v>0</v>
      </c>
      <c r="K37" s="1344"/>
      <c r="L37" s="1344"/>
      <c r="M37" s="1344">
        <f>J37+H37+L37</f>
        <v>0</v>
      </c>
    </row>
    <row r="38" spans="1:13">
      <c r="A38" s="1364"/>
      <c r="B38" s="1365"/>
      <c r="C38" s="1366" t="s">
        <v>296</v>
      </c>
      <c r="D38" s="1367" t="s">
        <v>16</v>
      </c>
      <c r="E38" s="1371">
        <v>4.5699999999999998E-2</v>
      </c>
      <c r="F38" s="1371">
        <f>F34*E38</f>
        <v>3.6559999999999997</v>
      </c>
      <c r="G38" s="1368"/>
      <c r="H38" s="1368"/>
      <c r="I38" s="1368"/>
      <c r="J38" s="1368">
        <f>F38*I38</f>
        <v>0</v>
      </c>
      <c r="K38" s="1368"/>
      <c r="L38" s="1368"/>
      <c r="M38" s="1368">
        <f>J38+H38+L38</f>
        <v>0</v>
      </c>
    </row>
    <row r="39" spans="1:13">
      <c r="A39" s="1330">
        <v>7</v>
      </c>
      <c r="B39" s="1339" t="s">
        <v>714</v>
      </c>
      <c r="C39" s="1332" t="s">
        <v>340</v>
      </c>
      <c r="D39" s="1333" t="s">
        <v>337</v>
      </c>
      <c r="F39" s="1335">
        <v>140</v>
      </c>
      <c r="G39" s="1336"/>
      <c r="H39" s="1336"/>
      <c r="I39" s="1372"/>
      <c r="J39" s="1338"/>
      <c r="K39" s="1336"/>
      <c r="L39" s="1336"/>
      <c r="M39" s="1336">
        <f>SUM(M40:M43)</f>
        <v>0</v>
      </c>
    </row>
    <row r="40" spans="1:13">
      <c r="A40" s="1330"/>
      <c r="B40" s="1339"/>
      <c r="C40" s="1340" t="s">
        <v>34</v>
      </c>
      <c r="D40" s="1353" t="s">
        <v>25</v>
      </c>
      <c r="E40" s="1369">
        <v>1.17</v>
      </c>
      <c r="F40" s="1330">
        <f>F39*E40</f>
        <v>163.79999999999998</v>
      </c>
      <c r="G40" s="1344"/>
      <c r="H40" s="1344">
        <f>F40*G40</f>
        <v>0</v>
      </c>
      <c r="I40" s="1345"/>
      <c r="J40" s="1346"/>
      <c r="K40" s="1344"/>
      <c r="L40" s="1344"/>
      <c r="M40" s="1344">
        <f>J40+H40+L40</f>
        <v>0</v>
      </c>
    </row>
    <row r="41" spans="1:13">
      <c r="A41" s="1330"/>
      <c r="B41" s="1351"/>
      <c r="C41" s="1340" t="s">
        <v>338</v>
      </c>
      <c r="D41" s="1353" t="s">
        <v>16</v>
      </c>
      <c r="E41" s="1343">
        <v>1.72E-2</v>
      </c>
      <c r="F41" s="1344">
        <f>F39*E41</f>
        <v>2.4079999999999999</v>
      </c>
      <c r="G41" s="1344"/>
      <c r="H41" s="1344"/>
      <c r="I41" s="1363"/>
      <c r="J41" s="1344"/>
      <c r="K41" s="1363"/>
      <c r="L41" s="1344">
        <f>F41*K41</f>
        <v>0</v>
      </c>
      <c r="M41" s="1344">
        <f>J41+H41+L41</f>
        <v>0</v>
      </c>
    </row>
    <row r="42" spans="1:13">
      <c r="A42" s="1330"/>
      <c r="B42" s="1351" t="s">
        <v>647</v>
      </c>
      <c r="C42" s="1352" t="s">
        <v>340</v>
      </c>
      <c r="D42" s="1353" t="s">
        <v>337</v>
      </c>
      <c r="E42" s="1370">
        <v>0.93799999999999994</v>
      </c>
      <c r="F42" s="1344">
        <f>F39*E42</f>
        <v>131.32</v>
      </c>
      <c r="G42" s="1344"/>
      <c r="H42" s="1344"/>
      <c r="I42" s="1344"/>
      <c r="J42" s="1344">
        <f>F42*I42</f>
        <v>0</v>
      </c>
      <c r="K42" s="1344"/>
      <c r="L42" s="1344"/>
      <c r="M42" s="1344">
        <f>J42+H42+L42</f>
        <v>0</v>
      </c>
    </row>
    <row r="43" spans="1:13">
      <c r="A43" s="1364"/>
      <c r="B43" s="1365"/>
      <c r="C43" s="1366" t="s">
        <v>296</v>
      </c>
      <c r="D43" s="1367" t="s">
        <v>16</v>
      </c>
      <c r="E43" s="1371">
        <v>3.9300000000000002E-2</v>
      </c>
      <c r="F43" s="1364">
        <f>F39*E43</f>
        <v>5.5020000000000007</v>
      </c>
      <c r="G43" s="1368"/>
      <c r="H43" s="1368"/>
      <c r="I43" s="1373"/>
      <c r="J43" s="1368">
        <f>F43*I43</f>
        <v>0</v>
      </c>
      <c r="K43" s="1368"/>
      <c r="L43" s="1368"/>
      <c r="M43" s="1368">
        <f>J43+H43+L43</f>
        <v>0</v>
      </c>
    </row>
    <row r="44" spans="1:13">
      <c r="A44" s="1330">
        <v>8</v>
      </c>
      <c r="B44" s="1339" t="s">
        <v>729</v>
      </c>
      <c r="C44" s="1332" t="s">
        <v>341</v>
      </c>
      <c r="D44" s="1333" t="s">
        <v>337</v>
      </c>
      <c r="F44" s="1335">
        <v>70</v>
      </c>
      <c r="G44" s="1336"/>
      <c r="H44" s="1336"/>
      <c r="I44" s="1372"/>
      <c r="J44" s="1338"/>
      <c r="K44" s="1336"/>
      <c r="L44" s="1336"/>
      <c r="M44" s="1336">
        <f>SUM(M45:M48)</f>
        <v>0</v>
      </c>
    </row>
    <row r="45" spans="1:13">
      <c r="A45" s="1330"/>
      <c r="B45" s="1339"/>
      <c r="C45" s="1340" t="s">
        <v>293</v>
      </c>
      <c r="D45" s="1353" t="s">
        <v>25</v>
      </c>
      <c r="E45" s="1369">
        <v>1.56</v>
      </c>
      <c r="F45" s="1343">
        <f>F44*E45</f>
        <v>109.2</v>
      </c>
      <c r="G45" s="1344"/>
      <c r="H45" s="1344">
        <f>F45*G45</f>
        <v>0</v>
      </c>
      <c r="I45" s="1345"/>
      <c r="J45" s="1346"/>
      <c r="K45" s="1344"/>
      <c r="L45" s="1344"/>
      <c r="M45" s="1344">
        <f>J45+H45+L45</f>
        <v>0</v>
      </c>
    </row>
    <row r="46" spans="1:13">
      <c r="A46" s="1330"/>
      <c r="B46" s="1351"/>
      <c r="C46" s="1340" t="s">
        <v>338</v>
      </c>
      <c r="D46" s="1353" t="s">
        <v>16</v>
      </c>
      <c r="E46" s="1343">
        <v>2.1700000000000001E-2</v>
      </c>
      <c r="F46" s="1343">
        <f>F44*E46</f>
        <v>1.5190000000000001</v>
      </c>
      <c r="G46" s="1344"/>
      <c r="H46" s="1344"/>
      <c r="I46" s="1363"/>
      <c r="J46" s="1344"/>
      <c r="K46" s="1344"/>
      <c r="L46" s="1344">
        <f>F46*K46</f>
        <v>0</v>
      </c>
      <c r="M46" s="1344">
        <f>J46+H46+L46</f>
        <v>0</v>
      </c>
    </row>
    <row r="47" spans="1:13">
      <c r="A47" s="1330"/>
      <c r="B47" s="1351" t="s">
        <v>648</v>
      </c>
      <c r="C47" s="1352" t="s">
        <v>341</v>
      </c>
      <c r="D47" s="1353" t="s">
        <v>337</v>
      </c>
      <c r="E47" s="1370">
        <v>0.93700000000000006</v>
      </c>
      <c r="F47" s="1330">
        <f>F44*E47</f>
        <v>65.59</v>
      </c>
      <c r="G47" s="1344"/>
      <c r="H47" s="1344"/>
      <c r="I47" s="1344"/>
      <c r="J47" s="1344">
        <f>F47*I47</f>
        <v>0</v>
      </c>
      <c r="K47" s="1344"/>
      <c r="L47" s="1344"/>
      <c r="M47" s="1344">
        <f>J47+H47+L47</f>
        <v>0</v>
      </c>
    </row>
    <row r="48" spans="1:13">
      <c r="A48" s="1364"/>
      <c r="B48" s="1365"/>
      <c r="C48" s="1366" t="s">
        <v>296</v>
      </c>
      <c r="D48" s="1367" t="s">
        <v>16</v>
      </c>
      <c r="E48" s="1371">
        <v>0.70799999999999996</v>
      </c>
      <c r="F48" s="1371">
        <f>F44*E48</f>
        <v>49.559999999999995</v>
      </c>
      <c r="G48" s="1368"/>
      <c r="H48" s="1368"/>
      <c r="I48" s="1368"/>
      <c r="J48" s="1368">
        <f>F48*I48</f>
        <v>0</v>
      </c>
      <c r="K48" s="1368"/>
      <c r="L48" s="1368"/>
      <c r="M48" s="1368">
        <f>J48+H48+L48</f>
        <v>0</v>
      </c>
    </row>
    <row r="49" spans="1:13">
      <c r="A49" s="1374">
        <v>9</v>
      </c>
      <c r="B49" s="1374" t="s">
        <v>228</v>
      </c>
      <c r="C49" s="1375" t="s">
        <v>342</v>
      </c>
      <c r="D49" s="1376" t="s">
        <v>22</v>
      </c>
      <c r="F49" s="1377">
        <v>0</v>
      </c>
      <c r="G49" s="1378"/>
      <c r="H49" s="1379"/>
      <c r="I49" s="1378"/>
      <c r="J49" s="1379"/>
      <c r="K49" s="1378"/>
      <c r="L49" s="1378"/>
      <c r="M49" s="1378">
        <f>SUM(M50:M53)</f>
        <v>0</v>
      </c>
    </row>
    <row r="50" spans="1:13">
      <c r="A50" s="1380"/>
      <c r="B50" s="1380"/>
      <c r="C50" s="1381" t="s">
        <v>12</v>
      </c>
      <c r="D50" s="1382" t="s">
        <v>13</v>
      </c>
      <c r="E50" s="1380">
        <v>0.38900000000000001</v>
      </c>
      <c r="F50" s="1383">
        <f>F49*E50</f>
        <v>0</v>
      </c>
      <c r="G50" s="1384"/>
      <c r="H50" s="1383">
        <f>G50*F50</f>
        <v>0</v>
      </c>
      <c r="I50" s="1384"/>
      <c r="J50" s="1383"/>
      <c r="K50" s="1384"/>
      <c r="L50" s="1384"/>
      <c r="M50" s="1384">
        <f>H50</f>
        <v>0</v>
      </c>
    </row>
    <row r="51" spans="1:13">
      <c r="A51" s="1380"/>
      <c r="B51" s="1380"/>
      <c r="C51" s="1381" t="s">
        <v>15</v>
      </c>
      <c r="D51" s="1382" t="s">
        <v>16</v>
      </c>
      <c r="E51" s="1380">
        <v>0.151</v>
      </c>
      <c r="F51" s="1383">
        <f>E51*F49</f>
        <v>0</v>
      </c>
      <c r="G51" s="1384"/>
      <c r="H51" s="1383"/>
      <c r="I51" s="1384"/>
      <c r="J51" s="1383"/>
      <c r="K51" s="1384"/>
      <c r="L51" s="1384">
        <f>K51*F51</f>
        <v>0</v>
      </c>
      <c r="M51" s="1384">
        <f>L51</f>
        <v>0</v>
      </c>
    </row>
    <row r="52" spans="1:13">
      <c r="A52" s="1380"/>
      <c r="B52" s="1380" t="s">
        <v>651</v>
      </c>
      <c r="C52" s="1385" t="s">
        <v>342</v>
      </c>
      <c r="D52" s="1382" t="s">
        <v>22</v>
      </c>
      <c r="E52" s="1380">
        <v>1</v>
      </c>
      <c r="F52" s="1383">
        <v>48</v>
      </c>
      <c r="G52" s="1384"/>
      <c r="H52" s="1383"/>
      <c r="I52" s="1384"/>
      <c r="J52" s="1383">
        <f>I52*F52</f>
        <v>0</v>
      </c>
      <c r="K52" s="1384"/>
      <c r="L52" s="1384"/>
      <c r="M52" s="1384">
        <f>J52</f>
        <v>0</v>
      </c>
    </row>
    <row r="53" spans="1:13">
      <c r="A53" s="1386"/>
      <c r="B53" s="1387"/>
      <c r="C53" s="1388" t="s">
        <v>224</v>
      </c>
      <c r="D53" s="1386" t="s">
        <v>16</v>
      </c>
      <c r="E53" s="1387">
        <v>2.4E-2</v>
      </c>
      <c r="F53" s="1389">
        <f>E53*F49</f>
        <v>0</v>
      </c>
      <c r="G53" s="1390"/>
      <c r="H53" s="1389"/>
      <c r="I53" s="1390"/>
      <c r="J53" s="1389">
        <f>I53*F53</f>
        <v>0</v>
      </c>
      <c r="K53" s="1390"/>
      <c r="L53" s="1390"/>
      <c r="M53" s="1390">
        <f>J53</f>
        <v>0</v>
      </c>
    </row>
    <row r="54" spans="1:13">
      <c r="A54" s="1374">
        <v>10</v>
      </c>
      <c r="B54" s="1374" t="s">
        <v>240</v>
      </c>
      <c r="C54" s="1391" t="s">
        <v>343</v>
      </c>
      <c r="D54" s="1392" t="s">
        <v>22</v>
      </c>
      <c r="F54" s="1377">
        <v>2</v>
      </c>
      <c r="G54" s="1378"/>
      <c r="H54" s="1379"/>
      <c r="I54" s="1378"/>
      <c r="J54" s="1379"/>
      <c r="K54" s="1378"/>
      <c r="L54" s="1378"/>
      <c r="M54" s="1378">
        <f>SUM(M55:M58)</f>
        <v>0</v>
      </c>
    </row>
    <row r="55" spans="1:13">
      <c r="A55" s="1380"/>
      <c r="B55" s="1380"/>
      <c r="C55" s="1381" t="s">
        <v>12</v>
      </c>
      <c r="D55" s="1393" t="s">
        <v>13</v>
      </c>
      <c r="E55" s="1380">
        <v>1.51</v>
      </c>
      <c r="F55" s="1383">
        <f>F54*E55</f>
        <v>3.02</v>
      </c>
      <c r="G55" s="1394"/>
      <c r="H55" s="1383">
        <f>G55*F55</f>
        <v>0</v>
      </c>
      <c r="I55" s="1384"/>
      <c r="J55" s="1383"/>
      <c r="K55" s="1384"/>
      <c r="L55" s="1384"/>
      <c r="M55" s="1384">
        <f>H55</f>
        <v>0</v>
      </c>
    </row>
    <row r="56" spans="1:13">
      <c r="A56" s="1380"/>
      <c r="B56" s="1380"/>
      <c r="C56" s="1381" t="s">
        <v>15</v>
      </c>
      <c r="D56" s="1393" t="s">
        <v>16</v>
      </c>
      <c r="E56" s="1380">
        <v>0.13</v>
      </c>
      <c r="F56" s="1383">
        <f>E56*F54</f>
        <v>0.26</v>
      </c>
      <c r="G56" s="1384"/>
      <c r="H56" s="1383"/>
      <c r="I56" s="1384"/>
      <c r="J56" s="1383"/>
      <c r="K56" s="1384"/>
      <c r="L56" s="1384">
        <f>K56*F56</f>
        <v>0</v>
      </c>
      <c r="M56" s="1384">
        <f>L56</f>
        <v>0</v>
      </c>
    </row>
    <row r="57" spans="1:13">
      <c r="A57" s="1380"/>
      <c r="B57" s="1380" t="s">
        <v>652</v>
      </c>
      <c r="C57" s="1381" t="s">
        <v>344</v>
      </c>
      <c r="D57" s="1393" t="s">
        <v>22</v>
      </c>
      <c r="E57" s="1380">
        <v>1</v>
      </c>
      <c r="F57" s="1395">
        <f>E57*F54</f>
        <v>2</v>
      </c>
      <c r="G57" s="1384"/>
      <c r="H57" s="1383"/>
      <c r="I57" s="1384"/>
      <c r="J57" s="1383">
        <f>I57*F57</f>
        <v>0</v>
      </c>
      <c r="K57" s="1384"/>
      <c r="L57" s="1384"/>
      <c r="M57" s="1384">
        <f>J57</f>
        <v>0</v>
      </c>
    </row>
    <row r="58" spans="1:13">
      <c r="A58" s="1387"/>
      <c r="B58" s="1387"/>
      <c r="C58" s="1396" t="s">
        <v>224</v>
      </c>
      <c r="D58" s="1397" t="s">
        <v>16</v>
      </c>
      <c r="E58" s="1387">
        <v>7.0000000000000007E-2</v>
      </c>
      <c r="F58" s="1389">
        <f>E58*F54</f>
        <v>0.14000000000000001</v>
      </c>
      <c r="G58" s="1390"/>
      <c r="H58" s="1389"/>
      <c r="I58" s="1390"/>
      <c r="J58" s="1390">
        <f>I58*F58</f>
        <v>0</v>
      </c>
      <c r="K58" s="1390"/>
      <c r="L58" s="1390"/>
      <c r="M58" s="1390">
        <f>J58</f>
        <v>0</v>
      </c>
    </row>
    <row r="59" spans="1:13">
      <c r="A59" s="1374">
        <v>11</v>
      </c>
      <c r="B59" s="1374" t="s">
        <v>240</v>
      </c>
      <c r="C59" s="1391" t="s">
        <v>626</v>
      </c>
      <c r="D59" s="1392" t="s">
        <v>22</v>
      </c>
      <c r="F59" s="1377">
        <v>4</v>
      </c>
      <c r="G59" s="1378"/>
      <c r="H59" s="1379"/>
      <c r="I59" s="1378"/>
      <c r="J59" s="1379"/>
      <c r="K59" s="1378"/>
      <c r="L59" s="1378"/>
      <c r="M59" s="1378">
        <f>SUM(M60:M63)</f>
        <v>0</v>
      </c>
    </row>
    <row r="60" spans="1:13">
      <c r="A60" s="1380"/>
      <c r="B60" s="1380"/>
      <c r="C60" s="1381" t="s">
        <v>12</v>
      </c>
      <c r="D60" s="1393" t="s">
        <v>13</v>
      </c>
      <c r="E60" s="1380">
        <v>1.51</v>
      </c>
      <c r="F60" s="1383">
        <f>F59*E60</f>
        <v>6.04</v>
      </c>
      <c r="G60" s="1394"/>
      <c r="H60" s="1383">
        <f>G60*F60</f>
        <v>0</v>
      </c>
      <c r="I60" s="1384"/>
      <c r="J60" s="1383"/>
      <c r="K60" s="1384"/>
      <c r="L60" s="1384"/>
      <c r="M60" s="1384">
        <f>H60</f>
        <v>0</v>
      </c>
    </row>
    <row r="61" spans="1:13">
      <c r="A61" s="1380"/>
      <c r="B61" s="1380"/>
      <c r="C61" s="1381" t="s">
        <v>15</v>
      </c>
      <c r="D61" s="1393" t="s">
        <v>16</v>
      </c>
      <c r="E61" s="1380">
        <v>0.13</v>
      </c>
      <c r="F61" s="1383">
        <f>E61*F59</f>
        <v>0.52</v>
      </c>
      <c r="G61" s="1384"/>
      <c r="H61" s="1383"/>
      <c r="I61" s="1384"/>
      <c r="J61" s="1383"/>
      <c r="K61" s="1384"/>
      <c r="L61" s="1384">
        <f>K61*F61</f>
        <v>0</v>
      </c>
      <c r="M61" s="1384">
        <f>L61</f>
        <v>0</v>
      </c>
    </row>
    <row r="62" spans="1:13">
      <c r="A62" s="1380"/>
      <c r="B62" s="1380" t="s">
        <v>653</v>
      </c>
      <c r="C62" s="1381" t="s">
        <v>627</v>
      </c>
      <c r="D62" s="1393" t="s">
        <v>22</v>
      </c>
      <c r="E62" s="1380">
        <v>1</v>
      </c>
      <c r="F62" s="1395">
        <f>E62*F59</f>
        <v>4</v>
      </c>
      <c r="G62" s="1384"/>
      <c r="H62" s="1383"/>
      <c r="I62" s="1384"/>
      <c r="J62" s="1383">
        <f>I62*F62</f>
        <v>0</v>
      </c>
      <c r="K62" s="1384"/>
      <c r="L62" s="1384"/>
      <c r="M62" s="1384">
        <f>J62</f>
        <v>0</v>
      </c>
    </row>
    <row r="63" spans="1:13">
      <c r="A63" s="1387"/>
      <c r="B63" s="1387"/>
      <c r="C63" s="1396" t="s">
        <v>224</v>
      </c>
      <c r="D63" s="1397" t="s">
        <v>16</v>
      </c>
      <c r="E63" s="1387">
        <v>7.0000000000000007E-2</v>
      </c>
      <c r="F63" s="1389">
        <f>E63*F59</f>
        <v>0.28000000000000003</v>
      </c>
      <c r="G63" s="1390"/>
      <c r="H63" s="1389"/>
      <c r="I63" s="1390"/>
      <c r="J63" s="1390">
        <f>I63*F63</f>
        <v>0</v>
      </c>
      <c r="K63" s="1390"/>
      <c r="L63" s="1390"/>
      <c r="M63" s="1390">
        <f>J63</f>
        <v>0</v>
      </c>
    </row>
    <row r="64" spans="1:13">
      <c r="A64" s="1374">
        <v>12</v>
      </c>
      <c r="B64" s="1374" t="s">
        <v>228</v>
      </c>
      <c r="C64" s="1375" t="s">
        <v>629</v>
      </c>
      <c r="D64" s="1376" t="s">
        <v>22</v>
      </c>
      <c r="F64" s="1377">
        <v>0</v>
      </c>
      <c r="G64" s="1378"/>
      <c r="H64" s="1379"/>
      <c r="I64" s="1378"/>
      <c r="J64" s="1379"/>
      <c r="K64" s="1378"/>
      <c r="L64" s="1378"/>
      <c r="M64" s="1378">
        <f>SUM(M65:M68)</f>
        <v>0</v>
      </c>
    </row>
    <row r="65" spans="1:13">
      <c r="A65" s="1380"/>
      <c r="B65" s="1380"/>
      <c r="C65" s="1381" t="s">
        <v>12</v>
      </c>
      <c r="D65" s="1382" t="s">
        <v>13</v>
      </c>
      <c r="E65" s="1380">
        <v>0.38900000000000001</v>
      </c>
      <c r="F65" s="1383">
        <f>F64*E65</f>
        <v>0</v>
      </c>
      <c r="G65" s="1384"/>
      <c r="H65" s="1383">
        <f>G65*F65</f>
        <v>0</v>
      </c>
      <c r="I65" s="1384"/>
      <c r="J65" s="1383"/>
      <c r="K65" s="1384"/>
      <c r="L65" s="1384"/>
      <c r="M65" s="1384">
        <f>H65</f>
        <v>0</v>
      </c>
    </row>
    <row r="66" spans="1:13">
      <c r="A66" s="1380"/>
      <c r="B66" s="1380"/>
      <c r="C66" s="1381" t="s">
        <v>15</v>
      </c>
      <c r="D66" s="1382" t="s">
        <v>16</v>
      </c>
      <c r="E66" s="1380">
        <v>0.151</v>
      </c>
      <c r="F66" s="1383">
        <f>E66*F64</f>
        <v>0</v>
      </c>
      <c r="G66" s="1384"/>
      <c r="H66" s="1383"/>
      <c r="I66" s="1384"/>
      <c r="J66" s="1383"/>
      <c r="K66" s="1384"/>
      <c r="L66" s="1384">
        <f>K66*F66</f>
        <v>0</v>
      </c>
      <c r="M66" s="1384">
        <f>L66</f>
        <v>0</v>
      </c>
    </row>
    <row r="67" spans="1:13">
      <c r="A67" s="1380"/>
      <c r="B67" s="1380" t="s">
        <v>639</v>
      </c>
      <c r="C67" s="1385" t="s">
        <v>229</v>
      </c>
      <c r="D67" s="1382" t="s">
        <v>22</v>
      </c>
      <c r="E67" s="1380">
        <v>1</v>
      </c>
      <c r="F67" s="1383">
        <v>8</v>
      </c>
      <c r="G67" s="1384"/>
      <c r="H67" s="1383"/>
      <c r="I67" s="1384"/>
      <c r="J67" s="1383">
        <f>I67*F67</f>
        <v>0</v>
      </c>
      <c r="K67" s="1384"/>
      <c r="L67" s="1384"/>
      <c r="M67" s="1384">
        <f>J67</f>
        <v>0</v>
      </c>
    </row>
    <row r="68" spans="1:13">
      <c r="A68" s="1386"/>
      <c r="B68" s="1387"/>
      <c r="C68" s="1388" t="s">
        <v>224</v>
      </c>
      <c r="D68" s="1386" t="s">
        <v>16</v>
      </c>
      <c r="E68" s="1387">
        <v>2.4E-2</v>
      </c>
      <c r="F68" s="1389">
        <f>E68*F64</f>
        <v>0</v>
      </c>
      <c r="G68" s="1390"/>
      <c r="H68" s="1389"/>
      <c r="I68" s="1390"/>
      <c r="J68" s="1389">
        <f>I68*F68</f>
        <v>0</v>
      </c>
      <c r="K68" s="1390"/>
      <c r="L68" s="1390"/>
      <c r="M68" s="1390">
        <f>J68</f>
        <v>0</v>
      </c>
    </row>
    <row r="69" spans="1:13">
      <c r="A69" s="1374">
        <v>13</v>
      </c>
      <c r="B69" s="1374" t="s">
        <v>228</v>
      </c>
      <c r="C69" s="1375" t="s">
        <v>628</v>
      </c>
      <c r="D69" s="1376" t="s">
        <v>22</v>
      </c>
      <c r="F69" s="1377">
        <v>0</v>
      </c>
      <c r="G69" s="1378"/>
      <c r="H69" s="1379"/>
      <c r="I69" s="1378"/>
      <c r="J69" s="1379"/>
      <c r="K69" s="1378"/>
      <c r="L69" s="1378"/>
      <c r="M69" s="1378">
        <f>SUM(M70:M73)</f>
        <v>0</v>
      </c>
    </row>
    <row r="70" spans="1:13">
      <c r="A70" s="1380"/>
      <c r="B70" s="1380"/>
      <c r="C70" s="1381" t="s">
        <v>12</v>
      </c>
      <c r="D70" s="1382" t="s">
        <v>13</v>
      </c>
      <c r="E70" s="1380">
        <v>0.38900000000000001</v>
      </c>
      <c r="F70" s="1383">
        <f>F69*E70</f>
        <v>0</v>
      </c>
      <c r="G70" s="1384"/>
      <c r="H70" s="1383">
        <f>G70*F70</f>
        <v>0</v>
      </c>
      <c r="I70" s="1384"/>
      <c r="J70" s="1383"/>
      <c r="K70" s="1384"/>
      <c r="L70" s="1384"/>
      <c r="M70" s="1384">
        <f>H70</f>
        <v>0</v>
      </c>
    </row>
    <row r="71" spans="1:13">
      <c r="A71" s="1380"/>
      <c r="B71" s="1380"/>
      <c r="C71" s="1381" t="s">
        <v>15</v>
      </c>
      <c r="D71" s="1382" t="s">
        <v>16</v>
      </c>
      <c r="E71" s="1380">
        <v>0.151</v>
      </c>
      <c r="F71" s="1383">
        <f>E71*F69</f>
        <v>0</v>
      </c>
      <c r="G71" s="1384"/>
      <c r="H71" s="1383"/>
      <c r="I71" s="1384"/>
      <c r="J71" s="1383"/>
      <c r="K71" s="1384"/>
      <c r="L71" s="1384">
        <f>K71*F71</f>
        <v>0</v>
      </c>
      <c r="M71" s="1384">
        <f>L71</f>
        <v>0</v>
      </c>
    </row>
    <row r="72" spans="1:13">
      <c r="A72" s="1380"/>
      <c r="B72" s="1380" t="s">
        <v>638</v>
      </c>
      <c r="C72" s="1385" t="s">
        <v>231</v>
      </c>
      <c r="D72" s="1382" t="s">
        <v>22</v>
      </c>
      <c r="E72" s="1380">
        <v>1</v>
      </c>
      <c r="F72" s="1383">
        <v>24</v>
      </c>
      <c r="G72" s="1384"/>
      <c r="H72" s="1383"/>
      <c r="I72" s="1384"/>
      <c r="J72" s="1383">
        <f>I72*F72</f>
        <v>0</v>
      </c>
      <c r="K72" s="1384"/>
      <c r="L72" s="1384"/>
      <c r="M72" s="1384">
        <f>J72</f>
        <v>0</v>
      </c>
    </row>
    <row r="73" spans="1:13">
      <c r="A73" s="1386"/>
      <c r="B73" s="1387"/>
      <c r="C73" s="1388" t="s">
        <v>224</v>
      </c>
      <c r="D73" s="1386" t="s">
        <v>16</v>
      </c>
      <c r="E73" s="1387">
        <v>2.4E-2</v>
      </c>
      <c r="F73" s="1389">
        <f>E73*F69</f>
        <v>0</v>
      </c>
      <c r="G73" s="1390"/>
      <c r="H73" s="1389"/>
      <c r="I73" s="1390"/>
      <c r="J73" s="1389">
        <f>I73*F73</f>
        <v>0</v>
      </c>
      <c r="K73" s="1390"/>
      <c r="L73" s="1390"/>
      <c r="M73" s="1390">
        <f>J73</f>
        <v>0</v>
      </c>
    </row>
    <row r="74" spans="1:13">
      <c r="A74" s="1374">
        <v>14</v>
      </c>
      <c r="B74" s="1374" t="s">
        <v>228</v>
      </c>
      <c r="C74" s="1375" t="s">
        <v>630</v>
      </c>
      <c r="D74" s="1376" t="s">
        <v>22</v>
      </c>
      <c r="F74" s="1377">
        <v>0</v>
      </c>
      <c r="G74" s="1378"/>
      <c r="H74" s="1379"/>
      <c r="I74" s="1378"/>
      <c r="J74" s="1379"/>
      <c r="K74" s="1378"/>
      <c r="L74" s="1378"/>
      <c r="M74" s="1378">
        <f>SUM(M75:M78)</f>
        <v>0</v>
      </c>
    </row>
    <row r="75" spans="1:13">
      <c r="A75" s="1380"/>
      <c r="B75" s="1380"/>
      <c r="C75" s="1381" t="s">
        <v>12</v>
      </c>
      <c r="D75" s="1382" t="s">
        <v>13</v>
      </c>
      <c r="E75" s="1380">
        <v>0.38900000000000001</v>
      </c>
      <c r="F75" s="1383">
        <f>F74*E75</f>
        <v>0</v>
      </c>
      <c r="G75" s="1384"/>
      <c r="H75" s="1383">
        <f>G75*F75</f>
        <v>0</v>
      </c>
      <c r="I75" s="1384"/>
      <c r="J75" s="1383"/>
      <c r="K75" s="1384"/>
      <c r="L75" s="1384"/>
      <c r="M75" s="1384">
        <f>H75</f>
        <v>0</v>
      </c>
    </row>
    <row r="76" spans="1:13">
      <c r="A76" s="1380"/>
      <c r="B76" s="1380"/>
      <c r="C76" s="1381" t="s">
        <v>15</v>
      </c>
      <c r="D76" s="1382" t="s">
        <v>16</v>
      </c>
      <c r="E76" s="1380">
        <v>0.151</v>
      </c>
      <c r="F76" s="1383">
        <f>E76*F74</f>
        <v>0</v>
      </c>
      <c r="G76" s="1384"/>
      <c r="H76" s="1383"/>
      <c r="I76" s="1384"/>
      <c r="J76" s="1383"/>
      <c r="K76" s="1384"/>
      <c r="L76" s="1384">
        <f>K76*F76</f>
        <v>0</v>
      </c>
      <c r="M76" s="1384">
        <f>L76</f>
        <v>0</v>
      </c>
    </row>
    <row r="77" spans="1:13">
      <c r="A77" s="1380"/>
      <c r="B77" s="1380" t="s">
        <v>637</v>
      </c>
      <c r="C77" s="1385" t="s">
        <v>233</v>
      </c>
      <c r="D77" s="1382" t="s">
        <v>22</v>
      </c>
      <c r="E77" s="1380">
        <v>1</v>
      </c>
      <c r="F77" s="1383">
        <v>60</v>
      </c>
      <c r="G77" s="1384"/>
      <c r="H77" s="1383"/>
      <c r="I77" s="1384"/>
      <c r="J77" s="1383">
        <f>I77*F77</f>
        <v>0</v>
      </c>
      <c r="K77" s="1384"/>
      <c r="L77" s="1384"/>
      <c r="M77" s="1384">
        <f>J77</f>
        <v>0</v>
      </c>
    </row>
    <row r="78" spans="1:13">
      <c r="A78" s="1386"/>
      <c r="B78" s="1387"/>
      <c r="C78" s="1388" t="s">
        <v>224</v>
      </c>
      <c r="D78" s="1386" t="s">
        <v>16</v>
      </c>
      <c r="E78" s="1387">
        <v>2.4E-2</v>
      </c>
      <c r="F78" s="1389">
        <f>E78*F74</f>
        <v>0</v>
      </c>
      <c r="G78" s="1390"/>
      <c r="H78" s="1389"/>
      <c r="I78" s="1390"/>
      <c r="J78" s="1389">
        <f>I78*F78</f>
        <v>0</v>
      </c>
      <c r="K78" s="1390"/>
      <c r="L78" s="1390"/>
      <c r="M78" s="1390">
        <f>J78</f>
        <v>0</v>
      </c>
    </row>
    <row r="79" spans="1:13">
      <c r="A79" s="1374">
        <v>15</v>
      </c>
      <c r="B79" s="1374" t="s">
        <v>235</v>
      </c>
      <c r="C79" s="1375" t="s">
        <v>236</v>
      </c>
      <c r="D79" s="1376" t="s">
        <v>22</v>
      </c>
      <c r="F79" s="1377">
        <v>0</v>
      </c>
      <c r="G79" s="1378"/>
      <c r="H79" s="1379"/>
      <c r="I79" s="1378"/>
      <c r="J79" s="1379"/>
      <c r="K79" s="1378"/>
      <c r="L79" s="1378"/>
      <c r="M79" s="1378">
        <f>SUM(M80:M83)</f>
        <v>0</v>
      </c>
    </row>
    <row r="80" spans="1:13">
      <c r="A80" s="1380"/>
      <c r="B80" s="1380"/>
      <c r="C80" s="1381" t="s">
        <v>12</v>
      </c>
      <c r="D80" s="1382" t="s">
        <v>13</v>
      </c>
      <c r="E80" s="1380">
        <v>0.58399999999999996</v>
      </c>
      <c r="F80" s="1383">
        <f>F79*E80</f>
        <v>0</v>
      </c>
      <c r="G80" s="1384"/>
      <c r="H80" s="1383">
        <f>G80*F80</f>
        <v>0</v>
      </c>
      <c r="I80" s="1384"/>
      <c r="J80" s="1383"/>
      <c r="K80" s="1384"/>
      <c r="L80" s="1384"/>
      <c r="M80" s="1384">
        <f>H80</f>
        <v>0</v>
      </c>
    </row>
    <row r="81" spans="1:13">
      <c r="A81" s="1380"/>
      <c r="B81" s="1380"/>
      <c r="C81" s="1381" t="s">
        <v>15</v>
      </c>
      <c r="D81" s="1382" t="s">
        <v>16</v>
      </c>
      <c r="E81" s="1380">
        <v>0.22700000000000001</v>
      </c>
      <c r="F81" s="1383">
        <f>E81*F79</f>
        <v>0</v>
      </c>
      <c r="G81" s="1384"/>
      <c r="H81" s="1383"/>
      <c r="I81" s="1384"/>
      <c r="J81" s="1383"/>
      <c r="K81" s="1384"/>
      <c r="L81" s="1384">
        <f>K81*F81</f>
        <v>0</v>
      </c>
      <c r="M81" s="1384">
        <f>L81</f>
        <v>0</v>
      </c>
    </row>
    <row r="82" spans="1:13">
      <c r="A82" s="1380"/>
      <c r="B82" s="1380" t="s">
        <v>641</v>
      </c>
      <c r="C82" s="1385" t="s">
        <v>236</v>
      </c>
      <c r="D82" s="1382" t="s">
        <v>22</v>
      </c>
      <c r="E82" s="1380">
        <v>1</v>
      </c>
      <c r="F82" s="1383">
        <v>2</v>
      </c>
      <c r="G82" s="1384"/>
      <c r="H82" s="1383"/>
      <c r="I82" s="1384"/>
      <c r="J82" s="1383">
        <f>I82*F82</f>
        <v>0</v>
      </c>
      <c r="K82" s="1384"/>
      <c r="L82" s="1384"/>
      <c r="M82" s="1384">
        <f>J82</f>
        <v>0</v>
      </c>
    </row>
    <row r="83" spans="1:13">
      <c r="A83" s="1386"/>
      <c r="B83" s="1387"/>
      <c r="C83" s="1388" t="s">
        <v>224</v>
      </c>
      <c r="D83" s="1386" t="s">
        <v>16</v>
      </c>
      <c r="E83" s="1387">
        <v>2.4E-2</v>
      </c>
      <c r="F83" s="1389">
        <f>E83*F79</f>
        <v>0</v>
      </c>
      <c r="G83" s="1390"/>
      <c r="H83" s="1389"/>
      <c r="I83" s="1390"/>
      <c r="J83" s="1389">
        <f>I83*F83</f>
        <v>0</v>
      </c>
      <c r="K83" s="1390"/>
      <c r="L83" s="1390"/>
      <c r="M83" s="1390">
        <f>J83</f>
        <v>0</v>
      </c>
    </row>
    <row r="84" spans="1:13">
      <c r="A84" s="1374">
        <v>16</v>
      </c>
      <c r="B84" s="1374" t="s">
        <v>235</v>
      </c>
      <c r="C84" s="1375" t="s">
        <v>260</v>
      </c>
      <c r="D84" s="1376" t="s">
        <v>22</v>
      </c>
      <c r="F84" s="1377">
        <v>0</v>
      </c>
      <c r="G84" s="1378"/>
      <c r="H84" s="1379"/>
      <c r="I84" s="1378"/>
      <c r="J84" s="1379"/>
      <c r="K84" s="1378"/>
      <c r="L84" s="1378"/>
      <c r="M84" s="1378">
        <f>SUM(M85:M88)</f>
        <v>0</v>
      </c>
    </row>
    <row r="85" spans="1:13">
      <c r="A85" s="1380"/>
      <c r="B85" s="1380"/>
      <c r="C85" s="1381" t="s">
        <v>12</v>
      </c>
      <c r="D85" s="1382" t="s">
        <v>13</v>
      </c>
      <c r="E85" s="1380">
        <v>0.58399999999999996</v>
      </c>
      <c r="F85" s="1383">
        <f>F84*E85</f>
        <v>0</v>
      </c>
      <c r="G85" s="1384"/>
      <c r="H85" s="1383">
        <f>G85*F85</f>
        <v>0</v>
      </c>
      <c r="I85" s="1384"/>
      <c r="J85" s="1383"/>
      <c r="K85" s="1384"/>
      <c r="L85" s="1384"/>
      <c r="M85" s="1384">
        <f>H85</f>
        <v>0</v>
      </c>
    </row>
    <row r="86" spans="1:13">
      <c r="A86" s="1380"/>
      <c r="B86" s="1380"/>
      <c r="C86" s="1381" t="s">
        <v>15</v>
      </c>
      <c r="D86" s="1382" t="s">
        <v>16</v>
      </c>
      <c r="E86" s="1380">
        <v>0.22700000000000001</v>
      </c>
      <c r="F86" s="1383">
        <f>E86*F84</f>
        <v>0</v>
      </c>
      <c r="G86" s="1384"/>
      <c r="H86" s="1383"/>
      <c r="I86" s="1384"/>
      <c r="J86" s="1383"/>
      <c r="K86" s="1384"/>
      <c r="L86" s="1384">
        <f>K86*F86</f>
        <v>0</v>
      </c>
      <c r="M86" s="1384">
        <f>L86</f>
        <v>0</v>
      </c>
    </row>
    <row r="87" spans="1:13">
      <c r="A87" s="1380"/>
      <c r="B87" s="1380" t="s">
        <v>642</v>
      </c>
      <c r="C87" s="1385" t="s">
        <v>260</v>
      </c>
      <c r="D87" s="1382" t="s">
        <v>22</v>
      </c>
      <c r="E87" s="1380">
        <v>1</v>
      </c>
      <c r="F87" s="1383">
        <v>14</v>
      </c>
      <c r="G87" s="1384"/>
      <c r="H87" s="1383"/>
      <c r="I87" s="1384"/>
      <c r="J87" s="1383">
        <f>I87*F87</f>
        <v>0</v>
      </c>
      <c r="K87" s="1384"/>
      <c r="L87" s="1384"/>
      <c r="M87" s="1384">
        <f>J87</f>
        <v>0</v>
      </c>
    </row>
    <row r="88" spans="1:13">
      <c r="A88" s="1386"/>
      <c r="B88" s="1387"/>
      <c r="C88" s="1388" t="s">
        <v>224</v>
      </c>
      <c r="D88" s="1386" t="s">
        <v>16</v>
      </c>
      <c r="E88" s="1387">
        <v>2.4E-2</v>
      </c>
      <c r="F88" s="1389">
        <f>E88*F84</f>
        <v>0</v>
      </c>
      <c r="G88" s="1390"/>
      <c r="H88" s="1389"/>
      <c r="I88" s="1390"/>
      <c r="J88" s="1389">
        <f>I88*F88</f>
        <v>0</v>
      </c>
      <c r="K88" s="1390"/>
      <c r="L88" s="1390"/>
      <c r="M88" s="1390">
        <f>J88</f>
        <v>0</v>
      </c>
    </row>
    <row r="89" spans="1:13">
      <c r="A89" s="1374">
        <v>17</v>
      </c>
      <c r="B89" s="1374" t="s">
        <v>235</v>
      </c>
      <c r="C89" s="1375" t="s">
        <v>237</v>
      </c>
      <c r="D89" s="1376" t="s">
        <v>22</v>
      </c>
      <c r="F89" s="1377">
        <v>0</v>
      </c>
      <c r="G89" s="1378"/>
      <c r="H89" s="1379"/>
      <c r="I89" s="1378"/>
      <c r="J89" s="1379"/>
      <c r="K89" s="1378"/>
      <c r="L89" s="1378"/>
      <c r="M89" s="1378">
        <f>SUM(M90:M93)</f>
        <v>0</v>
      </c>
    </row>
    <row r="90" spans="1:13">
      <c r="A90" s="1380"/>
      <c r="B90" s="1380"/>
      <c r="C90" s="1381" t="s">
        <v>12</v>
      </c>
      <c r="D90" s="1382" t="s">
        <v>13</v>
      </c>
      <c r="E90" s="1380">
        <v>0.58399999999999996</v>
      </c>
      <c r="F90" s="1383">
        <f>F89*E90</f>
        <v>0</v>
      </c>
      <c r="G90" s="1384"/>
      <c r="H90" s="1383">
        <f>G90*F90</f>
        <v>0</v>
      </c>
      <c r="I90" s="1384"/>
      <c r="J90" s="1383"/>
      <c r="K90" s="1384"/>
      <c r="L90" s="1384"/>
      <c r="M90" s="1384">
        <f>H90</f>
        <v>0</v>
      </c>
    </row>
    <row r="91" spans="1:13">
      <c r="A91" s="1380"/>
      <c r="B91" s="1380"/>
      <c r="C91" s="1381" t="s">
        <v>15</v>
      </c>
      <c r="D91" s="1382" t="s">
        <v>16</v>
      </c>
      <c r="E91" s="1380">
        <v>0.22700000000000001</v>
      </c>
      <c r="F91" s="1383">
        <f>E91*F89</f>
        <v>0</v>
      </c>
      <c r="G91" s="1384"/>
      <c r="H91" s="1383"/>
      <c r="I91" s="1384"/>
      <c r="J91" s="1383"/>
      <c r="K91" s="1384"/>
      <c r="L91" s="1384">
        <f>K91*F91</f>
        <v>0</v>
      </c>
      <c r="M91" s="1384">
        <f>L91</f>
        <v>0</v>
      </c>
    </row>
    <row r="92" spans="1:13">
      <c r="A92" s="1380"/>
      <c r="B92" s="1380" t="s">
        <v>643</v>
      </c>
      <c r="C92" s="1385" t="s">
        <v>237</v>
      </c>
      <c r="D92" s="1382" t="s">
        <v>22</v>
      </c>
      <c r="E92" s="1380">
        <v>1</v>
      </c>
      <c r="F92" s="1383">
        <v>4</v>
      </c>
      <c r="G92" s="1384"/>
      <c r="H92" s="1383"/>
      <c r="I92" s="1384"/>
      <c r="J92" s="1383">
        <f>I92*F92</f>
        <v>0</v>
      </c>
      <c r="K92" s="1384"/>
      <c r="L92" s="1384"/>
      <c r="M92" s="1384">
        <f>J92</f>
        <v>0</v>
      </c>
    </row>
    <row r="93" spans="1:13">
      <c r="A93" s="1386"/>
      <c r="B93" s="1387"/>
      <c r="C93" s="1388" t="s">
        <v>224</v>
      </c>
      <c r="D93" s="1386" t="s">
        <v>16</v>
      </c>
      <c r="E93" s="1387">
        <v>2.4E-2</v>
      </c>
      <c r="F93" s="1389">
        <f>E93*F89</f>
        <v>0</v>
      </c>
      <c r="G93" s="1390"/>
      <c r="H93" s="1389"/>
      <c r="I93" s="1390"/>
      <c r="J93" s="1389">
        <f>I93*F93</f>
        <v>0</v>
      </c>
      <c r="K93" s="1390"/>
      <c r="L93" s="1390"/>
      <c r="M93" s="1390">
        <f>J93</f>
        <v>0</v>
      </c>
    </row>
    <row r="94" spans="1:13">
      <c r="A94" s="1374">
        <v>18</v>
      </c>
      <c r="B94" s="1374" t="s">
        <v>235</v>
      </c>
      <c r="C94" s="1375" t="s">
        <v>238</v>
      </c>
      <c r="D94" s="1376" t="s">
        <v>22</v>
      </c>
      <c r="F94" s="1377">
        <v>0</v>
      </c>
      <c r="G94" s="1378"/>
      <c r="H94" s="1379"/>
      <c r="I94" s="1378"/>
      <c r="J94" s="1379"/>
      <c r="K94" s="1378"/>
      <c r="L94" s="1378"/>
      <c r="M94" s="1378">
        <f>SUM(M95:M98)</f>
        <v>0</v>
      </c>
    </row>
    <row r="95" spans="1:13">
      <c r="A95" s="1380"/>
      <c r="B95" s="1380"/>
      <c r="C95" s="1381" t="s">
        <v>12</v>
      </c>
      <c r="D95" s="1382" t="s">
        <v>13</v>
      </c>
      <c r="E95" s="1380">
        <v>0.58399999999999996</v>
      </c>
      <c r="F95" s="1383">
        <f>F94*E95</f>
        <v>0</v>
      </c>
      <c r="G95" s="1384"/>
      <c r="H95" s="1383">
        <f>G95*F95</f>
        <v>0</v>
      </c>
      <c r="I95" s="1384"/>
      <c r="J95" s="1383"/>
      <c r="K95" s="1384"/>
      <c r="L95" s="1384"/>
      <c r="M95" s="1384">
        <f>H95</f>
        <v>0</v>
      </c>
    </row>
    <row r="96" spans="1:13" s="1398" customFormat="1" ht="13.5">
      <c r="A96" s="1380"/>
      <c r="B96" s="1380"/>
      <c r="C96" s="1381" t="s">
        <v>15</v>
      </c>
      <c r="D96" s="1382" t="s">
        <v>16</v>
      </c>
      <c r="E96" s="1380">
        <v>0.22700000000000001</v>
      </c>
      <c r="F96" s="1383">
        <f>E96*F94</f>
        <v>0</v>
      </c>
      <c r="G96" s="1384"/>
      <c r="H96" s="1383"/>
      <c r="I96" s="1384"/>
      <c r="J96" s="1383"/>
      <c r="K96" s="1384"/>
      <c r="L96" s="1384">
        <f>K96*F96</f>
        <v>0</v>
      </c>
      <c r="M96" s="1384">
        <f>L96</f>
        <v>0</v>
      </c>
    </row>
    <row r="97" spans="1:13">
      <c r="A97" s="1380"/>
      <c r="B97" s="1380" t="s">
        <v>644</v>
      </c>
      <c r="C97" s="1385" t="s">
        <v>238</v>
      </c>
      <c r="D97" s="1382" t="s">
        <v>22</v>
      </c>
      <c r="E97" s="1380">
        <v>1</v>
      </c>
      <c r="F97" s="1383">
        <v>26</v>
      </c>
      <c r="G97" s="1384"/>
      <c r="H97" s="1383"/>
      <c r="I97" s="1384"/>
      <c r="J97" s="1383">
        <f>I97*F97</f>
        <v>0</v>
      </c>
      <c r="K97" s="1384"/>
      <c r="L97" s="1384"/>
      <c r="M97" s="1384">
        <f>J97</f>
        <v>0</v>
      </c>
    </row>
    <row r="98" spans="1:13">
      <c r="A98" s="1386"/>
      <c r="B98" s="1387"/>
      <c r="C98" s="1388" t="s">
        <v>224</v>
      </c>
      <c r="D98" s="1386" t="s">
        <v>16</v>
      </c>
      <c r="E98" s="1387">
        <v>2.4E-2</v>
      </c>
      <c r="F98" s="1389">
        <f>E98*F94</f>
        <v>0</v>
      </c>
      <c r="G98" s="1390"/>
      <c r="H98" s="1389"/>
      <c r="I98" s="1390"/>
      <c r="J98" s="1389">
        <f>I98*F98</f>
        <v>0</v>
      </c>
      <c r="K98" s="1390"/>
      <c r="L98" s="1390"/>
      <c r="M98" s="1390">
        <f>J98</f>
        <v>0</v>
      </c>
    </row>
    <row r="99" spans="1:13">
      <c r="A99" s="1374">
        <v>19</v>
      </c>
      <c r="B99" s="1374" t="s">
        <v>235</v>
      </c>
      <c r="C99" s="1375" t="s">
        <v>249</v>
      </c>
      <c r="D99" s="1376" t="s">
        <v>22</v>
      </c>
      <c r="F99" s="1377">
        <v>0</v>
      </c>
      <c r="G99" s="1378"/>
      <c r="H99" s="1379"/>
      <c r="I99" s="1378"/>
      <c r="J99" s="1379"/>
      <c r="K99" s="1378"/>
      <c r="L99" s="1378"/>
      <c r="M99" s="1378">
        <f>SUM(M100:M103)</f>
        <v>0</v>
      </c>
    </row>
    <row r="100" spans="1:13">
      <c r="A100" s="1380"/>
      <c r="B100" s="1380"/>
      <c r="C100" s="1381" t="s">
        <v>12</v>
      </c>
      <c r="D100" s="1382" t="s">
        <v>13</v>
      </c>
      <c r="E100" s="1380">
        <v>0.58399999999999996</v>
      </c>
      <c r="F100" s="1383">
        <f>F99*E100</f>
        <v>0</v>
      </c>
      <c r="G100" s="1384"/>
      <c r="H100" s="1383">
        <f>G100*F100</f>
        <v>0</v>
      </c>
      <c r="I100" s="1384"/>
      <c r="J100" s="1383"/>
      <c r="K100" s="1384"/>
      <c r="L100" s="1384"/>
      <c r="M100" s="1384">
        <f>H100</f>
        <v>0</v>
      </c>
    </row>
    <row r="101" spans="1:13">
      <c r="A101" s="1380"/>
      <c r="B101" s="1380"/>
      <c r="C101" s="1381" t="s">
        <v>15</v>
      </c>
      <c r="D101" s="1382" t="s">
        <v>16</v>
      </c>
      <c r="E101" s="1380">
        <v>0.22700000000000001</v>
      </c>
      <c r="F101" s="1383">
        <f>E101*F99</f>
        <v>0</v>
      </c>
      <c r="G101" s="1384"/>
      <c r="H101" s="1383"/>
      <c r="I101" s="1384"/>
      <c r="J101" s="1383"/>
      <c r="K101" s="1384"/>
      <c r="L101" s="1384">
        <f>K101*F101</f>
        <v>0</v>
      </c>
      <c r="M101" s="1384">
        <f>L101</f>
        <v>0</v>
      </c>
    </row>
    <row r="102" spans="1:13">
      <c r="A102" s="1380"/>
      <c r="B102" s="1380" t="s">
        <v>640</v>
      </c>
      <c r="C102" s="1385" t="s">
        <v>249</v>
      </c>
      <c r="D102" s="1382" t="s">
        <v>22</v>
      </c>
      <c r="E102" s="1380">
        <v>1</v>
      </c>
      <c r="F102" s="1383">
        <v>4</v>
      </c>
      <c r="G102" s="1384"/>
      <c r="H102" s="1383"/>
      <c r="I102" s="1384"/>
      <c r="J102" s="1383">
        <f>I102*F102</f>
        <v>0</v>
      </c>
      <c r="K102" s="1384"/>
      <c r="L102" s="1384"/>
      <c r="M102" s="1384">
        <f>J102</f>
        <v>0</v>
      </c>
    </row>
    <row r="103" spans="1:13">
      <c r="A103" s="1386"/>
      <c r="B103" s="1387"/>
      <c r="C103" s="1388" t="s">
        <v>224</v>
      </c>
      <c r="D103" s="1386" t="s">
        <v>16</v>
      </c>
      <c r="E103" s="1387">
        <v>2.4E-2</v>
      </c>
      <c r="F103" s="1389">
        <f>E103*F99</f>
        <v>0</v>
      </c>
      <c r="G103" s="1390"/>
      <c r="H103" s="1389"/>
      <c r="I103" s="1390"/>
      <c r="J103" s="1389">
        <f>I103*F103</f>
        <v>0</v>
      </c>
      <c r="K103" s="1390"/>
      <c r="L103" s="1390"/>
      <c r="M103" s="1390">
        <f>J103</f>
        <v>0</v>
      </c>
    </row>
    <row r="104" spans="1:13">
      <c r="A104" s="1374">
        <v>20</v>
      </c>
      <c r="B104" s="1374" t="s">
        <v>235</v>
      </c>
      <c r="C104" s="1375" t="s">
        <v>250</v>
      </c>
      <c r="D104" s="1376" t="s">
        <v>22</v>
      </c>
      <c r="F104" s="1377">
        <v>0</v>
      </c>
      <c r="G104" s="1378"/>
      <c r="H104" s="1379"/>
      <c r="I104" s="1378"/>
      <c r="J104" s="1379"/>
      <c r="K104" s="1378"/>
      <c r="L104" s="1378"/>
      <c r="M104" s="1378">
        <f>SUM(M105:M108)</f>
        <v>0</v>
      </c>
    </row>
    <row r="105" spans="1:13">
      <c r="A105" s="1380"/>
      <c r="B105" s="1380"/>
      <c r="C105" s="1381" t="s">
        <v>12</v>
      </c>
      <c r="D105" s="1382" t="s">
        <v>13</v>
      </c>
      <c r="E105" s="1380">
        <v>0.58399999999999996</v>
      </c>
      <c r="F105" s="1383">
        <f>F104*E105</f>
        <v>0</v>
      </c>
      <c r="G105" s="1384"/>
      <c r="H105" s="1383">
        <f>G105*F105</f>
        <v>0</v>
      </c>
      <c r="I105" s="1384"/>
      <c r="J105" s="1383"/>
      <c r="K105" s="1384"/>
      <c r="L105" s="1384"/>
      <c r="M105" s="1384">
        <f>H105</f>
        <v>0</v>
      </c>
    </row>
    <row r="106" spans="1:13">
      <c r="A106" s="1380"/>
      <c r="B106" s="1380"/>
      <c r="C106" s="1381" t="s">
        <v>15</v>
      </c>
      <c r="D106" s="1382" t="s">
        <v>16</v>
      </c>
      <c r="E106" s="1380">
        <v>0.22700000000000001</v>
      </c>
      <c r="F106" s="1383">
        <f>E106*F104</f>
        <v>0</v>
      </c>
      <c r="G106" s="1384"/>
      <c r="H106" s="1383"/>
      <c r="I106" s="1384"/>
      <c r="J106" s="1383"/>
      <c r="K106" s="1384"/>
      <c r="L106" s="1384">
        <f>K106*F106</f>
        <v>0</v>
      </c>
      <c r="M106" s="1384">
        <f>L106</f>
        <v>0</v>
      </c>
    </row>
    <row r="107" spans="1:13">
      <c r="A107" s="1380"/>
      <c r="B107" s="1380" t="s">
        <v>480</v>
      </c>
      <c r="C107" s="1385" t="s">
        <v>250</v>
      </c>
      <c r="D107" s="1382" t="s">
        <v>22</v>
      </c>
      <c r="E107" s="1380">
        <v>1</v>
      </c>
      <c r="F107" s="1383">
        <v>8</v>
      </c>
      <c r="G107" s="1384"/>
      <c r="H107" s="1383"/>
      <c r="I107" s="1384"/>
      <c r="J107" s="1383">
        <f>I107*F107</f>
        <v>0</v>
      </c>
      <c r="K107" s="1384"/>
      <c r="L107" s="1384"/>
      <c r="M107" s="1384">
        <f>J107</f>
        <v>0</v>
      </c>
    </row>
    <row r="108" spans="1:13">
      <c r="A108" s="1386"/>
      <c r="B108" s="1387"/>
      <c r="C108" s="1388" t="s">
        <v>224</v>
      </c>
      <c r="D108" s="1386" t="s">
        <v>16</v>
      </c>
      <c r="E108" s="1387">
        <v>2.4E-2</v>
      </c>
      <c r="F108" s="1389">
        <f>E108*F104</f>
        <v>0</v>
      </c>
      <c r="G108" s="1390"/>
      <c r="H108" s="1389"/>
      <c r="I108" s="1390"/>
      <c r="J108" s="1389">
        <f>I108*F108</f>
        <v>0</v>
      </c>
      <c r="K108" s="1390"/>
      <c r="L108" s="1390"/>
      <c r="M108" s="1390">
        <f>J108</f>
        <v>0</v>
      </c>
    </row>
    <row r="109" spans="1:13">
      <c r="A109" s="1374">
        <v>21</v>
      </c>
      <c r="B109" s="1374" t="s">
        <v>228</v>
      </c>
      <c r="C109" s="1375" t="s">
        <v>251</v>
      </c>
      <c r="D109" s="1376" t="s">
        <v>22</v>
      </c>
      <c r="F109" s="1377">
        <v>0</v>
      </c>
      <c r="G109" s="1378"/>
      <c r="H109" s="1379"/>
      <c r="I109" s="1378"/>
      <c r="J109" s="1379"/>
      <c r="K109" s="1378"/>
      <c r="L109" s="1378"/>
      <c r="M109" s="1378">
        <f>SUM(M110:M113)</f>
        <v>0</v>
      </c>
    </row>
    <row r="110" spans="1:13">
      <c r="A110" s="1380"/>
      <c r="B110" s="1380"/>
      <c r="C110" s="1381" t="s">
        <v>12</v>
      </c>
      <c r="D110" s="1382" t="s">
        <v>13</v>
      </c>
      <c r="E110" s="1380">
        <v>0.38900000000000001</v>
      </c>
      <c r="F110" s="1383">
        <f>F109*E110</f>
        <v>0</v>
      </c>
      <c r="G110" s="1384"/>
      <c r="H110" s="1383">
        <f>G110*F110</f>
        <v>0</v>
      </c>
      <c r="I110" s="1384"/>
      <c r="J110" s="1383"/>
      <c r="K110" s="1384"/>
      <c r="L110" s="1384"/>
      <c r="M110" s="1384">
        <f>H110</f>
        <v>0</v>
      </c>
    </row>
    <row r="111" spans="1:13">
      <c r="A111" s="1380"/>
      <c r="B111" s="1380"/>
      <c r="C111" s="1381" t="s">
        <v>15</v>
      </c>
      <c r="D111" s="1382" t="s">
        <v>16</v>
      </c>
      <c r="E111" s="1380">
        <v>0.151</v>
      </c>
      <c r="F111" s="1383">
        <f>E111*F109</f>
        <v>0</v>
      </c>
      <c r="G111" s="1384"/>
      <c r="H111" s="1383"/>
      <c r="I111" s="1384"/>
      <c r="J111" s="1383"/>
      <c r="K111" s="1384"/>
      <c r="L111" s="1384">
        <f>K111*F111</f>
        <v>0</v>
      </c>
      <c r="M111" s="1384">
        <f>L111</f>
        <v>0</v>
      </c>
    </row>
    <row r="112" spans="1:13">
      <c r="A112" s="1380"/>
      <c r="B112" s="1380" t="s">
        <v>636</v>
      </c>
      <c r="C112" s="1385" t="s">
        <v>251</v>
      </c>
      <c r="D112" s="1382" t="s">
        <v>22</v>
      </c>
      <c r="E112" s="1380">
        <v>1</v>
      </c>
      <c r="F112" s="1383">
        <v>16</v>
      </c>
      <c r="G112" s="1384"/>
      <c r="H112" s="1383"/>
      <c r="I112" s="1384"/>
      <c r="J112" s="1383">
        <f>I112*F112</f>
        <v>0</v>
      </c>
      <c r="K112" s="1384"/>
      <c r="L112" s="1384"/>
      <c r="M112" s="1384">
        <f>J112</f>
        <v>0</v>
      </c>
    </row>
    <row r="113" spans="1:13">
      <c r="A113" s="1386"/>
      <c r="B113" s="1387"/>
      <c r="C113" s="1388" t="s">
        <v>224</v>
      </c>
      <c r="D113" s="1386" t="s">
        <v>16</v>
      </c>
      <c r="E113" s="1387">
        <v>2.4E-2</v>
      </c>
      <c r="F113" s="1389">
        <f>E113*F109</f>
        <v>0</v>
      </c>
      <c r="G113" s="1390"/>
      <c r="H113" s="1389"/>
      <c r="I113" s="1390"/>
      <c r="J113" s="1389">
        <f>I113*F113</f>
        <v>0</v>
      </c>
      <c r="K113" s="1390"/>
      <c r="L113" s="1390"/>
      <c r="M113" s="1390">
        <f>J113</f>
        <v>0</v>
      </c>
    </row>
    <row r="114" spans="1:13">
      <c r="A114" s="1374">
        <v>22</v>
      </c>
      <c r="B114" s="1374" t="s">
        <v>228</v>
      </c>
      <c r="C114" s="1375" t="s">
        <v>252</v>
      </c>
      <c r="D114" s="1376" t="s">
        <v>22</v>
      </c>
      <c r="F114" s="1377">
        <v>0</v>
      </c>
      <c r="G114" s="1378"/>
      <c r="H114" s="1379"/>
      <c r="I114" s="1378"/>
      <c r="J114" s="1379"/>
      <c r="K114" s="1378"/>
      <c r="L114" s="1378"/>
      <c r="M114" s="1378">
        <f>SUM(M115:M118)</f>
        <v>0</v>
      </c>
    </row>
    <row r="115" spans="1:13">
      <c r="A115" s="1380"/>
      <c r="B115" s="1380"/>
      <c r="C115" s="1381" t="s">
        <v>12</v>
      </c>
      <c r="D115" s="1382" t="s">
        <v>13</v>
      </c>
      <c r="E115" s="1380">
        <v>0.38900000000000001</v>
      </c>
      <c r="F115" s="1383">
        <f>F114*E115</f>
        <v>0</v>
      </c>
      <c r="G115" s="1384"/>
      <c r="H115" s="1383">
        <f>G115*F115</f>
        <v>0</v>
      </c>
      <c r="I115" s="1384"/>
      <c r="J115" s="1383"/>
      <c r="K115" s="1384"/>
      <c r="L115" s="1384"/>
      <c r="M115" s="1384">
        <f>H115</f>
        <v>0</v>
      </c>
    </row>
    <row r="116" spans="1:13">
      <c r="A116" s="1380"/>
      <c r="B116" s="1380"/>
      <c r="C116" s="1381" t="s">
        <v>15</v>
      </c>
      <c r="D116" s="1382" t="s">
        <v>16</v>
      </c>
      <c r="E116" s="1380">
        <v>0.151</v>
      </c>
      <c r="F116" s="1383">
        <f>E116*F114</f>
        <v>0</v>
      </c>
      <c r="G116" s="1384"/>
      <c r="H116" s="1383"/>
      <c r="I116" s="1384"/>
      <c r="J116" s="1383"/>
      <c r="K116" s="1384"/>
      <c r="L116" s="1384">
        <f>K116*F116</f>
        <v>0</v>
      </c>
      <c r="M116" s="1384">
        <f>L116</f>
        <v>0</v>
      </c>
    </row>
    <row r="117" spans="1:13">
      <c r="A117" s="1380"/>
      <c r="B117" s="1380" t="s">
        <v>635</v>
      </c>
      <c r="C117" s="1385" t="s">
        <v>252</v>
      </c>
      <c r="D117" s="1382" t="s">
        <v>22</v>
      </c>
      <c r="E117" s="1380">
        <v>1</v>
      </c>
      <c r="F117" s="1383">
        <v>34</v>
      </c>
      <c r="G117" s="1384"/>
      <c r="H117" s="1383"/>
      <c r="I117" s="1384"/>
      <c r="J117" s="1383">
        <f>I117*F117</f>
        <v>0</v>
      </c>
      <c r="K117" s="1384"/>
      <c r="L117" s="1384"/>
      <c r="M117" s="1384">
        <f>J117</f>
        <v>0</v>
      </c>
    </row>
    <row r="118" spans="1:13">
      <c r="A118" s="1386"/>
      <c r="B118" s="1387"/>
      <c r="C118" s="1388" t="s">
        <v>224</v>
      </c>
      <c r="D118" s="1386" t="s">
        <v>16</v>
      </c>
      <c r="E118" s="1387">
        <v>2.4E-2</v>
      </c>
      <c r="F118" s="1389">
        <f>E118*F114</f>
        <v>0</v>
      </c>
      <c r="G118" s="1390"/>
      <c r="H118" s="1389"/>
      <c r="I118" s="1390"/>
      <c r="J118" s="1389">
        <f>I118*F118</f>
        <v>0</v>
      </c>
      <c r="K118" s="1390"/>
      <c r="L118" s="1390"/>
      <c r="M118" s="1390">
        <f>J118</f>
        <v>0</v>
      </c>
    </row>
    <row r="119" spans="1:13">
      <c r="A119" s="1374">
        <v>23</v>
      </c>
      <c r="B119" s="1374" t="s">
        <v>228</v>
      </c>
      <c r="C119" s="1375" t="s">
        <v>253</v>
      </c>
      <c r="D119" s="1376" t="s">
        <v>22</v>
      </c>
      <c r="F119" s="1377">
        <v>0</v>
      </c>
      <c r="G119" s="1378"/>
      <c r="H119" s="1379"/>
      <c r="I119" s="1378"/>
      <c r="J119" s="1379"/>
      <c r="K119" s="1378"/>
      <c r="L119" s="1378"/>
      <c r="M119" s="1378">
        <f>SUM(M120:M123)</f>
        <v>0</v>
      </c>
    </row>
    <row r="120" spans="1:13">
      <c r="A120" s="1380"/>
      <c r="B120" s="1380"/>
      <c r="C120" s="1381" t="s">
        <v>12</v>
      </c>
      <c r="D120" s="1382" t="s">
        <v>13</v>
      </c>
      <c r="E120" s="1380">
        <v>0.38900000000000001</v>
      </c>
      <c r="F120" s="1383">
        <f>F119*E120</f>
        <v>0</v>
      </c>
      <c r="G120" s="1384"/>
      <c r="H120" s="1383">
        <f>G120*F120</f>
        <v>0</v>
      </c>
      <c r="I120" s="1384"/>
      <c r="J120" s="1383"/>
      <c r="K120" s="1384"/>
      <c r="L120" s="1384"/>
      <c r="M120" s="1384">
        <f>H120</f>
        <v>0</v>
      </c>
    </row>
    <row r="121" spans="1:13">
      <c r="A121" s="1380"/>
      <c r="B121" s="1380"/>
      <c r="C121" s="1381" t="s">
        <v>15</v>
      </c>
      <c r="D121" s="1382" t="s">
        <v>16</v>
      </c>
      <c r="E121" s="1380">
        <v>0.151</v>
      </c>
      <c r="F121" s="1383">
        <f>E121*F119</f>
        <v>0</v>
      </c>
      <c r="G121" s="1384"/>
      <c r="H121" s="1383"/>
      <c r="I121" s="1384"/>
      <c r="J121" s="1383"/>
      <c r="K121" s="1384"/>
      <c r="L121" s="1384">
        <f>K121*F121</f>
        <v>0</v>
      </c>
      <c r="M121" s="1384">
        <f>L121</f>
        <v>0</v>
      </c>
    </row>
    <row r="122" spans="1:13">
      <c r="A122" s="1380"/>
      <c r="B122" s="1380" t="s">
        <v>634</v>
      </c>
      <c r="C122" s="1385" t="s">
        <v>253</v>
      </c>
      <c r="D122" s="1382" t="s">
        <v>22</v>
      </c>
      <c r="E122" s="1380">
        <v>1</v>
      </c>
      <c r="F122" s="1383">
        <v>20</v>
      </c>
      <c r="G122" s="1384"/>
      <c r="H122" s="1383"/>
      <c r="I122" s="1384"/>
      <c r="J122" s="1383">
        <f>I122*F122</f>
        <v>0</v>
      </c>
      <c r="K122" s="1384"/>
      <c r="L122" s="1384"/>
      <c r="M122" s="1384">
        <f t="shared" ref="M122:M126" si="8">J122</f>
        <v>0</v>
      </c>
    </row>
    <row r="123" spans="1:13">
      <c r="A123" s="1386"/>
      <c r="B123" s="1387"/>
      <c r="C123" s="1388" t="s">
        <v>224</v>
      </c>
      <c r="D123" s="1386" t="s">
        <v>16</v>
      </c>
      <c r="E123" s="1387">
        <v>2.4E-2</v>
      </c>
      <c r="F123" s="1389">
        <f>E123*F119</f>
        <v>0</v>
      </c>
      <c r="G123" s="1390"/>
      <c r="H123" s="1389"/>
      <c r="I123" s="1390"/>
      <c r="J123" s="1389">
        <f>I123*F123</f>
        <v>0</v>
      </c>
      <c r="K123" s="1390"/>
      <c r="L123" s="1390"/>
      <c r="M123" s="1390">
        <f t="shared" si="8"/>
        <v>0</v>
      </c>
    </row>
    <row r="124" spans="1:13" ht="27">
      <c r="A124" s="1399">
        <v>24</v>
      </c>
      <c r="B124" s="1400" t="s">
        <v>631</v>
      </c>
      <c r="C124" s="1401" t="s">
        <v>345</v>
      </c>
      <c r="D124" s="1402" t="s">
        <v>255</v>
      </c>
      <c r="F124" s="1403">
        <v>70</v>
      </c>
      <c r="G124" s="1404"/>
      <c r="H124" s="1404"/>
      <c r="I124" s="1404"/>
      <c r="J124" s="1404">
        <f>I124*F124</f>
        <v>0</v>
      </c>
      <c r="K124" s="1404"/>
      <c r="L124" s="1404"/>
      <c r="M124" s="1405">
        <f t="shared" si="8"/>
        <v>0</v>
      </c>
    </row>
    <row r="125" spans="1:13" ht="27">
      <c r="A125" s="1399">
        <v>25</v>
      </c>
      <c r="B125" s="1400" t="s">
        <v>632</v>
      </c>
      <c r="C125" s="1401" t="s">
        <v>346</v>
      </c>
      <c r="D125" s="1402" t="s">
        <v>255</v>
      </c>
      <c r="F125" s="1403">
        <v>140</v>
      </c>
      <c r="G125" s="1404"/>
      <c r="H125" s="1404"/>
      <c r="I125" s="1404"/>
      <c r="J125" s="1404">
        <f>I125*F125</f>
        <v>0</v>
      </c>
      <c r="K125" s="1404"/>
      <c r="L125" s="1404"/>
      <c r="M125" s="1405">
        <f t="shared" si="8"/>
        <v>0</v>
      </c>
    </row>
    <row r="126" spans="1:13" ht="27">
      <c r="A126" s="1399">
        <v>26</v>
      </c>
      <c r="B126" s="1400" t="s">
        <v>633</v>
      </c>
      <c r="C126" s="1401" t="s">
        <v>347</v>
      </c>
      <c r="D126" s="1402" t="s">
        <v>255</v>
      </c>
      <c r="F126" s="1403">
        <v>80</v>
      </c>
      <c r="G126" s="1404"/>
      <c r="H126" s="1404"/>
      <c r="I126" s="1404"/>
      <c r="J126" s="1404">
        <f>I126*F126</f>
        <v>0</v>
      </c>
      <c r="K126" s="1404"/>
      <c r="L126" s="1404"/>
      <c r="M126" s="1405">
        <f t="shared" si="8"/>
        <v>0</v>
      </c>
    </row>
    <row r="127" spans="1:13">
      <c r="A127" s="1406"/>
      <c r="B127" s="1406"/>
      <c r="C127" s="1407" t="s">
        <v>11</v>
      </c>
      <c r="D127" s="1407"/>
      <c r="E127" s="1408"/>
      <c r="F127" s="1408"/>
      <c r="G127" s="1408"/>
      <c r="H127" s="1408">
        <f>SUM(H10:H126)</f>
        <v>0</v>
      </c>
      <c r="I127" s="1408"/>
      <c r="J127" s="1408">
        <f>SUM(J10:J126)</f>
        <v>0</v>
      </c>
      <c r="K127" s="1408"/>
      <c r="L127" s="1408">
        <f>SUM(L10:L126)</f>
        <v>0</v>
      </c>
      <c r="M127" s="1408">
        <f>L127+J127+H127</f>
        <v>0</v>
      </c>
    </row>
    <row r="128" spans="1:13">
      <c r="A128" s="1409"/>
      <c r="B128" s="1410"/>
      <c r="C128" s="1409" t="s">
        <v>213</v>
      </c>
      <c r="D128" s="1411">
        <v>0.03</v>
      </c>
      <c r="E128" s="1409"/>
      <c r="F128" s="1412"/>
      <c r="G128" s="1412"/>
      <c r="H128" s="1413"/>
      <c r="I128" s="1413"/>
      <c r="J128" s="1413"/>
      <c r="K128" s="1413"/>
      <c r="L128" s="1413"/>
      <c r="M128" s="1413">
        <f>J127*D128</f>
        <v>0</v>
      </c>
    </row>
    <row r="129" spans="1:13">
      <c r="A129" s="1409"/>
      <c r="B129" s="1410"/>
      <c r="C129" s="1414" t="s">
        <v>33</v>
      </c>
      <c r="D129" s="1409"/>
      <c r="E129" s="1409"/>
      <c r="F129" s="1412"/>
      <c r="G129" s="1412"/>
      <c r="H129" s="1413"/>
      <c r="I129" s="1413"/>
      <c r="J129" s="1413"/>
      <c r="K129" s="1413"/>
      <c r="L129" s="1413"/>
      <c r="M129" s="1413">
        <f>M128+M127</f>
        <v>0</v>
      </c>
    </row>
    <row r="130" spans="1:13">
      <c r="A130" s="1415"/>
      <c r="B130" s="1416"/>
      <c r="C130" s="1417" t="s">
        <v>654</v>
      </c>
      <c r="D130" s="1418">
        <v>0.12</v>
      </c>
      <c r="E130" s="1419"/>
      <c r="F130" s="1420"/>
      <c r="G130" s="1419"/>
      <c r="H130" s="1420"/>
      <c r="I130" s="1419"/>
      <c r="J130" s="1420"/>
      <c r="K130" s="1419"/>
      <c r="L130" s="1420"/>
      <c r="M130" s="1421">
        <f>M129*D130</f>
        <v>0</v>
      </c>
    </row>
    <row r="131" spans="1:13">
      <c r="A131" s="1422"/>
      <c r="B131" s="1423"/>
      <c r="C131" s="1424" t="s">
        <v>11</v>
      </c>
      <c r="D131" s="1425"/>
      <c r="E131" s="1421"/>
      <c r="F131" s="1426"/>
      <c r="G131" s="1421"/>
      <c r="H131" s="1426"/>
      <c r="I131" s="1421"/>
      <c r="J131" s="1426"/>
      <c r="K131" s="1421"/>
      <c r="L131" s="1426"/>
      <c r="M131" s="1421">
        <f>M130+M129</f>
        <v>0</v>
      </c>
    </row>
    <row r="132" spans="1:13">
      <c r="A132" s="1422"/>
      <c r="B132" s="1423"/>
      <c r="C132" s="1424" t="s">
        <v>402</v>
      </c>
      <c r="D132" s="1425"/>
      <c r="E132" s="1421"/>
      <c r="F132" s="1426"/>
      <c r="G132" s="1421"/>
      <c r="H132" s="1426"/>
      <c r="I132" s="1421"/>
      <c r="J132" s="1426"/>
      <c r="K132" s="1421"/>
      <c r="L132" s="1426"/>
      <c r="M132" s="1421">
        <f>M131</f>
        <v>0</v>
      </c>
    </row>
    <row r="133" spans="1:13">
      <c r="A133" s="1427"/>
      <c r="B133" s="1428"/>
      <c r="C133" s="1429" t="s">
        <v>81</v>
      </c>
      <c r="D133" s="1430">
        <v>0.08</v>
      </c>
      <c r="E133" s="1431"/>
      <c r="F133" s="1432"/>
      <c r="G133" s="1432"/>
      <c r="H133" s="1432"/>
      <c r="I133" s="1432"/>
      <c r="J133" s="1432"/>
      <c r="K133" s="1432"/>
      <c r="L133" s="1432"/>
      <c r="M133" s="1433">
        <f>M132*0.08</f>
        <v>0</v>
      </c>
    </row>
    <row r="134" spans="1:13">
      <c r="A134" s="1434"/>
      <c r="B134" s="1428"/>
      <c r="C134" s="1435" t="s">
        <v>33</v>
      </c>
      <c r="D134" s="1436"/>
      <c r="E134" s="1436"/>
      <c r="F134" s="1433"/>
      <c r="G134" s="1433"/>
      <c r="H134" s="1433"/>
      <c r="I134" s="1433"/>
      <c r="J134" s="1433"/>
      <c r="K134" s="1433"/>
      <c r="L134" s="1433"/>
      <c r="M134" s="1433">
        <f>M133+M132</f>
        <v>0</v>
      </c>
    </row>
    <row r="135" spans="1:13">
      <c r="A135" s="1409"/>
      <c r="B135" s="1410"/>
      <c r="C135" s="1437" t="s">
        <v>199</v>
      </c>
      <c r="D135" s="1411">
        <v>0.03</v>
      </c>
      <c r="E135" s="1411"/>
      <c r="F135" s="1438"/>
      <c r="G135" s="1438"/>
      <c r="H135" s="1439"/>
      <c r="I135" s="1439"/>
      <c r="J135" s="1439"/>
      <c r="K135" s="1439"/>
      <c r="L135" s="1439"/>
      <c r="M135" s="1413">
        <f>M134*D135</f>
        <v>0</v>
      </c>
    </row>
    <row r="136" spans="1:13">
      <c r="A136" s="1409"/>
      <c r="B136" s="1410"/>
      <c r="C136" s="1440" t="s">
        <v>33</v>
      </c>
      <c r="D136" s="1441"/>
      <c r="E136" s="1441"/>
      <c r="F136" s="1442"/>
      <c r="G136" s="1442"/>
      <c r="H136" s="1413"/>
      <c r="I136" s="1413"/>
      <c r="J136" s="1413"/>
      <c r="K136" s="1413"/>
      <c r="L136" s="1413"/>
      <c r="M136" s="1413">
        <f>M135+M134</f>
        <v>0</v>
      </c>
    </row>
    <row r="137" spans="1:13">
      <c r="A137" s="1410"/>
      <c r="B137" s="1410"/>
      <c r="C137" s="1437" t="s">
        <v>200</v>
      </c>
      <c r="D137" s="1411">
        <v>0.18</v>
      </c>
      <c r="E137" s="1443"/>
      <c r="F137" s="1444"/>
      <c r="G137" s="1444"/>
      <c r="H137" s="1439"/>
      <c r="I137" s="1439"/>
      <c r="J137" s="1439"/>
      <c r="K137" s="1439"/>
      <c r="L137" s="1439"/>
      <c r="M137" s="1413">
        <f>M136*D137</f>
        <v>0</v>
      </c>
    </row>
    <row r="138" spans="1:13">
      <c r="A138" s="1409"/>
      <c r="B138" s="1410"/>
      <c r="C138" s="1440" t="s">
        <v>201</v>
      </c>
      <c r="D138" s="1441"/>
      <c r="E138" s="1441"/>
      <c r="F138" s="1442"/>
      <c r="G138" s="1442"/>
      <c r="H138" s="1413"/>
      <c r="I138" s="1413"/>
      <c r="J138" s="1413"/>
      <c r="K138" s="1413"/>
      <c r="L138" s="1413"/>
      <c r="M138" s="1413">
        <f>M137+M136</f>
        <v>0</v>
      </c>
    </row>
    <row r="139" spans="1:13">
      <c r="A139" s="201"/>
      <c r="B139" s="201"/>
      <c r="C139" s="201"/>
      <c r="D139" s="201"/>
      <c r="E139" s="201"/>
      <c r="F139" s="201"/>
      <c r="G139" s="201"/>
      <c r="H139" s="201"/>
      <c r="I139" s="201"/>
      <c r="J139" s="201"/>
      <c r="K139" s="201"/>
      <c r="L139" s="201"/>
      <c r="M139" s="201"/>
    </row>
    <row r="140" spans="1:13" ht="15" customHeight="1">
      <c r="A140" s="201"/>
      <c r="B140" s="1461" t="s">
        <v>779</v>
      </c>
      <c r="C140" s="1461"/>
      <c r="D140" s="201"/>
      <c r="E140" s="201"/>
      <c r="F140" s="201"/>
      <c r="G140" s="201"/>
      <c r="H140" s="201"/>
      <c r="I140" s="201"/>
      <c r="J140" s="201"/>
      <c r="K140" s="201"/>
      <c r="L140" s="201"/>
      <c r="M140" s="201"/>
    </row>
    <row r="141" spans="1:13">
      <c r="A141" s="201"/>
      <c r="B141" s="1462" t="s">
        <v>780</v>
      </c>
      <c r="C141" s="1462"/>
      <c r="D141" s="201"/>
      <c r="E141" s="201"/>
      <c r="F141" s="201"/>
      <c r="G141" s="201"/>
      <c r="H141" s="201"/>
      <c r="I141" s="201"/>
      <c r="J141" s="201"/>
      <c r="K141" s="201"/>
      <c r="L141" s="201"/>
      <c r="M141" s="201"/>
    </row>
    <row r="142" spans="1:13">
      <c r="A142" s="201"/>
      <c r="B142" s="201"/>
      <c r="C142" s="201"/>
      <c r="D142" s="201"/>
      <c r="E142" s="201"/>
      <c r="F142" s="201"/>
      <c r="G142" s="201"/>
      <c r="H142" s="201"/>
      <c r="I142" s="201"/>
      <c r="J142" s="201"/>
      <c r="K142" s="201"/>
      <c r="L142" s="201"/>
      <c r="M142" s="201"/>
    </row>
  </sheetData>
  <mergeCells count="15">
    <mergeCell ref="B141:C141"/>
    <mergeCell ref="K6:L6"/>
    <mergeCell ref="M6:M7"/>
    <mergeCell ref="A1:M1"/>
    <mergeCell ref="A2:M2"/>
    <mergeCell ref="C3:L3"/>
    <mergeCell ref="A6:A7"/>
    <mergeCell ref="C6:C7"/>
    <mergeCell ref="D6:D7"/>
    <mergeCell ref="F6:F7"/>
    <mergeCell ref="G6:H6"/>
    <mergeCell ref="I6:J6"/>
    <mergeCell ref="G4:K4"/>
    <mergeCell ref="I5:K5"/>
    <mergeCell ref="B140:C140"/>
  </mergeCells>
  <pageMargins left="0.23622047244094491" right="0.23622047244094491" top="0.47244094488188981" bottom="0.35433070866141736" header="0.23622047244094491" footer="0.19685039370078741"/>
  <pageSetup paperSize="9" scale="90" orientation="landscape" horizontalDpi="4294967293"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65"/>
  <sheetViews>
    <sheetView view="pageBreakPreview" zoomScaleNormal="100" zoomScaleSheetLayoutView="100" workbookViewId="0">
      <selection activeCell="J171" sqref="J171"/>
    </sheetView>
  </sheetViews>
  <sheetFormatPr defaultRowHeight="13.5"/>
  <cols>
    <col min="1" max="1" width="4" style="181" customWidth="1"/>
    <col min="2" max="2" width="8.42578125" style="181" customWidth="1"/>
    <col min="3" max="3" width="60.7109375" style="181" customWidth="1"/>
    <col min="4" max="4" width="8.28515625" style="181" customWidth="1"/>
    <col min="5" max="5" width="8.5703125" style="181" customWidth="1"/>
    <col min="6" max="6" width="8.7109375" style="181" customWidth="1"/>
    <col min="7" max="7" width="8.42578125" style="181" customWidth="1"/>
    <col min="8" max="8" width="9.28515625" style="181" customWidth="1"/>
    <col min="9" max="9" width="8.140625" style="181" customWidth="1"/>
    <col min="10" max="10" width="9.28515625" style="181" customWidth="1"/>
    <col min="11" max="11" width="6.140625" style="181" customWidth="1"/>
    <col min="12" max="12" width="8.7109375" style="181" customWidth="1"/>
    <col min="13" max="13" width="10.28515625" style="596" customWidth="1"/>
    <col min="14" max="16384" width="9.140625" style="181"/>
  </cols>
  <sheetData>
    <row r="1" spans="1:13" ht="51" customHeight="1">
      <c r="A1" s="1495" t="s">
        <v>730</v>
      </c>
      <c r="B1" s="1496"/>
      <c r="C1" s="1496"/>
      <c r="D1" s="1496"/>
      <c r="E1" s="1496"/>
      <c r="F1" s="1496"/>
      <c r="G1" s="1496"/>
      <c r="H1" s="1496"/>
      <c r="I1" s="1496"/>
      <c r="J1" s="1496"/>
      <c r="K1" s="1496"/>
      <c r="L1" s="1496"/>
      <c r="M1" s="1496"/>
    </row>
    <row r="2" spans="1:13" ht="21">
      <c r="A2" s="1472" t="s">
        <v>515</v>
      </c>
      <c r="B2" s="1472"/>
      <c r="C2" s="1472"/>
      <c r="D2" s="1472"/>
      <c r="E2" s="1472"/>
      <c r="F2" s="1472"/>
      <c r="G2" s="1472"/>
      <c r="H2" s="1472"/>
      <c r="I2" s="1472"/>
      <c r="J2" s="1472"/>
      <c r="K2" s="1472"/>
      <c r="L2" s="1472"/>
      <c r="M2" s="1472"/>
    </row>
    <row r="3" spans="1:13" ht="15.75">
      <c r="A3" s="595"/>
      <c r="C3" s="1497" t="s">
        <v>776</v>
      </c>
      <c r="D3" s="1498"/>
      <c r="E3" s="1498"/>
      <c r="F3" s="1498"/>
      <c r="G3" s="1498"/>
      <c r="H3" s="1498"/>
      <c r="I3" s="1498"/>
      <c r="J3" s="1498"/>
      <c r="K3" s="1498"/>
      <c r="L3" s="1498"/>
    </row>
    <row r="4" spans="1:13" ht="16.5">
      <c r="A4" s="185"/>
      <c r="C4" s="597"/>
      <c r="D4" s="182"/>
      <c r="E4" s="182"/>
      <c r="F4" s="182"/>
      <c r="G4" s="1465" t="s">
        <v>80</v>
      </c>
      <c r="H4" s="1465"/>
      <c r="I4" s="1465"/>
      <c r="J4" s="1465"/>
      <c r="K4" s="1465"/>
      <c r="L4" s="190">
        <f>M160/1000</f>
        <v>0</v>
      </c>
      <c r="M4" s="191" t="s">
        <v>79</v>
      </c>
    </row>
    <row r="5" spans="1:13" ht="16.5">
      <c r="A5" s="192"/>
      <c r="B5" s="598"/>
      <c r="C5" s="598"/>
      <c r="D5" s="599"/>
      <c r="E5" s="599"/>
      <c r="F5" s="599"/>
      <c r="G5" s="599"/>
      <c r="H5" s="1466" t="s">
        <v>82</v>
      </c>
      <c r="I5" s="1466"/>
      <c r="J5" s="1466"/>
      <c r="K5" s="1466"/>
      <c r="L5" s="197">
        <f>H151/1000</f>
        <v>0</v>
      </c>
      <c r="M5" s="198" t="s">
        <v>83</v>
      </c>
    </row>
    <row r="6" spans="1:13" ht="16.5">
      <c r="A6" s="600"/>
      <c r="B6" s="601"/>
      <c r="C6" s="602"/>
      <c r="D6" s="600"/>
      <c r="E6" s="602" t="s">
        <v>0</v>
      </c>
      <c r="F6" s="603"/>
      <c r="G6" s="604"/>
      <c r="H6" s="603"/>
      <c r="I6" s="605"/>
      <c r="J6" s="603"/>
      <c r="K6" s="604" t="s">
        <v>3</v>
      </c>
      <c r="L6" s="606"/>
      <c r="M6" s="607"/>
    </row>
    <row r="7" spans="1:13" ht="16.5">
      <c r="A7" s="608"/>
      <c r="B7" s="609"/>
      <c r="C7" s="610"/>
      <c r="D7" s="611"/>
      <c r="E7" s="611" t="s">
        <v>4</v>
      </c>
      <c r="F7" s="612"/>
      <c r="G7" s="613" t="s">
        <v>1</v>
      </c>
      <c r="H7" s="612"/>
      <c r="I7" s="608" t="s">
        <v>2</v>
      </c>
      <c r="J7" s="612"/>
      <c r="K7" s="608" t="s">
        <v>5</v>
      </c>
      <c r="L7" s="614"/>
      <c r="M7" s="615"/>
    </row>
    <row r="8" spans="1:13" ht="16.5">
      <c r="A8" s="611" t="s">
        <v>6</v>
      </c>
      <c r="B8" s="609"/>
      <c r="C8" s="610" t="s">
        <v>7</v>
      </c>
      <c r="D8" s="616"/>
      <c r="E8" s="617"/>
      <c r="F8" s="617"/>
      <c r="G8" s="616"/>
      <c r="H8" s="617"/>
      <c r="I8" s="616"/>
      <c r="J8" s="617"/>
      <c r="K8" s="618" t="s">
        <v>348</v>
      </c>
      <c r="L8" s="619"/>
      <c r="M8" s="620"/>
    </row>
    <row r="9" spans="1:13">
      <c r="A9" s="621"/>
      <c r="B9" s="622"/>
      <c r="C9" s="609"/>
      <c r="D9" s="609" t="s">
        <v>8</v>
      </c>
      <c r="E9" s="609" t="s">
        <v>9</v>
      </c>
      <c r="F9" s="610" t="s">
        <v>10</v>
      </c>
      <c r="G9" s="609" t="s">
        <v>9</v>
      </c>
      <c r="H9" s="610" t="s">
        <v>10</v>
      </c>
      <c r="I9" s="609" t="s">
        <v>9</v>
      </c>
      <c r="J9" s="610" t="s">
        <v>10</v>
      </c>
      <c r="K9" s="609" t="s">
        <v>9</v>
      </c>
      <c r="L9" s="610" t="s">
        <v>10</v>
      </c>
      <c r="M9" s="609" t="s">
        <v>11</v>
      </c>
    </row>
    <row r="10" spans="1:13" ht="16.5">
      <c r="A10" s="623"/>
      <c r="B10" s="624"/>
      <c r="C10" s="599"/>
      <c r="D10" s="624"/>
      <c r="E10" s="599"/>
      <c r="F10" s="624"/>
      <c r="G10" s="599"/>
      <c r="H10" s="624"/>
      <c r="I10" s="625"/>
      <c r="J10" s="624"/>
      <c r="K10" s="625"/>
      <c r="L10" s="624"/>
      <c r="M10" s="620"/>
    </row>
    <row r="11" spans="1:13" s="596" customFormat="1" ht="15.75">
      <c r="A11" s="579">
        <v>1</v>
      </c>
      <c r="B11" s="579">
        <v>2</v>
      </c>
      <c r="C11" s="626">
        <v>3</v>
      </c>
      <c r="D11" s="627">
        <v>4</v>
      </c>
      <c r="E11" s="628">
        <v>5</v>
      </c>
      <c r="F11" s="629">
        <v>6</v>
      </c>
      <c r="G11" s="627">
        <v>7</v>
      </c>
      <c r="H11" s="629">
        <v>8</v>
      </c>
      <c r="I11" s="630">
        <v>9</v>
      </c>
      <c r="J11" s="630">
        <v>10</v>
      </c>
      <c r="K11" s="628">
        <v>11</v>
      </c>
      <c r="L11" s="629">
        <v>12</v>
      </c>
      <c r="M11" s="630">
        <v>13</v>
      </c>
    </row>
    <row r="12" spans="1:13" s="634" customFormat="1">
      <c r="A12" s="631"/>
      <c r="B12" s="54"/>
      <c r="C12" s="55" t="s">
        <v>676</v>
      </c>
      <c r="D12" s="56"/>
      <c r="E12" s="583"/>
      <c r="F12" s="584"/>
      <c r="G12" s="632"/>
      <c r="H12" s="633"/>
      <c r="I12" s="633"/>
      <c r="J12" s="633"/>
      <c r="K12" s="633"/>
      <c r="L12" s="633"/>
      <c r="M12" s="633"/>
    </row>
    <row r="13" spans="1:13" s="634" customFormat="1" ht="38.25">
      <c r="A13" s="635">
        <v>1</v>
      </c>
      <c r="B13" s="636" t="s">
        <v>350</v>
      </c>
      <c r="C13" s="637" t="s">
        <v>677</v>
      </c>
      <c r="D13" s="638" t="s">
        <v>303</v>
      </c>
      <c r="E13" s="639">
        <v>1</v>
      </c>
      <c r="F13" s="638"/>
      <c r="G13" s="640"/>
      <c r="H13" s="641"/>
      <c r="I13" s="640"/>
      <c r="J13" s="641"/>
      <c r="K13" s="640"/>
      <c r="L13" s="641"/>
      <c r="M13" s="39">
        <f>SUM(M14:M17)</f>
        <v>0</v>
      </c>
    </row>
    <row r="14" spans="1:13">
      <c r="A14" s="609"/>
      <c r="B14" s="610"/>
      <c r="C14" s="609" t="s">
        <v>12</v>
      </c>
      <c r="D14" s="610" t="s">
        <v>13</v>
      </c>
      <c r="E14" s="609">
        <v>10.199999999999999</v>
      </c>
      <c r="F14" s="612">
        <f>E13*E14</f>
        <v>10.199999999999999</v>
      </c>
      <c r="G14" s="642"/>
      <c r="H14" s="643">
        <f>F14*G14</f>
        <v>0</v>
      </c>
      <c r="I14" s="3"/>
      <c r="J14" s="644"/>
      <c r="K14" s="3"/>
      <c r="L14" s="644"/>
      <c r="M14" s="3">
        <f>H14</f>
        <v>0</v>
      </c>
    </row>
    <row r="15" spans="1:13">
      <c r="A15" s="609"/>
      <c r="B15" s="610"/>
      <c r="C15" s="609" t="s">
        <v>15</v>
      </c>
      <c r="D15" s="610" t="s">
        <v>16</v>
      </c>
      <c r="E15" s="609">
        <v>0.25</v>
      </c>
      <c r="F15" s="612">
        <f>E13*E15</f>
        <v>0.25</v>
      </c>
      <c r="G15" s="3"/>
      <c r="H15" s="644"/>
      <c r="I15" s="3"/>
      <c r="J15" s="644"/>
      <c r="K15" s="3"/>
      <c r="L15" s="644">
        <f>K15*F15</f>
        <v>0</v>
      </c>
      <c r="M15" s="3">
        <f>L15</f>
        <v>0</v>
      </c>
    </row>
    <row r="16" spans="1:13" ht="38.25">
      <c r="A16" s="635"/>
      <c r="B16" s="645"/>
      <c r="C16" s="646" t="s">
        <v>678</v>
      </c>
      <c r="D16" s="645" t="s">
        <v>303</v>
      </c>
      <c r="E16" s="635">
        <v>1</v>
      </c>
      <c r="F16" s="636">
        <f>E13*E16</f>
        <v>1</v>
      </c>
      <c r="G16" s="647"/>
      <c r="H16" s="648"/>
      <c r="I16" s="647"/>
      <c r="J16" s="1447">
        <f>F16*I16</f>
        <v>0</v>
      </c>
      <c r="K16" s="647"/>
      <c r="L16" s="648"/>
      <c r="M16" s="647">
        <f>J16</f>
        <v>0</v>
      </c>
    </row>
    <row r="17" spans="1:13">
      <c r="A17" s="649"/>
      <c r="B17" s="617"/>
      <c r="C17" s="649" t="s">
        <v>17</v>
      </c>
      <c r="D17" s="617" t="s">
        <v>16</v>
      </c>
      <c r="E17" s="649">
        <v>1.1399999999999999</v>
      </c>
      <c r="F17" s="617">
        <f>E13*E17</f>
        <v>1.1399999999999999</v>
      </c>
      <c r="G17" s="4"/>
      <c r="H17" s="376"/>
      <c r="I17" s="4"/>
      <c r="J17" s="376">
        <f>F17*I17</f>
        <v>0</v>
      </c>
      <c r="K17" s="4"/>
      <c r="L17" s="376"/>
      <c r="M17" s="4">
        <f>J17</f>
        <v>0</v>
      </c>
    </row>
    <row r="18" spans="1:13" ht="38.25">
      <c r="A18" s="635">
        <v>2</v>
      </c>
      <c r="B18" s="636" t="s">
        <v>681</v>
      </c>
      <c r="C18" s="637" t="s">
        <v>680</v>
      </c>
      <c r="D18" s="638" t="s">
        <v>303</v>
      </c>
      <c r="E18" s="639">
        <v>1</v>
      </c>
      <c r="F18" s="638"/>
      <c r="G18" s="640"/>
      <c r="H18" s="641"/>
      <c r="I18" s="640"/>
      <c r="J18" s="641"/>
      <c r="K18" s="640"/>
      <c r="L18" s="641"/>
      <c r="M18" s="39">
        <f>SUM(M19:M22)</f>
        <v>0</v>
      </c>
    </row>
    <row r="19" spans="1:13">
      <c r="A19" s="609"/>
      <c r="B19" s="610"/>
      <c r="C19" s="609" t="s">
        <v>12</v>
      </c>
      <c r="D19" s="610" t="s">
        <v>13</v>
      </c>
      <c r="E19" s="609">
        <v>16.3</v>
      </c>
      <c r="F19" s="612">
        <f>E18*E19</f>
        <v>16.3</v>
      </c>
      <c r="G19" s="642"/>
      <c r="H19" s="643">
        <f>F19*G19</f>
        <v>0</v>
      </c>
      <c r="I19" s="3"/>
      <c r="J19" s="644"/>
      <c r="K19" s="3"/>
      <c r="L19" s="644"/>
      <c r="M19" s="3">
        <f>H19</f>
        <v>0</v>
      </c>
    </row>
    <row r="20" spans="1:13">
      <c r="A20" s="609"/>
      <c r="B20" s="610"/>
      <c r="C20" s="609" t="s">
        <v>15</v>
      </c>
      <c r="D20" s="610" t="s">
        <v>16</v>
      </c>
      <c r="E20" s="609">
        <v>1.05</v>
      </c>
      <c r="F20" s="612">
        <f>E18*E20</f>
        <v>1.05</v>
      </c>
      <c r="G20" s="3"/>
      <c r="H20" s="644"/>
      <c r="I20" s="3"/>
      <c r="J20" s="644"/>
      <c r="K20" s="3"/>
      <c r="L20" s="644">
        <f>K20*F20</f>
        <v>0</v>
      </c>
      <c r="M20" s="3">
        <f>L20</f>
        <v>0</v>
      </c>
    </row>
    <row r="21" spans="1:13" ht="25.5">
      <c r="A21" s="635"/>
      <c r="B21" s="645"/>
      <c r="C21" s="646" t="s">
        <v>679</v>
      </c>
      <c r="D21" s="645" t="s">
        <v>303</v>
      </c>
      <c r="E21" s="635">
        <v>1</v>
      </c>
      <c r="F21" s="636">
        <f>E18*E21</f>
        <v>1</v>
      </c>
      <c r="G21" s="647"/>
      <c r="H21" s="648"/>
      <c r="I21" s="647"/>
      <c r="J21" s="1447">
        <f>F21*I21</f>
        <v>0</v>
      </c>
      <c r="K21" s="647"/>
      <c r="L21" s="648"/>
      <c r="M21" s="647">
        <f>J21</f>
        <v>0</v>
      </c>
    </row>
    <row r="22" spans="1:13">
      <c r="A22" s="649"/>
      <c r="B22" s="617"/>
      <c r="C22" s="649" t="s">
        <v>17</v>
      </c>
      <c r="D22" s="617" t="s">
        <v>16</v>
      </c>
      <c r="E22" s="649">
        <v>5.12</v>
      </c>
      <c r="F22" s="617">
        <f>E18*E22</f>
        <v>5.12</v>
      </c>
      <c r="G22" s="4"/>
      <c r="H22" s="376"/>
      <c r="I22" s="4"/>
      <c r="J22" s="376">
        <f>F22*I22</f>
        <v>0</v>
      </c>
      <c r="K22" s="4"/>
      <c r="L22" s="376"/>
      <c r="M22" s="4">
        <f>J22</f>
        <v>0</v>
      </c>
    </row>
    <row r="23" spans="1:13" ht="27">
      <c r="A23" s="57">
        <v>3</v>
      </c>
      <c r="B23" s="57" t="s">
        <v>351</v>
      </c>
      <c r="C23" s="58" t="s">
        <v>657</v>
      </c>
      <c r="D23" s="58" t="s">
        <v>352</v>
      </c>
      <c r="E23" s="59">
        <v>40</v>
      </c>
      <c r="F23" s="650"/>
      <c r="G23" s="60"/>
      <c r="H23" s="61"/>
      <c r="I23" s="62"/>
      <c r="J23" s="62"/>
      <c r="K23" s="62"/>
      <c r="L23" s="62"/>
      <c r="M23" s="61">
        <f>SUM(M24:M28)</f>
        <v>0</v>
      </c>
    </row>
    <row r="24" spans="1:13">
      <c r="A24" s="63"/>
      <c r="B24" s="64"/>
      <c r="C24" s="63" t="s">
        <v>353</v>
      </c>
      <c r="D24" s="63" t="s">
        <v>25</v>
      </c>
      <c r="E24" s="65">
        <v>1.02</v>
      </c>
      <c r="F24" s="66">
        <f>E23*E24</f>
        <v>40.799999999999997</v>
      </c>
      <c r="G24" s="67"/>
      <c r="H24" s="66">
        <f>G24*F24</f>
        <v>0</v>
      </c>
      <c r="I24" s="68"/>
      <c r="J24" s="68"/>
      <c r="K24" s="68"/>
      <c r="L24" s="68"/>
      <c r="M24" s="66">
        <f>L24+J24+H24</f>
        <v>0</v>
      </c>
    </row>
    <row r="25" spans="1:13">
      <c r="A25" s="63"/>
      <c r="B25" s="63"/>
      <c r="C25" s="63" t="s">
        <v>15</v>
      </c>
      <c r="D25" s="63" t="s">
        <v>16</v>
      </c>
      <c r="E25" s="69">
        <v>4.2000000000000003E-2</v>
      </c>
      <c r="F25" s="66">
        <f>E23*E25</f>
        <v>1.6800000000000002</v>
      </c>
      <c r="G25" s="67"/>
      <c r="H25" s="66"/>
      <c r="I25" s="68"/>
      <c r="J25" s="68"/>
      <c r="K25" s="68"/>
      <c r="L25" s="68">
        <f>K25*F25</f>
        <v>0</v>
      </c>
      <c r="M25" s="66">
        <f>L25+J25+H25</f>
        <v>0</v>
      </c>
    </row>
    <row r="26" spans="1:13">
      <c r="A26" s="63"/>
      <c r="B26" s="63" t="s">
        <v>673</v>
      </c>
      <c r="C26" s="70" t="s">
        <v>658</v>
      </c>
      <c r="D26" s="63" t="s">
        <v>352</v>
      </c>
      <c r="E26" s="65">
        <v>1</v>
      </c>
      <c r="F26" s="66">
        <f>E26*E23</f>
        <v>40</v>
      </c>
      <c r="G26" s="67"/>
      <c r="H26" s="66"/>
      <c r="I26" s="68"/>
      <c r="J26" s="68">
        <f>I26*F26</f>
        <v>0</v>
      </c>
      <c r="K26" s="68"/>
      <c r="L26" s="68"/>
      <c r="M26" s="66">
        <f>L26+J26+H26</f>
        <v>0</v>
      </c>
    </row>
    <row r="27" spans="1:13">
      <c r="A27" s="63"/>
      <c r="B27" s="63" t="s">
        <v>132</v>
      </c>
      <c r="C27" s="70" t="s">
        <v>354</v>
      </c>
      <c r="D27" s="63" t="s">
        <v>18</v>
      </c>
      <c r="E27" s="65">
        <v>2.25</v>
      </c>
      <c r="F27" s="66">
        <f>E23*E27</f>
        <v>90</v>
      </c>
      <c r="G27" s="67"/>
      <c r="H27" s="66"/>
      <c r="I27" s="68"/>
      <c r="J27" s="68">
        <f>I27*F27</f>
        <v>0</v>
      </c>
      <c r="K27" s="68"/>
      <c r="L27" s="68"/>
      <c r="M27" s="66">
        <f>J27</f>
        <v>0</v>
      </c>
    </row>
    <row r="28" spans="1:13">
      <c r="A28" s="71"/>
      <c r="B28" s="71"/>
      <c r="C28" s="71" t="s">
        <v>224</v>
      </c>
      <c r="D28" s="71" t="s">
        <v>16</v>
      </c>
      <c r="E28" s="72">
        <v>0.125</v>
      </c>
      <c r="F28" s="73">
        <f>E23*E28</f>
        <v>5</v>
      </c>
      <c r="G28" s="74"/>
      <c r="H28" s="73"/>
      <c r="I28" s="75"/>
      <c r="J28" s="75">
        <f>I28*F28</f>
        <v>0</v>
      </c>
      <c r="K28" s="75"/>
      <c r="L28" s="75"/>
      <c r="M28" s="73">
        <f>L28+J28+H28</f>
        <v>0</v>
      </c>
    </row>
    <row r="29" spans="1:13" ht="15.75">
      <c r="A29" s="76">
        <v>4</v>
      </c>
      <c r="B29" s="166" t="s">
        <v>355</v>
      </c>
      <c r="C29" s="77" t="s">
        <v>356</v>
      </c>
      <c r="D29" s="77" t="s">
        <v>58</v>
      </c>
      <c r="E29" s="651">
        <f>E23</f>
        <v>40</v>
      </c>
      <c r="F29" s="652"/>
      <c r="G29" s="653"/>
      <c r="H29" s="654"/>
      <c r="I29" s="654"/>
      <c r="J29" s="654"/>
      <c r="K29" s="654"/>
      <c r="L29" s="654"/>
      <c r="M29" s="651">
        <f>SUM(M30:M34)</f>
        <v>0</v>
      </c>
    </row>
    <row r="30" spans="1:13">
      <c r="A30" s="76"/>
      <c r="B30" s="167"/>
      <c r="C30" s="78" t="s">
        <v>357</v>
      </c>
      <c r="D30" s="78" t="s">
        <v>25</v>
      </c>
      <c r="E30" s="78">
        <v>0.23899999999999999</v>
      </c>
      <c r="F30" s="655">
        <f>E29*E30</f>
        <v>9.5599999999999987</v>
      </c>
      <c r="G30" s="67"/>
      <c r="H30" s="655">
        <f>F30*G30</f>
        <v>0</v>
      </c>
      <c r="I30" s="656"/>
      <c r="J30" s="657"/>
      <c r="K30" s="658"/>
      <c r="L30" s="658"/>
      <c r="M30" s="655">
        <f>H30</f>
        <v>0</v>
      </c>
    </row>
    <row r="31" spans="1:13">
      <c r="A31" s="76"/>
      <c r="B31" s="167"/>
      <c r="C31" s="78" t="s">
        <v>338</v>
      </c>
      <c r="D31" s="78" t="s">
        <v>16</v>
      </c>
      <c r="E31" s="78">
        <v>1E-3</v>
      </c>
      <c r="F31" s="655">
        <f>E29*E31</f>
        <v>0.04</v>
      </c>
      <c r="G31" s="658"/>
      <c r="H31" s="658"/>
      <c r="I31" s="658"/>
      <c r="J31" s="659"/>
      <c r="K31" s="658"/>
      <c r="L31" s="658">
        <f>F31*K31</f>
        <v>0</v>
      </c>
      <c r="M31" s="655">
        <f>H31+J31+L31</f>
        <v>0</v>
      </c>
    </row>
    <row r="32" spans="1:13" ht="27">
      <c r="A32" s="76"/>
      <c r="B32" s="167" t="s">
        <v>675</v>
      </c>
      <c r="C32" s="78" t="s">
        <v>358</v>
      </c>
      <c r="D32" s="78" t="s">
        <v>20</v>
      </c>
      <c r="E32" s="78">
        <v>1.1499999999999999</v>
      </c>
      <c r="F32" s="655">
        <f>E32*E29</f>
        <v>46</v>
      </c>
      <c r="G32" s="656"/>
      <c r="H32" s="660"/>
      <c r="I32" s="658"/>
      <c r="J32" s="658">
        <f>F32*I32</f>
        <v>0</v>
      </c>
      <c r="K32" s="658"/>
      <c r="L32" s="658"/>
      <c r="M32" s="655">
        <f>J32</f>
        <v>0</v>
      </c>
    </row>
    <row r="33" spans="1:13" ht="27">
      <c r="A33" s="76"/>
      <c r="B33" s="167" t="s">
        <v>674</v>
      </c>
      <c r="C33" s="78" t="s">
        <v>359</v>
      </c>
      <c r="D33" s="78" t="s">
        <v>18</v>
      </c>
      <c r="E33" s="78">
        <v>3.04E-2</v>
      </c>
      <c r="F33" s="655">
        <f>E29*E33</f>
        <v>1.216</v>
      </c>
      <c r="G33" s="656"/>
      <c r="H33" s="660"/>
      <c r="I33" s="658"/>
      <c r="J33" s="658">
        <f>F33*I33</f>
        <v>0</v>
      </c>
      <c r="K33" s="658"/>
      <c r="L33" s="658"/>
      <c r="M33" s="655">
        <f>J33</f>
        <v>0</v>
      </c>
    </row>
    <row r="34" spans="1:13">
      <c r="A34" s="79"/>
      <c r="B34" s="168"/>
      <c r="C34" s="80" t="s">
        <v>296</v>
      </c>
      <c r="D34" s="80" t="s">
        <v>16</v>
      </c>
      <c r="E34" s="80">
        <v>6.0000000000000001E-3</v>
      </c>
      <c r="F34" s="661">
        <f>E29*E34</f>
        <v>0.24</v>
      </c>
      <c r="G34" s="662"/>
      <c r="H34" s="663"/>
      <c r="I34" s="664"/>
      <c r="J34" s="664">
        <f>F34*I34</f>
        <v>0</v>
      </c>
      <c r="K34" s="664"/>
      <c r="L34" s="664"/>
      <c r="M34" s="655">
        <f>J34</f>
        <v>0</v>
      </c>
    </row>
    <row r="35" spans="1:13" ht="27">
      <c r="A35" s="81">
        <v>5</v>
      </c>
      <c r="B35" s="81" t="s">
        <v>360</v>
      </c>
      <c r="C35" s="58" t="s">
        <v>682</v>
      </c>
      <c r="D35" s="82" t="s">
        <v>21</v>
      </c>
      <c r="E35" s="83">
        <v>7</v>
      </c>
      <c r="F35" s="665"/>
      <c r="G35" s="84"/>
      <c r="H35" s="85"/>
      <c r="I35" s="84"/>
      <c r="J35" s="86"/>
      <c r="K35" s="84"/>
      <c r="L35" s="86"/>
      <c r="M35" s="61">
        <f>SUM(M36:M39)</f>
        <v>0</v>
      </c>
    </row>
    <row r="36" spans="1:13" s="666" customFormat="1">
      <c r="A36" s="87"/>
      <c r="B36" s="87"/>
      <c r="C36" s="70" t="s">
        <v>305</v>
      </c>
      <c r="D36" s="88" t="s">
        <v>361</v>
      </c>
      <c r="E36" s="89">
        <v>1.34</v>
      </c>
      <c r="F36" s="90">
        <f>E36*E35</f>
        <v>9.3800000000000008</v>
      </c>
      <c r="G36" s="91"/>
      <c r="H36" s="66">
        <f>G36*F36</f>
        <v>0</v>
      </c>
      <c r="I36" s="91"/>
      <c r="J36" s="68"/>
      <c r="K36" s="91"/>
      <c r="L36" s="68"/>
      <c r="M36" s="66">
        <f>L36+J36+H36</f>
        <v>0</v>
      </c>
    </row>
    <row r="37" spans="1:13" s="666" customFormat="1">
      <c r="A37" s="87"/>
      <c r="B37" s="87"/>
      <c r="C37" s="70" t="s">
        <v>362</v>
      </c>
      <c r="D37" s="88" t="s">
        <v>16</v>
      </c>
      <c r="E37" s="92">
        <v>0.05</v>
      </c>
      <c r="F37" s="90">
        <f>E37*E35</f>
        <v>0.35000000000000003</v>
      </c>
      <c r="G37" s="91"/>
      <c r="H37" s="66"/>
      <c r="I37" s="91"/>
      <c r="J37" s="68"/>
      <c r="K37" s="91"/>
      <c r="L37" s="68">
        <f>K37*F37</f>
        <v>0</v>
      </c>
      <c r="M37" s="66">
        <f>L37+J37+H37</f>
        <v>0</v>
      </c>
    </row>
    <row r="38" spans="1:13" s="666" customFormat="1" ht="27">
      <c r="A38" s="87"/>
      <c r="B38" s="87" t="s">
        <v>666</v>
      </c>
      <c r="C38" s="70" t="s">
        <v>683</v>
      </c>
      <c r="D38" s="93" t="s">
        <v>21</v>
      </c>
      <c r="E38" s="70">
        <v>1</v>
      </c>
      <c r="F38" s="90">
        <f>E38*E35</f>
        <v>7</v>
      </c>
      <c r="G38" s="91"/>
      <c r="H38" s="66"/>
      <c r="I38" s="91"/>
      <c r="J38" s="68">
        <f>I38*F38</f>
        <v>0</v>
      </c>
      <c r="K38" s="91"/>
      <c r="L38" s="68"/>
      <c r="M38" s="66">
        <f>L38+J38+H38</f>
        <v>0</v>
      </c>
    </row>
    <row r="39" spans="1:13" s="666" customFormat="1">
      <c r="A39" s="94"/>
      <c r="B39" s="94"/>
      <c r="C39" s="95" t="s">
        <v>363</v>
      </c>
      <c r="D39" s="96" t="s">
        <v>16</v>
      </c>
      <c r="E39" s="97">
        <v>0.16</v>
      </c>
      <c r="F39" s="98">
        <f>E39*E35</f>
        <v>1.1200000000000001</v>
      </c>
      <c r="G39" s="99"/>
      <c r="H39" s="73"/>
      <c r="I39" s="99"/>
      <c r="J39" s="75">
        <f>I39*F39</f>
        <v>0</v>
      </c>
      <c r="K39" s="99"/>
      <c r="L39" s="75"/>
      <c r="M39" s="73">
        <f>L39+J39+H39</f>
        <v>0</v>
      </c>
    </row>
    <row r="40" spans="1:13" s="666" customFormat="1">
      <c r="A40" s="81">
        <v>6</v>
      </c>
      <c r="B40" s="81" t="s">
        <v>360</v>
      </c>
      <c r="C40" s="58" t="s">
        <v>660</v>
      </c>
      <c r="D40" s="82" t="s">
        <v>21</v>
      </c>
      <c r="E40" s="83">
        <v>1</v>
      </c>
      <c r="F40" s="665"/>
      <c r="G40" s="84"/>
      <c r="H40" s="85"/>
      <c r="I40" s="84"/>
      <c r="J40" s="86"/>
      <c r="K40" s="84"/>
      <c r="L40" s="86"/>
      <c r="M40" s="61">
        <f>SUM(M41:M44)</f>
        <v>0</v>
      </c>
    </row>
    <row r="41" spans="1:13">
      <c r="A41" s="87"/>
      <c r="B41" s="87"/>
      <c r="C41" s="70" t="s">
        <v>305</v>
      </c>
      <c r="D41" s="88" t="s">
        <v>361</v>
      </c>
      <c r="E41" s="89">
        <v>1.34</v>
      </c>
      <c r="F41" s="90">
        <f>E41*E40</f>
        <v>1.34</v>
      </c>
      <c r="G41" s="91"/>
      <c r="H41" s="66">
        <f>G41*F41</f>
        <v>0</v>
      </c>
      <c r="I41" s="91"/>
      <c r="J41" s="68"/>
      <c r="K41" s="91"/>
      <c r="L41" s="68"/>
      <c r="M41" s="66">
        <f>L41+J41+H41</f>
        <v>0</v>
      </c>
    </row>
    <row r="42" spans="1:13">
      <c r="A42" s="87"/>
      <c r="B42" s="87"/>
      <c r="C42" s="70" t="s">
        <v>362</v>
      </c>
      <c r="D42" s="88" t="s">
        <v>16</v>
      </c>
      <c r="E42" s="92">
        <v>0.05</v>
      </c>
      <c r="F42" s="90">
        <f>E42*E40</f>
        <v>0.05</v>
      </c>
      <c r="G42" s="91"/>
      <c r="H42" s="66"/>
      <c r="I42" s="91"/>
      <c r="J42" s="68"/>
      <c r="K42" s="91"/>
      <c r="L42" s="68">
        <f>K42*F42</f>
        <v>0</v>
      </c>
      <c r="M42" s="66">
        <f>L42+J42+H42</f>
        <v>0</v>
      </c>
    </row>
    <row r="43" spans="1:13">
      <c r="A43" s="87"/>
      <c r="B43" s="87" t="s">
        <v>668</v>
      </c>
      <c r="C43" s="70" t="s">
        <v>667</v>
      </c>
      <c r="D43" s="93" t="s">
        <v>21</v>
      </c>
      <c r="E43" s="70">
        <v>1</v>
      </c>
      <c r="F43" s="90">
        <f>E43*E40</f>
        <v>1</v>
      </c>
      <c r="G43" s="91"/>
      <c r="H43" s="66"/>
      <c r="I43" s="91"/>
      <c r="J43" s="68">
        <f>I43*F43</f>
        <v>0</v>
      </c>
      <c r="K43" s="91"/>
      <c r="L43" s="68"/>
      <c r="M43" s="66">
        <f>L43+J43+H43</f>
        <v>0</v>
      </c>
    </row>
    <row r="44" spans="1:13">
      <c r="A44" s="94"/>
      <c r="B44" s="94"/>
      <c r="C44" s="95" t="s">
        <v>363</v>
      </c>
      <c r="D44" s="96" t="s">
        <v>16</v>
      </c>
      <c r="E44" s="97">
        <v>0.16</v>
      </c>
      <c r="F44" s="98">
        <f>E44*E40</f>
        <v>0.16</v>
      </c>
      <c r="G44" s="99"/>
      <c r="H44" s="73"/>
      <c r="I44" s="99"/>
      <c r="J44" s="75">
        <f>I44*F44</f>
        <v>0</v>
      </c>
      <c r="K44" s="99"/>
      <c r="L44" s="75"/>
      <c r="M44" s="73">
        <f>L44+J44+H44</f>
        <v>0</v>
      </c>
    </row>
    <row r="45" spans="1:13">
      <c r="A45" s="631"/>
      <c r="B45" s="54"/>
      <c r="C45" s="55" t="s">
        <v>349</v>
      </c>
      <c r="D45" s="56"/>
      <c r="E45" s="583"/>
      <c r="F45" s="584"/>
      <c r="G45" s="632"/>
      <c r="H45" s="633"/>
      <c r="I45" s="633"/>
      <c r="J45" s="633"/>
      <c r="K45" s="633"/>
      <c r="L45" s="633"/>
      <c r="M45" s="633"/>
    </row>
    <row r="46" spans="1:13" ht="27">
      <c r="A46" s="635">
        <v>1</v>
      </c>
      <c r="B46" s="636" t="s">
        <v>350</v>
      </c>
      <c r="C46" s="36" t="s">
        <v>655</v>
      </c>
      <c r="D46" s="638" t="s">
        <v>303</v>
      </c>
      <c r="E46" s="639">
        <v>1</v>
      </c>
      <c r="F46" s="638"/>
      <c r="G46" s="640"/>
      <c r="H46" s="641"/>
      <c r="I46" s="640"/>
      <c r="J46" s="641"/>
      <c r="K46" s="640"/>
      <c r="L46" s="641"/>
      <c r="M46" s="39">
        <f>SUM(M47:M50)</f>
        <v>0</v>
      </c>
    </row>
    <row r="47" spans="1:13">
      <c r="A47" s="609"/>
      <c r="B47" s="610"/>
      <c r="C47" s="609" t="s">
        <v>12</v>
      </c>
      <c r="D47" s="610" t="s">
        <v>13</v>
      </c>
      <c r="E47" s="609">
        <v>10.199999999999999</v>
      </c>
      <c r="F47" s="612">
        <f>E46*E47</f>
        <v>10.199999999999999</v>
      </c>
      <c r="G47" s="642"/>
      <c r="H47" s="643">
        <f>F47*G47</f>
        <v>0</v>
      </c>
      <c r="I47" s="3"/>
      <c r="J47" s="644"/>
      <c r="K47" s="3"/>
      <c r="L47" s="644"/>
      <c r="M47" s="3">
        <f>H47</f>
        <v>0</v>
      </c>
    </row>
    <row r="48" spans="1:13">
      <c r="A48" s="609"/>
      <c r="B48" s="610"/>
      <c r="C48" s="609" t="s">
        <v>15</v>
      </c>
      <c r="D48" s="610" t="s">
        <v>16</v>
      </c>
      <c r="E48" s="609">
        <v>0.25</v>
      </c>
      <c r="F48" s="612">
        <f>E46*E48</f>
        <v>0.25</v>
      </c>
      <c r="G48" s="3"/>
      <c r="H48" s="644"/>
      <c r="I48" s="3"/>
      <c r="J48" s="644"/>
      <c r="K48" s="3"/>
      <c r="L48" s="644">
        <f>K48*F48</f>
        <v>0</v>
      </c>
      <c r="M48" s="3">
        <f>L48</f>
        <v>0</v>
      </c>
    </row>
    <row r="49" spans="1:13" ht="27">
      <c r="A49" s="635"/>
      <c r="B49" s="645"/>
      <c r="C49" s="131" t="s">
        <v>656</v>
      </c>
      <c r="D49" s="645" t="s">
        <v>303</v>
      </c>
      <c r="E49" s="635">
        <v>1</v>
      </c>
      <c r="F49" s="636">
        <f>E46*E49</f>
        <v>1</v>
      </c>
      <c r="G49" s="647"/>
      <c r="H49" s="648"/>
      <c r="I49" s="647"/>
      <c r="J49" s="1447">
        <f>F49*I49</f>
        <v>0</v>
      </c>
      <c r="K49" s="647"/>
      <c r="L49" s="648"/>
      <c r="M49" s="647">
        <f>J49</f>
        <v>0</v>
      </c>
    </row>
    <row r="50" spans="1:13">
      <c r="A50" s="649"/>
      <c r="B50" s="617"/>
      <c r="C50" s="649" t="s">
        <v>17</v>
      </c>
      <c r="D50" s="617" t="s">
        <v>16</v>
      </c>
      <c r="E50" s="649">
        <v>1.1399999999999999</v>
      </c>
      <c r="F50" s="617">
        <f>E46*E50</f>
        <v>1.1399999999999999</v>
      </c>
      <c r="G50" s="4"/>
      <c r="H50" s="376"/>
      <c r="I50" s="4"/>
      <c r="J50" s="376">
        <f>F50*I50</f>
        <v>0</v>
      </c>
      <c r="K50" s="4"/>
      <c r="L50" s="376"/>
      <c r="M50" s="4">
        <f>J50</f>
        <v>0</v>
      </c>
    </row>
    <row r="51" spans="1:13" ht="27">
      <c r="A51" s="57">
        <v>2</v>
      </c>
      <c r="B51" s="57" t="s">
        <v>351</v>
      </c>
      <c r="C51" s="58" t="s">
        <v>657</v>
      </c>
      <c r="D51" s="58" t="s">
        <v>352</v>
      </c>
      <c r="E51" s="59">
        <v>45</v>
      </c>
      <c r="F51" s="650"/>
      <c r="G51" s="60"/>
      <c r="H51" s="61"/>
      <c r="I51" s="62"/>
      <c r="J51" s="62"/>
      <c r="K51" s="62"/>
      <c r="L51" s="62"/>
      <c r="M51" s="61">
        <f>SUM(M52:M56)</f>
        <v>0</v>
      </c>
    </row>
    <row r="52" spans="1:13">
      <c r="A52" s="63"/>
      <c r="B52" s="64"/>
      <c r="C52" s="63" t="s">
        <v>353</v>
      </c>
      <c r="D52" s="63" t="s">
        <v>25</v>
      </c>
      <c r="E52" s="65">
        <v>1.02</v>
      </c>
      <c r="F52" s="66">
        <f>E51*E52</f>
        <v>45.9</v>
      </c>
      <c r="G52" s="67"/>
      <c r="H52" s="66">
        <f>G52*F52</f>
        <v>0</v>
      </c>
      <c r="I52" s="68"/>
      <c r="J52" s="68"/>
      <c r="K52" s="68"/>
      <c r="L52" s="68"/>
      <c r="M52" s="66">
        <f>L52+J52+H52</f>
        <v>0</v>
      </c>
    </row>
    <row r="53" spans="1:13">
      <c r="A53" s="63"/>
      <c r="B53" s="63"/>
      <c r="C53" s="63" t="s">
        <v>15</v>
      </c>
      <c r="D53" s="63" t="s">
        <v>16</v>
      </c>
      <c r="E53" s="69">
        <v>4.2000000000000003E-2</v>
      </c>
      <c r="F53" s="66">
        <f>E51*E53</f>
        <v>1.8900000000000001</v>
      </c>
      <c r="G53" s="67"/>
      <c r="H53" s="66"/>
      <c r="I53" s="68"/>
      <c r="J53" s="68"/>
      <c r="K53" s="68"/>
      <c r="L53" s="68">
        <f>K53*F53</f>
        <v>0</v>
      </c>
      <c r="M53" s="66">
        <f>L53+J53+H53</f>
        <v>0</v>
      </c>
    </row>
    <row r="54" spans="1:13">
      <c r="A54" s="63"/>
      <c r="B54" s="63" t="s">
        <v>673</v>
      </c>
      <c r="C54" s="70" t="s">
        <v>658</v>
      </c>
      <c r="D54" s="63" t="s">
        <v>352</v>
      </c>
      <c r="E54" s="65">
        <v>1</v>
      </c>
      <c r="F54" s="66">
        <f>E54*E51</f>
        <v>45</v>
      </c>
      <c r="G54" s="67"/>
      <c r="H54" s="66"/>
      <c r="I54" s="68"/>
      <c r="J54" s="68">
        <f>I54*F54</f>
        <v>0</v>
      </c>
      <c r="K54" s="68"/>
      <c r="L54" s="68"/>
      <c r="M54" s="66">
        <f>L54+J54+H54</f>
        <v>0</v>
      </c>
    </row>
    <row r="55" spans="1:13">
      <c r="A55" s="63"/>
      <c r="B55" s="63" t="s">
        <v>132</v>
      </c>
      <c r="C55" s="70" t="s">
        <v>354</v>
      </c>
      <c r="D55" s="63" t="s">
        <v>18</v>
      </c>
      <c r="E55" s="65">
        <v>2.25</v>
      </c>
      <c r="F55" s="66">
        <f>E51*E55</f>
        <v>101.25</v>
      </c>
      <c r="G55" s="67"/>
      <c r="H55" s="66"/>
      <c r="I55" s="68"/>
      <c r="J55" s="68">
        <f>I55*F55</f>
        <v>0</v>
      </c>
      <c r="K55" s="68"/>
      <c r="L55" s="68"/>
      <c r="M55" s="66">
        <f>J55</f>
        <v>0</v>
      </c>
    </row>
    <row r="56" spans="1:13">
      <c r="A56" s="71"/>
      <c r="B56" s="71"/>
      <c r="C56" s="71" t="s">
        <v>224</v>
      </c>
      <c r="D56" s="71" t="s">
        <v>16</v>
      </c>
      <c r="E56" s="72">
        <v>0.125</v>
      </c>
      <c r="F56" s="73">
        <f>E51*E56</f>
        <v>5.625</v>
      </c>
      <c r="G56" s="74"/>
      <c r="H56" s="73"/>
      <c r="I56" s="75"/>
      <c r="J56" s="75">
        <f>I56*F56</f>
        <v>0</v>
      </c>
      <c r="K56" s="75"/>
      <c r="L56" s="75"/>
      <c r="M56" s="73">
        <f>L56+J56+H56</f>
        <v>0</v>
      </c>
    </row>
    <row r="57" spans="1:13" ht="15.75">
      <c r="A57" s="76">
        <v>3</v>
      </c>
      <c r="B57" s="166" t="s">
        <v>355</v>
      </c>
      <c r="C57" s="77" t="s">
        <v>356</v>
      </c>
      <c r="D57" s="77" t="s">
        <v>58</v>
      </c>
      <c r="E57" s="651">
        <f>E51</f>
        <v>45</v>
      </c>
      <c r="F57" s="652"/>
      <c r="G57" s="653"/>
      <c r="H57" s="654"/>
      <c r="I57" s="654"/>
      <c r="J57" s="654"/>
      <c r="K57" s="654"/>
      <c r="L57" s="654"/>
      <c r="M57" s="651">
        <f>SUM(M58:M62)</f>
        <v>0</v>
      </c>
    </row>
    <row r="58" spans="1:13">
      <c r="A58" s="76"/>
      <c r="B58" s="167"/>
      <c r="C58" s="78" t="s">
        <v>357</v>
      </c>
      <c r="D58" s="78" t="s">
        <v>25</v>
      </c>
      <c r="E58" s="78">
        <v>0.23899999999999999</v>
      </c>
      <c r="F58" s="655">
        <f>E57*E58</f>
        <v>10.754999999999999</v>
      </c>
      <c r="G58" s="67"/>
      <c r="H58" s="655">
        <f>F58*G58</f>
        <v>0</v>
      </c>
      <c r="I58" s="656"/>
      <c r="J58" s="657"/>
      <c r="K58" s="658"/>
      <c r="L58" s="658"/>
      <c r="M58" s="655">
        <f>H58</f>
        <v>0</v>
      </c>
    </row>
    <row r="59" spans="1:13">
      <c r="A59" s="76"/>
      <c r="B59" s="167"/>
      <c r="C59" s="78" t="s">
        <v>338</v>
      </c>
      <c r="D59" s="78" t="s">
        <v>16</v>
      </c>
      <c r="E59" s="78">
        <v>1E-3</v>
      </c>
      <c r="F59" s="655">
        <f>E57*E59</f>
        <v>4.4999999999999998E-2</v>
      </c>
      <c r="G59" s="658"/>
      <c r="H59" s="658"/>
      <c r="I59" s="658"/>
      <c r="J59" s="659"/>
      <c r="K59" s="658"/>
      <c r="L59" s="658">
        <f>F59*K59</f>
        <v>0</v>
      </c>
      <c r="M59" s="655">
        <f>H59+J59+L59</f>
        <v>0</v>
      </c>
    </row>
    <row r="60" spans="1:13" ht="27">
      <c r="A60" s="76"/>
      <c r="B60" s="167" t="s">
        <v>675</v>
      </c>
      <c r="C60" s="78" t="s">
        <v>358</v>
      </c>
      <c r="D60" s="78" t="s">
        <v>20</v>
      </c>
      <c r="E60" s="78">
        <v>1.1499999999999999</v>
      </c>
      <c r="F60" s="655">
        <f>E60*E57</f>
        <v>51.749999999999993</v>
      </c>
      <c r="G60" s="656"/>
      <c r="H60" s="660"/>
      <c r="I60" s="658"/>
      <c r="J60" s="658">
        <f>F60*I60</f>
        <v>0</v>
      </c>
      <c r="K60" s="658"/>
      <c r="L60" s="658"/>
      <c r="M60" s="655">
        <f>J60</f>
        <v>0</v>
      </c>
    </row>
    <row r="61" spans="1:13" ht="27">
      <c r="A61" s="76"/>
      <c r="B61" s="167" t="s">
        <v>674</v>
      </c>
      <c r="C61" s="78" t="s">
        <v>359</v>
      </c>
      <c r="D61" s="78" t="s">
        <v>18</v>
      </c>
      <c r="E61" s="78">
        <v>3.04E-2</v>
      </c>
      <c r="F61" s="655">
        <f>E57*E61</f>
        <v>1.3680000000000001</v>
      </c>
      <c r="G61" s="656"/>
      <c r="H61" s="660"/>
      <c r="I61" s="658"/>
      <c r="J61" s="658">
        <f>F61*I61</f>
        <v>0</v>
      </c>
      <c r="K61" s="658"/>
      <c r="L61" s="658"/>
      <c r="M61" s="655">
        <f>J61</f>
        <v>0</v>
      </c>
    </row>
    <row r="62" spans="1:13">
      <c r="A62" s="79"/>
      <c r="B62" s="168"/>
      <c r="C62" s="80" t="s">
        <v>296</v>
      </c>
      <c r="D62" s="80" t="s">
        <v>16</v>
      </c>
      <c r="E62" s="80">
        <v>6.0000000000000001E-3</v>
      </c>
      <c r="F62" s="661">
        <f>E57*E62</f>
        <v>0.27</v>
      </c>
      <c r="G62" s="662"/>
      <c r="H62" s="663"/>
      <c r="I62" s="664"/>
      <c r="J62" s="664">
        <f>F62*I62</f>
        <v>0</v>
      </c>
      <c r="K62" s="664"/>
      <c r="L62" s="664"/>
      <c r="M62" s="655">
        <f>J62</f>
        <v>0</v>
      </c>
    </row>
    <row r="63" spans="1:13" ht="27">
      <c r="A63" s="81">
        <v>4</v>
      </c>
      <c r="B63" s="81" t="s">
        <v>360</v>
      </c>
      <c r="C63" s="58" t="s">
        <v>659</v>
      </c>
      <c r="D63" s="82" t="s">
        <v>21</v>
      </c>
      <c r="E63" s="83">
        <v>7</v>
      </c>
      <c r="F63" s="665"/>
      <c r="G63" s="84"/>
      <c r="H63" s="85"/>
      <c r="I63" s="84"/>
      <c r="J63" s="86"/>
      <c r="K63" s="84"/>
      <c r="L63" s="86"/>
      <c r="M63" s="61">
        <f>SUM(M64:M67)</f>
        <v>0</v>
      </c>
    </row>
    <row r="64" spans="1:13">
      <c r="A64" s="87"/>
      <c r="B64" s="87"/>
      <c r="C64" s="70" t="s">
        <v>305</v>
      </c>
      <c r="D64" s="88" t="s">
        <v>361</v>
      </c>
      <c r="E64" s="89">
        <v>1.34</v>
      </c>
      <c r="F64" s="90">
        <f>E64*E63</f>
        <v>9.3800000000000008</v>
      </c>
      <c r="G64" s="91"/>
      <c r="H64" s="66">
        <f>G64*F64</f>
        <v>0</v>
      </c>
      <c r="I64" s="91"/>
      <c r="J64" s="68"/>
      <c r="K64" s="91"/>
      <c r="L64" s="68"/>
      <c r="M64" s="66">
        <f>L64+J64+H64</f>
        <v>0</v>
      </c>
    </row>
    <row r="65" spans="1:13">
      <c r="A65" s="87"/>
      <c r="B65" s="87"/>
      <c r="C65" s="70" t="s">
        <v>362</v>
      </c>
      <c r="D65" s="88" t="s">
        <v>16</v>
      </c>
      <c r="E65" s="92">
        <v>0.05</v>
      </c>
      <c r="F65" s="90">
        <f>E65*E63</f>
        <v>0.35000000000000003</v>
      </c>
      <c r="G65" s="91"/>
      <c r="H65" s="66"/>
      <c r="I65" s="91"/>
      <c r="J65" s="68"/>
      <c r="K65" s="91"/>
      <c r="L65" s="68">
        <f>K65*F65</f>
        <v>0</v>
      </c>
      <c r="M65" s="66">
        <f>L65+J65+H65</f>
        <v>0</v>
      </c>
    </row>
    <row r="66" spans="1:13" ht="27">
      <c r="A66" s="87"/>
      <c r="B66" s="87" t="s">
        <v>666</v>
      </c>
      <c r="C66" s="70" t="s">
        <v>661</v>
      </c>
      <c r="D66" s="93" t="s">
        <v>21</v>
      </c>
      <c r="E66" s="70">
        <v>1</v>
      </c>
      <c r="F66" s="90">
        <f>E66*E63</f>
        <v>7</v>
      </c>
      <c r="G66" s="91"/>
      <c r="H66" s="66"/>
      <c r="I66" s="91"/>
      <c r="J66" s="68">
        <f>I66*F66</f>
        <v>0</v>
      </c>
      <c r="K66" s="91"/>
      <c r="L66" s="68"/>
      <c r="M66" s="66">
        <f>L66+J66+H66</f>
        <v>0</v>
      </c>
    </row>
    <row r="67" spans="1:13">
      <c r="A67" s="94"/>
      <c r="B67" s="94"/>
      <c r="C67" s="95" t="s">
        <v>363</v>
      </c>
      <c r="D67" s="96" t="s">
        <v>16</v>
      </c>
      <c r="E67" s="97">
        <v>0.16</v>
      </c>
      <c r="F67" s="98">
        <f>E67*E63</f>
        <v>1.1200000000000001</v>
      </c>
      <c r="G67" s="99"/>
      <c r="H67" s="73"/>
      <c r="I67" s="99"/>
      <c r="J67" s="75">
        <f>I67*F67</f>
        <v>0</v>
      </c>
      <c r="K67" s="99"/>
      <c r="L67" s="75"/>
      <c r="M67" s="73">
        <f>L67+J67+H67</f>
        <v>0</v>
      </c>
    </row>
    <row r="68" spans="1:13">
      <c r="A68" s="81">
        <v>5</v>
      </c>
      <c r="B68" s="81" t="s">
        <v>360</v>
      </c>
      <c r="C68" s="58" t="s">
        <v>660</v>
      </c>
      <c r="D68" s="82" t="s">
        <v>21</v>
      </c>
      <c r="E68" s="83">
        <v>1</v>
      </c>
      <c r="F68" s="665"/>
      <c r="G68" s="84"/>
      <c r="H68" s="85"/>
      <c r="I68" s="84"/>
      <c r="J68" s="86"/>
      <c r="K68" s="84"/>
      <c r="L68" s="86"/>
      <c r="M68" s="61">
        <f>SUM(M69:M72)</f>
        <v>0</v>
      </c>
    </row>
    <row r="69" spans="1:13">
      <c r="A69" s="87"/>
      <c r="B69" s="87"/>
      <c r="C69" s="70" t="s">
        <v>305</v>
      </c>
      <c r="D69" s="88" t="s">
        <v>361</v>
      </c>
      <c r="E69" s="89">
        <v>1.34</v>
      </c>
      <c r="F69" s="90">
        <f>E69*E68</f>
        <v>1.34</v>
      </c>
      <c r="G69" s="91"/>
      <c r="H69" s="66">
        <f>G69*F69</f>
        <v>0</v>
      </c>
      <c r="I69" s="91"/>
      <c r="J69" s="68"/>
      <c r="K69" s="91"/>
      <c r="L69" s="68"/>
      <c r="M69" s="66">
        <f>L69+J69+H69</f>
        <v>0</v>
      </c>
    </row>
    <row r="70" spans="1:13">
      <c r="A70" s="87"/>
      <c r="B70" s="87"/>
      <c r="C70" s="70" t="s">
        <v>362</v>
      </c>
      <c r="D70" s="88" t="s">
        <v>16</v>
      </c>
      <c r="E70" s="92">
        <v>0.05</v>
      </c>
      <c r="F70" s="90">
        <f>E70*E68</f>
        <v>0.05</v>
      </c>
      <c r="G70" s="91"/>
      <c r="H70" s="66"/>
      <c r="I70" s="91"/>
      <c r="J70" s="68"/>
      <c r="K70" s="91"/>
      <c r="L70" s="68">
        <f>K70*F70</f>
        <v>0</v>
      </c>
      <c r="M70" s="66">
        <f>L70+J70+H70</f>
        <v>0</v>
      </c>
    </row>
    <row r="71" spans="1:13">
      <c r="A71" s="87"/>
      <c r="B71" s="87" t="s">
        <v>668</v>
      </c>
      <c r="C71" s="70" t="s">
        <v>667</v>
      </c>
      <c r="D71" s="93" t="s">
        <v>21</v>
      </c>
      <c r="E71" s="70">
        <v>1</v>
      </c>
      <c r="F71" s="90">
        <f>E71*E68</f>
        <v>1</v>
      </c>
      <c r="G71" s="91"/>
      <c r="H71" s="66"/>
      <c r="I71" s="91"/>
      <c r="J71" s="68">
        <f>I71*F71</f>
        <v>0</v>
      </c>
      <c r="K71" s="91"/>
      <c r="L71" s="68"/>
      <c r="M71" s="66">
        <f>L71+J71+H71</f>
        <v>0</v>
      </c>
    </row>
    <row r="72" spans="1:13">
      <c r="A72" s="94"/>
      <c r="B72" s="94"/>
      <c r="C72" s="95" t="s">
        <v>363</v>
      </c>
      <c r="D72" s="96" t="s">
        <v>16</v>
      </c>
      <c r="E72" s="97">
        <v>0.16</v>
      </c>
      <c r="F72" s="98">
        <f>E72*E68</f>
        <v>0.16</v>
      </c>
      <c r="G72" s="99"/>
      <c r="H72" s="73"/>
      <c r="I72" s="99"/>
      <c r="J72" s="75">
        <f>I72*F72</f>
        <v>0</v>
      </c>
      <c r="K72" s="99"/>
      <c r="L72" s="75"/>
      <c r="M72" s="73">
        <f>L72+J72+H72</f>
        <v>0</v>
      </c>
    </row>
    <row r="73" spans="1:13">
      <c r="A73" s="631"/>
      <c r="B73" s="54"/>
      <c r="C73" s="55" t="s">
        <v>684</v>
      </c>
      <c r="D73" s="56"/>
      <c r="E73" s="583"/>
      <c r="F73" s="584"/>
      <c r="G73" s="632"/>
      <c r="H73" s="633"/>
      <c r="I73" s="633"/>
      <c r="J73" s="633"/>
      <c r="K73" s="633"/>
      <c r="L73" s="633"/>
      <c r="M73" s="633"/>
    </row>
    <row r="74" spans="1:13" ht="38.25">
      <c r="A74" s="635">
        <v>1</v>
      </c>
      <c r="B74" s="636" t="s">
        <v>350</v>
      </c>
      <c r="C74" s="637" t="s">
        <v>685</v>
      </c>
      <c r="D74" s="638" t="s">
        <v>303</v>
      </c>
      <c r="E74" s="639">
        <v>1</v>
      </c>
      <c r="F74" s="638"/>
      <c r="G74" s="640"/>
      <c r="H74" s="641"/>
      <c r="I74" s="640"/>
      <c r="J74" s="641"/>
      <c r="K74" s="640"/>
      <c r="L74" s="641"/>
      <c r="M74" s="39">
        <f>SUM(M75:M78)</f>
        <v>0</v>
      </c>
    </row>
    <row r="75" spans="1:13">
      <c r="A75" s="609"/>
      <c r="B75" s="610"/>
      <c r="C75" s="609" t="s">
        <v>12</v>
      </c>
      <c r="D75" s="610" t="s">
        <v>13</v>
      </c>
      <c r="E75" s="609">
        <v>10.199999999999999</v>
      </c>
      <c r="F75" s="612">
        <f>E74*E75</f>
        <v>10.199999999999999</v>
      </c>
      <c r="G75" s="642"/>
      <c r="H75" s="643">
        <f>F75*G75</f>
        <v>0</v>
      </c>
      <c r="I75" s="3"/>
      <c r="J75" s="644"/>
      <c r="K75" s="3"/>
      <c r="L75" s="644"/>
      <c r="M75" s="3">
        <f>H75</f>
        <v>0</v>
      </c>
    </row>
    <row r="76" spans="1:13">
      <c r="A76" s="609"/>
      <c r="B76" s="610"/>
      <c r="C76" s="609" t="s">
        <v>15</v>
      </c>
      <c r="D76" s="610" t="s">
        <v>16</v>
      </c>
      <c r="E76" s="609">
        <v>0.25</v>
      </c>
      <c r="F76" s="612">
        <f>E74*E76</f>
        <v>0.25</v>
      </c>
      <c r="G76" s="3"/>
      <c r="H76" s="644"/>
      <c r="I76" s="3"/>
      <c r="J76" s="644"/>
      <c r="K76" s="3"/>
      <c r="L76" s="644">
        <f>K76*F76</f>
        <v>0</v>
      </c>
      <c r="M76" s="3">
        <f>L76</f>
        <v>0</v>
      </c>
    </row>
    <row r="77" spans="1:13" ht="38.25">
      <c r="A77" s="635"/>
      <c r="B77" s="645"/>
      <c r="C77" s="646" t="s">
        <v>686</v>
      </c>
      <c r="D77" s="645" t="s">
        <v>303</v>
      </c>
      <c r="E77" s="635">
        <v>1</v>
      </c>
      <c r="F77" s="636">
        <f>E74*E77</f>
        <v>1</v>
      </c>
      <c r="G77" s="647"/>
      <c r="H77" s="648"/>
      <c r="I77" s="647"/>
      <c r="J77" s="1447">
        <f>F77*I77</f>
        <v>0</v>
      </c>
      <c r="K77" s="647"/>
      <c r="L77" s="648"/>
      <c r="M77" s="647">
        <f>J77</f>
        <v>0</v>
      </c>
    </row>
    <row r="78" spans="1:13">
      <c r="A78" s="649"/>
      <c r="B78" s="617"/>
      <c r="C78" s="649" t="s">
        <v>17</v>
      </c>
      <c r="D78" s="617" t="s">
        <v>16</v>
      </c>
      <c r="E78" s="649">
        <v>1.1399999999999999</v>
      </c>
      <c r="F78" s="617">
        <f>E74*E78</f>
        <v>1.1399999999999999</v>
      </c>
      <c r="G78" s="4"/>
      <c r="H78" s="376"/>
      <c r="I78" s="4"/>
      <c r="J78" s="376">
        <f>F78*I78</f>
        <v>0</v>
      </c>
      <c r="K78" s="4"/>
      <c r="L78" s="376"/>
      <c r="M78" s="4">
        <f>J78</f>
        <v>0</v>
      </c>
    </row>
    <row r="79" spans="1:13" ht="38.25">
      <c r="A79" s="635">
        <v>2</v>
      </c>
      <c r="B79" s="636" t="s">
        <v>681</v>
      </c>
      <c r="C79" s="637" t="s">
        <v>687</v>
      </c>
      <c r="D79" s="638" t="s">
        <v>303</v>
      </c>
      <c r="E79" s="639">
        <v>1</v>
      </c>
      <c r="F79" s="638"/>
      <c r="G79" s="640"/>
      <c r="H79" s="641"/>
      <c r="I79" s="640"/>
      <c r="J79" s="641"/>
      <c r="K79" s="640"/>
      <c r="L79" s="641"/>
      <c r="M79" s="39">
        <f>SUM(M80:M83)</f>
        <v>0</v>
      </c>
    </row>
    <row r="80" spans="1:13">
      <c r="A80" s="609"/>
      <c r="B80" s="610"/>
      <c r="C80" s="609" t="s">
        <v>12</v>
      </c>
      <c r="D80" s="610" t="s">
        <v>13</v>
      </c>
      <c r="E80" s="609">
        <v>16.3</v>
      </c>
      <c r="F80" s="612">
        <f>E79*E80</f>
        <v>16.3</v>
      </c>
      <c r="G80" s="642"/>
      <c r="H80" s="643">
        <f>F80*G80</f>
        <v>0</v>
      </c>
      <c r="I80" s="3"/>
      <c r="J80" s="644"/>
      <c r="K80" s="3"/>
      <c r="L80" s="644"/>
      <c r="M80" s="3">
        <f>H80</f>
        <v>0</v>
      </c>
    </row>
    <row r="81" spans="1:13">
      <c r="A81" s="609"/>
      <c r="B81" s="610"/>
      <c r="C81" s="609" t="s">
        <v>15</v>
      </c>
      <c r="D81" s="610" t="s">
        <v>16</v>
      </c>
      <c r="E81" s="609">
        <v>1.05</v>
      </c>
      <c r="F81" s="612">
        <f>E79*E81</f>
        <v>1.05</v>
      </c>
      <c r="G81" s="3"/>
      <c r="H81" s="644"/>
      <c r="I81" s="3"/>
      <c r="J81" s="644"/>
      <c r="K81" s="3"/>
      <c r="L81" s="644">
        <f>K81*F81</f>
        <v>0</v>
      </c>
      <c r="M81" s="3">
        <f>L81</f>
        <v>0</v>
      </c>
    </row>
    <row r="82" spans="1:13" ht="25.5">
      <c r="A82" s="635"/>
      <c r="B82" s="645"/>
      <c r="C82" s="646" t="s">
        <v>691</v>
      </c>
      <c r="D82" s="645" t="s">
        <v>303</v>
      </c>
      <c r="E82" s="635">
        <v>1</v>
      </c>
      <c r="F82" s="636">
        <f>E79*E82</f>
        <v>1</v>
      </c>
      <c r="G82" s="647"/>
      <c r="H82" s="648"/>
      <c r="I82" s="647"/>
      <c r="J82" s="1447">
        <f>F82*I82</f>
        <v>0</v>
      </c>
      <c r="K82" s="647"/>
      <c r="L82" s="648"/>
      <c r="M82" s="647">
        <f>J82</f>
        <v>0</v>
      </c>
    </row>
    <row r="83" spans="1:13">
      <c r="A83" s="649"/>
      <c r="B83" s="617"/>
      <c r="C83" s="649" t="s">
        <v>17</v>
      </c>
      <c r="D83" s="617" t="s">
        <v>16</v>
      </c>
      <c r="E83" s="649">
        <v>5.12</v>
      </c>
      <c r="F83" s="617">
        <f>E79*E83</f>
        <v>5.12</v>
      </c>
      <c r="G83" s="4"/>
      <c r="H83" s="376"/>
      <c r="I83" s="4"/>
      <c r="J83" s="376">
        <f>F83*I83</f>
        <v>0</v>
      </c>
      <c r="K83" s="4"/>
      <c r="L83" s="376"/>
      <c r="M83" s="4">
        <f>J83</f>
        <v>0</v>
      </c>
    </row>
    <row r="84" spans="1:13" ht="27">
      <c r="A84" s="57">
        <v>3</v>
      </c>
      <c r="B84" s="57" t="s">
        <v>351</v>
      </c>
      <c r="C84" s="58" t="s">
        <v>657</v>
      </c>
      <c r="D84" s="58" t="s">
        <v>352</v>
      </c>
      <c r="E84" s="59">
        <v>54</v>
      </c>
      <c r="F84" s="650"/>
      <c r="G84" s="60"/>
      <c r="H84" s="61"/>
      <c r="I84" s="62"/>
      <c r="J84" s="62"/>
      <c r="K84" s="62"/>
      <c r="L84" s="62"/>
      <c r="M84" s="61">
        <f>SUM(M85:M89)</f>
        <v>0</v>
      </c>
    </row>
    <row r="85" spans="1:13">
      <c r="A85" s="63"/>
      <c r="B85" s="64"/>
      <c r="C85" s="63" t="s">
        <v>353</v>
      </c>
      <c r="D85" s="63" t="s">
        <v>25</v>
      </c>
      <c r="E85" s="65">
        <v>1.02</v>
      </c>
      <c r="F85" s="66">
        <f>E84*E85</f>
        <v>55.08</v>
      </c>
      <c r="G85" s="67"/>
      <c r="H85" s="66">
        <f>G85*F85</f>
        <v>0</v>
      </c>
      <c r="I85" s="68"/>
      <c r="J85" s="68"/>
      <c r="K85" s="68"/>
      <c r="L85" s="68"/>
      <c r="M85" s="66">
        <f>L85+J85+H85</f>
        <v>0</v>
      </c>
    </row>
    <row r="86" spans="1:13">
      <c r="A86" s="63"/>
      <c r="B86" s="63"/>
      <c r="C86" s="63" t="s">
        <v>15</v>
      </c>
      <c r="D86" s="63" t="s">
        <v>16</v>
      </c>
      <c r="E86" s="69">
        <v>4.2000000000000003E-2</v>
      </c>
      <c r="F86" s="66">
        <f>E84*E86</f>
        <v>2.2680000000000002</v>
      </c>
      <c r="G86" s="67"/>
      <c r="H86" s="66"/>
      <c r="I86" s="68"/>
      <c r="J86" s="68"/>
      <c r="K86" s="68"/>
      <c r="L86" s="68">
        <f>K86*F86</f>
        <v>0</v>
      </c>
      <c r="M86" s="66">
        <f>L86+J86+H86</f>
        <v>0</v>
      </c>
    </row>
    <row r="87" spans="1:13">
      <c r="A87" s="63"/>
      <c r="B87" s="63" t="s">
        <v>673</v>
      </c>
      <c r="C87" s="70" t="s">
        <v>658</v>
      </c>
      <c r="D87" s="63" t="s">
        <v>352</v>
      </c>
      <c r="E87" s="65">
        <v>1</v>
      </c>
      <c r="F87" s="66">
        <f>E87*E84</f>
        <v>54</v>
      </c>
      <c r="G87" s="67"/>
      <c r="H87" s="66"/>
      <c r="I87" s="68"/>
      <c r="J87" s="68">
        <f>I87*F87</f>
        <v>0</v>
      </c>
      <c r="K87" s="68"/>
      <c r="L87" s="68"/>
      <c r="M87" s="66">
        <f>L87+J87+H87</f>
        <v>0</v>
      </c>
    </row>
    <row r="88" spans="1:13">
      <c r="A88" s="63"/>
      <c r="B88" s="63" t="s">
        <v>132</v>
      </c>
      <c r="C88" s="70" t="s">
        <v>354</v>
      </c>
      <c r="D88" s="63" t="s">
        <v>18</v>
      </c>
      <c r="E88" s="65">
        <v>2.25</v>
      </c>
      <c r="F88" s="66">
        <f>E84*E88</f>
        <v>121.5</v>
      </c>
      <c r="G88" s="67"/>
      <c r="H88" s="66"/>
      <c r="I88" s="68"/>
      <c r="J88" s="68">
        <f>I88*F88</f>
        <v>0</v>
      </c>
      <c r="K88" s="68"/>
      <c r="L88" s="68"/>
      <c r="M88" s="66">
        <f>J88</f>
        <v>0</v>
      </c>
    </row>
    <row r="89" spans="1:13">
      <c r="A89" s="71"/>
      <c r="B89" s="71"/>
      <c r="C89" s="71" t="s">
        <v>224</v>
      </c>
      <c r="D89" s="71" t="s">
        <v>16</v>
      </c>
      <c r="E89" s="72">
        <v>0.125</v>
      </c>
      <c r="F89" s="73">
        <f>E84*E89</f>
        <v>6.75</v>
      </c>
      <c r="G89" s="74"/>
      <c r="H89" s="73"/>
      <c r="I89" s="75"/>
      <c r="J89" s="75">
        <f>I89*F89</f>
        <v>0</v>
      </c>
      <c r="K89" s="75"/>
      <c r="L89" s="75"/>
      <c r="M89" s="73">
        <f>L89+J89+H89</f>
        <v>0</v>
      </c>
    </row>
    <row r="90" spans="1:13" ht="15.75">
      <c r="A90" s="76">
        <v>4</v>
      </c>
      <c r="B90" s="166" t="s">
        <v>355</v>
      </c>
      <c r="C90" s="77" t="s">
        <v>356</v>
      </c>
      <c r="D90" s="77" t="s">
        <v>58</v>
      </c>
      <c r="E90" s="651">
        <f>E84</f>
        <v>54</v>
      </c>
      <c r="F90" s="652"/>
      <c r="G90" s="653"/>
      <c r="H90" s="654"/>
      <c r="I90" s="654"/>
      <c r="J90" s="654"/>
      <c r="K90" s="654"/>
      <c r="L90" s="654"/>
      <c r="M90" s="651">
        <f>SUM(M91:M95)</f>
        <v>0</v>
      </c>
    </row>
    <row r="91" spans="1:13">
      <c r="A91" s="76"/>
      <c r="B91" s="167"/>
      <c r="C91" s="78" t="s">
        <v>357</v>
      </c>
      <c r="D91" s="78" t="s">
        <v>25</v>
      </c>
      <c r="E91" s="78">
        <v>0.23899999999999999</v>
      </c>
      <c r="F91" s="655">
        <f>E90*E91</f>
        <v>12.905999999999999</v>
      </c>
      <c r="G91" s="67"/>
      <c r="H91" s="655">
        <f>F91*G91</f>
        <v>0</v>
      </c>
      <c r="I91" s="656"/>
      <c r="J91" s="657"/>
      <c r="K91" s="658"/>
      <c r="L91" s="658"/>
      <c r="M91" s="655">
        <f>H91</f>
        <v>0</v>
      </c>
    </row>
    <row r="92" spans="1:13">
      <c r="A92" s="76"/>
      <c r="B92" s="167"/>
      <c r="C92" s="78" t="s">
        <v>338</v>
      </c>
      <c r="D92" s="78" t="s">
        <v>16</v>
      </c>
      <c r="E92" s="78">
        <v>1E-3</v>
      </c>
      <c r="F92" s="655">
        <f>E90*E92</f>
        <v>5.3999999999999999E-2</v>
      </c>
      <c r="G92" s="658"/>
      <c r="H92" s="658"/>
      <c r="I92" s="658"/>
      <c r="J92" s="659"/>
      <c r="K92" s="658"/>
      <c r="L92" s="658">
        <f>F92*K92</f>
        <v>0</v>
      </c>
      <c r="M92" s="655">
        <f>H92+J92+L92</f>
        <v>0</v>
      </c>
    </row>
    <row r="93" spans="1:13" ht="27">
      <c r="A93" s="76"/>
      <c r="B93" s="167" t="s">
        <v>675</v>
      </c>
      <c r="C93" s="78" t="s">
        <v>358</v>
      </c>
      <c r="D93" s="78" t="s">
        <v>20</v>
      </c>
      <c r="E93" s="78">
        <v>1.1499999999999999</v>
      </c>
      <c r="F93" s="655">
        <f>E93*E90</f>
        <v>62.099999999999994</v>
      </c>
      <c r="G93" s="656"/>
      <c r="H93" s="660"/>
      <c r="I93" s="658"/>
      <c r="J93" s="658">
        <f>F93*I93</f>
        <v>0</v>
      </c>
      <c r="K93" s="658"/>
      <c r="L93" s="658"/>
      <c r="M93" s="655">
        <f>J93</f>
        <v>0</v>
      </c>
    </row>
    <row r="94" spans="1:13" ht="27">
      <c r="A94" s="76"/>
      <c r="B94" s="167" t="s">
        <v>674</v>
      </c>
      <c r="C94" s="78" t="s">
        <v>359</v>
      </c>
      <c r="D94" s="78" t="s">
        <v>18</v>
      </c>
      <c r="E94" s="78">
        <v>3.04E-2</v>
      </c>
      <c r="F94" s="655">
        <f>E90*E94</f>
        <v>1.6415999999999999</v>
      </c>
      <c r="G94" s="656"/>
      <c r="H94" s="660"/>
      <c r="I94" s="658"/>
      <c r="J94" s="658">
        <f>F94*I94</f>
        <v>0</v>
      </c>
      <c r="K94" s="658"/>
      <c r="L94" s="658"/>
      <c r="M94" s="655">
        <f>J94</f>
        <v>0</v>
      </c>
    </row>
    <row r="95" spans="1:13">
      <c r="A95" s="79"/>
      <c r="B95" s="168"/>
      <c r="C95" s="80" t="s">
        <v>296</v>
      </c>
      <c r="D95" s="80" t="s">
        <v>16</v>
      </c>
      <c r="E95" s="80">
        <v>6.0000000000000001E-3</v>
      </c>
      <c r="F95" s="661">
        <f>E90*E95</f>
        <v>0.32400000000000001</v>
      </c>
      <c r="G95" s="662"/>
      <c r="H95" s="663"/>
      <c r="I95" s="664"/>
      <c r="J95" s="664">
        <f>F95*I95</f>
        <v>0</v>
      </c>
      <c r="K95" s="664"/>
      <c r="L95" s="664"/>
      <c r="M95" s="655">
        <f>J95</f>
        <v>0</v>
      </c>
    </row>
    <row r="96" spans="1:13" ht="27">
      <c r="A96" s="81">
        <v>5</v>
      </c>
      <c r="B96" s="81" t="s">
        <v>360</v>
      </c>
      <c r="C96" s="58" t="s">
        <v>688</v>
      </c>
      <c r="D96" s="82" t="s">
        <v>21</v>
      </c>
      <c r="E96" s="83">
        <v>12</v>
      </c>
      <c r="F96" s="665"/>
      <c r="G96" s="84"/>
      <c r="H96" s="85"/>
      <c r="I96" s="84"/>
      <c r="J96" s="86"/>
      <c r="K96" s="84"/>
      <c r="L96" s="86"/>
      <c r="M96" s="61">
        <f>SUM(M97:M100)</f>
        <v>0</v>
      </c>
    </row>
    <row r="97" spans="1:13">
      <c r="A97" s="87"/>
      <c r="B97" s="87"/>
      <c r="C97" s="70" t="s">
        <v>305</v>
      </c>
      <c r="D97" s="88" t="s">
        <v>361</v>
      </c>
      <c r="E97" s="89">
        <v>1.34</v>
      </c>
      <c r="F97" s="90">
        <f>E97*E96</f>
        <v>16.080000000000002</v>
      </c>
      <c r="G97" s="91"/>
      <c r="H97" s="66">
        <f>G97*F97</f>
        <v>0</v>
      </c>
      <c r="I97" s="91"/>
      <c r="J97" s="68"/>
      <c r="K97" s="91"/>
      <c r="L97" s="68"/>
      <c r="M97" s="66">
        <f>L97+J97+H97</f>
        <v>0</v>
      </c>
    </row>
    <row r="98" spans="1:13">
      <c r="A98" s="87"/>
      <c r="B98" s="87"/>
      <c r="C98" s="70" t="s">
        <v>362</v>
      </c>
      <c r="D98" s="88" t="s">
        <v>16</v>
      </c>
      <c r="E98" s="92">
        <v>0.05</v>
      </c>
      <c r="F98" s="90">
        <f>E98*E96</f>
        <v>0.60000000000000009</v>
      </c>
      <c r="G98" s="91"/>
      <c r="H98" s="66"/>
      <c r="I98" s="91"/>
      <c r="J98" s="68"/>
      <c r="K98" s="91"/>
      <c r="L98" s="68">
        <f>K98*F98</f>
        <v>0</v>
      </c>
      <c r="M98" s="66">
        <f>L98+J98+H98</f>
        <v>0</v>
      </c>
    </row>
    <row r="99" spans="1:13" ht="27">
      <c r="A99" s="87"/>
      <c r="B99" s="87" t="s">
        <v>671</v>
      </c>
      <c r="C99" s="70" t="s">
        <v>689</v>
      </c>
      <c r="D99" s="93" t="s">
        <v>21</v>
      </c>
      <c r="E99" s="70">
        <v>1</v>
      </c>
      <c r="F99" s="90">
        <f>E99*E96</f>
        <v>12</v>
      </c>
      <c r="G99" s="91"/>
      <c r="H99" s="66"/>
      <c r="I99" s="91"/>
      <c r="J99" s="68">
        <f>I99*F99</f>
        <v>0</v>
      </c>
      <c r="K99" s="91"/>
      <c r="L99" s="68"/>
      <c r="M99" s="66">
        <f>L99+J99+H99</f>
        <v>0</v>
      </c>
    </row>
    <row r="100" spans="1:13">
      <c r="A100" s="94"/>
      <c r="B100" s="94"/>
      <c r="C100" s="95" t="s">
        <v>363</v>
      </c>
      <c r="D100" s="96" t="s">
        <v>16</v>
      </c>
      <c r="E100" s="97">
        <v>0.16</v>
      </c>
      <c r="F100" s="98">
        <f>E100*E96</f>
        <v>1.92</v>
      </c>
      <c r="G100" s="99"/>
      <c r="H100" s="73"/>
      <c r="I100" s="99"/>
      <c r="J100" s="75">
        <f>I100*F100</f>
        <v>0</v>
      </c>
      <c r="K100" s="99"/>
      <c r="L100" s="75"/>
      <c r="M100" s="73">
        <f>L100+J100+H100</f>
        <v>0</v>
      </c>
    </row>
    <row r="101" spans="1:13">
      <c r="A101" s="81">
        <v>6</v>
      </c>
      <c r="B101" s="81" t="s">
        <v>360</v>
      </c>
      <c r="C101" s="58" t="s">
        <v>665</v>
      </c>
      <c r="D101" s="82" t="s">
        <v>21</v>
      </c>
      <c r="E101" s="83">
        <v>1</v>
      </c>
      <c r="F101" s="665"/>
      <c r="G101" s="84"/>
      <c r="H101" s="85"/>
      <c r="I101" s="84"/>
      <c r="J101" s="86"/>
      <c r="K101" s="84"/>
      <c r="L101" s="86"/>
      <c r="M101" s="61">
        <f>SUM(M102:M105)</f>
        <v>0</v>
      </c>
    </row>
    <row r="102" spans="1:13">
      <c r="A102" s="87"/>
      <c r="B102" s="87"/>
      <c r="C102" s="70" t="s">
        <v>305</v>
      </c>
      <c r="D102" s="88" t="s">
        <v>361</v>
      </c>
      <c r="E102" s="89">
        <v>1.34</v>
      </c>
      <c r="F102" s="90">
        <f>E102*E101</f>
        <v>1.34</v>
      </c>
      <c r="G102" s="91"/>
      <c r="H102" s="66">
        <f>G102*F102</f>
        <v>0</v>
      </c>
      <c r="I102" s="91"/>
      <c r="J102" s="68"/>
      <c r="K102" s="91"/>
      <c r="L102" s="68"/>
      <c r="M102" s="66">
        <f>L102+J102+H102</f>
        <v>0</v>
      </c>
    </row>
    <row r="103" spans="1:13">
      <c r="A103" s="87"/>
      <c r="B103" s="87"/>
      <c r="C103" s="70" t="s">
        <v>362</v>
      </c>
      <c r="D103" s="88" t="s">
        <v>16</v>
      </c>
      <c r="E103" s="92">
        <v>0.05</v>
      </c>
      <c r="F103" s="90">
        <f>E103*E101</f>
        <v>0.05</v>
      </c>
      <c r="G103" s="91"/>
      <c r="H103" s="66"/>
      <c r="I103" s="91"/>
      <c r="J103" s="68"/>
      <c r="K103" s="91"/>
      <c r="L103" s="68">
        <f>K103*F103</f>
        <v>0</v>
      </c>
      <c r="M103" s="66">
        <f>L103+J103+H103</f>
        <v>0</v>
      </c>
    </row>
    <row r="104" spans="1:13">
      <c r="A104" s="87"/>
      <c r="B104" s="87" t="s">
        <v>672</v>
      </c>
      <c r="C104" s="70" t="s">
        <v>670</v>
      </c>
      <c r="D104" s="93" t="s">
        <v>21</v>
      </c>
      <c r="E104" s="70">
        <v>1</v>
      </c>
      <c r="F104" s="90">
        <f>E104*E101</f>
        <v>1</v>
      </c>
      <c r="G104" s="91"/>
      <c r="H104" s="66"/>
      <c r="I104" s="91"/>
      <c r="J104" s="68">
        <f>I104*F104</f>
        <v>0</v>
      </c>
      <c r="K104" s="91"/>
      <c r="L104" s="68"/>
      <c r="M104" s="66">
        <f>L104+J104+H104</f>
        <v>0</v>
      </c>
    </row>
    <row r="105" spans="1:13">
      <c r="A105" s="94"/>
      <c r="B105" s="94"/>
      <c r="C105" s="95" t="s">
        <v>363</v>
      </c>
      <c r="D105" s="96" t="s">
        <v>16</v>
      </c>
      <c r="E105" s="97">
        <v>0.16</v>
      </c>
      <c r="F105" s="98">
        <f>E105*E101</f>
        <v>0.16</v>
      </c>
      <c r="G105" s="99"/>
      <c r="H105" s="73"/>
      <c r="I105" s="99"/>
      <c r="J105" s="75">
        <f>I105*F105</f>
        <v>0</v>
      </c>
      <c r="K105" s="99"/>
      <c r="L105" s="75"/>
      <c r="M105" s="73">
        <f>L105+J105+H105</f>
        <v>0</v>
      </c>
    </row>
    <row r="106" spans="1:13">
      <c r="A106" s="631"/>
      <c r="B106" s="54"/>
      <c r="C106" s="55" t="s">
        <v>364</v>
      </c>
      <c r="D106" s="56"/>
      <c r="E106" s="583"/>
      <c r="F106" s="584"/>
      <c r="G106" s="632"/>
      <c r="H106" s="633"/>
      <c r="I106" s="633"/>
      <c r="J106" s="633"/>
      <c r="K106" s="633"/>
      <c r="L106" s="633"/>
      <c r="M106" s="633"/>
    </row>
    <row r="107" spans="1:13" ht="27">
      <c r="A107" s="635">
        <v>1</v>
      </c>
      <c r="B107" s="636" t="s">
        <v>350</v>
      </c>
      <c r="C107" s="36" t="s">
        <v>662</v>
      </c>
      <c r="D107" s="638" t="s">
        <v>303</v>
      </c>
      <c r="E107" s="639">
        <v>1</v>
      </c>
      <c r="F107" s="638"/>
      <c r="G107" s="640"/>
      <c r="H107" s="641"/>
      <c r="I107" s="640"/>
      <c r="J107" s="641"/>
      <c r="K107" s="640"/>
      <c r="L107" s="641"/>
      <c r="M107" s="39">
        <f>SUM(M108:M111)</f>
        <v>0</v>
      </c>
    </row>
    <row r="108" spans="1:13">
      <c r="A108" s="609"/>
      <c r="B108" s="610"/>
      <c r="C108" s="609" t="s">
        <v>12</v>
      </c>
      <c r="D108" s="610" t="s">
        <v>13</v>
      </c>
      <c r="E108" s="609">
        <v>10.199999999999999</v>
      </c>
      <c r="F108" s="612">
        <f>E107*E108</f>
        <v>10.199999999999999</v>
      </c>
      <c r="G108" s="642"/>
      <c r="H108" s="643">
        <f>F108*G108</f>
        <v>0</v>
      </c>
      <c r="I108" s="3"/>
      <c r="J108" s="644"/>
      <c r="K108" s="3"/>
      <c r="L108" s="644"/>
      <c r="M108" s="3">
        <f>H108</f>
        <v>0</v>
      </c>
    </row>
    <row r="109" spans="1:13">
      <c r="A109" s="609"/>
      <c r="B109" s="610"/>
      <c r="C109" s="609" t="s">
        <v>15</v>
      </c>
      <c r="D109" s="610" t="s">
        <v>16</v>
      </c>
      <c r="E109" s="609">
        <v>0.25</v>
      </c>
      <c r="F109" s="612">
        <f>E107*E109</f>
        <v>0.25</v>
      </c>
      <c r="G109" s="3"/>
      <c r="H109" s="644"/>
      <c r="I109" s="3"/>
      <c r="J109" s="644"/>
      <c r="K109" s="3"/>
      <c r="L109" s="644">
        <f>K109*F109</f>
        <v>0</v>
      </c>
      <c r="M109" s="3">
        <f>L109</f>
        <v>0</v>
      </c>
    </row>
    <row r="110" spans="1:13" ht="27">
      <c r="A110" s="635"/>
      <c r="B110" s="645"/>
      <c r="C110" s="131" t="s">
        <v>663</v>
      </c>
      <c r="D110" s="645" t="s">
        <v>303</v>
      </c>
      <c r="E110" s="635">
        <v>1</v>
      </c>
      <c r="F110" s="636">
        <f>E107*E110</f>
        <v>1</v>
      </c>
      <c r="G110" s="647"/>
      <c r="H110" s="648"/>
      <c r="I110" s="647"/>
      <c r="J110" s="1447">
        <f>F110*I110</f>
        <v>0</v>
      </c>
      <c r="K110" s="647"/>
      <c r="L110" s="648"/>
      <c r="M110" s="647">
        <f>J110</f>
        <v>0</v>
      </c>
    </row>
    <row r="111" spans="1:13">
      <c r="A111" s="649"/>
      <c r="B111" s="617"/>
      <c r="C111" s="649" t="s">
        <v>17</v>
      </c>
      <c r="D111" s="617" t="s">
        <v>16</v>
      </c>
      <c r="E111" s="649">
        <v>1.1399999999999999</v>
      </c>
      <c r="F111" s="617">
        <f>E107*E111</f>
        <v>1.1399999999999999</v>
      </c>
      <c r="G111" s="4"/>
      <c r="H111" s="376"/>
      <c r="I111" s="4"/>
      <c r="J111" s="376">
        <f>F111*I111</f>
        <v>0</v>
      </c>
      <c r="K111" s="4"/>
      <c r="L111" s="376"/>
      <c r="M111" s="4">
        <f>J111</f>
        <v>0</v>
      </c>
    </row>
    <row r="112" spans="1:13" ht="27">
      <c r="A112" s="57">
        <v>2</v>
      </c>
      <c r="B112" s="57" t="s">
        <v>351</v>
      </c>
      <c r="C112" s="58" t="s">
        <v>657</v>
      </c>
      <c r="D112" s="58" t="s">
        <v>352</v>
      </c>
      <c r="E112" s="59">
        <v>52</v>
      </c>
      <c r="F112" s="650"/>
      <c r="G112" s="60"/>
      <c r="H112" s="61"/>
      <c r="I112" s="62"/>
      <c r="J112" s="62"/>
      <c r="K112" s="62"/>
      <c r="L112" s="62"/>
      <c r="M112" s="61">
        <f>SUM(M113:M117)</f>
        <v>0</v>
      </c>
    </row>
    <row r="113" spans="1:13">
      <c r="A113" s="63"/>
      <c r="B113" s="64"/>
      <c r="C113" s="63" t="s">
        <v>353</v>
      </c>
      <c r="D113" s="63" t="s">
        <v>25</v>
      </c>
      <c r="E113" s="65">
        <v>1.02</v>
      </c>
      <c r="F113" s="66">
        <f>E112*E113</f>
        <v>53.04</v>
      </c>
      <c r="G113" s="67"/>
      <c r="H113" s="66">
        <f>G113*F113</f>
        <v>0</v>
      </c>
      <c r="I113" s="68"/>
      <c r="J113" s="68"/>
      <c r="K113" s="68"/>
      <c r="L113" s="68"/>
      <c r="M113" s="66">
        <f>L113+J113+H113</f>
        <v>0</v>
      </c>
    </row>
    <row r="114" spans="1:13">
      <c r="A114" s="63"/>
      <c r="B114" s="63"/>
      <c r="C114" s="63" t="s">
        <v>15</v>
      </c>
      <c r="D114" s="63" t="s">
        <v>16</v>
      </c>
      <c r="E114" s="69">
        <v>4.2000000000000003E-2</v>
      </c>
      <c r="F114" s="66">
        <f>E112*E114</f>
        <v>2.1840000000000002</v>
      </c>
      <c r="G114" s="67"/>
      <c r="H114" s="66"/>
      <c r="I114" s="68"/>
      <c r="J114" s="68"/>
      <c r="K114" s="68"/>
      <c r="L114" s="68">
        <f>K114*F114</f>
        <v>0</v>
      </c>
      <c r="M114" s="66">
        <f>L114+J114+H114</f>
        <v>0</v>
      </c>
    </row>
    <row r="115" spans="1:13">
      <c r="A115" s="63"/>
      <c r="B115" s="63" t="s">
        <v>673</v>
      </c>
      <c r="C115" s="70" t="s">
        <v>658</v>
      </c>
      <c r="D115" s="63" t="s">
        <v>352</v>
      </c>
      <c r="E115" s="65">
        <v>1</v>
      </c>
      <c r="F115" s="66">
        <f>E115*E112</f>
        <v>52</v>
      </c>
      <c r="G115" s="67"/>
      <c r="H115" s="66"/>
      <c r="I115" s="68"/>
      <c r="J115" s="68">
        <f>I115*F115</f>
        <v>0</v>
      </c>
      <c r="K115" s="68"/>
      <c r="L115" s="68"/>
      <c r="M115" s="66">
        <f>L115+J115+H115</f>
        <v>0</v>
      </c>
    </row>
    <row r="116" spans="1:13">
      <c r="A116" s="63"/>
      <c r="B116" s="63" t="s">
        <v>132</v>
      </c>
      <c r="C116" s="70" t="s">
        <v>354</v>
      </c>
      <c r="D116" s="63" t="s">
        <v>18</v>
      </c>
      <c r="E116" s="65">
        <v>2.25</v>
      </c>
      <c r="F116" s="66">
        <f>E112*E116</f>
        <v>117</v>
      </c>
      <c r="G116" s="67"/>
      <c r="H116" s="66"/>
      <c r="I116" s="68"/>
      <c r="J116" s="68">
        <f>I116*F116</f>
        <v>0</v>
      </c>
      <c r="K116" s="68"/>
      <c r="L116" s="68"/>
      <c r="M116" s="66">
        <f>J116</f>
        <v>0</v>
      </c>
    </row>
    <row r="117" spans="1:13">
      <c r="A117" s="71"/>
      <c r="B117" s="71"/>
      <c r="C117" s="71" t="s">
        <v>224</v>
      </c>
      <c r="D117" s="71" t="s">
        <v>16</v>
      </c>
      <c r="E117" s="72">
        <v>0.125</v>
      </c>
      <c r="F117" s="73">
        <f>E112*E117</f>
        <v>6.5</v>
      </c>
      <c r="G117" s="74"/>
      <c r="H117" s="73"/>
      <c r="I117" s="75"/>
      <c r="J117" s="75">
        <f>I117*F117</f>
        <v>0</v>
      </c>
      <c r="K117" s="75"/>
      <c r="L117" s="75"/>
      <c r="M117" s="73">
        <f>L117+J117+H117</f>
        <v>0</v>
      </c>
    </row>
    <row r="118" spans="1:13" ht="15.75">
      <c r="A118" s="76">
        <v>3</v>
      </c>
      <c r="B118" s="166" t="s">
        <v>355</v>
      </c>
      <c r="C118" s="77" t="s">
        <v>356</v>
      </c>
      <c r="D118" s="77" t="s">
        <v>58</v>
      </c>
      <c r="E118" s="651">
        <f>E112</f>
        <v>52</v>
      </c>
      <c r="F118" s="652"/>
      <c r="G118" s="653"/>
      <c r="H118" s="654"/>
      <c r="I118" s="654"/>
      <c r="J118" s="654"/>
      <c r="K118" s="654"/>
      <c r="L118" s="654"/>
      <c r="M118" s="651">
        <f>SUM(M119:M123)</f>
        <v>0</v>
      </c>
    </row>
    <row r="119" spans="1:13">
      <c r="A119" s="76"/>
      <c r="B119" s="167"/>
      <c r="C119" s="78" t="s">
        <v>357</v>
      </c>
      <c r="D119" s="78" t="s">
        <v>25</v>
      </c>
      <c r="E119" s="78">
        <v>0.23899999999999999</v>
      </c>
      <c r="F119" s="655">
        <f>E118*E119</f>
        <v>12.427999999999999</v>
      </c>
      <c r="G119" s="67"/>
      <c r="H119" s="655">
        <f>F119*G119</f>
        <v>0</v>
      </c>
      <c r="I119" s="656"/>
      <c r="J119" s="657"/>
      <c r="K119" s="658"/>
      <c r="L119" s="658"/>
      <c r="M119" s="655">
        <f>H119</f>
        <v>0</v>
      </c>
    </row>
    <row r="120" spans="1:13">
      <c r="A120" s="76"/>
      <c r="B120" s="167"/>
      <c r="C120" s="78" t="s">
        <v>338</v>
      </c>
      <c r="D120" s="78" t="s">
        <v>16</v>
      </c>
      <c r="E120" s="78">
        <v>1E-3</v>
      </c>
      <c r="F120" s="655">
        <f>E118*E120</f>
        <v>5.2000000000000005E-2</v>
      </c>
      <c r="G120" s="658"/>
      <c r="H120" s="658"/>
      <c r="I120" s="658"/>
      <c r="J120" s="659"/>
      <c r="K120" s="658"/>
      <c r="L120" s="658">
        <f>F120*K120</f>
        <v>0</v>
      </c>
      <c r="M120" s="655">
        <f>H120+J120+L120</f>
        <v>0</v>
      </c>
    </row>
    <row r="121" spans="1:13" ht="27">
      <c r="A121" s="76"/>
      <c r="B121" s="167" t="s">
        <v>675</v>
      </c>
      <c r="C121" s="78" t="s">
        <v>358</v>
      </c>
      <c r="D121" s="78" t="s">
        <v>20</v>
      </c>
      <c r="E121" s="78">
        <v>1.1499999999999999</v>
      </c>
      <c r="F121" s="655">
        <f>E121*E118</f>
        <v>59.8</v>
      </c>
      <c r="G121" s="656"/>
      <c r="H121" s="660"/>
      <c r="I121" s="658"/>
      <c r="J121" s="658">
        <f>F121*I121</f>
        <v>0</v>
      </c>
      <c r="K121" s="658"/>
      <c r="L121" s="658"/>
      <c r="M121" s="655">
        <f>J121</f>
        <v>0</v>
      </c>
    </row>
    <row r="122" spans="1:13" ht="27">
      <c r="A122" s="76"/>
      <c r="B122" s="167" t="s">
        <v>674</v>
      </c>
      <c r="C122" s="78" t="s">
        <v>359</v>
      </c>
      <c r="D122" s="78" t="s">
        <v>18</v>
      </c>
      <c r="E122" s="78">
        <v>3.04E-2</v>
      </c>
      <c r="F122" s="655">
        <f>E118*E122</f>
        <v>1.5808</v>
      </c>
      <c r="G122" s="656"/>
      <c r="H122" s="660"/>
      <c r="I122" s="658"/>
      <c r="J122" s="658">
        <f>F122*I122</f>
        <v>0</v>
      </c>
      <c r="K122" s="658"/>
      <c r="L122" s="658"/>
      <c r="M122" s="655">
        <f>J122</f>
        <v>0</v>
      </c>
    </row>
    <row r="123" spans="1:13">
      <c r="A123" s="79"/>
      <c r="B123" s="168"/>
      <c r="C123" s="80" t="s">
        <v>296</v>
      </c>
      <c r="D123" s="80" t="s">
        <v>16</v>
      </c>
      <c r="E123" s="80">
        <v>6.0000000000000001E-3</v>
      </c>
      <c r="F123" s="661">
        <f>E118*E123</f>
        <v>0.312</v>
      </c>
      <c r="G123" s="662"/>
      <c r="H123" s="663"/>
      <c r="I123" s="664"/>
      <c r="J123" s="664">
        <f>F123*I123</f>
        <v>0</v>
      </c>
      <c r="K123" s="664"/>
      <c r="L123" s="664"/>
      <c r="M123" s="655">
        <f>J123</f>
        <v>0</v>
      </c>
    </row>
    <row r="124" spans="1:13" ht="27">
      <c r="A124" s="81">
        <v>4</v>
      </c>
      <c r="B124" s="81" t="s">
        <v>360</v>
      </c>
      <c r="C124" s="58" t="s">
        <v>664</v>
      </c>
      <c r="D124" s="82" t="s">
        <v>21</v>
      </c>
      <c r="E124" s="83">
        <v>12</v>
      </c>
      <c r="F124" s="665"/>
      <c r="G124" s="84"/>
      <c r="H124" s="85"/>
      <c r="I124" s="84"/>
      <c r="J124" s="86"/>
      <c r="K124" s="84"/>
      <c r="L124" s="86"/>
      <c r="M124" s="61">
        <f>SUM(M125:M128)</f>
        <v>0</v>
      </c>
    </row>
    <row r="125" spans="1:13">
      <c r="A125" s="87"/>
      <c r="B125" s="87"/>
      <c r="C125" s="70" t="s">
        <v>305</v>
      </c>
      <c r="D125" s="88" t="s">
        <v>361</v>
      </c>
      <c r="E125" s="89">
        <v>1.34</v>
      </c>
      <c r="F125" s="90">
        <f>E125*E124</f>
        <v>16.080000000000002</v>
      </c>
      <c r="G125" s="91"/>
      <c r="H125" s="66">
        <f>G125*F125</f>
        <v>0</v>
      </c>
      <c r="I125" s="91"/>
      <c r="J125" s="68"/>
      <c r="K125" s="91"/>
      <c r="L125" s="68"/>
      <c r="M125" s="66">
        <f>L125+J125+H125</f>
        <v>0</v>
      </c>
    </row>
    <row r="126" spans="1:13">
      <c r="A126" s="87"/>
      <c r="B126" s="87"/>
      <c r="C126" s="70" t="s">
        <v>362</v>
      </c>
      <c r="D126" s="88" t="s">
        <v>16</v>
      </c>
      <c r="E126" s="92">
        <v>0.05</v>
      </c>
      <c r="F126" s="90">
        <f>E126*E124</f>
        <v>0.60000000000000009</v>
      </c>
      <c r="G126" s="91"/>
      <c r="H126" s="66"/>
      <c r="I126" s="91"/>
      <c r="J126" s="68"/>
      <c r="K126" s="91"/>
      <c r="L126" s="68">
        <f>K126*F126</f>
        <v>0</v>
      </c>
      <c r="M126" s="66">
        <f>L126+J126+H126</f>
        <v>0</v>
      </c>
    </row>
    <row r="127" spans="1:13" ht="27">
      <c r="A127" s="87"/>
      <c r="B127" s="87" t="s">
        <v>671</v>
      </c>
      <c r="C127" s="70" t="s">
        <v>669</v>
      </c>
      <c r="D127" s="93" t="s">
        <v>21</v>
      </c>
      <c r="E127" s="70">
        <v>1</v>
      </c>
      <c r="F127" s="90">
        <f>E127*E124</f>
        <v>12</v>
      </c>
      <c r="G127" s="91"/>
      <c r="H127" s="66"/>
      <c r="I127" s="91"/>
      <c r="J127" s="68">
        <f>I127*F127</f>
        <v>0</v>
      </c>
      <c r="K127" s="91"/>
      <c r="L127" s="68"/>
      <c r="M127" s="66">
        <f>L127+J127+H127</f>
        <v>0</v>
      </c>
    </row>
    <row r="128" spans="1:13">
      <c r="A128" s="94"/>
      <c r="B128" s="94"/>
      <c r="C128" s="95" t="s">
        <v>363</v>
      </c>
      <c r="D128" s="96" t="s">
        <v>16</v>
      </c>
      <c r="E128" s="97">
        <v>0.16</v>
      </c>
      <c r="F128" s="98">
        <f>E128*E124</f>
        <v>1.92</v>
      </c>
      <c r="G128" s="99"/>
      <c r="H128" s="73"/>
      <c r="I128" s="99"/>
      <c r="J128" s="75">
        <f>I128*F128</f>
        <v>0</v>
      </c>
      <c r="K128" s="99"/>
      <c r="L128" s="75"/>
      <c r="M128" s="73">
        <f>L128+J128+H128</f>
        <v>0</v>
      </c>
    </row>
    <row r="129" spans="1:13">
      <c r="A129" s="81">
        <v>5</v>
      </c>
      <c r="B129" s="81" t="s">
        <v>360</v>
      </c>
      <c r="C129" s="58" t="s">
        <v>665</v>
      </c>
      <c r="D129" s="82" t="s">
        <v>21</v>
      </c>
      <c r="E129" s="83">
        <v>1</v>
      </c>
      <c r="F129" s="665"/>
      <c r="G129" s="84"/>
      <c r="H129" s="85"/>
      <c r="I129" s="84"/>
      <c r="J129" s="86"/>
      <c r="K129" s="84"/>
      <c r="L129" s="86"/>
      <c r="M129" s="61">
        <f>SUM(M130:M133)</f>
        <v>0</v>
      </c>
    </row>
    <row r="130" spans="1:13">
      <c r="A130" s="87"/>
      <c r="B130" s="87"/>
      <c r="C130" s="70" t="s">
        <v>305</v>
      </c>
      <c r="D130" s="88" t="s">
        <v>361</v>
      </c>
      <c r="E130" s="89">
        <v>1.34</v>
      </c>
      <c r="F130" s="90">
        <f>E130*E129</f>
        <v>1.34</v>
      </c>
      <c r="G130" s="91"/>
      <c r="H130" s="66">
        <f>G130*F130</f>
        <v>0</v>
      </c>
      <c r="I130" s="91"/>
      <c r="J130" s="68"/>
      <c r="K130" s="91"/>
      <c r="L130" s="68"/>
      <c r="M130" s="66">
        <f>L130+J130+H130</f>
        <v>0</v>
      </c>
    </row>
    <row r="131" spans="1:13">
      <c r="A131" s="87"/>
      <c r="B131" s="87"/>
      <c r="C131" s="70" t="s">
        <v>362</v>
      </c>
      <c r="D131" s="88" t="s">
        <v>16</v>
      </c>
      <c r="E131" s="92">
        <v>0.05</v>
      </c>
      <c r="F131" s="90">
        <f>E131*E129</f>
        <v>0.05</v>
      </c>
      <c r="G131" s="91"/>
      <c r="H131" s="66"/>
      <c r="I131" s="91"/>
      <c r="J131" s="68"/>
      <c r="K131" s="91"/>
      <c r="L131" s="68">
        <f>K131*F131</f>
        <v>0</v>
      </c>
      <c r="M131" s="66">
        <f>L131+J131+H131</f>
        <v>0</v>
      </c>
    </row>
    <row r="132" spans="1:13">
      <c r="A132" s="87"/>
      <c r="B132" s="87" t="s">
        <v>672</v>
      </c>
      <c r="C132" s="70" t="s">
        <v>670</v>
      </c>
      <c r="D132" s="93" t="s">
        <v>21</v>
      </c>
      <c r="E132" s="70">
        <v>1</v>
      </c>
      <c r="F132" s="90">
        <f>E132*E129</f>
        <v>1</v>
      </c>
      <c r="G132" s="91"/>
      <c r="H132" s="66"/>
      <c r="I132" s="91"/>
      <c r="J132" s="68">
        <f>I132*F132</f>
        <v>0</v>
      </c>
      <c r="K132" s="91"/>
      <c r="L132" s="68"/>
      <c r="M132" s="66">
        <f>L132+J132+H132</f>
        <v>0</v>
      </c>
    </row>
    <row r="133" spans="1:13">
      <c r="A133" s="94"/>
      <c r="B133" s="94"/>
      <c r="C133" s="95" t="s">
        <v>363</v>
      </c>
      <c r="D133" s="96" t="s">
        <v>16</v>
      </c>
      <c r="E133" s="97">
        <v>0.16</v>
      </c>
      <c r="F133" s="98">
        <f>E133*E129</f>
        <v>0.16</v>
      </c>
      <c r="G133" s="99"/>
      <c r="H133" s="73"/>
      <c r="I133" s="99"/>
      <c r="J133" s="75">
        <f>I133*F133</f>
        <v>0</v>
      </c>
      <c r="K133" s="99"/>
      <c r="L133" s="75"/>
      <c r="M133" s="73">
        <f>L133+J133+H133</f>
        <v>0</v>
      </c>
    </row>
    <row r="134" spans="1:13" ht="15">
      <c r="A134" s="169"/>
      <c r="B134" s="169"/>
      <c r="C134" s="176" t="s">
        <v>694</v>
      </c>
      <c r="D134" s="170"/>
      <c r="E134" s="171"/>
      <c r="F134" s="172"/>
      <c r="G134" s="173"/>
      <c r="H134" s="174"/>
      <c r="I134" s="173"/>
      <c r="J134" s="175"/>
      <c r="K134" s="173"/>
      <c r="L134" s="175"/>
      <c r="M134" s="174"/>
    </row>
    <row r="135" spans="1:13" ht="25.5">
      <c r="A135" s="635">
        <v>1</v>
      </c>
      <c r="B135" s="636" t="s">
        <v>681</v>
      </c>
      <c r="C135" s="667" t="s">
        <v>692</v>
      </c>
      <c r="D135" s="638" t="s">
        <v>303</v>
      </c>
      <c r="E135" s="639">
        <v>4</v>
      </c>
      <c r="F135" s="638"/>
      <c r="G135" s="640"/>
      <c r="H135" s="641"/>
      <c r="I135" s="640"/>
      <c r="J135" s="641"/>
      <c r="K135" s="640"/>
      <c r="L135" s="641"/>
      <c r="M135" s="640">
        <f>SUM(M136:M139)</f>
        <v>0</v>
      </c>
    </row>
    <row r="136" spans="1:13">
      <c r="A136" s="609"/>
      <c r="B136" s="610"/>
      <c r="C136" s="609" t="s">
        <v>12</v>
      </c>
      <c r="D136" s="610" t="s">
        <v>13</v>
      </c>
      <c r="E136" s="609">
        <v>16.3</v>
      </c>
      <c r="F136" s="612">
        <f>E135*E136</f>
        <v>65.2</v>
      </c>
      <c r="G136" s="642"/>
      <c r="H136" s="643">
        <f>F136*G136</f>
        <v>0</v>
      </c>
      <c r="I136" s="3"/>
      <c r="J136" s="644"/>
      <c r="K136" s="3"/>
      <c r="L136" s="644"/>
      <c r="M136" s="3">
        <f>H136</f>
        <v>0</v>
      </c>
    </row>
    <row r="137" spans="1:13">
      <c r="A137" s="609"/>
      <c r="B137" s="610"/>
      <c r="C137" s="609" t="s">
        <v>15</v>
      </c>
      <c r="D137" s="610" t="s">
        <v>16</v>
      </c>
      <c r="E137" s="609">
        <v>1.05</v>
      </c>
      <c r="F137" s="612">
        <f>E135*E137</f>
        <v>4.2</v>
      </c>
      <c r="G137" s="3"/>
      <c r="H137" s="644"/>
      <c r="I137" s="3"/>
      <c r="J137" s="644"/>
      <c r="K137" s="3"/>
      <c r="L137" s="644">
        <f>K137*F137</f>
        <v>0</v>
      </c>
      <c r="M137" s="3">
        <f>L137</f>
        <v>0</v>
      </c>
    </row>
    <row r="138" spans="1:13" ht="25.5">
      <c r="A138" s="635"/>
      <c r="B138" s="668"/>
      <c r="C138" s="646" t="s">
        <v>693</v>
      </c>
      <c r="D138" s="645" t="s">
        <v>303</v>
      </c>
      <c r="E138" s="635">
        <v>1</v>
      </c>
      <c r="F138" s="636">
        <f>E135*E138</f>
        <v>4</v>
      </c>
      <c r="G138" s="647"/>
      <c r="H138" s="648"/>
      <c r="I138" s="647"/>
      <c r="J138" s="1447">
        <f>F138*I138</f>
        <v>0</v>
      </c>
      <c r="K138" s="647"/>
      <c r="L138" s="648"/>
      <c r="M138" s="647">
        <f>J138</f>
        <v>0</v>
      </c>
    </row>
    <row r="139" spans="1:13">
      <c r="A139" s="649"/>
      <c r="B139" s="617"/>
      <c r="C139" s="649" t="s">
        <v>17</v>
      </c>
      <c r="D139" s="617" t="s">
        <v>16</v>
      </c>
      <c r="E139" s="649">
        <v>5.12</v>
      </c>
      <c r="F139" s="617">
        <f>E135*E139</f>
        <v>20.48</v>
      </c>
      <c r="G139" s="4"/>
      <c r="H139" s="376"/>
      <c r="I139" s="4"/>
      <c r="J139" s="376">
        <f>F139*I139</f>
        <v>0</v>
      </c>
      <c r="K139" s="4"/>
      <c r="L139" s="376"/>
      <c r="M139" s="4">
        <f>J139</f>
        <v>0</v>
      </c>
    </row>
    <row r="140" spans="1:13" ht="25.5">
      <c r="A140" s="635">
        <v>2</v>
      </c>
      <c r="B140" s="636" t="s">
        <v>681</v>
      </c>
      <c r="C140" s="667" t="s">
        <v>695</v>
      </c>
      <c r="D140" s="638" t="s">
        <v>303</v>
      </c>
      <c r="E140" s="639">
        <v>6</v>
      </c>
      <c r="F140" s="638"/>
      <c r="G140" s="640"/>
      <c r="H140" s="641"/>
      <c r="I140" s="640"/>
      <c r="J140" s="641"/>
      <c r="K140" s="640"/>
      <c r="L140" s="641"/>
      <c r="M140" s="640">
        <f>SUM(M141:M144)</f>
        <v>0</v>
      </c>
    </row>
    <row r="141" spans="1:13">
      <c r="A141" s="609"/>
      <c r="B141" s="610"/>
      <c r="C141" s="609" t="s">
        <v>12</v>
      </c>
      <c r="D141" s="610" t="s">
        <v>13</v>
      </c>
      <c r="E141" s="609">
        <v>16.3</v>
      </c>
      <c r="F141" s="612">
        <f>E140*E141</f>
        <v>97.800000000000011</v>
      </c>
      <c r="G141" s="642"/>
      <c r="H141" s="643">
        <f>F141*G141</f>
        <v>0</v>
      </c>
      <c r="I141" s="3"/>
      <c r="J141" s="644"/>
      <c r="K141" s="3"/>
      <c r="L141" s="644"/>
      <c r="M141" s="3">
        <f>H141</f>
        <v>0</v>
      </c>
    </row>
    <row r="142" spans="1:13">
      <c r="A142" s="609"/>
      <c r="B142" s="610"/>
      <c r="C142" s="609" t="s">
        <v>15</v>
      </c>
      <c r="D142" s="610" t="s">
        <v>16</v>
      </c>
      <c r="E142" s="609">
        <v>1.05</v>
      </c>
      <c r="F142" s="612">
        <f>E140*E142</f>
        <v>6.3000000000000007</v>
      </c>
      <c r="G142" s="3"/>
      <c r="H142" s="644"/>
      <c r="I142" s="3"/>
      <c r="J142" s="644"/>
      <c r="K142" s="3"/>
      <c r="L142" s="644">
        <f>K142*F142</f>
        <v>0</v>
      </c>
      <c r="M142" s="3">
        <f>L142</f>
        <v>0</v>
      </c>
    </row>
    <row r="143" spans="1:13" ht="25.5">
      <c r="A143" s="635"/>
      <c r="B143" s="668"/>
      <c r="C143" s="646" t="s">
        <v>693</v>
      </c>
      <c r="D143" s="645" t="s">
        <v>303</v>
      </c>
      <c r="E143" s="635">
        <v>1</v>
      </c>
      <c r="F143" s="636">
        <f>E140*E143</f>
        <v>6</v>
      </c>
      <c r="G143" s="647"/>
      <c r="H143" s="648"/>
      <c r="I143" s="647"/>
      <c r="J143" s="1447">
        <f>F143*I143</f>
        <v>0</v>
      </c>
      <c r="K143" s="647"/>
      <c r="L143" s="648"/>
      <c r="M143" s="647">
        <f>J143</f>
        <v>0</v>
      </c>
    </row>
    <row r="144" spans="1:13">
      <c r="A144" s="649"/>
      <c r="B144" s="617"/>
      <c r="C144" s="649" t="s">
        <v>17</v>
      </c>
      <c r="D144" s="617" t="s">
        <v>16</v>
      </c>
      <c r="E144" s="649">
        <v>5.12</v>
      </c>
      <c r="F144" s="617">
        <f>E140*E144</f>
        <v>30.72</v>
      </c>
      <c r="G144" s="4"/>
      <c r="H144" s="376"/>
      <c r="I144" s="4"/>
      <c r="J144" s="376">
        <f>F144*I144</f>
        <v>0</v>
      </c>
      <c r="K144" s="4"/>
      <c r="L144" s="376"/>
      <c r="M144" s="4">
        <f>J144</f>
        <v>0</v>
      </c>
    </row>
    <row r="145" spans="1:13" ht="25.5">
      <c r="A145" s="635">
        <v>3</v>
      </c>
      <c r="B145" s="636" t="s">
        <v>681</v>
      </c>
      <c r="C145" s="667" t="s">
        <v>696</v>
      </c>
      <c r="D145" s="638" t="s">
        <v>303</v>
      </c>
      <c r="E145" s="639">
        <v>4</v>
      </c>
      <c r="F145" s="638"/>
      <c r="G145" s="640"/>
      <c r="H145" s="641"/>
      <c r="I145" s="640"/>
      <c r="J145" s="641"/>
      <c r="K145" s="640"/>
      <c r="L145" s="641"/>
      <c r="M145" s="640">
        <f>SUM(M146:M149)</f>
        <v>0</v>
      </c>
    </row>
    <row r="146" spans="1:13">
      <c r="A146" s="609"/>
      <c r="B146" s="610"/>
      <c r="C146" s="609" t="s">
        <v>12</v>
      </c>
      <c r="D146" s="610" t="s">
        <v>13</v>
      </c>
      <c r="E146" s="609">
        <v>16.3</v>
      </c>
      <c r="F146" s="612">
        <f>E145*E146</f>
        <v>65.2</v>
      </c>
      <c r="G146" s="642"/>
      <c r="H146" s="643">
        <f>F146*G146</f>
        <v>0</v>
      </c>
      <c r="I146" s="3"/>
      <c r="J146" s="644"/>
      <c r="K146" s="3"/>
      <c r="L146" s="644"/>
      <c r="M146" s="3">
        <f>H146</f>
        <v>0</v>
      </c>
    </row>
    <row r="147" spans="1:13">
      <c r="A147" s="609"/>
      <c r="B147" s="610"/>
      <c r="C147" s="609" t="s">
        <v>15</v>
      </c>
      <c r="D147" s="610" t="s">
        <v>16</v>
      </c>
      <c r="E147" s="609">
        <v>1.05</v>
      </c>
      <c r="F147" s="612">
        <f>E145*E147</f>
        <v>4.2</v>
      </c>
      <c r="G147" s="3"/>
      <c r="H147" s="644"/>
      <c r="I147" s="3"/>
      <c r="J147" s="644"/>
      <c r="K147" s="3"/>
      <c r="L147" s="644">
        <f>K147*F147</f>
        <v>0</v>
      </c>
      <c r="M147" s="3">
        <f>L147</f>
        <v>0</v>
      </c>
    </row>
    <row r="148" spans="1:13" ht="25.5">
      <c r="A148" s="635"/>
      <c r="B148" s="668"/>
      <c r="C148" s="646" t="s">
        <v>693</v>
      </c>
      <c r="D148" s="645" t="s">
        <v>303</v>
      </c>
      <c r="E148" s="635">
        <v>1</v>
      </c>
      <c r="F148" s="636">
        <f>E145*E148</f>
        <v>4</v>
      </c>
      <c r="G148" s="647"/>
      <c r="H148" s="648"/>
      <c r="I148" s="647"/>
      <c r="J148" s="1447">
        <f>F148*I148</f>
        <v>0</v>
      </c>
      <c r="K148" s="647"/>
      <c r="L148" s="648"/>
      <c r="M148" s="647">
        <f>J148</f>
        <v>0</v>
      </c>
    </row>
    <row r="149" spans="1:13">
      <c r="A149" s="649"/>
      <c r="B149" s="617"/>
      <c r="C149" s="649" t="s">
        <v>17</v>
      </c>
      <c r="D149" s="617" t="s">
        <v>16</v>
      </c>
      <c r="E149" s="649">
        <v>5.12</v>
      </c>
      <c r="F149" s="617">
        <f>E145*E149</f>
        <v>20.48</v>
      </c>
      <c r="G149" s="4"/>
      <c r="H149" s="376"/>
      <c r="I149" s="4"/>
      <c r="J149" s="376">
        <f>F149*I149</f>
        <v>0</v>
      </c>
      <c r="K149" s="4"/>
      <c r="L149" s="376"/>
      <c r="M149" s="4">
        <f>J149</f>
        <v>0</v>
      </c>
    </row>
    <row r="150" spans="1:13" s="657" customFormat="1" ht="27">
      <c r="A150" s="669">
        <v>4</v>
      </c>
      <c r="B150" s="669"/>
      <c r="C150" s="670" t="s">
        <v>697</v>
      </c>
      <c r="D150" s="671" t="s">
        <v>291</v>
      </c>
      <c r="E150" s="671">
        <v>14</v>
      </c>
      <c r="F150" s="669"/>
      <c r="G150" s="672"/>
      <c r="H150" s="672"/>
      <c r="I150" s="672"/>
      <c r="J150" s="672">
        <f>I150*E150</f>
        <v>0</v>
      </c>
      <c r="K150" s="672"/>
      <c r="L150" s="672"/>
      <c r="M150" s="673">
        <f>J150</f>
        <v>0</v>
      </c>
    </row>
    <row r="151" spans="1:13">
      <c r="A151" s="631"/>
      <c r="B151" s="674"/>
      <c r="C151" s="675" t="s">
        <v>11</v>
      </c>
      <c r="D151" s="676"/>
      <c r="E151" s="583"/>
      <c r="F151" s="584"/>
      <c r="G151" s="633"/>
      <c r="H151" s="633">
        <f>SUM(H14:H150)</f>
        <v>0</v>
      </c>
      <c r="I151" s="633"/>
      <c r="J151" s="633">
        <f>SUM(J14:J150)</f>
        <v>0</v>
      </c>
      <c r="K151" s="633"/>
      <c r="L151" s="633">
        <f>SUM(L14:L150)</f>
        <v>0</v>
      </c>
      <c r="M151" s="633">
        <f>L151+J151+H151</f>
        <v>0</v>
      </c>
    </row>
    <row r="152" spans="1:13">
      <c r="A152" s="631"/>
      <c r="B152" s="674"/>
      <c r="C152" s="675" t="s">
        <v>365</v>
      </c>
      <c r="D152" s="677">
        <v>0.68</v>
      </c>
      <c r="E152" s="583"/>
      <c r="F152" s="678"/>
      <c r="G152" s="633"/>
      <c r="H152" s="633"/>
      <c r="I152" s="633"/>
      <c r="J152" s="633"/>
      <c r="K152" s="633"/>
      <c r="L152" s="633"/>
      <c r="M152" s="633">
        <f>H151*D152</f>
        <v>0</v>
      </c>
    </row>
    <row r="153" spans="1:13">
      <c r="A153" s="631"/>
      <c r="B153" s="674"/>
      <c r="C153" s="675" t="s">
        <v>366</v>
      </c>
      <c r="D153" s="56" t="s">
        <v>16</v>
      </c>
      <c r="E153" s="583"/>
      <c r="F153" s="678"/>
      <c r="G153" s="632"/>
      <c r="H153" s="633"/>
      <c r="I153" s="633"/>
      <c r="J153" s="633"/>
      <c r="K153" s="633"/>
      <c r="L153" s="633"/>
      <c r="M153" s="633">
        <f>M152+M151</f>
        <v>0</v>
      </c>
    </row>
    <row r="154" spans="1:13">
      <c r="A154" s="631"/>
      <c r="B154" s="674"/>
      <c r="C154" s="675" t="s">
        <v>731</v>
      </c>
      <c r="D154" s="891"/>
      <c r="E154" s="583"/>
      <c r="F154" s="678"/>
      <c r="G154" s="632"/>
      <c r="H154" s="633"/>
      <c r="I154" s="633"/>
      <c r="J154" s="633">
        <f>J148+J143+J138+J110+J82+J77+J49+J21+J16</f>
        <v>0</v>
      </c>
      <c r="K154" s="633"/>
      <c r="L154" s="633"/>
      <c r="M154" s="633"/>
    </row>
    <row r="155" spans="1:13" ht="15">
      <c r="A155" s="414"/>
      <c r="B155" s="423"/>
      <c r="C155" s="344" t="s">
        <v>81</v>
      </c>
      <c r="D155" s="408">
        <v>0.08</v>
      </c>
      <c r="E155" s="416"/>
      <c r="F155" s="591"/>
      <c r="G155" s="591"/>
      <c r="H155" s="591"/>
      <c r="I155" s="591"/>
      <c r="J155" s="591"/>
      <c r="K155" s="591"/>
      <c r="L155" s="591"/>
      <c r="M155" s="592">
        <f>(M153-J154)*D155</f>
        <v>0</v>
      </c>
    </row>
    <row r="156" spans="1:13" ht="15">
      <c r="A156" s="335"/>
      <c r="B156" s="339"/>
      <c r="C156" s="348" t="s">
        <v>33</v>
      </c>
      <c r="D156" s="349"/>
      <c r="E156" s="349"/>
      <c r="F156" s="593"/>
      <c r="G156" s="593"/>
      <c r="H156" s="593"/>
      <c r="I156" s="593"/>
      <c r="J156" s="593"/>
      <c r="K156" s="593"/>
      <c r="L156" s="593"/>
      <c r="M156" s="592">
        <f>M155+M153</f>
        <v>0</v>
      </c>
    </row>
    <row r="157" spans="1:13" ht="12.75">
      <c r="A157" s="339"/>
      <c r="B157" s="339"/>
      <c r="C157" s="417" t="s">
        <v>199</v>
      </c>
      <c r="D157" s="340">
        <v>0.03</v>
      </c>
      <c r="E157" s="340"/>
      <c r="F157" s="418"/>
      <c r="G157" s="418"/>
      <c r="H157" s="419"/>
      <c r="I157" s="419"/>
      <c r="J157" s="419"/>
      <c r="K157" s="419"/>
      <c r="L157" s="419"/>
      <c r="M157" s="342">
        <f>M156*D157</f>
        <v>0</v>
      </c>
    </row>
    <row r="158" spans="1:13">
      <c r="A158" s="339"/>
      <c r="B158" s="339"/>
      <c r="C158" s="420" t="s">
        <v>33</v>
      </c>
      <c r="D158" s="421"/>
      <c r="E158" s="421"/>
      <c r="F158" s="422"/>
      <c r="G158" s="422"/>
      <c r="H158" s="342"/>
      <c r="I158" s="342"/>
      <c r="J158" s="342"/>
      <c r="K158" s="342"/>
      <c r="L158" s="342"/>
      <c r="M158" s="342">
        <f>M157+M156</f>
        <v>0</v>
      </c>
    </row>
    <row r="159" spans="1:13" ht="12.75">
      <c r="A159" s="423"/>
      <c r="B159" s="423"/>
      <c r="C159" s="417" t="s">
        <v>200</v>
      </c>
      <c r="D159" s="340">
        <v>0.18</v>
      </c>
      <c r="E159" s="424"/>
      <c r="F159" s="425"/>
      <c r="G159" s="425"/>
      <c r="H159" s="419"/>
      <c r="I159" s="419"/>
      <c r="J159" s="419"/>
      <c r="K159" s="419"/>
      <c r="L159" s="419"/>
      <c r="M159" s="342">
        <f>M158*D159</f>
        <v>0</v>
      </c>
    </row>
    <row r="160" spans="1:13">
      <c r="A160" s="339"/>
      <c r="B160" s="339"/>
      <c r="C160" s="420" t="s">
        <v>201</v>
      </c>
      <c r="D160" s="421"/>
      <c r="E160" s="421"/>
      <c r="F160" s="422"/>
      <c r="G160" s="422"/>
      <c r="H160" s="342"/>
      <c r="I160" s="342"/>
      <c r="J160" s="342"/>
      <c r="K160" s="342"/>
      <c r="L160" s="342"/>
      <c r="M160" s="342">
        <f>M159+M158</f>
        <v>0</v>
      </c>
    </row>
    <row r="161" spans="1:13">
      <c r="A161" s="679"/>
      <c r="B161" s="679"/>
      <c r="C161" s="679"/>
      <c r="D161" s="679"/>
      <c r="E161" s="679"/>
      <c r="F161" s="679"/>
      <c r="G161" s="679"/>
      <c r="H161" s="679"/>
      <c r="I161" s="679"/>
      <c r="J161" s="679"/>
      <c r="K161" s="679"/>
      <c r="L161" s="679"/>
      <c r="M161" s="680"/>
    </row>
    <row r="162" spans="1:13" ht="15">
      <c r="A162" s="201"/>
      <c r="B162" s="201"/>
      <c r="C162" s="201"/>
      <c r="D162" s="201"/>
      <c r="E162" s="201"/>
      <c r="F162" s="201"/>
      <c r="G162" s="201"/>
      <c r="H162" s="201"/>
      <c r="I162" s="201"/>
      <c r="J162" s="201"/>
      <c r="K162" s="201"/>
      <c r="L162" s="201"/>
      <c r="M162" s="201"/>
    </row>
    <row r="163" spans="1:13" ht="15">
      <c r="A163" s="201"/>
      <c r="B163" s="1461" t="s">
        <v>779</v>
      </c>
      <c r="C163" s="1461"/>
      <c r="D163" s="201"/>
      <c r="E163" s="201"/>
      <c r="F163" s="201"/>
      <c r="G163" s="201"/>
      <c r="H163" s="201"/>
      <c r="I163" s="201"/>
      <c r="J163" s="201"/>
      <c r="K163" s="201"/>
      <c r="L163" s="201"/>
      <c r="M163" s="201"/>
    </row>
    <row r="164" spans="1:13" ht="30.75" customHeight="1">
      <c r="A164" s="201"/>
      <c r="B164" s="1462" t="s">
        <v>780</v>
      </c>
      <c r="C164" s="1462"/>
      <c r="D164" s="201"/>
      <c r="E164" s="201"/>
      <c r="F164" s="201"/>
      <c r="G164" s="201"/>
      <c r="H164" s="201"/>
      <c r="I164" s="201"/>
      <c r="J164" s="201"/>
      <c r="K164" s="201"/>
      <c r="L164" s="201"/>
      <c r="M164" s="201"/>
    </row>
    <row r="165" spans="1:13" ht="15">
      <c r="A165" s="201"/>
      <c r="B165" s="201"/>
      <c r="C165" s="201"/>
      <c r="D165" s="201"/>
      <c r="E165" s="201"/>
      <c r="F165" s="201"/>
      <c r="G165" s="201"/>
      <c r="H165" s="201"/>
      <c r="I165" s="201"/>
      <c r="J165" s="201"/>
      <c r="K165" s="201"/>
      <c r="L165" s="201"/>
      <c r="M165" s="201"/>
    </row>
  </sheetData>
  <mergeCells count="7">
    <mergeCell ref="B163:C163"/>
    <mergeCell ref="B164:C164"/>
    <mergeCell ref="A1:M1"/>
    <mergeCell ref="C3:L3"/>
    <mergeCell ref="G4:K4"/>
    <mergeCell ref="H5:K5"/>
    <mergeCell ref="A2:M2"/>
  </mergeCells>
  <pageMargins left="0.23622047244094491" right="0.23622047244094491" top="0.74803149606299213" bottom="0.74803149606299213" header="0.31496062992125984" footer="0.31496062992125984"/>
  <pageSetup paperSize="9" scale="91"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M82"/>
  <sheetViews>
    <sheetView view="pageBreakPreview" zoomScaleNormal="100" zoomScaleSheetLayoutView="100" workbookViewId="0">
      <selection activeCell="P77" sqref="P77"/>
    </sheetView>
  </sheetViews>
  <sheetFormatPr defaultColWidth="10.42578125" defaultRowHeight="15"/>
  <cols>
    <col min="1" max="1" width="5.5703125" style="428" bestFit="1" customWidth="1"/>
    <col min="2" max="2" width="9" style="429" customWidth="1"/>
    <col min="3" max="3" width="44.7109375" style="201" customWidth="1"/>
    <col min="4" max="4" width="7.7109375" style="201" bestFit="1" customWidth="1"/>
    <col min="5" max="5" width="10" style="201" customWidth="1"/>
    <col min="6" max="6" width="9.140625" style="201" customWidth="1"/>
    <col min="7" max="7" width="8" style="201" customWidth="1"/>
    <col min="8" max="8" width="9.42578125" style="201" customWidth="1"/>
    <col min="9" max="9" width="10" style="201" customWidth="1"/>
    <col min="10" max="10" width="9.85546875" style="201" customWidth="1"/>
    <col min="11" max="11" width="8.140625" style="201" customWidth="1"/>
    <col min="12" max="12" width="11.140625" style="201" customWidth="1"/>
    <col min="13" max="13" width="11" style="201" customWidth="1"/>
    <col min="14" max="20" width="10.140625" style="201" customWidth="1"/>
    <col min="21" max="16384" width="10.42578125" style="201"/>
  </cols>
  <sheetData>
    <row r="1" spans="1:13" s="180" customFormat="1" ht="10.5" customHeight="1">
      <c r="A1" s="177"/>
      <c r="B1" s="178"/>
      <c r="C1" s="179"/>
      <c r="D1" s="179"/>
      <c r="E1" s="179"/>
      <c r="F1" s="179"/>
      <c r="G1" s="179"/>
      <c r="H1" s="179"/>
      <c r="I1" s="179"/>
      <c r="J1" s="179"/>
      <c r="K1" s="179"/>
      <c r="L1" s="179"/>
      <c r="M1" s="179"/>
    </row>
    <row r="2" spans="1:13" s="180" customFormat="1" ht="42.75" customHeight="1">
      <c r="A2" s="1479" t="s">
        <v>101</v>
      </c>
      <c r="B2" s="1479"/>
      <c r="C2" s="1479"/>
      <c r="D2" s="1479"/>
      <c r="E2" s="1479"/>
      <c r="F2" s="1479"/>
      <c r="G2" s="1479"/>
      <c r="H2" s="1479"/>
      <c r="I2" s="1479"/>
      <c r="J2" s="1479"/>
      <c r="K2" s="1479"/>
      <c r="L2" s="1479"/>
      <c r="M2" s="1479"/>
    </row>
    <row r="3" spans="1:13" s="180" customFormat="1" ht="18" customHeight="1">
      <c r="A3" s="1479" t="s">
        <v>516</v>
      </c>
      <c r="B3" s="1479"/>
      <c r="C3" s="1479"/>
      <c r="D3" s="1479"/>
      <c r="E3" s="1479"/>
      <c r="F3" s="1479"/>
      <c r="G3" s="1479"/>
      <c r="H3" s="1479"/>
      <c r="I3" s="1479"/>
      <c r="J3" s="1479"/>
      <c r="K3" s="1479"/>
      <c r="L3" s="1479"/>
      <c r="M3" s="1479"/>
    </row>
    <row r="4" spans="1:13" s="180" customFormat="1" ht="18">
      <c r="A4" s="183"/>
      <c r="B4" s="184"/>
      <c r="C4" s="1499" t="s">
        <v>55</v>
      </c>
      <c r="D4" s="1485"/>
      <c r="E4" s="1485"/>
      <c r="F4" s="1485"/>
      <c r="G4" s="1485"/>
      <c r="H4" s="1485"/>
      <c r="I4" s="1485"/>
      <c r="J4" s="1485"/>
      <c r="K4" s="1485"/>
      <c r="L4" s="1294"/>
      <c r="M4" s="1294"/>
    </row>
    <row r="5" spans="1:13" s="189" customFormat="1" ht="18.75" customHeight="1">
      <c r="A5" s="185"/>
      <c r="B5" s="186"/>
      <c r="C5" s="187"/>
      <c r="D5" s="188"/>
      <c r="E5" s="188"/>
      <c r="F5" s="188"/>
      <c r="G5" s="1465" t="s">
        <v>80</v>
      </c>
      <c r="H5" s="1465"/>
      <c r="I5" s="1465"/>
      <c r="J5" s="1465"/>
      <c r="K5" s="1465"/>
      <c r="L5" s="190">
        <f>M79/1000</f>
        <v>0</v>
      </c>
      <c r="M5" s="191" t="s">
        <v>79</v>
      </c>
    </row>
    <row r="6" spans="1:13" s="189" customFormat="1" ht="16.5">
      <c r="A6" s="192"/>
      <c r="B6" s="193"/>
      <c r="C6" s="194"/>
      <c r="D6" s="195"/>
      <c r="E6" s="195"/>
      <c r="F6" s="195"/>
      <c r="G6" s="599"/>
      <c r="H6" s="196"/>
      <c r="I6" s="1466" t="s">
        <v>82</v>
      </c>
      <c r="J6" s="1466"/>
      <c r="K6" s="1466"/>
      <c r="L6" s="197">
        <f>H68/1000</f>
        <v>0</v>
      </c>
      <c r="M6" s="198" t="s">
        <v>83</v>
      </c>
    </row>
    <row r="7" spans="1:13" ht="50.25" customHeight="1">
      <c r="A7" s="1480" t="s">
        <v>6</v>
      </c>
      <c r="B7" s="199"/>
      <c r="C7" s="1481" t="s">
        <v>214</v>
      </c>
      <c r="D7" s="1482" t="s">
        <v>215</v>
      </c>
      <c r="E7" s="200"/>
      <c r="F7" s="1482" t="s">
        <v>216</v>
      </c>
      <c r="G7" s="1481" t="s">
        <v>217</v>
      </c>
      <c r="H7" s="1481"/>
      <c r="I7" s="1481" t="s">
        <v>218</v>
      </c>
      <c r="J7" s="1481"/>
      <c r="K7" s="1481" t="s">
        <v>219</v>
      </c>
      <c r="L7" s="1481"/>
      <c r="M7" s="1477" t="s">
        <v>11</v>
      </c>
    </row>
    <row r="8" spans="1:13" ht="27">
      <c r="A8" s="1480"/>
      <c r="B8" s="202"/>
      <c r="C8" s="1481"/>
      <c r="D8" s="1482"/>
      <c r="E8" s="203"/>
      <c r="F8" s="1482"/>
      <c r="G8" s="204" t="s">
        <v>220</v>
      </c>
      <c r="H8" s="1293" t="s">
        <v>11</v>
      </c>
      <c r="I8" s="204" t="s">
        <v>220</v>
      </c>
      <c r="J8" s="1293" t="s">
        <v>11</v>
      </c>
      <c r="K8" s="204" t="s">
        <v>220</v>
      </c>
      <c r="L8" s="1293" t="s">
        <v>11</v>
      </c>
      <c r="M8" s="1477"/>
    </row>
    <row r="9" spans="1:13" s="208" customFormat="1" ht="15.75" customHeight="1">
      <c r="A9" s="205" t="s">
        <v>70</v>
      </c>
      <c r="B9" s="205">
        <v>2</v>
      </c>
      <c r="C9" s="205">
        <v>3</v>
      </c>
      <c r="D9" s="206">
        <v>4</v>
      </c>
      <c r="E9" s="206">
        <v>5</v>
      </c>
      <c r="F9" s="206">
        <v>6</v>
      </c>
      <c r="G9" s="205">
        <v>7</v>
      </c>
      <c r="H9" s="207">
        <v>8</v>
      </c>
      <c r="I9" s="204" t="s">
        <v>221</v>
      </c>
      <c r="J9" s="207">
        <v>10</v>
      </c>
      <c r="K9" s="205">
        <v>11</v>
      </c>
      <c r="L9" s="207">
        <v>12</v>
      </c>
      <c r="M9" s="207">
        <v>13</v>
      </c>
    </row>
    <row r="10" spans="1:13">
      <c r="A10" s="350"/>
      <c r="B10" s="410"/>
      <c r="C10" s="411" t="s">
        <v>370</v>
      </c>
      <c r="D10" s="681"/>
      <c r="E10" s="682"/>
      <c r="F10" s="683"/>
      <c r="G10" s="682"/>
      <c r="H10" s="683"/>
      <c r="I10" s="682"/>
      <c r="J10" s="683"/>
      <c r="K10" s="682"/>
      <c r="L10" s="683"/>
      <c r="M10" s="682"/>
    </row>
    <row r="11" spans="1:13" ht="27">
      <c r="A11" s="131">
        <v>1</v>
      </c>
      <c r="B11" s="684" t="s">
        <v>371</v>
      </c>
      <c r="C11" s="127" t="s">
        <v>607</v>
      </c>
      <c r="D11" s="36" t="s">
        <v>337</v>
      </c>
      <c r="E11" s="128">
        <v>500</v>
      </c>
      <c r="F11" s="685"/>
      <c r="G11" s="100"/>
      <c r="H11" s="100"/>
      <c r="I11" s="101"/>
      <c r="J11" s="102"/>
      <c r="K11" s="100"/>
      <c r="L11" s="100"/>
      <c r="M11" s="103">
        <f>SUM(M12:M15)</f>
        <v>0</v>
      </c>
    </row>
    <row r="12" spans="1:13">
      <c r="A12" s="131"/>
      <c r="B12" s="684"/>
      <c r="C12" s="130" t="s">
        <v>34</v>
      </c>
      <c r="D12" s="131" t="s">
        <v>25</v>
      </c>
      <c r="E12" s="104">
        <v>0.11</v>
      </c>
      <c r="F12" s="34">
        <f>E11*E12</f>
        <v>55</v>
      </c>
      <c r="G12" s="104"/>
      <c r="H12" s="34">
        <f>F12*G12</f>
        <v>0</v>
      </c>
      <c r="I12" s="686"/>
      <c r="J12" s="687"/>
      <c r="K12" s="104"/>
      <c r="L12" s="104"/>
      <c r="M12" s="34">
        <f>H12</f>
        <v>0</v>
      </c>
    </row>
    <row r="13" spans="1:13">
      <c r="A13" s="131"/>
      <c r="B13" s="131"/>
      <c r="C13" s="130" t="s">
        <v>294</v>
      </c>
      <c r="D13" s="131" t="s">
        <v>16</v>
      </c>
      <c r="E13" s="105">
        <v>2.7000000000000001E-3</v>
      </c>
      <c r="F13" s="34">
        <f>E11*E13</f>
        <v>1.35</v>
      </c>
      <c r="G13" s="104"/>
      <c r="H13" s="106"/>
      <c r="I13" s="104"/>
      <c r="J13" s="106"/>
      <c r="K13" s="107"/>
      <c r="L13" s="104">
        <f>F13*K13</f>
        <v>0</v>
      </c>
      <c r="M13" s="34">
        <f>H13+J13+L13</f>
        <v>0</v>
      </c>
    </row>
    <row r="14" spans="1:13" ht="27">
      <c r="A14" s="131"/>
      <c r="B14" s="684" t="s">
        <v>620</v>
      </c>
      <c r="C14" s="108" t="s">
        <v>608</v>
      </c>
      <c r="D14" s="131" t="s">
        <v>337</v>
      </c>
      <c r="E14" s="104">
        <v>1.02</v>
      </c>
      <c r="F14" s="109">
        <f>E11*E14</f>
        <v>510</v>
      </c>
      <c r="G14" s="686"/>
      <c r="H14" s="687"/>
      <c r="I14" s="104"/>
      <c r="J14" s="110">
        <f>F14*I14</f>
        <v>0</v>
      </c>
      <c r="K14" s="104"/>
      <c r="L14" s="104"/>
      <c r="M14" s="34">
        <f>H14+J14+L14</f>
        <v>0</v>
      </c>
    </row>
    <row r="15" spans="1:13">
      <c r="A15" s="136"/>
      <c r="B15" s="688"/>
      <c r="C15" s="689" t="s">
        <v>296</v>
      </c>
      <c r="D15" s="136" t="s">
        <v>16</v>
      </c>
      <c r="E15" s="111">
        <v>0.11</v>
      </c>
      <c r="F15" s="35">
        <f>E11*E15</f>
        <v>55</v>
      </c>
      <c r="G15" s="690"/>
      <c r="H15" s="691"/>
      <c r="I15" s="111"/>
      <c r="J15" s="112">
        <f>F15*I15</f>
        <v>0</v>
      </c>
      <c r="K15" s="111"/>
      <c r="L15" s="111"/>
      <c r="M15" s="35">
        <f>H15+J15+L15</f>
        <v>0</v>
      </c>
    </row>
    <row r="16" spans="1:13" ht="27">
      <c r="A16" s="692">
        <v>2</v>
      </c>
      <c r="B16" s="113" t="s">
        <v>372</v>
      </c>
      <c r="C16" s="114" t="s">
        <v>373</v>
      </c>
      <c r="D16" s="693" t="s">
        <v>21</v>
      </c>
      <c r="E16" s="118">
        <v>1</v>
      </c>
      <c r="F16" s="694"/>
      <c r="G16" s="114"/>
      <c r="H16" s="116"/>
      <c r="I16" s="117"/>
      <c r="J16" s="118"/>
      <c r="K16" s="117"/>
      <c r="L16" s="115"/>
      <c r="M16" s="115">
        <f>SUM(M17:M19)</f>
        <v>0</v>
      </c>
    </row>
    <row r="17" spans="1:13">
      <c r="A17" s="692"/>
      <c r="B17" s="119"/>
      <c r="C17" s="130" t="s">
        <v>34</v>
      </c>
      <c r="D17" s="695" t="s">
        <v>25</v>
      </c>
      <c r="E17" s="120">
        <v>26</v>
      </c>
      <c r="F17" s="120">
        <f>E16*E17</f>
        <v>26</v>
      </c>
      <c r="G17" s="104"/>
      <c r="H17" s="121">
        <f>F17*G17</f>
        <v>0</v>
      </c>
      <c r="I17" s="696"/>
      <c r="J17" s="697"/>
      <c r="K17" s="120"/>
      <c r="L17" s="120"/>
      <c r="M17" s="120">
        <f>+H17+L17</f>
        <v>0</v>
      </c>
    </row>
    <row r="18" spans="1:13">
      <c r="A18" s="692"/>
      <c r="B18" s="698"/>
      <c r="C18" s="130" t="s">
        <v>296</v>
      </c>
      <c r="D18" s="695" t="s">
        <v>16</v>
      </c>
      <c r="E18" s="120">
        <v>2.5</v>
      </c>
      <c r="F18" s="120">
        <f>E16*E18</f>
        <v>2.5</v>
      </c>
      <c r="G18" s="699"/>
      <c r="H18" s="700"/>
      <c r="I18" s="120"/>
      <c r="J18" s="122">
        <f>F18*I18</f>
        <v>0</v>
      </c>
      <c r="K18" s="120"/>
      <c r="L18" s="120"/>
      <c r="M18" s="120">
        <f>J18+L18</f>
        <v>0</v>
      </c>
    </row>
    <row r="19" spans="1:13" ht="27">
      <c r="A19" s="701"/>
      <c r="B19" s="702" t="s">
        <v>110</v>
      </c>
      <c r="C19" s="124" t="s">
        <v>373</v>
      </c>
      <c r="D19" s="703" t="s">
        <v>21</v>
      </c>
      <c r="E19" s="125">
        <v>1</v>
      </c>
      <c r="F19" s="125">
        <f>E16*E19</f>
        <v>1</v>
      </c>
      <c r="G19" s="704"/>
      <c r="H19" s="705"/>
      <c r="I19" s="706"/>
      <c r="J19" s="126">
        <f>I19*F19</f>
        <v>0</v>
      </c>
      <c r="K19" s="125"/>
      <c r="L19" s="125"/>
      <c r="M19" s="125">
        <f>J19+L19</f>
        <v>0</v>
      </c>
    </row>
    <row r="20" spans="1:13">
      <c r="A20" s="131">
        <v>3</v>
      </c>
      <c r="B20" s="684" t="s">
        <v>374</v>
      </c>
      <c r="C20" s="127" t="s">
        <v>375</v>
      </c>
      <c r="D20" s="36" t="s">
        <v>22</v>
      </c>
      <c r="E20" s="707">
        <v>29</v>
      </c>
      <c r="F20" s="685"/>
      <c r="G20" s="128"/>
      <c r="H20" s="129"/>
      <c r="I20" s="36"/>
      <c r="J20" s="129"/>
      <c r="K20" s="128"/>
      <c r="L20" s="37"/>
      <c r="M20" s="37">
        <f>SUM(M21:M23)</f>
        <v>0</v>
      </c>
    </row>
    <row r="21" spans="1:13">
      <c r="A21" s="131"/>
      <c r="B21" s="684"/>
      <c r="C21" s="130" t="s">
        <v>34</v>
      </c>
      <c r="D21" s="131" t="s">
        <v>25</v>
      </c>
      <c r="E21" s="131">
        <v>2</v>
      </c>
      <c r="F21" s="34">
        <f>E20*E21</f>
        <v>58</v>
      </c>
      <c r="G21" s="104"/>
      <c r="H21" s="110">
        <f>F21*G21</f>
        <v>0</v>
      </c>
      <c r="I21" s="686"/>
      <c r="J21" s="687"/>
      <c r="K21" s="104"/>
      <c r="L21" s="104"/>
      <c r="M21" s="34">
        <f>H21</f>
        <v>0</v>
      </c>
    </row>
    <row r="22" spans="1:13" ht="27">
      <c r="A22" s="131"/>
      <c r="B22" s="684" t="s">
        <v>617</v>
      </c>
      <c r="C22" s="130" t="s">
        <v>376</v>
      </c>
      <c r="D22" s="131" t="s">
        <v>22</v>
      </c>
      <c r="E22" s="131">
        <v>1</v>
      </c>
      <c r="F22" s="34">
        <f>E20*E22</f>
        <v>29</v>
      </c>
      <c r="G22" s="686"/>
      <c r="H22" s="687"/>
      <c r="I22" s="109"/>
      <c r="J22" s="110">
        <f>F22*I22</f>
        <v>0</v>
      </c>
      <c r="K22" s="107"/>
      <c r="L22" s="34"/>
      <c r="M22" s="34">
        <f>J22</f>
        <v>0</v>
      </c>
    </row>
    <row r="23" spans="1:13">
      <c r="A23" s="136"/>
      <c r="B23" s="688"/>
      <c r="C23" s="708" t="s">
        <v>296</v>
      </c>
      <c r="D23" s="136" t="s">
        <v>16</v>
      </c>
      <c r="E23" s="136">
        <v>0.28000000000000003</v>
      </c>
      <c r="F23" s="35">
        <f>E20*E23</f>
        <v>8.120000000000001</v>
      </c>
      <c r="G23" s="690"/>
      <c r="H23" s="691"/>
      <c r="I23" s="132"/>
      <c r="J23" s="112">
        <f>F23*I23</f>
        <v>0</v>
      </c>
      <c r="K23" s="132"/>
      <c r="L23" s="35"/>
      <c r="M23" s="35">
        <f>J23</f>
        <v>0</v>
      </c>
    </row>
    <row r="24" spans="1:13">
      <c r="A24" s="131">
        <v>4</v>
      </c>
      <c r="B24" s="684" t="s">
        <v>377</v>
      </c>
      <c r="C24" s="127" t="s">
        <v>378</v>
      </c>
      <c r="D24" s="36" t="s">
        <v>22</v>
      </c>
      <c r="E24" s="707">
        <v>29</v>
      </c>
      <c r="F24" s="685"/>
      <c r="G24" s="128"/>
      <c r="H24" s="129"/>
      <c r="I24" s="36"/>
      <c r="J24" s="129"/>
      <c r="K24" s="128"/>
      <c r="L24" s="37"/>
      <c r="M24" s="37">
        <f>SUM(M25:M27)</f>
        <v>0</v>
      </c>
    </row>
    <row r="25" spans="1:13">
      <c r="A25" s="131"/>
      <c r="B25" s="684"/>
      <c r="C25" s="709" t="s">
        <v>34</v>
      </c>
      <c r="D25" s="131" t="s">
        <v>25</v>
      </c>
      <c r="E25" s="131">
        <v>5.75</v>
      </c>
      <c r="F25" s="34">
        <f>E24*E25</f>
        <v>166.75</v>
      </c>
      <c r="G25" s="104"/>
      <c r="H25" s="110">
        <f>F25*G25</f>
        <v>0</v>
      </c>
      <c r="I25" s="686"/>
      <c r="J25" s="687"/>
      <c r="K25" s="104"/>
      <c r="L25" s="104"/>
      <c r="M25" s="34">
        <f>H25</f>
        <v>0</v>
      </c>
    </row>
    <row r="26" spans="1:13" ht="27">
      <c r="A26" s="131"/>
      <c r="B26" s="684" t="s">
        <v>616</v>
      </c>
      <c r="C26" s="130" t="s">
        <v>378</v>
      </c>
      <c r="D26" s="131" t="s">
        <v>22</v>
      </c>
      <c r="E26" s="131">
        <v>1</v>
      </c>
      <c r="F26" s="34">
        <f>E24*E26</f>
        <v>29</v>
      </c>
      <c r="G26" s="686"/>
      <c r="H26" s="687"/>
      <c r="I26" s="109"/>
      <c r="J26" s="110">
        <f>F26*I26</f>
        <v>0</v>
      </c>
      <c r="K26" s="107"/>
      <c r="L26" s="34"/>
      <c r="M26" s="34">
        <f>J26</f>
        <v>0</v>
      </c>
    </row>
    <row r="27" spans="1:13">
      <c r="A27" s="136"/>
      <c r="B27" s="688"/>
      <c r="C27" s="708" t="s">
        <v>296</v>
      </c>
      <c r="D27" s="136" t="s">
        <v>16</v>
      </c>
      <c r="E27" s="136">
        <v>3.01</v>
      </c>
      <c r="F27" s="35">
        <f>E24*E27</f>
        <v>87.289999999999992</v>
      </c>
      <c r="G27" s="686"/>
      <c r="H27" s="687"/>
      <c r="I27" s="132"/>
      <c r="J27" s="112">
        <f>F27*I27</f>
        <v>0</v>
      </c>
      <c r="K27" s="132"/>
      <c r="L27" s="35"/>
      <c r="M27" s="35">
        <f>J27</f>
        <v>0</v>
      </c>
    </row>
    <row r="28" spans="1:13" ht="27">
      <c r="A28" s="710">
        <v>5</v>
      </c>
      <c r="B28" s="711" t="s">
        <v>379</v>
      </c>
      <c r="C28" s="712" t="s">
        <v>380</v>
      </c>
      <c r="D28" s="133" t="s">
        <v>22</v>
      </c>
      <c r="E28" s="134">
        <v>3</v>
      </c>
      <c r="F28" s="694"/>
      <c r="G28" s="134"/>
      <c r="H28" s="135"/>
      <c r="I28" s="133"/>
      <c r="J28" s="135"/>
      <c r="K28" s="134"/>
      <c r="L28" s="135"/>
      <c r="M28" s="135">
        <f>SUM(M29:M32)</f>
        <v>0</v>
      </c>
    </row>
    <row r="29" spans="1:13">
      <c r="A29" s="131"/>
      <c r="B29" s="684"/>
      <c r="C29" s="709" t="s">
        <v>34</v>
      </c>
      <c r="D29" s="131" t="s">
        <v>25</v>
      </c>
      <c r="E29" s="131">
        <v>4</v>
      </c>
      <c r="F29" s="34">
        <f>E28*E29</f>
        <v>12</v>
      </c>
      <c r="G29" s="104"/>
      <c r="H29" s="34">
        <f>F29*G29</f>
        <v>0</v>
      </c>
      <c r="I29" s="131"/>
      <c r="J29" s="34"/>
      <c r="K29" s="107"/>
      <c r="L29" s="34"/>
      <c r="M29" s="34">
        <f>J29+H29+L29</f>
        <v>0</v>
      </c>
    </row>
    <row r="30" spans="1:13">
      <c r="A30" s="131"/>
      <c r="B30" s="684"/>
      <c r="C30" s="709" t="s">
        <v>329</v>
      </c>
      <c r="D30" s="131"/>
      <c r="E30" s="131"/>
      <c r="F30" s="34"/>
      <c r="G30" s="107"/>
      <c r="H30" s="34"/>
      <c r="I30" s="131"/>
      <c r="J30" s="34"/>
      <c r="K30" s="107"/>
      <c r="L30" s="34"/>
      <c r="M30" s="34"/>
    </row>
    <row r="31" spans="1:13" ht="27">
      <c r="A31" s="131"/>
      <c r="B31" s="684" t="s">
        <v>618</v>
      </c>
      <c r="C31" s="130" t="s">
        <v>380</v>
      </c>
      <c r="D31" s="131" t="s">
        <v>22</v>
      </c>
      <c r="E31" s="131">
        <v>1</v>
      </c>
      <c r="F31" s="34">
        <f>E28*E31</f>
        <v>3</v>
      </c>
      <c r="G31" s="107"/>
      <c r="H31" s="34"/>
      <c r="I31" s="109"/>
      <c r="J31" s="34">
        <f>F31*I31</f>
        <v>0</v>
      </c>
      <c r="K31" s="107"/>
      <c r="L31" s="34"/>
      <c r="M31" s="34">
        <f>J31+H31+L31</f>
        <v>0</v>
      </c>
    </row>
    <row r="32" spans="1:13">
      <c r="A32" s="136"/>
      <c r="B32" s="688"/>
      <c r="C32" s="708" t="s">
        <v>296</v>
      </c>
      <c r="D32" s="136" t="s">
        <v>16</v>
      </c>
      <c r="E32" s="136">
        <v>1.1200000000000001</v>
      </c>
      <c r="F32" s="35">
        <f>E28*E32</f>
        <v>3.3600000000000003</v>
      </c>
      <c r="G32" s="132"/>
      <c r="H32" s="35"/>
      <c r="I32" s="136"/>
      <c r="J32" s="35">
        <f>F32*I32</f>
        <v>0</v>
      </c>
      <c r="K32" s="132"/>
      <c r="L32" s="35"/>
      <c r="M32" s="35">
        <f>J32+H32+L32</f>
        <v>0</v>
      </c>
    </row>
    <row r="33" spans="1:13">
      <c r="A33" s="692">
        <v>6</v>
      </c>
      <c r="B33" s="119" t="s">
        <v>381</v>
      </c>
      <c r="C33" s="713" t="s">
        <v>382</v>
      </c>
      <c r="D33" s="714" t="s">
        <v>21</v>
      </c>
      <c r="E33" s="141">
        <v>3</v>
      </c>
      <c r="F33" s="715"/>
      <c r="G33" s="138"/>
      <c r="H33" s="716"/>
      <c r="I33" s="139"/>
      <c r="J33" s="140"/>
      <c r="K33" s="139"/>
      <c r="L33" s="137"/>
      <c r="M33" s="141">
        <f>SUM(M34:M36)</f>
        <v>0</v>
      </c>
    </row>
    <row r="34" spans="1:13">
      <c r="A34" s="692"/>
      <c r="B34" s="142"/>
      <c r="C34" s="717" t="s">
        <v>353</v>
      </c>
      <c r="D34" s="718" t="s">
        <v>25</v>
      </c>
      <c r="E34" s="120">
        <v>3</v>
      </c>
      <c r="F34" s="120">
        <f>E33*E34</f>
        <v>9</v>
      </c>
      <c r="G34" s="104"/>
      <c r="H34" s="121">
        <f>G34*F34</f>
        <v>0</v>
      </c>
      <c r="I34" s="696"/>
      <c r="J34" s="697"/>
      <c r="K34" s="120"/>
      <c r="L34" s="120"/>
      <c r="M34" s="120">
        <f>G34*F34</f>
        <v>0</v>
      </c>
    </row>
    <row r="35" spans="1:13">
      <c r="A35" s="692"/>
      <c r="B35" s="119"/>
      <c r="C35" s="123" t="s">
        <v>383</v>
      </c>
      <c r="D35" s="695" t="s">
        <v>16</v>
      </c>
      <c r="E35" s="120">
        <v>0.14000000000000001</v>
      </c>
      <c r="F35" s="120">
        <f>E33*E35</f>
        <v>0.42000000000000004</v>
      </c>
      <c r="G35" s="696"/>
      <c r="H35" s="719"/>
      <c r="I35" s="120"/>
      <c r="J35" s="720">
        <f>I35*F35</f>
        <v>0</v>
      </c>
      <c r="K35" s="120"/>
      <c r="L35" s="120"/>
      <c r="M35" s="120">
        <f>I35*F35</f>
        <v>0</v>
      </c>
    </row>
    <row r="36" spans="1:13">
      <c r="A36" s="701"/>
      <c r="B36" s="721" t="s">
        <v>110</v>
      </c>
      <c r="C36" s="124" t="s">
        <v>384</v>
      </c>
      <c r="D36" s="703" t="s">
        <v>21</v>
      </c>
      <c r="E36" s="125">
        <v>1</v>
      </c>
      <c r="F36" s="125">
        <f>E33*E36</f>
        <v>3</v>
      </c>
      <c r="G36" s="722"/>
      <c r="H36" s="705"/>
      <c r="I36" s="125"/>
      <c r="J36" s="723">
        <f>I36*F36</f>
        <v>0</v>
      </c>
      <c r="K36" s="125"/>
      <c r="L36" s="125"/>
      <c r="M36" s="125">
        <f>I36*F36</f>
        <v>0</v>
      </c>
    </row>
    <row r="37" spans="1:13">
      <c r="A37" s="724">
        <v>7</v>
      </c>
      <c r="B37" s="725" t="s">
        <v>385</v>
      </c>
      <c r="C37" s="726" t="s">
        <v>386</v>
      </c>
      <c r="D37" s="727" t="s">
        <v>291</v>
      </c>
      <c r="E37" s="728">
        <v>1</v>
      </c>
      <c r="F37" s="729"/>
      <c r="G37" s="730"/>
      <c r="H37" s="731"/>
      <c r="I37" s="731"/>
      <c r="J37" s="732"/>
      <c r="K37" s="731"/>
      <c r="L37" s="733"/>
      <c r="M37" s="731">
        <f>SUM(M38:M40)</f>
        <v>0</v>
      </c>
    </row>
    <row r="38" spans="1:13">
      <c r="A38" s="734"/>
      <c r="B38" s="734"/>
      <c r="C38" s="717" t="s">
        <v>353</v>
      </c>
      <c r="D38" s="734" t="s">
        <v>25</v>
      </c>
      <c r="E38" s="735">
        <v>2</v>
      </c>
      <c r="F38" s="736">
        <f>E37*E38</f>
        <v>2</v>
      </c>
      <c r="G38" s="104"/>
      <c r="H38" s="735">
        <f>F38*G38</f>
        <v>0</v>
      </c>
      <c r="I38" s="734"/>
      <c r="J38" s="737"/>
      <c r="K38" s="734"/>
      <c r="L38" s="737"/>
      <c r="M38" s="735">
        <f>H38</f>
        <v>0</v>
      </c>
    </row>
    <row r="39" spans="1:13">
      <c r="A39" s="734"/>
      <c r="B39" s="738"/>
      <c r="C39" s="123" t="s">
        <v>383</v>
      </c>
      <c r="D39" s="738" t="s">
        <v>16</v>
      </c>
      <c r="E39" s="735">
        <v>0.91</v>
      </c>
      <c r="F39" s="739">
        <f>E37*E39</f>
        <v>0.91</v>
      </c>
      <c r="G39" s="740"/>
      <c r="H39" s="740"/>
      <c r="I39" s="735"/>
      <c r="J39" s="735">
        <f>F39*I39</f>
        <v>0</v>
      </c>
      <c r="K39" s="741"/>
      <c r="L39" s="742"/>
      <c r="M39" s="735">
        <f>J39</f>
        <v>0</v>
      </c>
    </row>
    <row r="40" spans="1:13" ht="27">
      <c r="A40" s="701"/>
      <c r="B40" s="702" t="s">
        <v>619</v>
      </c>
      <c r="C40" s="743" t="s">
        <v>387</v>
      </c>
      <c r="D40" s="703" t="s">
        <v>291</v>
      </c>
      <c r="E40" s="125">
        <v>1</v>
      </c>
      <c r="F40" s="125">
        <f>E37*E40</f>
        <v>1</v>
      </c>
      <c r="G40" s="704"/>
      <c r="H40" s="705"/>
      <c r="I40" s="125"/>
      <c r="J40" s="126">
        <f>I40*F40</f>
        <v>0</v>
      </c>
      <c r="K40" s="125"/>
      <c r="L40" s="125"/>
      <c r="M40" s="125">
        <f>J40+L40</f>
        <v>0</v>
      </c>
    </row>
    <row r="41" spans="1:13">
      <c r="A41" s="350"/>
      <c r="B41" s="410"/>
      <c r="C41" s="411" t="s">
        <v>388</v>
      </c>
      <c r="D41" s="681"/>
      <c r="E41" s="682"/>
      <c r="F41" s="683"/>
      <c r="G41" s="682"/>
      <c r="H41" s="683"/>
      <c r="I41" s="682"/>
      <c r="J41" s="683"/>
      <c r="K41" s="682"/>
      <c r="L41" s="683"/>
      <c r="M41" s="682"/>
    </row>
    <row r="42" spans="1:13">
      <c r="A42" s="131">
        <v>1</v>
      </c>
      <c r="B42" s="684" t="s">
        <v>389</v>
      </c>
      <c r="C42" s="127" t="s">
        <v>390</v>
      </c>
      <c r="D42" s="744" t="s">
        <v>337</v>
      </c>
      <c r="E42" s="128">
        <v>1000</v>
      </c>
      <c r="F42" s="685"/>
      <c r="G42" s="36"/>
      <c r="H42" s="37"/>
      <c r="I42" s="128"/>
      <c r="J42" s="37"/>
      <c r="K42" s="128"/>
      <c r="L42" s="37"/>
      <c r="M42" s="37">
        <f>SUM(M43:M46)</f>
        <v>0</v>
      </c>
    </row>
    <row r="43" spans="1:13" ht="15.75">
      <c r="A43" s="131"/>
      <c r="B43" s="684"/>
      <c r="C43" s="709" t="s">
        <v>305</v>
      </c>
      <c r="D43" s="745" t="s">
        <v>25</v>
      </c>
      <c r="E43" s="143">
        <v>0.28000000000000003</v>
      </c>
      <c r="F43" s="144">
        <f>E43*E42</f>
        <v>280</v>
      </c>
      <c r="G43" s="104"/>
      <c r="H43" s="746">
        <f>G43*F43</f>
        <v>0</v>
      </c>
      <c r="I43" s="747"/>
      <c r="J43" s="747"/>
      <c r="K43" s="107"/>
      <c r="L43" s="34"/>
      <c r="M43" s="34">
        <f>H43</f>
        <v>0</v>
      </c>
    </row>
    <row r="44" spans="1:13" ht="15.75">
      <c r="A44" s="131"/>
      <c r="B44" s="131"/>
      <c r="C44" s="709" t="s">
        <v>52</v>
      </c>
      <c r="D44" s="131" t="s">
        <v>16</v>
      </c>
      <c r="E44" s="143">
        <v>4.9000000000000002E-2</v>
      </c>
      <c r="F44" s="34">
        <f>E42*E44</f>
        <v>49</v>
      </c>
      <c r="G44" s="131"/>
      <c r="H44" s="34"/>
      <c r="I44" s="107"/>
      <c r="J44" s="34"/>
      <c r="K44" s="107"/>
      <c r="L44" s="34">
        <f>F44*K44</f>
        <v>0</v>
      </c>
      <c r="M44" s="34">
        <f>H44+J44+L44</f>
        <v>0</v>
      </c>
    </row>
    <row r="45" spans="1:13">
      <c r="A45" s="131"/>
      <c r="B45" s="684" t="s">
        <v>610</v>
      </c>
      <c r="C45" s="130" t="s">
        <v>391</v>
      </c>
      <c r="D45" s="748" t="s">
        <v>337</v>
      </c>
      <c r="E45" s="131">
        <v>1.02</v>
      </c>
      <c r="F45" s="109">
        <f>E42*E45</f>
        <v>1020</v>
      </c>
      <c r="G45" s="747"/>
      <c r="H45" s="749"/>
      <c r="I45" s="34"/>
      <c r="J45" s="34">
        <f>F45*I45</f>
        <v>0</v>
      </c>
      <c r="K45" s="107"/>
      <c r="L45" s="34"/>
      <c r="M45" s="34">
        <f>J45</f>
        <v>0</v>
      </c>
    </row>
    <row r="46" spans="1:13" ht="15.75">
      <c r="A46" s="136"/>
      <c r="B46" s="688"/>
      <c r="C46" s="708" t="s">
        <v>296</v>
      </c>
      <c r="D46" s="136" t="s">
        <v>16</v>
      </c>
      <c r="E46" s="143">
        <v>0.107</v>
      </c>
      <c r="F46" s="35">
        <f>E42*E46</f>
        <v>107</v>
      </c>
      <c r="G46" s="750"/>
      <c r="H46" s="751"/>
      <c r="I46" s="132"/>
      <c r="J46" s="35">
        <f>F46*I46</f>
        <v>0</v>
      </c>
      <c r="K46" s="132"/>
      <c r="L46" s="35"/>
      <c r="M46" s="35">
        <f>J46</f>
        <v>0</v>
      </c>
    </row>
    <row r="47" spans="1:13">
      <c r="A47" s="752">
        <v>2</v>
      </c>
      <c r="B47" s="753" t="s">
        <v>392</v>
      </c>
      <c r="C47" s="754" t="s">
        <v>609</v>
      </c>
      <c r="D47" s="755" t="s">
        <v>21</v>
      </c>
      <c r="E47" s="756">
        <v>1</v>
      </c>
      <c r="F47" s="749"/>
      <c r="G47" s="757"/>
      <c r="H47" s="758"/>
      <c r="I47" s="759"/>
      <c r="J47" s="760"/>
      <c r="K47" s="759"/>
      <c r="L47" s="760"/>
      <c r="M47" s="757">
        <f>SUM(M48:M51)</f>
        <v>0</v>
      </c>
    </row>
    <row r="48" spans="1:13">
      <c r="A48" s="752"/>
      <c r="B48" s="752"/>
      <c r="C48" s="709" t="s">
        <v>305</v>
      </c>
      <c r="D48" s="752" t="s">
        <v>25</v>
      </c>
      <c r="E48" s="761">
        <v>10</v>
      </c>
      <c r="F48" s="762">
        <f>E47*E48</f>
        <v>10</v>
      </c>
      <c r="G48" s="104"/>
      <c r="H48" s="764">
        <f>F48*G48</f>
        <v>0</v>
      </c>
      <c r="I48" s="752"/>
      <c r="J48" s="753"/>
      <c r="K48" s="752"/>
      <c r="L48" s="753"/>
      <c r="M48" s="763">
        <f>H48</f>
        <v>0</v>
      </c>
    </row>
    <row r="49" spans="1:13">
      <c r="A49" s="752"/>
      <c r="B49" s="753"/>
      <c r="C49" s="765" t="s">
        <v>15</v>
      </c>
      <c r="D49" s="753" t="s">
        <v>16</v>
      </c>
      <c r="E49" s="763">
        <v>1.78</v>
      </c>
      <c r="F49" s="762">
        <f>E47*E49</f>
        <v>1.78</v>
      </c>
      <c r="G49" s="766"/>
      <c r="H49" s="763"/>
      <c r="I49" s="763"/>
      <c r="J49" s="753"/>
      <c r="K49" s="763"/>
      <c r="L49" s="763">
        <f>F49*K49</f>
        <v>0</v>
      </c>
      <c r="M49" s="763">
        <f>L49</f>
        <v>0</v>
      </c>
    </row>
    <row r="50" spans="1:13">
      <c r="A50" s="767"/>
      <c r="B50" s="768" t="s">
        <v>611</v>
      </c>
      <c r="C50" s="765" t="s">
        <v>393</v>
      </c>
      <c r="D50" s="769" t="s">
        <v>21</v>
      </c>
      <c r="E50" s="770">
        <v>1</v>
      </c>
      <c r="F50" s="771">
        <f>E47*E50</f>
        <v>1</v>
      </c>
      <c r="G50" s="769"/>
      <c r="H50" s="772"/>
      <c r="I50" s="773"/>
      <c r="J50" s="773">
        <f>F50*I50</f>
        <v>0</v>
      </c>
      <c r="K50" s="774"/>
      <c r="L50" s="774"/>
      <c r="M50" s="772">
        <f>J50</f>
        <v>0</v>
      </c>
    </row>
    <row r="51" spans="1:13">
      <c r="A51" s="775"/>
      <c r="B51" s="776"/>
      <c r="C51" s="708" t="s">
        <v>296</v>
      </c>
      <c r="D51" s="776" t="s">
        <v>16</v>
      </c>
      <c r="E51" s="777">
        <v>13.7</v>
      </c>
      <c r="F51" s="778">
        <f>E47*E51</f>
        <v>13.7</v>
      </c>
      <c r="G51" s="779"/>
      <c r="H51" s="779"/>
      <c r="I51" s="777"/>
      <c r="J51" s="775">
        <f>F51*I51</f>
        <v>0</v>
      </c>
      <c r="K51" s="780"/>
      <c r="L51" s="781"/>
      <c r="M51" s="777">
        <f>J51</f>
        <v>0</v>
      </c>
    </row>
    <row r="52" spans="1:13">
      <c r="A52" s="752">
        <v>3</v>
      </c>
      <c r="B52" s="753" t="s">
        <v>328</v>
      </c>
      <c r="C52" s="782" t="s">
        <v>394</v>
      </c>
      <c r="D52" s="755" t="s">
        <v>21</v>
      </c>
      <c r="E52" s="783">
        <v>1</v>
      </c>
      <c r="F52" s="749"/>
      <c r="G52" s="757"/>
      <c r="H52" s="758"/>
      <c r="I52" s="759"/>
      <c r="J52" s="760"/>
      <c r="K52" s="759"/>
      <c r="L52" s="760"/>
      <c r="M52" s="757">
        <f>SUM(M53:M54)</f>
        <v>0</v>
      </c>
    </row>
    <row r="53" spans="1:13">
      <c r="A53" s="752"/>
      <c r="B53" s="752"/>
      <c r="C53" s="765" t="s">
        <v>353</v>
      </c>
      <c r="D53" s="752" t="s">
        <v>21</v>
      </c>
      <c r="E53" s="763">
        <v>1</v>
      </c>
      <c r="F53" s="762">
        <f>E52*E53</f>
        <v>1</v>
      </c>
      <c r="G53" s="763"/>
      <c r="H53" s="763">
        <f>F53*G53</f>
        <v>0</v>
      </c>
      <c r="I53" s="752"/>
      <c r="J53" s="753"/>
      <c r="K53" s="752"/>
      <c r="L53" s="753"/>
      <c r="M53" s="763">
        <f>H53</f>
        <v>0</v>
      </c>
    </row>
    <row r="54" spans="1:13">
      <c r="A54" s="784"/>
      <c r="B54" s="785" t="s">
        <v>110</v>
      </c>
      <c r="C54" s="786" t="s">
        <v>394</v>
      </c>
      <c r="D54" s="787" t="s">
        <v>21</v>
      </c>
      <c r="E54" s="788">
        <v>1</v>
      </c>
      <c r="F54" s="789">
        <f>E52*E54</f>
        <v>1</v>
      </c>
      <c r="G54" s="787"/>
      <c r="H54" s="790"/>
      <c r="I54" s="791"/>
      <c r="J54" s="791">
        <f>F54*I54</f>
        <v>0</v>
      </c>
      <c r="K54" s="792"/>
      <c r="L54" s="792"/>
      <c r="M54" s="790">
        <f>J54</f>
        <v>0</v>
      </c>
    </row>
    <row r="55" spans="1:13">
      <c r="A55" s="752">
        <v>4</v>
      </c>
      <c r="B55" s="753" t="s">
        <v>395</v>
      </c>
      <c r="C55" s="754" t="s">
        <v>396</v>
      </c>
      <c r="D55" s="759" t="s">
        <v>21</v>
      </c>
      <c r="E55" s="757">
        <v>2</v>
      </c>
      <c r="F55" s="749"/>
      <c r="G55" s="757"/>
      <c r="H55" s="758"/>
      <c r="I55" s="759"/>
      <c r="J55" s="760"/>
      <c r="K55" s="759"/>
      <c r="L55" s="760"/>
      <c r="M55" s="757">
        <f>SUM(M56:M58)</f>
        <v>0</v>
      </c>
    </row>
    <row r="56" spans="1:13">
      <c r="A56" s="752"/>
      <c r="B56" s="752"/>
      <c r="C56" s="130" t="s">
        <v>305</v>
      </c>
      <c r="D56" s="752" t="s">
        <v>25</v>
      </c>
      <c r="E56" s="763">
        <v>19</v>
      </c>
      <c r="F56" s="762">
        <f>E55*E56</f>
        <v>38</v>
      </c>
      <c r="G56" s="104"/>
      <c r="H56" s="763">
        <f>F56*G56</f>
        <v>0</v>
      </c>
      <c r="I56" s="752"/>
      <c r="J56" s="753"/>
      <c r="K56" s="752"/>
      <c r="L56" s="753"/>
      <c r="M56" s="763">
        <f>H56</f>
        <v>0</v>
      </c>
    </row>
    <row r="57" spans="1:13">
      <c r="A57" s="767"/>
      <c r="B57" s="768" t="s">
        <v>615</v>
      </c>
      <c r="C57" s="765" t="s">
        <v>396</v>
      </c>
      <c r="D57" s="769" t="s">
        <v>21</v>
      </c>
      <c r="E57" s="793">
        <v>1</v>
      </c>
      <c r="F57" s="771">
        <f>E55*E57</f>
        <v>2</v>
      </c>
      <c r="G57" s="769"/>
      <c r="H57" s="772"/>
      <c r="I57" s="773"/>
      <c r="J57" s="773">
        <f>F57*I57</f>
        <v>0</v>
      </c>
      <c r="K57" s="774"/>
      <c r="L57" s="774"/>
      <c r="M57" s="772">
        <f>J57</f>
        <v>0</v>
      </c>
    </row>
    <row r="58" spans="1:13">
      <c r="A58" s="775"/>
      <c r="B58" s="776"/>
      <c r="C58" s="689" t="s">
        <v>296</v>
      </c>
      <c r="D58" s="776" t="s">
        <v>16</v>
      </c>
      <c r="E58" s="777">
        <v>0.8</v>
      </c>
      <c r="F58" s="778">
        <f>E55*E58</f>
        <v>1.6</v>
      </c>
      <c r="G58" s="779"/>
      <c r="H58" s="779"/>
      <c r="I58" s="777"/>
      <c r="J58" s="775">
        <f>F58*I58</f>
        <v>0</v>
      </c>
      <c r="K58" s="780"/>
      <c r="L58" s="781"/>
      <c r="M58" s="777">
        <f>J58</f>
        <v>0</v>
      </c>
    </row>
    <row r="59" spans="1:13">
      <c r="A59" s="794">
        <v>5</v>
      </c>
      <c r="B59" s="795" t="s">
        <v>328</v>
      </c>
      <c r="C59" s="796" t="s">
        <v>397</v>
      </c>
      <c r="D59" s="797" t="s">
        <v>21</v>
      </c>
      <c r="E59" s="798">
        <v>2</v>
      </c>
      <c r="F59" s="685"/>
      <c r="G59" s="799"/>
      <c r="H59" s="799"/>
      <c r="I59" s="800"/>
      <c r="J59" s="797"/>
      <c r="K59" s="801"/>
      <c r="L59" s="802"/>
      <c r="M59" s="800">
        <f>SUM(M60:M61)</f>
        <v>0</v>
      </c>
    </row>
    <row r="60" spans="1:13">
      <c r="A60" s="769"/>
      <c r="B60" s="769"/>
      <c r="C60" s="130" t="s">
        <v>305</v>
      </c>
      <c r="D60" s="769" t="s">
        <v>21</v>
      </c>
      <c r="E60" s="772">
        <v>1</v>
      </c>
      <c r="F60" s="803">
        <f>E59*E60</f>
        <v>2</v>
      </c>
      <c r="G60" s="772"/>
      <c r="H60" s="772">
        <f>F60*G60</f>
        <v>0</v>
      </c>
      <c r="I60" s="769"/>
      <c r="J60" s="804"/>
      <c r="K60" s="769"/>
      <c r="L60" s="804"/>
      <c r="M60" s="772">
        <f>H60</f>
        <v>0</v>
      </c>
    </row>
    <row r="61" spans="1:13">
      <c r="A61" s="784"/>
      <c r="B61" s="785" t="s">
        <v>612</v>
      </c>
      <c r="C61" s="805" t="s">
        <v>398</v>
      </c>
      <c r="D61" s="787" t="s">
        <v>21</v>
      </c>
      <c r="E61" s="806">
        <v>1</v>
      </c>
      <c r="F61" s="789">
        <f>E59*E61</f>
        <v>2</v>
      </c>
      <c r="G61" s="787"/>
      <c r="H61" s="790"/>
      <c r="I61" s="790"/>
      <c r="J61" s="791">
        <f>F61*I61</f>
        <v>0</v>
      </c>
      <c r="K61" s="792"/>
      <c r="L61" s="792"/>
      <c r="M61" s="790">
        <f>J61</f>
        <v>0</v>
      </c>
    </row>
    <row r="62" spans="1:13" ht="27">
      <c r="A62" s="131">
        <v>6</v>
      </c>
      <c r="B62" s="684" t="s">
        <v>300</v>
      </c>
      <c r="C62" s="127" t="s">
        <v>399</v>
      </c>
      <c r="D62" s="36" t="s">
        <v>22</v>
      </c>
      <c r="E62" s="128">
        <v>34</v>
      </c>
      <c r="F62" s="685"/>
      <c r="G62" s="128"/>
      <c r="H62" s="37"/>
      <c r="I62" s="36"/>
      <c r="J62" s="145"/>
      <c r="K62" s="128"/>
      <c r="L62" s="37"/>
      <c r="M62" s="37">
        <f>SUM(M63:M66)</f>
        <v>0</v>
      </c>
    </row>
    <row r="63" spans="1:13">
      <c r="A63" s="131"/>
      <c r="B63" s="684"/>
      <c r="C63" s="130" t="s">
        <v>34</v>
      </c>
      <c r="D63" s="131" t="s">
        <v>25</v>
      </c>
      <c r="E63" s="131">
        <v>0.34</v>
      </c>
      <c r="F63" s="34">
        <f>E62*E63</f>
        <v>11.56</v>
      </c>
      <c r="G63" s="104"/>
      <c r="H63" s="34">
        <f>F63*G63</f>
        <v>0</v>
      </c>
      <c r="I63" s="747"/>
      <c r="J63" s="749"/>
      <c r="K63" s="107"/>
      <c r="L63" s="34"/>
      <c r="M63" s="34">
        <f>H63</f>
        <v>0</v>
      </c>
    </row>
    <row r="64" spans="1:13">
      <c r="A64" s="131"/>
      <c r="B64" s="131"/>
      <c r="C64" s="130" t="s">
        <v>294</v>
      </c>
      <c r="D64" s="131" t="s">
        <v>16</v>
      </c>
      <c r="E64" s="131">
        <v>1.2999999999999999E-2</v>
      </c>
      <c r="F64" s="34">
        <f>E62*E64</f>
        <v>0.442</v>
      </c>
      <c r="G64" s="107"/>
      <c r="H64" s="34"/>
      <c r="I64" s="131"/>
      <c r="J64" s="146"/>
      <c r="K64" s="107"/>
      <c r="L64" s="34">
        <f>F64*K64</f>
        <v>0</v>
      </c>
      <c r="M64" s="34">
        <f>H64+J64+L64</f>
        <v>0</v>
      </c>
    </row>
    <row r="65" spans="1:13">
      <c r="A65" s="36"/>
      <c r="B65" s="684" t="s">
        <v>613</v>
      </c>
      <c r="C65" s="130" t="s">
        <v>400</v>
      </c>
      <c r="D65" s="131" t="s">
        <v>22</v>
      </c>
      <c r="E65" s="131">
        <v>1</v>
      </c>
      <c r="F65" s="34">
        <f>E62*E65</f>
        <v>34</v>
      </c>
      <c r="G65" s="747"/>
      <c r="H65" s="749"/>
      <c r="I65" s="131"/>
      <c r="J65" s="34">
        <f>F65*I65</f>
        <v>0</v>
      </c>
      <c r="K65" s="107"/>
      <c r="L65" s="34"/>
      <c r="M65" s="34">
        <f>J65</f>
        <v>0</v>
      </c>
    </row>
    <row r="66" spans="1:13">
      <c r="A66" s="136"/>
      <c r="B66" s="688"/>
      <c r="C66" s="689" t="s">
        <v>296</v>
      </c>
      <c r="D66" s="136" t="s">
        <v>16</v>
      </c>
      <c r="E66" s="136">
        <v>9.3700000000000006E-2</v>
      </c>
      <c r="F66" s="35">
        <f>E62*E66</f>
        <v>3.1858000000000004</v>
      </c>
      <c r="G66" s="750"/>
      <c r="H66" s="751"/>
      <c r="I66" s="136"/>
      <c r="J66" s="35">
        <f>F66*I66</f>
        <v>0</v>
      </c>
      <c r="K66" s="132"/>
      <c r="L66" s="35"/>
      <c r="M66" s="35">
        <f>J66</f>
        <v>0</v>
      </c>
    </row>
    <row r="67" spans="1:13">
      <c r="A67" s="136">
        <v>7</v>
      </c>
      <c r="B67" s="688"/>
      <c r="C67" s="807" t="s">
        <v>621</v>
      </c>
      <c r="D67" s="808" t="s">
        <v>22</v>
      </c>
      <c r="E67" s="808">
        <v>3</v>
      </c>
      <c r="F67" s="35"/>
      <c r="G67" s="750"/>
      <c r="H67" s="751"/>
      <c r="I67" s="136"/>
      <c r="J67" s="35">
        <f>I67*E67</f>
        <v>0</v>
      </c>
      <c r="K67" s="132"/>
      <c r="L67" s="35"/>
      <c r="M67" s="154">
        <f>J67</f>
        <v>0</v>
      </c>
    </row>
    <row r="68" spans="1:13">
      <c r="A68" s="809"/>
      <c r="B68" s="809"/>
      <c r="C68" s="810" t="s">
        <v>11</v>
      </c>
      <c r="D68" s="810"/>
      <c r="E68" s="811"/>
      <c r="F68" s="811"/>
      <c r="G68" s="811"/>
      <c r="H68" s="811">
        <f>SUM(H12:H67)</f>
        <v>0</v>
      </c>
      <c r="I68" s="811"/>
      <c r="J68" s="811">
        <f>SUM(J12:J67)</f>
        <v>0</v>
      </c>
      <c r="K68" s="811"/>
      <c r="L68" s="811">
        <f>SUM(L12:L67)</f>
        <v>0</v>
      </c>
      <c r="M68" s="811">
        <f>L68+J68+H68</f>
        <v>0</v>
      </c>
    </row>
    <row r="69" spans="1:13">
      <c r="A69" s="579"/>
      <c r="B69" s="580"/>
      <c r="C69" s="581" t="s">
        <v>503</v>
      </c>
      <c r="D69" s="582">
        <v>0.03</v>
      </c>
      <c r="E69" s="583"/>
      <c r="F69" s="583"/>
      <c r="G69" s="584"/>
      <c r="H69" s="584"/>
      <c r="I69" s="584"/>
      <c r="J69" s="584"/>
      <c r="K69" s="584"/>
      <c r="L69" s="584"/>
      <c r="M69" s="584">
        <f>(J68)*0.03</f>
        <v>0</v>
      </c>
    </row>
    <row r="70" spans="1:13">
      <c r="A70" s="579"/>
      <c r="B70" s="580"/>
      <c r="C70" s="581" t="s">
        <v>11</v>
      </c>
      <c r="D70" s="583"/>
      <c r="E70" s="583"/>
      <c r="F70" s="583"/>
      <c r="G70" s="584"/>
      <c r="H70" s="584"/>
      <c r="I70" s="584"/>
      <c r="J70" s="584"/>
      <c r="K70" s="584"/>
      <c r="L70" s="584"/>
      <c r="M70" s="584">
        <f>M69+M68</f>
        <v>0</v>
      </c>
    </row>
    <row r="71" spans="1:13">
      <c r="A71" s="405"/>
      <c r="B71" s="585"/>
      <c r="C71" s="586" t="s">
        <v>327</v>
      </c>
      <c r="D71" s="408">
        <v>0.65</v>
      </c>
      <c r="E71" s="587"/>
      <c r="F71" s="588"/>
      <c r="G71" s="383"/>
      <c r="H71" s="409"/>
      <c r="I71" s="383"/>
      <c r="J71" s="409"/>
      <c r="K71" s="383"/>
      <c r="L71" s="409"/>
      <c r="M71" s="353">
        <f>H68*D71</f>
        <v>0</v>
      </c>
    </row>
    <row r="72" spans="1:13">
      <c r="A72" s="350"/>
      <c r="B72" s="589"/>
      <c r="C72" s="590" t="s">
        <v>11</v>
      </c>
      <c r="D72" s="412"/>
      <c r="E72" s="352"/>
      <c r="F72" s="412"/>
      <c r="G72" s="353"/>
      <c r="H72" s="413"/>
      <c r="I72" s="353"/>
      <c r="J72" s="413"/>
      <c r="K72" s="353"/>
      <c r="L72" s="413"/>
      <c r="M72" s="353">
        <f>M71+M70</f>
        <v>0</v>
      </c>
    </row>
    <row r="73" spans="1:13">
      <c r="A73" s="350"/>
      <c r="B73" s="589"/>
      <c r="C73" s="590" t="s">
        <v>731</v>
      </c>
      <c r="D73" s="588"/>
      <c r="E73" s="352"/>
      <c r="F73" s="412"/>
      <c r="G73" s="353"/>
      <c r="H73" s="413"/>
      <c r="I73" s="353"/>
      <c r="J73" s="413">
        <f>J54</f>
        <v>0</v>
      </c>
      <c r="K73" s="353"/>
      <c r="L73" s="413"/>
      <c r="M73" s="353"/>
    </row>
    <row r="74" spans="1:13">
      <c r="A74" s="414"/>
      <c r="B74" s="423"/>
      <c r="C74" s="344" t="s">
        <v>81</v>
      </c>
      <c r="D74" s="408">
        <v>0.08</v>
      </c>
      <c r="E74" s="416"/>
      <c r="F74" s="591"/>
      <c r="G74" s="591"/>
      <c r="H74" s="591"/>
      <c r="I74" s="591"/>
      <c r="J74" s="591"/>
      <c r="K74" s="591"/>
      <c r="L74" s="591"/>
      <c r="M74" s="592">
        <f>(M72-J73)*D74</f>
        <v>0</v>
      </c>
    </row>
    <row r="75" spans="1:13">
      <c r="A75" s="335"/>
      <c r="B75" s="339"/>
      <c r="C75" s="348" t="s">
        <v>33</v>
      </c>
      <c r="D75" s="349"/>
      <c r="E75" s="349"/>
      <c r="F75" s="593"/>
      <c r="G75" s="593"/>
      <c r="H75" s="593"/>
      <c r="I75" s="593"/>
      <c r="J75" s="593"/>
      <c r="K75" s="593"/>
      <c r="L75" s="593"/>
      <c r="M75" s="592">
        <f>M74+M72</f>
        <v>0</v>
      </c>
    </row>
    <row r="76" spans="1:13">
      <c r="A76" s="339"/>
      <c r="B76" s="339"/>
      <c r="C76" s="417" t="s">
        <v>199</v>
      </c>
      <c r="D76" s="340">
        <v>0.03</v>
      </c>
      <c r="E76" s="340"/>
      <c r="F76" s="418"/>
      <c r="G76" s="418"/>
      <c r="H76" s="419"/>
      <c r="I76" s="419"/>
      <c r="J76" s="419"/>
      <c r="K76" s="419"/>
      <c r="L76" s="419"/>
      <c r="M76" s="342">
        <f>M75*D76</f>
        <v>0</v>
      </c>
    </row>
    <row r="77" spans="1:13">
      <c r="A77" s="339"/>
      <c r="B77" s="339"/>
      <c r="C77" s="420" t="s">
        <v>33</v>
      </c>
      <c r="D77" s="421"/>
      <c r="E77" s="421"/>
      <c r="F77" s="422"/>
      <c r="G77" s="422"/>
      <c r="H77" s="342"/>
      <c r="I77" s="342"/>
      <c r="J77" s="342"/>
      <c r="K77" s="342"/>
      <c r="L77" s="342"/>
      <c r="M77" s="342">
        <f>M76+M75</f>
        <v>0</v>
      </c>
    </row>
    <row r="78" spans="1:13">
      <c r="A78" s="423"/>
      <c r="B78" s="423"/>
      <c r="C78" s="417" t="s">
        <v>200</v>
      </c>
      <c r="D78" s="340">
        <v>0.18</v>
      </c>
      <c r="E78" s="424"/>
      <c r="F78" s="425"/>
      <c r="G78" s="425"/>
      <c r="H78" s="419"/>
      <c r="I78" s="419"/>
      <c r="J78" s="419"/>
      <c r="K78" s="419"/>
      <c r="L78" s="419"/>
      <c r="M78" s="342">
        <f>M77*D78</f>
        <v>0</v>
      </c>
    </row>
    <row r="79" spans="1:13">
      <c r="A79" s="339"/>
      <c r="B79" s="339"/>
      <c r="C79" s="420" t="s">
        <v>201</v>
      </c>
      <c r="D79" s="421"/>
      <c r="E79" s="421"/>
      <c r="F79" s="422"/>
      <c r="G79" s="422"/>
      <c r="H79" s="342"/>
      <c r="I79" s="342"/>
      <c r="J79" s="342"/>
      <c r="K79" s="342"/>
      <c r="L79" s="342"/>
      <c r="M79" s="342">
        <f>M78+M77</f>
        <v>0</v>
      </c>
    </row>
    <row r="80" spans="1:13">
      <c r="A80" s="181"/>
      <c r="B80" s="679"/>
      <c r="C80" s="679"/>
      <c r="D80" s="679"/>
      <c r="E80" s="679"/>
      <c r="F80" s="679"/>
      <c r="G80" s="679"/>
      <c r="H80" s="679"/>
      <c r="I80" s="679"/>
      <c r="J80" s="679"/>
      <c r="K80" s="679"/>
      <c r="L80" s="679"/>
      <c r="M80" s="679"/>
    </row>
    <row r="81" spans="1:13">
      <c r="A81" s="181"/>
      <c r="B81" s="1461" t="s">
        <v>779</v>
      </c>
      <c r="C81" s="1461"/>
      <c r="D81" s="679"/>
      <c r="E81" s="679"/>
      <c r="F81" s="634"/>
      <c r="G81" s="679"/>
      <c r="H81" s="679"/>
      <c r="I81" s="679"/>
      <c r="J81" s="679"/>
      <c r="K81" s="679"/>
      <c r="L81" s="679"/>
      <c r="M81" s="679"/>
    </row>
    <row r="82" spans="1:13" ht="30.75" customHeight="1">
      <c r="A82" s="181"/>
      <c r="B82" s="1462" t="s">
        <v>780</v>
      </c>
      <c r="C82" s="1462"/>
      <c r="D82" s="181"/>
      <c r="E82" s="181"/>
      <c r="F82" s="181"/>
      <c r="G82" s="181"/>
      <c r="H82" s="181"/>
      <c r="I82" s="181"/>
      <c r="J82" s="181"/>
      <c r="K82" s="181"/>
      <c r="L82" s="181"/>
      <c r="M82" s="181"/>
    </row>
  </sheetData>
  <mergeCells count="15">
    <mergeCell ref="B81:C81"/>
    <mergeCell ref="B82:C82"/>
    <mergeCell ref="K7:L7"/>
    <mergeCell ref="M7:M8"/>
    <mergeCell ref="A2:M2"/>
    <mergeCell ref="A3:M3"/>
    <mergeCell ref="C4:K4"/>
    <mergeCell ref="A7:A8"/>
    <mergeCell ref="C7:C8"/>
    <mergeCell ref="D7:D8"/>
    <mergeCell ref="F7:F8"/>
    <mergeCell ref="G7:H7"/>
    <mergeCell ref="I7:J7"/>
    <mergeCell ref="G5:K5"/>
    <mergeCell ref="I6:K6"/>
  </mergeCells>
  <pageMargins left="0.23622047244094491" right="0.23622047244094491" top="0.47244094488188981" bottom="0.35433070866141736" header="0.23622047244094491" footer="0.19685039370078741"/>
  <pageSetup paperSize="9" scale="94" orientation="landscape" horizontalDpi="4294967293"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9"/>
  <sheetViews>
    <sheetView view="pageBreakPreview" zoomScaleNormal="90" zoomScaleSheetLayoutView="100" workbookViewId="0">
      <selection activeCell="Q41" sqref="Q40:Q41"/>
    </sheetView>
  </sheetViews>
  <sheetFormatPr defaultRowHeight="15.75"/>
  <cols>
    <col min="1" max="1" width="4.42578125" style="817" customWidth="1"/>
    <col min="2" max="2" width="11.140625" style="817" customWidth="1"/>
    <col min="3" max="3" width="44.7109375" style="817" customWidth="1"/>
    <col min="4" max="4" width="9.5703125" style="817" customWidth="1"/>
    <col min="5" max="5" width="7.42578125" style="817" customWidth="1"/>
    <col min="6" max="6" width="6.85546875" style="817" customWidth="1"/>
    <col min="7" max="7" width="6.140625" style="817" customWidth="1"/>
    <col min="8" max="8" width="10" style="817" customWidth="1"/>
    <col min="9" max="9" width="8.140625" style="817" customWidth="1"/>
    <col min="10" max="10" width="9.5703125" style="817" customWidth="1"/>
    <col min="11" max="11" width="7.42578125" style="817" customWidth="1"/>
    <col min="12" max="12" width="9.5703125" style="817" customWidth="1"/>
    <col min="13" max="13" width="10" style="817" customWidth="1"/>
    <col min="14" max="252" width="9.140625" style="817"/>
    <col min="253" max="253" width="4.42578125" style="817" customWidth="1"/>
    <col min="254" max="254" width="8.140625" style="817" customWidth="1"/>
    <col min="255" max="255" width="48.7109375" style="817" customWidth="1"/>
    <col min="256" max="256" width="7.7109375" style="817" customWidth="1"/>
    <col min="257" max="257" width="7.42578125" style="817" customWidth="1"/>
    <col min="258" max="258" width="6.85546875" style="817" customWidth="1"/>
    <col min="259" max="259" width="6.140625" style="817" customWidth="1"/>
    <col min="260" max="260" width="10" style="817" customWidth="1"/>
    <col min="261" max="261" width="8.140625" style="817" customWidth="1"/>
    <col min="262" max="262" width="9.5703125" style="817" customWidth="1"/>
    <col min="263" max="263" width="7.42578125" style="817" customWidth="1"/>
    <col min="264" max="264" width="8" style="817" customWidth="1"/>
    <col min="265" max="265" width="10" style="817" customWidth="1"/>
    <col min="266" max="508" width="9.140625" style="817"/>
    <col min="509" max="509" width="4.42578125" style="817" customWidth="1"/>
    <col min="510" max="510" width="8.140625" style="817" customWidth="1"/>
    <col min="511" max="511" width="48.7109375" style="817" customWidth="1"/>
    <col min="512" max="512" width="7.7109375" style="817" customWidth="1"/>
    <col min="513" max="513" width="7.42578125" style="817" customWidth="1"/>
    <col min="514" max="514" width="6.85546875" style="817" customWidth="1"/>
    <col min="515" max="515" width="6.140625" style="817" customWidth="1"/>
    <col min="516" max="516" width="10" style="817" customWidth="1"/>
    <col min="517" max="517" width="8.140625" style="817" customWidth="1"/>
    <col min="518" max="518" width="9.5703125" style="817" customWidth="1"/>
    <col min="519" max="519" width="7.42578125" style="817" customWidth="1"/>
    <col min="520" max="520" width="8" style="817" customWidth="1"/>
    <col min="521" max="521" width="10" style="817" customWidth="1"/>
    <col min="522" max="764" width="9.140625" style="817"/>
    <col min="765" max="765" width="4.42578125" style="817" customWidth="1"/>
    <col min="766" max="766" width="8.140625" style="817" customWidth="1"/>
    <col min="767" max="767" width="48.7109375" style="817" customWidth="1"/>
    <col min="768" max="768" width="7.7109375" style="817" customWidth="1"/>
    <col min="769" max="769" width="7.42578125" style="817" customWidth="1"/>
    <col min="770" max="770" width="6.85546875" style="817" customWidth="1"/>
    <col min="771" max="771" width="6.140625" style="817" customWidth="1"/>
    <col min="772" max="772" width="10" style="817" customWidth="1"/>
    <col min="773" max="773" width="8.140625" style="817" customWidth="1"/>
    <col min="774" max="774" width="9.5703125" style="817" customWidth="1"/>
    <col min="775" max="775" width="7.42578125" style="817" customWidth="1"/>
    <col min="776" max="776" width="8" style="817" customWidth="1"/>
    <col min="777" max="777" width="10" style="817" customWidth="1"/>
    <col min="778" max="1020" width="9.140625" style="817"/>
    <col min="1021" max="1021" width="4.42578125" style="817" customWidth="1"/>
    <col min="1022" max="1022" width="8.140625" style="817" customWidth="1"/>
    <col min="1023" max="1023" width="48.7109375" style="817" customWidth="1"/>
    <col min="1024" max="1024" width="7.7109375" style="817" customWidth="1"/>
    <col min="1025" max="1025" width="7.42578125" style="817" customWidth="1"/>
    <col min="1026" max="1026" width="6.85546875" style="817" customWidth="1"/>
    <col min="1027" max="1027" width="6.140625" style="817" customWidth="1"/>
    <col min="1028" max="1028" width="10" style="817" customWidth="1"/>
    <col min="1029" max="1029" width="8.140625" style="817" customWidth="1"/>
    <col min="1030" max="1030" width="9.5703125" style="817" customWidth="1"/>
    <col min="1031" max="1031" width="7.42578125" style="817" customWidth="1"/>
    <col min="1032" max="1032" width="8" style="817" customWidth="1"/>
    <col min="1033" max="1033" width="10" style="817" customWidth="1"/>
    <col min="1034" max="1276" width="9.140625" style="817"/>
    <col min="1277" max="1277" width="4.42578125" style="817" customWidth="1"/>
    <col min="1278" max="1278" width="8.140625" style="817" customWidth="1"/>
    <col min="1279" max="1279" width="48.7109375" style="817" customWidth="1"/>
    <col min="1280" max="1280" width="7.7109375" style="817" customWidth="1"/>
    <col min="1281" max="1281" width="7.42578125" style="817" customWidth="1"/>
    <col min="1282" max="1282" width="6.85546875" style="817" customWidth="1"/>
    <col min="1283" max="1283" width="6.140625" style="817" customWidth="1"/>
    <col min="1284" max="1284" width="10" style="817" customWidth="1"/>
    <col min="1285" max="1285" width="8.140625" style="817" customWidth="1"/>
    <col min="1286" max="1286" width="9.5703125" style="817" customWidth="1"/>
    <col min="1287" max="1287" width="7.42578125" style="817" customWidth="1"/>
    <col min="1288" max="1288" width="8" style="817" customWidth="1"/>
    <col min="1289" max="1289" width="10" style="817" customWidth="1"/>
    <col min="1290" max="1532" width="9.140625" style="817"/>
    <col min="1533" max="1533" width="4.42578125" style="817" customWidth="1"/>
    <col min="1534" max="1534" width="8.140625" style="817" customWidth="1"/>
    <col min="1535" max="1535" width="48.7109375" style="817" customWidth="1"/>
    <col min="1536" max="1536" width="7.7109375" style="817" customWidth="1"/>
    <col min="1537" max="1537" width="7.42578125" style="817" customWidth="1"/>
    <col min="1538" max="1538" width="6.85546875" style="817" customWidth="1"/>
    <col min="1539" max="1539" width="6.140625" style="817" customWidth="1"/>
    <col min="1540" max="1540" width="10" style="817" customWidth="1"/>
    <col min="1541" max="1541" width="8.140625" style="817" customWidth="1"/>
    <col min="1542" max="1542" width="9.5703125" style="817" customWidth="1"/>
    <col min="1543" max="1543" width="7.42578125" style="817" customWidth="1"/>
    <col min="1544" max="1544" width="8" style="817" customWidth="1"/>
    <col min="1545" max="1545" width="10" style="817" customWidth="1"/>
    <col min="1546" max="1788" width="9.140625" style="817"/>
    <col min="1789" max="1789" width="4.42578125" style="817" customWidth="1"/>
    <col min="1790" max="1790" width="8.140625" style="817" customWidth="1"/>
    <col min="1791" max="1791" width="48.7109375" style="817" customWidth="1"/>
    <col min="1792" max="1792" width="7.7109375" style="817" customWidth="1"/>
    <col min="1793" max="1793" width="7.42578125" style="817" customWidth="1"/>
    <col min="1794" max="1794" width="6.85546875" style="817" customWidth="1"/>
    <col min="1795" max="1795" width="6.140625" style="817" customWidth="1"/>
    <col min="1796" max="1796" width="10" style="817" customWidth="1"/>
    <col min="1797" max="1797" width="8.140625" style="817" customWidth="1"/>
    <col min="1798" max="1798" width="9.5703125" style="817" customWidth="1"/>
    <col min="1799" max="1799" width="7.42578125" style="817" customWidth="1"/>
    <col min="1800" max="1800" width="8" style="817" customWidth="1"/>
    <col min="1801" max="1801" width="10" style="817" customWidth="1"/>
    <col min="1802" max="2044" width="9.140625" style="817"/>
    <col min="2045" max="2045" width="4.42578125" style="817" customWidth="1"/>
    <col min="2046" max="2046" width="8.140625" style="817" customWidth="1"/>
    <col min="2047" max="2047" width="48.7109375" style="817" customWidth="1"/>
    <col min="2048" max="2048" width="7.7109375" style="817" customWidth="1"/>
    <col min="2049" max="2049" width="7.42578125" style="817" customWidth="1"/>
    <col min="2050" max="2050" width="6.85546875" style="817" customWidth="1"/>
    <col min="2051" max="2051" width="6.140625" style="817" customWidth="1"/>
    <col min="2052" max="2052" width="10" style="817" customWidth="1"/>
    <col min="2053" max="2053" width="8.140625" style="817" customWidth="1"/>
    <col min="2054" max="2054" width="9.5703125" style="817" customWidth="1"/>
    <col min="2055" max="2055" width="7.42578125" style="817" customWidth="1"/>
    <col min="2056" max="2056" width="8" style="817" customWidth="1"/>
    <col min="2057" max="2057" width="10" style="817" customWidth="1"/>
    <col min="2058" max="2300" width="9.140625" style="817"/>
    <col min="2301" max="2301" width="4.42578125" style="817" customWidth="1"/>
    <col min="2302" max="2302" width="8.140625" style="817" customWidth="1"/>
    <col min="2303" max="2303" width="48.7109375" style="817" customWidth="1"/>
    <col min="2304" max="2304" width="7.7109375" style="817" customWidth="1"/>
    <col min="2305" max="2305" width="7.42578125" style="817" customWidth="1"/>
    <col min="2306" max="2306" width="6.85546875" style="817" customWidth="1"/>
    <col min="2307" max="2307" width="6.140625" style="817" customWidth="1"/>
    <col min="2308" max="2308" width="10" style="817" customWidth="1"/>
    <col min="2309" max="2309" width="8.140625" style="817" customWidth="1"/>
    <col min="2310" max="2310" width="9.5703125" style="817" customWidth="1"/>
    <col min="2311" max="2311" width="7.42578125" style="817" customWidth="1"/>
    <col min="2312" max="2312" width="8" style="817" customWidth="1"/>
    <col min="2313" max="2313" width="10" style="817" customWidth="1"/>
    <col min="2314" max="2556" width="9.140625" style="817"/>
    <col min="2557" max="2557" width="4.42578125" style="817" customWidth="1"/>
    <col min="2558" max="2558" width="8.140625" style="817" customWidth="1"/>
    <col min="2559" max="2559" width="48.7109375" style="817" customWidth="1"/>
    <col min="2560" max="2560" width="7.7109375" style="817" customWidth="1"/>
    <col min="2561" max="2561" width="7.42578125" style="817" customWidth="1"/>
    <col min="2562" max="2562" width="6.85546875" style="817" customWidth="1"/>
    <col min="2563" max="2563" width="6.140625" style="817" customWidth="1"/>
    <col min="2564" max="2564" width="10" style="817" customWidth="1"/>
    <col min="2565" max="2565" width="8.140625" style="817" customWidth="1"/>
    <col min="2566" max="2566" width="9.5703125" style="817" customWidth="1"/>
    <col min="2567" max="2567" width="7.42578125" style="817" customWidth="1"/>
    <col min="2568" max="2568" width="8" style="817" customWidth="1"/>
    <col min="2569" max="2569" width="10" style="817" customWidth="1"/>
    <col min="2570" max="2812" width="9.140625" style="817"/>
    <col min="2813" max="2813" width="4.42578125" style="817" customWidth="1"/>
    <col min="2814" max="2814" width="8.140625" style="817" customWidth="1"/>
    <col min="2815" max="2815" width="48.7109375" style="817" customWidth="1"/>
    <col min="2816" max="2816" width="7.7109375" style="817" customWidth="1"/>
    <col min="2817" max="2817" width="7.42578125" style="817" customWidth="1"/>
    <col min="2818" max="2818" width="6.85546875" style="817" customWidth="1"/>
    <col min="2819" max="2819" width="6.140625" style="817" customWidth="1"/>
    <col min="2820" max="2820" width="10" style="817" customWidth="1"/>
    <col min="2821" max="2821" width="8.140625" style="817" customWidth="1"/>
    <col min="2822" max="2822" width="9.5703125" style="817" customWidth="1"/>
    <col min="2823" max="2823" width="7.42578125" style="817" customWidth="1"/>
    <col min="2824" max="2824" width="8" style="817" customWidth="1"/>
    <col min="2825" max="2825" width="10" style="817" customWidth="1"/>
    <col min="2826" max="3068" width="9.140625" style="817"/>
    <col min="3069" max="3069" width="4.42578125" style="817" customWidth="1"/>
    <col min="3070" max="3070" width="8.140625" style="817" customWidth="1"/>
    <col min="3071" max="3071" width="48.7109375" style="817" customWidth="1"/>
    <col min="3072" max="3072" width="7.7109375" style="817" customWidth="1"/>
    <col min="3073" max="3073" width="7.42578125" style="817" customWidth="1"/>
    <col min="3074" max="3074" width="6.85546875" style="817" customWidth="1"/>
    <col min="3075" max="3075" width="6.140625" style="817" customWidth="1"/>
    <col min="3076" max="3076" width="10" style="817" customWidth="1"/>
    <col min="3077" max="3077" width="8.140625" style="817" customWidth="1"/>
    <col min="3078" max="3078" width="9.5703125" style="817" customWidth="1"/>
    <col min="3079" max="3079" width="7.42578125" style="817" customWidth="1"/>
    <col min="3080" max="3080" width="8" style="817" customWidth="1"/>
    <col min="3081" max="3081" width="10" style="817" customWidth="1"/>
    <col min="3082" max="3324" width="9.140625" style="817"/>
    <col min="3325" max="3325" width="4.42578125" style="817" customWidth="1"/>
    <col min="3326" max="3326" width="8.140625" style="817" customWidth="1"/>
    <col min="3327" max="3327" width="48.7109375" style="817" customWidth="1"/>
    <col min="3328" max="3328" width="7.7109375" style="817" customWidth="1"/>
    <col min="3329" max="3329" width="7.42578125" style="817" customWidth="1"/>
    <col min="3330" max="3330" width="6.85546875" style="817" customWidth="1"/>
    <col min="3331" max="3331" width="6.140625" style="817" customWidth="1"/>
    <col min="3332" max="3332" width="10" style="817" customWidth="1"/>
    <col min="3333" max="3333" width="8.140625" style="817" customWidth="1"/>
    <col min="3334" max="3334" width="9.5703125" style="817" customWidth="1"/>
    <col min="3335" max="3335" width="7.42578125" style="817" customWidth="1"/>
    <col min="3336" max="3336" width="8" style="817" customWidth="1"/>
    <col min="3337" max="3337" width="10" style="817" customWidth="1"/>
    <col min="3338" max="3580" width="9.140625" style="817"/>
    <col min="3581" max="3581" width="4.42578125" style="817" customWidth="1"/>
    <col min="3582" max="3582" width="8.140625" style="817" customWidth="1"/>
    <col min="3583" max="3583" width="48.7109375" style="817" customWidth="1"/>
    <col min="3584" max="3584" width="7.7109375" style="817" customWidth="1"/>
    <col min="3585" max="3585" width="7.42578125" style="817" customWidth="1"/>
    <col min="3586" max="3586" width="6.85546875" style="817" customWidth="1"/>
    <col min="3587" max="3587" width="6.140625" style="817" customWidth="1"/>
    <col min="3588" max="3588" width="10" style="817" customWidth="1"/>
    <col min="3589" max="3589" width="8.140625" style="817" customWidth="1"/>
    <col min="3590" max="3590" width="9.5703125" style="817" customWidth="1"/>
    <col min="3591" max="3591" width="7.42578125" style="817" customWidth="1"/>
    <col min="3592" max="3592" width="8" style="817" customWidth="1"/>
    <col min="3593" max="3593" width="10" style="817" customWidth="1"/>
    <col min="3594" max="3836" width="9.140625" style="817"/>
    <col min="3837" max="3837" width="4.42578125" style="817" customWidth="1"/>
    <col min="3838" max="3838" width="8.140625" style="817" customWidth="1"/>
    <col min="3839" max="3839" width="48.7109375" style="817" customWidth="1"/>
    <col min="3840" max="3840" width="7.7109375" style="817" customWidth="1"/>
    <col min="3841" max="3841" width="7.42578125" style="817" customWidth="1"/>
    <col min="3842" max="3842" width="6.85546875" style="817" customWidth="1"/>
    <col min="3843" max="3843" width="6.140625" style="817" customWidth="1"/>
    <col min="3844" max="3844" width="10" style="817" customWidth="1"/>
    <col min="3845" max="3845" width="8.140625" style="817" customWidth="1"/>
    <col min="3846" max="3846" width="9.5703125" style="817" customWidth="1"/>
    <col min="3847" max="3847" width="7.42578125" style="817" customWidth="1"/>
    <col min="3848" max="3848" width="8" style="817" customWidth="1"/>
    <col min="3849" max="3849" width="10" style="817" customWidth="1"/>
    <col min="3850" max="4092" width="9.140625" style="817"/>
    <col min="4093" max="4093" width="4.42578125" style="817" customWidth="1"/>
    <col min="4094" max="4094" width="8.140625" style="817" customWidth="1"/>
    <col min="4095" max="4095" width="48.7109375" style="817" customWidth="1"/>
    <col min="4096" max="4096" width="7.7109375" style="817" customWidth="1"/>
    <col min="4097" max="4097" width="7.42578125" style="817" customWidth="1"/>
    <col min="4098" max="4098" width="6.85546875" style="817" customWidth="1"/>
    <col min="4099" max="4099" width="6.140625" style="817" customWidth="1"/>
    <col min="4100" max="4100" width="10" style="817" customWidth="1"/>
    <col min="4101" max="4101" width="8.140625" style="817" customWidth="1"/>
    <col min="4102" max="4102" width="9.5703125" style="817" customWidth="1"/>
    <col min="4103" max="4103" width="7.42578125" style="817" customWidth="1"/>
    <col min="4104" max="4104" width="8" style="817" customWidth="1"/>
    <col min="4105" max="4105" width="10" style="817" customWidth="1"/>
    <col min="4106" max="4348" width="9.140625" style="817"/>
    <col min="4349" max="4349" width="4.42578125" style="817" customWidth="1"/>
    <col min="4350" max="4350" width="8.140625" style="817" customWidth="1"/>
    <col min="4351" max="4351" width="48.7109375" style="817" customWidth="1"/>
    <col min="4352" max="4352" width="7.7109375" style="817" customWidth="1"/>
    <col min="4353" max="4353" width="7.42578125" style="817" customWidth="1"/>
    <col min="4354" max="4354" width="6.85546875" style="817" customWidth="1"/>
    <col min="4355" max="4355" width="6.140625" style="817" customWidth="1"/>
    <col min="4356" max="4356" width="10" style="817" customWidth="1"/>
    <col min="4357" max="4357" width="8.140625" style="817" customWidth="1"/>
    <col min="4358" max="4358" width="9.5703125" style="817" customWidth="1"/>
    <col min="4359" max="4359" width="7.42578125" style="817" customWidth="1"/>
    <col min="4360" max="4360" width="8" style="817" customWidth="1"/>
    <col min="4361" max="4361" width="10" style="817" customWidth="1"/>
    <col min="4362" max="4604" width="9.140625" style="817"/>
    <col min="4605" max="4605" width="4.42578125" style="817" customWidth="1"/>
    <col min="4606" max="4606" width="8.140625" style="817" customWidth="1"/>
    <col min="4607" max="4607" width="48.7109375" style="817" customWidth="1"/>
    <col min="4608" max="4608" width="7.7109375" style="817" customWidth="1"/>
    <col min="4609" max="4609" width="7.42578125" style="817" customWidth="1"/>
    <col min="4610" max="4610" width="6.85546875" style="817" customWidth="1"/>
    <col min="4611" max="4611" width="6.140625" style="817" customWidth="1"/>
    <col min="4612" max="4612" width="10" style="817" customWidth="1"/>
    <col min="4613" max="4613" width="8.140625" style="817" customWidth="1"/>
    <col min="4614" max="4614" width="9.5703125" style="817" customWidth="1"/>
    <col min="4615" max="4615" width="7.42578125" style="817" customWidth="1"/>
    <col min="4616" max="4616" width="8" style="817" customWidth="1"/>
    <col min="4617" max="4617" width="10" style="817" customWidth="1"/>
    <col min="4618" max="4860" width="9.140625" style="817"/>
    <col min="4861" max="4861" width="4.42578125" style="817" customWidth="1"/>
    <col min="4862" max="4862" width="8.140625" style="817" customWidth="1"/>
    <col min="4863" max="4863" width="48.7109375" style="817" customWidth="1"/>
    <col min="4864" max="4864" width="7.7109375" style="817" customWidth="1"/>
    <col min="4865" max="4865" width="7.42578125" style="817" customWidth="1"/>
    <col min="4866" max="4866" width="6.85546875" style="817" customWidth="1"/>
    <col min="4867" max="4867" width="6.140625" style="817" customWidth="1"/>
    <col min="4868" max="4868" width="10" style="817" customWidth="1"/>
    <col min="4869" max="4869" width="8.140625" style="817" customWidth="1"/>
    <col min="4870" max="4870" width="9.5703125" style="817" customWidth="1"/>
    <col min="4871" max="4871" width="7.42578125" style="817" customWidth="1"/>
    <col min="4872" max="4872" width="8" style="817" customWidth="1"/>
    <col min="4873" max="4873" width="10" style="817" customWidth="1"/>
    <col min="4874" max="5116" width="9.140625" style="817"/>
    <col min="5117" max="5117" width="4.42578125" style="817" customWidth="1"/>
    <col min="5118" max="5118" width="8.140625" style="817" customWidth="1"/>
    <col min="5119" max="5119" width="48.7109375" style="817" customWidth="1"/>
    <col min="5120" max="5120" width="7.7109375" style="817" customWidth="1"/>
    <col min="5121" max="5121" width="7.42578125" style="817" customWidth="1"/>
    <col min="5122" max="5122" width="6.85546875" style="817" customWidth="1"/>
    <col min="5123" max="5123" width="6.140625" style="817" customWidth="1"/>
    <col min="5124" max="5124" width="10" style="817" customWidth="1"/>
    <col min="5125" max="5125" width="8.140625" style="817" customWidth="1"/>
    <col min="5126" max="5126" width="9.5703125" style="817" customWidth="1"/>
    <col min="5127" max="5127" width="7.42578125" style="817" customWidth="1"/>
    <col min="5128" max="5128" width="8" style="817" customWidth="1"/>
    <col min="5129" max="5129" width="10" style="817" customWidth="1"/>
    <col min="5130" max="5372" width="9.140625" style="817"/>
    <col min="5373" max="5373" width="4.42578125" style="817" customWidth="1"/>
    <col min="5374" max="5374" width="8.140625" style="817" customWidth="1"/>
    <col min="5375" max="5375" width="48.7109375" style="817" customWidth="1"/>
    <col min="5376" max="5376" width="7.7109375" style="817" customWidth="1"/>
    <col min="5377" max="5377" width="7.42578125" style="817" customWidth="1"/>
    <col min="5378" max="5378" width="6.85546875" style="817" customWidth="1"/>
    <col min="5379" max="5379" width="6.140625" style="817" customWidth="1"/>
    <col min="5380" max="5380" width="10" style="817" customWidth="1"/>
    <col min="5381" max="5381" width="8.140625" style="817" customWidth="1"/>
    <col min="5382" max="5382" width="9.5703125" style="817" customWidth="1"/>
    <col min="5383" max="5383" width="7.42578125" style="817" customWidth="1"/>
    <col min="5384" max="5384" width="8" style="817" customWidth="1"/>
    <col min="5385" max="5385" width="10" style="817" customWidth="1"/>
    <col min="5386" max="5628" width="9.140625" style="817"/>
    <col min="5629" max="5629" width="4.42578125" style="817" customWidth="1"/>
    <col min="5630" max="5630" width="8.140625" style="817" customWidth="1"/>
    <col min="5631" max="5631" width="48.7109375" style="817" customWidth="1"/>
    <col min="5632" max="5632" width="7.7109375" style="817" customWidth="1"/>
    <col min="5633" max="5633" width="7.42578125" style="817" customWidth="1"/>
    <col min="5634" max="5634" width="6.85546875" style="817" customWidth="1"/>
    <col min="5635" max="5635" width="6.140625" style="817" customWidth="1"/>
    <col min="5636" max="5636" width="10" style="817" customWidth="1"/>
    <col min="5637" max="5637" width="8.140625" style="817" customWidth="1"/>
    <col min="5638" max="5638" width="9.5703125" style="817" customWidth="1"/>
    <col min="5639" max="5639" width="7.42578125" style="817" customWidth="1"/>
    <col min="5640" max="5640" width="8" style="817" customWidth="1"/>
    <col min="5641" max="5641" width="10" style="817" customWidth="1"/>
    <col min="5642" max="5884" width="9.140625" style="817"/>
    <col min="5885" max="5885" width="4.42578125" style="817" customWidth="1"/>
    <col min="5886" max="5886" width="8.140625" style="817" customWidth="1"/>
    <col min="5887" max="5887" width="48.7109375" style="817" customWidth="1"/>
    <col min="5888" max="5888" width="7.7109375" style="817" customWidth="1"/>
    <col min="5889" max="5889" width="7.42578125" style="817" customWidth="1"/>
    <col min="5890" max="5890" width="6.85546875" style="817" customWidth="1"/>
    <col min="5891" max="5891" width="6.140625" style="817" customWidth="1"/>
    <col min="5892" max="5892" width="10" style="817" customWidth="1"/>
    <col min="5893" max="5893" width="8.140625" style="817" customWidth="1"/>
    <col min="5894" max="5894" width="9.5703125" style="817" customWidth="1"/>
    <col min="5895" max="5895" width="7.42578125" style="817" customWidth="1"/>
    <col min="5896" max="5896" width="8" style="817" customWidth="1"/>
    <col min="5897" max="5897" width="10" style="817" customWidth="1"/>
    <col min="5898" max="6140" width="9.140625" style="817"/>
    <col min="6141" max="6141" width="4.42578125" style="817" customWidth="1"/>
    <col min="6142" max="6142" width="8.140625" style="817" customWidth="1"/>
    <col min="6143" max="6143" width="48.7109375" style="817" customWidth="1"/>
    <col min="6144" max="6144" width="7.7109375" style="817" customWidth="1"/>
    <col min="6145" max="6145" width="7.42578125" style="817" customWidth="1"/>
    <col min="6146" max="6146" width="6.85546875" style="817" customWidth="1"/>
    <col min="6147" max="6147" width="6.140625" style="817" customWidth="1"/>
    <col min="6148" max="6148" width="10" style="817" customWidth="1"/>
    <col min="6149" max="6149" width="8.140625" style="817" customWidth="1"/>
    <col min="6150" max="6150" width="9.5703125" style="817" customWidth="1"/>
    <col min="6151" max="6151" width="7.42578125" style="817" customWidth="1"/>
    <col min="6152" max="6152" width="8" style="817" customWidth="1"/>
    <col min="6153" max="6153" width="10" style="817" customWidth="1"/>
    <col min="6154" max="6396" width="9.140625" style="817"/>
    <col min="6397" max="6397" width="4.42578125" style="817" customWidth="1"/>
    <col min="6398" max="6398" width="8.140625" style="817" customWidth="1"/>
    <col min="6399" max="6399" width="48.7109375" style="817" customWidth="1"/>
    <col min="6400" max="6400" width="7.7109375" style="817" customWidth="1"/>
    <col min="6401" max="6401" width="7.42578125" style="817" customWidth="1"/>
    <col min="6402" max="6402" width="6.85546875" style="817" customWidth="1"/>
    <col min="6403" max="6403" width="6.140625" style="817" customWidth="1"/>
    <col min="6404" max="6404" width="10" style="817" customWidth="1"/>
    <col min="6405" max="6405" width="8.140625" style="817" customWidth="1"/>
    <col min="6406" max="6406" width="9.5703125" style="817" customWidth="1"/>
    <col min="6407" max="6407" width="7.42578125" style="817" customWidth="1"/>
    <col min="6408" max="6408" width="8" style="817" customWidth="1"/>
    <col min="6409" max="6409" width="10" style="817" customWidth="1"/>
    <col min="6410" max="6652" width="9.140625" style="817"/>
    <col min="6653" max="6653" width="4.42578125" style="817" customWidth="1"/>
    <col min="6654" max="6654" width="8.140625" style="817" customWidth="1"/>
    <col min="6655" max="6655" width="48.7109375" style="817" customWidth="1"/>
    <col min="6656" max="6656" width="7.7109375" style="817" customWidth="1"/>
    <col min="6657" max="6657" width="7.42578125" style="817" customWidth="1"/>
    <col min="6658" max="6658" width="6.85546875" style="817" customWidth="1"/>
    <col min="6659" max="6659" width="6.140625" style="817" customWidth="1"/>
    <col min="6660" max="6660" width="10" style="817" customWidth="1"/>
    <col min="6661" max="6661" width="8.140625" style="817" customWidth="1"/>
    <col min="6662" max="6662" width="9.5703125" style="817" customWidth="1"/>
    <col min="6663" max="6663" width="7.42578125" style="817" customWidth="1"/>
    <col min="6664" max="6664" width="8" style="817" customWidth="1"/>
    <col min="6665" max="6665" width="10" style="817" customWidth="1"/>
    <col min="6666" max="6908" width="9.140625" style="817"/>
    <col min="6909" max="6909" width="4.42578125" style="817" customWidth="1"/>
    <col min="6910" max="6910" width="8.140625" style="817" customWidth="1"/>
    <col min="6911" max="6911" width="48.7109375" style="817" customWidth="1"/>
    <col min="6912" max="6912" width="7.7109375" style="817" customWidth="1"/>
    <col min="6913" max="6913" width="7.42578125" style="817" customWidth="1"/>
    <col min="6914" max="6914" width="6.85546875" style="817" customWidth="1"/>
    <col min="6915" max="6915" width="6.140625" style="817" customWidth="1"/>
    <col min="6916" max="6916" width="10" style="817" customWidth="1"/>
    <col min="6917" max="6917" width="8.140625" style="817" customWidth="1"/>
    <col min="6918" max="6918" width="9.5703125" style="817" customWidth="1"/>
    <col min="6919" max="6919" width="7.42578125" style="817" customWidth="1"/>
    <col min="6920" max="6920" width="8" style="817" customWidth="1"/>
    <col min="6921" max="6921" width="10" style="817" customWidth="1"/>
    <col min="6922" max="7164" width="9.140625" style="817"/>
    <col min="7165" max="7165" width="4.42578125" style="817" customWidth="1"/>
    <col min="7166" max="7166" width="8.140625" style="817" customWidth="1"/>
    <col min="7167" max="7167" width="48.7109375" style="817" customWidth="1"/>
    <col min="7168" max="7168" width="7.7109375" style="817" customWidth="1"/>
    <col min="7169" max="7169" width="7.42578125" style="817" customWidth="1"/>
    <col min="7170" max="7170" width="6.85546875" style="817" customWidth="1"/>
    <col min="7171" max="7171" width="6.140625" style="817" customWidth="1"/>
    <col min="7172" max="7172" width="10" style="817" customWidth="1"/>
    <col min="7173" max="7173" width="8.140625" style="817" customWidth="1"/>
    <col min="7174" max="7174" width="9.5703125" style="817" customWidth="1"/>
    <col min="7175" max="7175" width="7.42578125" style="817" customWidth="1"/>
    <col min="7176" max="7176" width="8" style="817" customWidth="1"/>
    <col min="7177" max="7177" width="10" style="817" customWidth="1"/>
    <col min="7178" max="7420" width="9.140625" style="817"/>
    <col min="7421" max="7421" width="4.42578125" style="817" customWidth="1"/>
    <col min="7422" max="7422" width="8.140625" style="817" customWidth="1"/>
    <col min="7423" max="7423" width="48.7109375" style="817" customWidth="1"/>
    <col min="7424" max="7424" width="7.7109375" style="817" customWidth="1"/>
    <col min="7425" max="7425" width="7.42578125" style="817" customWidth="1"/>
    <col min="7426" max="7426" width="6.85546875" style="817" customWidth="1"/>
    <col min="7427" max="7427" width="6.140625" style="817" customWidth="1"/>
    <col min="7428" max="7428" width="10" style="817" customWidth="1"/>
    <col min="7429" max="7429" width="8.140625" style="817" customWidth="1"/>
    <col min="7430" max="7430" width="9.5703125" style="817" customWidth="1"/>
    <col min="7431" max="7431" width="7.42578125" style="817" customWidth="1"/>
    <col min="7432" max="7432" width="8" style="817" customWidth="1"/>
    <col min="7433" max="7433" width="10" style="817" customWidth="1"/>
    <col min="7434" max="7676" width="9.140625" style="817"/>
    <col min="7677" max="7677" width="4.42578125" style="817" customWidth="1"/>
    <col min="7678" max="7678" width="8.140625" style="817" customWidth="1"/>
    <col min="7679" max="7679" width="48.7109375" style="817" customWidth="1"/>
    <col min="7680" max="7680" width="7.7109375" style="817" customWidth="1"/>
    <col min="7681" max="7681" width="7.42578125" style="817" customWidth="1"/>
    <col min="7682" max="7682" width="6.85546875" style="817" customWidth="1"/>
    <col min="7683" max="7683" width="6.140625" style="817" customWidth="1"/>
    <col min="7684" max="7684" width="10" style="817" customWidth="1"/>
    <col min="7685" max="7685" width="8.140625" style="817" customWidth="1"/>
    <col min="7686" max="7686" width="9.5703125" style="817" customWidth="1"/>
    <col min="7687" max="7687" width="7.42578125" style="817" customWidth="1"/>
    <col min="7688" max="7688" width="8" style="817" customWidth="1"/>
    <col min="7689" max="7689" width="10" style="817" customWidth="1"/>
    <col min="7690" max="7932" width="9.140625" style="817"/>
    <col min="7933" max="7933" width="4.42578125" style="817" customWidth="1"/>
    <col min="7934" max="7934" width="8.140625" style="817" customWidth="1"/>
    <col min="7935" max="7935" width="48.7109375" style="817" customWidth="1"/>
    <col min="7936" max="7936" width="7.7109375" style="817" customWidth="1"/>
    <col min="7937" max="7937" width="7.42578125" style="817" customWidth="1"/>
    <col min="7938" max="7938" width="6.85546875" style="817" customWidth="1"/>
    <col min="7939" max="7939" width="6.140625" style="817" customWidth="1"/>
    <col min="7940" max="7940" width="10" style="817" customWidth="1"/>
    <col min="7941" max="7941" width="8.140625" style="817" customWidth="1"/>
    <col min="7942" max="7942" width="9.5703125" style="817" customWidth="1"/>
    <col min="7943" max="7943" width="7.42578125" style="817" customWidth="1"/>
    <col min="7944" max="7944" width="8" style="817" customWidth="1"/>
    <col min="7945" max="7945" width="10" style="817" customWidth="1"/>
    <col min="7946" max="8188" width="9.140625" style="817"/>
    <col min="8189" max="8189" width="4.42578125" style="817" customWidth="1"/>
    <col min="8190" max="8190" width="8.140625" style="817" customWidth="1"/>
    <col min="8191" max="8191" width="48.7109375" style="817" customWidth="1"/>
    <col min="8192" max="8192" width="7.7109375" style="817" customWidth="1"/>
    <col min="8193" max="8193" width="7.42578125" style="817" customWidth="1"/>
    <col min="8194" max="8194" width="6.85546875" style="817" customWidth="1"/>
    <col min="8195" max="8195" width="6.140625" style="817" customWidth="1"/>
    <col min="8196" max="8196" width="10" style="817" customWidth="1"/>
    <col min="8197" max="8197" width="8.140625" style="817" customWidth="1"/>
    <col min="8198" max="8198" width="9.5703125" style="817" customWidth="1"/>
    <col min="8199" max="8199" width="7.42578125" style="817" customWidth="1"/>
    <col min="8200" max="8200" width="8" style="817" customWidth="1"/>
    <col min="8201" max="8201" width="10" style="817" customWidth="1"/>
    <col min="8202" max="8444" width="9.140625" style="817"/>
    <col min="8445" max="8445" width="4.42578125" style="817" customWidth="1"/>
    <col min="8446" max="8446" width="8.140625" style="817" customWidth="1"/>
    <col min="8447" max="8447" width="48.7109375" style="817" customWidth="1"/>
    <col min="8448" max="8448" width="7.7109375" style="817" customWidth="1"/>
    <col min="8449" max="8449" width="7.42578125" style="817" customWidth="1"/>
    <col min="8450" max="8450" width="6.85546875" style="817" customWidth="1"/>
    <col min="8451" max="8451" width="6.140625" style="817" customWidth="1"/>
    <col min="8452" max="8452" width="10" style="817" customWidth="1"/>
    <col min="8453" max="8453" width="8.140625" style="817" customWidth="1"/>
    <col min="8454" max="8454" width="9.5703125" style="817" customWidth="1"/>
    <col min="8455" max="8455" width="7.42578125" style="817" customWidth="1"/>
    <col min="8456" max="8456" width="8" style="817" customWidth="1"/>
    <col min="8457" max="8457" width="10" style="817" customWidth="1"/>
    <col min="8458" max="8700" width="9.140625" style="817"/>
    <col min="8701" max="8701" width="4.42578125" style="817" customWidth="1"/>
    <col min="8702" max="8702" width="8.140625" style="817" customWidth="1"/>
    <col min="8703" max="8703" width="48.7109375" style="817" customWidth="1"/>
    <col min="8704" max="8704" width="7.7109375" style="817" customWidth="1"/>
    <col min="8705" max="8705" width="7.42578125" style="817" customWidth="1"/>
    <col min="8706" max="8706" width="6.85546875" style="817" customWidth="1"/>
    <col min="8707" max="8707" width="6.140625" style="817" customWidth="1"/>
    <col min="8708" max="8708" width="10" style="817" customWidth="1"/>
    <col min="8709" max="8709" width="8.140625" style="817" customWidth="1"/>
    <col min="8710" max="8710" width="9.5703125" style="817" customWidth="1"/>
    <col min="8711" max="8711" width="7.42578125" style="817" customWidth="1"/>
    <col min="8712" max="8712" width="8" style="817" customWidth="1"/>
    <col min="8713" max="8713" width="10" style="817" customWidth="1"/>
    <col min="8714" max="8956" width="9.140625" style="817"/>
    <col min="8957" max="8957" width="4.42578125" style="817" customWidth="1"/>
    <col min="8958" max="8958" width="8.140625" style="817" customWidth="1"/>
    <col min="8959" max="8959" width="48.7109375" style="817" customWidth="1"/>
    <col min="8960" max="8960" width="7.7109375" style="817" customWidth="1"/>
    <col min="8961" max="8961" width="7.42578125" style="817" customWidth="1"/>
    <col min="8962" max="8962" width="6.85546875" style="817" customWidth="1"/>
    <col min="8963" max="8963" width="6.140625" style="817" customWidth="1"/>
    <col min="8964" max="8964" width="10" style="817" customWidth="1"/>
    <col min="8965" max="8965" width="8.140625" style="817" customWidth="1"/>
    <col min="8966" max="8966" width="9.5703125" style="817" customWidth="1"/>
    <col min="8967" max="8967" width="7.42578125" style="817" customWidth="1"/>
    <col min="8968" max="8968" width="8" style="817" customWidth="1"/>
    <col min="8969" max="8969" width="10" style="817" customWidth="1"/>
    <col min="8970" max="9212" width="9.140625" style="817"/>
    <col min="9213" max="9213" width="4.42578125" style="817" customWidth="1"/>
    <col min="9214" max="9214" width="8.140625" style="817" customWidth="1"/>
    <col min="9215" max="9215" width="48.7109375" style="817" customWidth="1"/>
    <col min="9216" max="9216" width="7.7109375" style="817" customWidth="1"/>
    <col min="9217" max="9217" width="7.42578125" style="817" customWidth="1"/>
    <col min="9218" max="9218" width="6.85546875" style="817" customWidth="1"/>
    <col min="9219" max="9219" width="6.140625" style="817" customWidth="1"/>
    <col min="9220" max="9220" width="10" style="817" customWidth="1"/>
    <col min="9221" max="9221" width="8.140625" style="817" customWidth="1"/>
    <col min="9222" max="9222" width="9.5703125" style="817" customWidth="1"/>
    <col min="9223" max="9223" width="7.42578125" style="817" customWidth="1"/>
    <col min="9224" max="9224" width="8" style="817" customWidth="1"/>
    <col min="9225" max="9225" width="10" style="817" customWidth="1"/>
    <col min="9226" max="9468" width="9.140625" style="817"/>
    <col min="9469" max="9469" width="4.42578125" style="817" customWidth="1"/>
    <col min="9470" max="9470" width="8.140625" style="817" customWidth="1"/>
    <col min="9471" max="9471" width="48.7109375" style="817" customWidth="1"/>
    <col min="9472" max="9472" width="7.7109375" style="817" customWidth="1"/>
    <col min="9473" max="9473" width="7.42578125" style="817" customWidth="1"/>
    <col min="9474" max="9474" width="6.85546875" style="817" customWidth="1"/>
    <col min="9475" max="9475" width="6.140625" style="817" customWidth="1"/>
    <col min="9476" max="9476" width="10" style="817" customWidth="1"/>
    <col min="9477" max="9477" width="8.140625" style="817" customWidth="1"/>
    <col min="9478" max="9478" width="9.5703125" style="817" customWidth="1"/>
    <col min="9479" max="9479" width="7.42578125" style="817" customWidth="1"/>
    <col min="9480" max="9480" width="8" style="817" customWidth="1"/>
    <col min="9481" max="9481" width="10" style="817" customWidth="1"/>
    <col min="9482" max="9724" width="9.140625" style="817"/>
    <col min="9725" max="9725" width="4.42578125" style="817" customWidth="1"/>
    <col min="9726" max="9726" width="8.140625" style="817" customWidth="1"/>
    <col min="9727" max="9727" width="48.7109375" style="817" customWidth="1"/>
    <col min="9728" max="9728" width="7.7109375" style="817" customWidth="1"/>
    <col min="9729" max="9729" width="7.42578125" style="817" customWidth="1"/>
    <col min="9730" max="9730" width="6.85546875" style="817" customWidth="1"/>
    <col min="9731" max="9731" width="6.140625" style="817" customWidth="1"/>
    <col min="9732" max="9732" width="10" style="817" customWidth="1"/>
    <col min="9733" max="9733" width="8.140625" style="817" customWidth="1"/>
    <col min="9734" max="9734" width="9.5703125" style="817" customWidth="1"/>
    <col min="9735" max="9735" width="7.42578125" style="817" customWidth="1"/>
    <col min="9736" max="9736" width="8" style="817" customWidth="1"/>
    <col min="9737" max="9737" width="10" style="817" customWidth="1"/>
    <col min="9738" max="9980" width="9.140625" style="817"/>
    <col min="9981" max="9981" width="4.42578125" style="817" customWidth="1"/>
    <col min="9982" max="9982" width="8.140625" style="817" customWidth="1"/>
    <col min="9983" max="9983" width="48.7109375" style="817" customWidth="1"/>
    <col min="9984" max="9984" width="7.7109375" style="817" customWidth="1"/>
    <col min="9985" max="9985" width="7.42578125" style="817" customWidth="1"/>
    <col min="9986" max="9986" width="6.85546875" style="817" customWidth="1"/>
    <col min="9987" max="9987" width="6.140625" style="817" customWidth="1"/>
    <col min="9988" max="9988" width="10" style="817" customWidth="1"/>
    <col min="9989" max="9989" width="8.140625" style="817" customWidth="1"/>
    <col min="9990" max="9990" width="9.5703125" style="817" customWidth="1"/>
    <col min="9991" max="9991" width="7.42578125" style="817" customWidth="1"/>
    <col min="9992" max="9992" width="8" style="817" customWidth="1"/>
    <col min="9993" max="9993" width="10" style="817" customWidth="1"/>
    <col min="9994" max="10236" width="9.140625" style="817"/>
    <col min="10237" max="10237" width="4.42578125" style="817" customWidth="1"/>
    <col min="10238" max="10238" width="8.140625" style="817" customWidth="1"/>
    <col min="10239" max="10239" width="48.7109375" style="817" customWidth="1"/>
    <col min="10240" max="10240" width="7.7109375" style="817" customWidth="1"/>
    <col min="10241" max="10241" width="7.42578125" style="817" customWidth="1"/>
    <col min="10242" max="10242" width="6.85546875" style="817" customWidth="1"/>
    <col min="10243" max="10243" width="6.140625" style="817" customWidth="1"/>
    <col min="10244" max="10244" width="10" style="817" customWidth="1"/>
    <col min="10245" max="10245" width="8.140625" style="817" customWidth="1"/>
    <col min="10246" max="10246" width="9.5703125" style="817" customWidth="1"/>
    <col min="10247" max="10247" width="7.42578125" style="817" customWidth="1"/>
    <col min="10248" max="10248" width="8" style="817" customWidth="1"/>
    <col min="10249" max="10249" width="10" style="817" customWidth="1"/>
    <col min="10250" max="10492" width="9.140625" style="817"/>
    <col min="10493" max="10493" width="4.42578125" style="817" customWidth="1"/>
    <col min="10494" max="10494" width="8.140625" style="817" customWidth="1"/>
    <col min="10495" max="10495" width="48.7109375" style="817" customWidth="1"/>
    <col min="10496" max="10496" width="7.7109375" style="817" customWidth="1"/>
    <col min="10497" max="10497" width="7.42578125" style="817" customWidth="1"/>
    <col min="10498" max="10498" width="6.85546875" style="817" customWidth="1"/>
    <col min="10499" max="10499" width="6.140625" style="817" customWidth="1"/>
    <col min="10500" max="10500" width="10" style="817" customWidth="1"/>
    <col min="10501" max="10501" width="8.140625" style="817" customWidth="1"/>
    <col min="10502" max="10502" width="9.5703125" style="817" customWidth="1"/>
    <col min="10503" max="10503" width="7.42578125" style="817" customWidth="1"/>
    <col min="10504" max="10504" width="8" style="817" customWidth="1"/>
    <col min="10505" max="10505" width="10" style="817" customWidth="1"/>
    <col min="10506" max="10748" width="9.140625" style="817"/>
    <col min="10749" max="10749" width="4.42578125" style="817" customWidth="1"/>
    <col min="10750" max="10750" width="8.140625" style="817" customWidth="1"/>
    <col min="10751" max="10751" width="48.7109375" style="817" customWidth="1"/>
    <col min="10752" max="10752" width="7.7109375" style="817" customWidth="1"/>
    <col min="10753" max="10753" width="7.42578125" style="817" customWidth="1"/>
    <col min="10754" max="10754" width="6.85546875" style="817" customWidth="1"/>
    <col min="10755" max="10755" width="6.140625" style="817" customWidth="1"/>
    <col min="10756" max="10756" width="10" style="817" customWidth="1"/>
    <col min="10757" max="10757" width="8.140625" style="817" customWidth="1"/>
    <col min="10758" max="10758" width="9.5703125" style="817" customWidth="1"/>
    <col min="10759" max="10759" width="7.42578125" style="817" customWidth="1"/>
    <col min="10760" max="10760" width="8" style="817" customWidth="1"/>
    <col min="10761" max="10761" width="10" style="817" customWidth="1"/>
    <col min="10762" max="11004" width="9.140625" style="817"/>
    <col min="11005" max="11005" width="4.42578125" style="817" customWidth="1"/>
    <col min="11006" max="11006" width="8.140625" style="817" customWidth="1"/>
    <col min="11007" max="11007" width="48.7109375" style="817" customWidth="1"/>
    <col min="11008" max="11008" width="7.7109375" style="817" customWidth="1"/>
    <col min="11009" max="11009" width="7.42578125" style="817" customWidth="1"/>
    <col min="11010" max="11010" width="6.85546875" style="817" customWidth="1"/>
    <col min="11011" max="11011" width="6.140625" style="817" customWidth="1"/>
    <col min="11012" max="11012" width="10" style="817" customWidth="1"/>
    <col min="11013" max="11013" width="8.140625" style="817" customWidth="1"/>
    <col min="11014" max="11014" width="9.5703125" style="817" customWidth="1"/>
    <col min="11015" max="11015" width="7.42578125" style="817" customWidth="1"/>
    <col min="11016" max="11016" width="8" style="817" customWidth="1"/>
    <col min="11017" max="11017" width="10" style="817" customWidth="1"/>
    <col min="11018" max="11260" width="9.140625" style="817"/>
    <col min="11261" max="11261" width="4.42578125" style="817" customWidth="1"/>
    <col min="11262" max="11262" width="8.140625" style="817" customWidth="1"/>
    <col min="11263" max="11263" width="48.7109375" style="817" customWidth="1"/>
    <col min="11264" max="11264" width="7.7109375" style="817" customWidth="1"/>
    <col min="11265" max="11265" width="7.42578125" style="817" customWidth="1"/>
    <col min="11266" max="11266" width="6.85546875" style="817" customWidth="1"/>
    <col min="11267" max="11267" width="6.140625" style="817" customWidth="1"/>
    <col min="11268" max="11268" width="10" style="817" customWidth="1"/>
    <col min="11269" max="11269" width="8.140625" style="817" customWidth="1"/>
    <col min="11270" max="11270" width="9.5703125" style="817" customWidth="1"/>
    <col min="11271" max="11271" width="7.42578125" style="817" customWidth="1"/>
    <col min="11272" max="11272" width="8" style="817" customWidth="1"/>
    <col min="11273" max="11273" width="10" style="817" customWidth="1"/>
    <col min="11274" max="11516" width="9.140625" style="817"/>
    <col min="11517" max="11517" width="4.42578125" style="817" customWidth="1"/>
    <col min="11518" max="11518" width="8.140625" style="817" customWidth="1"/>
    <col min="11519" max="11519" width="48.7109375" style="817" customWidth="1"/>
    <col min="11520" max="11520" width="7.7109375" style="817" customWidth="1"/>
    <col min="11521" max="11521" width="7.42578125" style="817" customWidth="1"/>
    <col min="11522" max="11522" width="6.85546875" style="817" customWidth="1"/>
    <col min="11523" max="11523" width="6.140625" style="817" customWidth="1"/>
    <col min="11524" max="11524" width="10" style="817" customWidth="1"/>
    <col min="11525" max="11525" width="8.140625" style="817" customWidth="1"/>
    <col min="11526" max="11526" width="9.5703125" style="817" customWidth="1"/>
    <col min="11527" max="11527" width="7.42578125" style="817" customWidth="1"/>
    <col min="11528" max="11528" width="8" style="817" customWidth="1"/>
    <col min="11529" max="11529" width="10" style="817" customWidth="1"/>
    <col min="11530" max="11772" width="9.140625" style="817"/>
    <col min="11773" max="11773" width="4.42578125" style="817" customWidth="1"/>
    <col min="11774" max="11774" width="8.140625" style="817" customWidth="1"/>
    <col min="11775" max="11775" width="48.7109375" style="817" customWidth="1"/>
    <col min="11776" max="11776" width="7.7109375" style="817" customWidth="1"/>
    <col min="11777" max="11777" width="7.42578125" style="817" customWidth="1"/>
    <col min="11778" max="11778" width="6.85546875" style="817" customWidth="1"/>
    <col min="11779" max="11779" width="6.140625" style="817" customWidth="1"/>
    <col min="11780" max="11780" width="10" style="817" customWidth="1"/>
    <col min="11781" max="11781" width="8.140625" style="817" customWidth="1"/>
    <col min="11782" max="11782" width="9.5703125" style="817" customWidth="1"/>
    <col min="11783" max="11783" width="7.42578125" style="817" customWidth="1"/>
    <col min="11784" max="11784" width="8" style="817" customWidth="1"/>
    <col min="11785" max="11785" width="10" style="817" customWidth="1"/>
    <col min="11786" max="12028" width="9.140625" style="817"/>
    <col min="12029" max="12029" width="4.42578125" style="817" customWidth="1"/>
    <col min="12030" max="12030" width="8.140625" style="817" customWidth="1"/>
    <col min="12031" max="12031" width="48.7109375" style="817" customWidth="1"/>
    <col min="12032" max="12032" width="7.7109375" style="817" customWidth="1"/>
    <col min="12033" max="12033" width="7.42578125" style="817" customWidth="1"/>
    <col min="12034" max="12034" width="6.85546875" style="817" customWidth="1"/>
    <col min="12035" max="12035" width="6.140625" style="817" customWidth="1"/>
    <col min="12036" max="12036" width="10" style="817" customWidth="1"/>
    <col min="12037" max="12037" width="8.140625" style="817" customWidth="1"/>
    <col min="12038" max="12038" width="9.5703125" style="817" customWidth="1"/>
    <col min="12039" max="12039" width="7.42578125" style="817" customWidth="1"/>
    <col min="12040" max="12040" width="8" style="817" customWidth="1"/>
    <col min="12041" max="12041" width="10" style="817" customWidth="1"/>
    <col min="12042" max="12284" width="9.140625" style="817"/>
    <col min="12285" max="12285" width="4.42578125" style="817" customWidth="1"/>
    <col min="12286" max="12286" width="8.140625" style="817" customWidth="1"/>
    <col min="12287" max="12287" width="48.7109375" style="817" customWidth="1"/>
    <col min="12288" max="12288" width="7.7109375" style="817" customWidth="1"/>
    <col min="12289" max="12289" width="7.42578125" style="817" customWidth="1"/>
    <col min="12290" max="12290" width="6.85546875" style="817" customWidth="1"/>
    <col min="12291" max="12291" width="6.140625" style="817" customWidth="1"/>
    <col min="12292" max="12292" width="10" style="817" customWidth="1"/>
    <col min="12293" max="12293" width="8.140625" style="817" customWidth="1"/>
    <col min="12294" max="12294" width="9.5703125" style="817" customWidth="1"/>
    <col min="12295" max="12295" width="7.42578125" style="817" customWidth="1"/>
    <col min="12296" max="12296" width="8" style="817" customWidth="1"/>
    <col min="12297" max="12297" width="10" style="817" customWidth="1"/>
    <col min="12298" max="12540" width="9.140625" style="817"/>
    <col min="12541" max="12541" width="4.42578125" style="817" customWidth="1"/>
    <col min="12542" max="12542" width="8.140625" style="817" customWidth="1"/>
    <col min="12543" max="12543" width="48.7109375" style="817" customWidth="1"/>
    <col min="12544" max="12544" width="7.7109375" style="817" customWidth="1"/>
    <col min="12545" max="12545" width="7.42578125" style="817" customWidth="1"/>
    <col min="12546" max="12546" width="6.85546875" style="817" customWidth="1"/>
    <col min="12547" max="12547" width="6.140625" style="817" customWidth="1"/>
    <col min="12548" max="12548" width="10" style="817" customWidth="1"/>
    <col min="12549" max="12549" width="8.140625" style="817" customWidth="1"/>
    <col min="12550" max="12550" width="9.5703125" style="817" customWidth="1"/>
    <col min="12551" max="12551" width="7.42578125" style="817" customWidth="1"/>
    <col min="12552" max="12552" width="8" style="817" customWidth="1"/>
    <col min="12553" max="12553" width="10" style="817" customWidth="1"/>
    <col min="12554" max="12796" width="9.140625" style="817"/>
    <col min="12797" max="12797" width="4.42578125" style="817" customWidth="1"/>
    <col min="12798" max="12798" width="8.140625" style="817" customWidth="1"/>
    <col min="12799" max="12799" width="48.7109375" style="817" customWidth="1"/>
    <col min="12800" max="12800" width="7.7109375" style="817" customWidth="1"/>
    <col min="12801" max="12801" width="7.42578125" style="817" customWidth="1"/>
    <col min="12802" max="12802" width="6.85546875" style="817" customWidth="1"/>
    <col min="12803" max="12803" width="6.140625" style="817" customWidth="1"/>
    <col min="12804" max="12804" width="10" style="817" customWidth="1"/>
    <col min="12805" max="12805" width="8.140625" style="817" customWidth="1"/>
    <col min="12806" max="12806" width="9.5703125" style="817" customWidth="1"/>
    <col min="12807" max="12807" width="7.42578125" style="817" customWidth="1"/>
    <col min="12808" max="12808" width="8" style="817" customWidth="1"/>
    <col min="12809" max="12809" width="10" style="817" customWidth="1"/>
    <col min="12810" max="13052" width="9.140625" style="817"/>
    <col min="13053" max="13053" width="4.42578125" style="817" customWidth="1"/>
    <col min="13054" max="13054" width="8.140625" style="817" customWidth="1"/>
    <col min="13055" max="13055" width="48.7109375" style="817" customWidth="1"/>
    <col min="13056" max="13056" width="7.7109375" style="817" customWidth="1"/>
    <col min="13057" max="13057" width="7.42578125" style="817" customWidth="1"/>
    <col min="13058" max="13058" width="6.85546875" style="817" customWidth="1"/>
    <col min="13059" max="13059" width="6.140625" style="817" customWidth="1"/>
    <col min="13060" max="13060" width="10" style="817" customWidth="1"/>
    <col min="13061" max="13061" width="8.140625" style="817" customWidth="1"/>
    <col min="13062" max="13062" width="9.5703125" style="817" customWidth="1"/>
    <col min="13063" max="13063" width="7.42578125" style="817" customWidth="1"/>
    <col min="13064" max="13064" width="8" style="817" customWidth="1"/>
    <col min="13065" max="13065" width="10" style="817" customWidth="1"/>
    <col min="13066" max="13308" width="9.140625" style="817"/>
    <col min="13309" max="13309" width="4.42578125" style="817" customWidth="1"/>
    <col min="13310" max="13310" width="8.140625" style="817" customWidth="1"/>
    <col min="13311" max="13311" width="48.7109375" style="817" customWidth="1"/>
    <col min="13312" max="13312" width="7.7109375" style="817" customWidth="1"/>
    <col min="13313" max="13313" width="7.42578125" style="817" customWidth="1"/>
    <col min="13314" max="13314" width="6.85546875" style="817" customWidth="1"/>
    <col min="13315" max="13315" width="6.140625" style="817" customWidth="1"/>
    <col min="13316" max="13316" width="10" style="817" customWidth="1"/>
    <col min="13317" max="13317" width="8.140625" style="817" customWidth="1"/>
    <col min="13318" max="13318" width="9.5703125" style="817" customWidth="1"/>
    <col min="13319" max="13319" width="7.42578125" style="817" customWidth="1"/>
    <col min="13320" max="13320" width="8" style="817" customWidth="1"/>
    <col min="13321" max="13321" width="10" style="817" customWidth="1"/>
    <col min="13322" max="13564" width="9.140625" style="817"/>
    <col min="13565" max="13565" width="4.42578125" style="817" customWidth="1"/>
    <col min="13566" max="13566" width="8.140625" style="817" customWidth="1"/>
    <col min="13567" max="13567" width="48.7109375" style="817" customWidth="1"/>
    <col min="13568" max="13568" width="7.7109375" style="817" customWidth="1"/>
    <col min="13569" max="13569" width="7.42578125" style="817" customWidth="1"/>
    <col min="13570" max="13570" width="6.85546875" style="817" customWidth="1"/>
    <col min="13571" max="13571" width="6.140625" style="817" customWidth="1"/>
    <col min="13572" max="13572" width="10" style="817" customWidth="1"/>
    <col min="13573" max="13573" width="8.140625" style="817" customWidth="1"/>
    <col min="13574" max="13574" width="9.5703125" style="817" customWidth="1"/>
    <col min="13575" max="13575" width="7.42578125" style="817" customWidth="1"/>
    <col min="13576" max="13576" width="8" style="817" customWidth="1"/>
    <col min="13577" max="13577" width="10" style="817" customWidth="1"/>
    <col min="13578" max="13820" width="9.140625" style="817"/>
    <col min="13821" max="13821" width="4.42578125" style="817" customWidth="1"/>
    <col min="13822" max="13822" width="8.140625" style="817" customWidth="1"/>
    <col min="13823" max="13823" width="48.7109375" style="817" customWidth="1"/>
    <col min="13824" max="13824" width="7.7109375" style="817" customWidth="1"/>
    <col min="13825" max="13825" width="7.42578125" style="817" customWidth="1"/>
    <col min="13826" max="13826" width="6.85546875" style="817" customWidth="1"/>
    <col min="13827" max="13827" width="6.140625" style="817" customWidth="1"/>
    <col min="13828" max="13828" width="10" style="817" customWidth="1"/>
    <col min="13829" max="13829" width="8.140625" style="817" customWidth="1"/>
    <col min="13830" max="13830" width="9.5703125" style="817" customWidth="1"/>
    <col min="13831" max="13831" width="7.42578125" style="817" customWidth="1"/>
    <col min="13832" max="13832" width="8" style="817" customWidth="1"/>
    <col min="13833" max="13833" width="10" style="817" customWidth="1"/>
    <col min="13834" max="14076" width="9.140625" style="817"/>
    <col min="14077" max="14077" width="4.42578125" style="817" customWidth="1"/>
    <col min="14078" max="14078" width="8.140625" style="817" customWidth="1"/>
    <col min="14079" max="14079" width="48.7109375" style="817" customWidth="1"/>
    <col min="14080" max="14080" width="7.7109375" style="817" customWidth="1"/>
    <col min="14081" max="14081" width="7.42578125" style="817" customWidth="1"/>
    <col min="14082" max="14082" width="6.85546875" style="817" customWidth="1"/>
    <col min="14083" max="14083" width="6.140625" style="817" customWidth="1"/>
    <col min="14084" max="14084" width="10" style="817" customWidth="1"/>
    <col min="14085" max="14085" width="8.140625" style="817" customWidth="1"/>
    <col min="14086" max="14086" width="9.5703125" style="817" customWidth="1"/>
    <col min="14087" max="14087" width="7.42578125" style="817" customWidth="1"/>
    <col min="14088" max="14088" width="8" style="817" customWidth="1"/>
    <col min="14089" max="14089" width="10" style="817" customWidth="1"/>
    <col min="14090" max="14332" width="9.140625" style="817"/>
    <col min="14333" max="14333" width="4.42578125" style="817" customWidth="1"/>
    <col min="14334" max="14334" width="8.140625" style="817" customWidth="1"/>
    <col min="14335" max="14335" width="48.7109375" style="817" customWidth="1"/>
    <col min="14336" max="14336" width="7.7109375" style="817" customWidth="1"/>
    <col min="14337" max="14337" width="7.42578125" style="817" customWidth="1"/>
    <col min="14338" max="14338" width="6.85546875" style="817" customWidth="1"/>
    <col min="14339" max="14339" width="6.140625" style="817" customWidth="1"/>
    <col min="14340" max="14340" width="10" style="817" customWidth="1"/>
    <col min="14341" max="14341" width="8.140625" style="817" customWidth="1"/>
    <col min="14342" max="14342" width="9.5703125" style="817" customWidth="1"/>
    <col min="14343" max="14343" width="7.42578125" style="817" customWidth="1"/>
    <col min="14344" max="14344" width="8" style="817" customWidth="1"/>
    <col min="14345" max="14345" width="10" style="817" customWidth="1"/>
    <col min="14346" max="14588" width="9.140625" style="817"/>
    <col min="14589" max="14589" width="4.42578125" style="817" customWidth="1"/>
    <col min="14590" max="14590" width="8.140625" style="817" customWidth="1"/>
    <col min="14591" max="14591" width="48.7109375" style="817" customWidth="1"/>
    <col min="14592" max="14592" width="7.7109375" style="817" customWidth="1"/>
    <col min="14593" max="14593" width="7.42578125" style="817" customWidth="1"/>
    <col min="14594" max="14594" width="6.85546875" style="817" customWidth="1"/>
    <col min="14595" max="14595" width="6.140625" style="817" customWidth="1"/>
    <col min="14596" max="14596" width="10" style="817" customWidth="1"/>
    <col min="14597" max="14597" width="8.140625" style="817" customWidth="1"/>
    <col min="14598" max="14598" width="9.5703125" style="817" customWidth="1"/>
    <col min="14599" max="14599" width="7.42578125" style="817" customWidth="1"/>
    <col min="14600" max="14600" width="8" style="817" customWidth="1"/>
    <col min="14601" max="14601" width="10" style="817" customWidth="1"/>
    <col min="14602" max="14844" width="9.140625" style="817"/>
    <col min="14845" max="14845" width="4.42578125" style="817" customWidth="1"/>
    <col min="14846" max="14846" width="8.140625" style="817" customWidth="1"/>
    <col min="14847" max="14847" width="48.7109375" style="817" customWidth="1"/>
    <col min="14848" max="14848" width="7.7109375" style="817" customWidth="1"/>
    <col min="14849" max="14849" width="7.42578125" style="817" customWidth="1"/>
    <col min="14850" max="14850" width="6.85546875" style="817" customWidth="1"/>
    <col min="14851" max="14851" width="6.140625" style="817" customWidth="1"/>
    <col min="14852" max="14852" width="10" style="817" customWidth="1"/>
    <col min="14853" max="14853" width="8.140625" style="817" customWidth="1"/>
    <col min="14854" max="14854" width="9.5703125" style="817" customWidth="1"/>
    <col min="14855" max="14855" width="7.42578125" style="817" customWidth="1"/>
    <col min="14856" max="14856" width="8" style="817" customWidth="1"/>
    <col min="14857" max="14857" width="10" style="817" customWidth="1"/>
    <col min="14858" max="15100" width="9.140625" style="817"/>
    <col min="15101" max="15101" width="4.42578125" style="817" customWidth="1"/>
    <col min="15102" max="15102" width="8.140625" style="817" customWidth="1"/>
    <col min="15103" max="15103" width="48.7109375" style="817" customWidth="1"/>
    <col min="15104" max="15104" width="7.7109375" style="817" customWidth="1"/>
    <col min="15105" max="15105" width="7.42578125" style="817" customWidth="1"/>
    <col min="15106" max="15106" width="6.85546875" style="817" customWidth="1"/>
    <col min="15107" max="15107" width="6.140625" style="817" customWidth="1"/>
    <col min="15108" max="15108" width="10" style="817" customWidth="1"/>
    <col min="15109" max="15109" width="8.140625" style="817" customWidth="1"/>
    <col min="15110" max="15110" width="9.5703125" style="817" customWidth="1"/>
    <col min="15111" max="15111" width="7.42578125" style="817" customWidth="1"/>
    <col min="15112" max="15112" width="8" style="817" customWidth="1"/>
    <col min="15113" max="15113" width="10" style="817" customWidth="1"/>
    <col min="15114" max="15356" width="9.140625" style="817"/>
    <col min="15357" max="15357" width="4.42578125" style="817" customWidth="1"/>
    <col min="15358" max="15358" width="8.140625" style="817" customWidth="1"/>
    <col min="15359" max="15359" width="48.7109375" style="817" customWidth="1"/>
    <col min="15360" max="15360" width="7.7109375" style="817" customWidth="1"/>
    <col min="15361" max="15361" width="7.42578125" style="817" customWidth="1"/>
    <col min="15362" max="15362" width="6.85546875" style="817" customWidth="1"/>
    <col min="15363" max="15363" width="6.140625" style="817" customWidth="1"/>
    <col min="15364" max="15364" width="10" style="817" customWidth="1"/>
    <col min="15365" max="15365" width="8.140625" style="817" customWidth="1"/>
    <col min="15366" max="15366" width="9.5703125" style="817" customWidth="1"/>
    <col min="15367" max="15367" width="7.42578125" style="817" customWidth="1"/>
    <col min="15368" max="15368" width="8" style="817" customWidth="1"/>
    <col min="15369" max="15369" width="10" style="817" customWidth="1"/>
    <col min="15370" max="15612" width="9.140625" style="817"/>
    <col min="15613" max="15613" width="4.42578125" style="817" customWidth="1"/>
    <col min="15614" max="15614" width="8.140625" style="817" customWidth="1"/>
    <col min="15615" max="15615" width="48.7109375" style="817" customWidth="1"/>
    <col min="15616" max="15616" width="7.7109375" style="817" customWidth="1"/>
    <col min="15617" max="15617" width="7.42578125" style="817" customWidth="1"/>
    <col min="15618" max="15618" width="6.85546875" style="817" customWidth="1"/>
    <col min="15619" max="15619" width="6.140625" style="817" customWidth="1"/>
    <col min="15620" max="15620" width="10" style="817" customWidth="1"/>
    <col min="15621" max="15621" width="8.140625" style="817" customWidth="1"/>
    <col min="15622" max="15622" width="9.5703125" style="817" customWidth="1"/>
    <col min="15623" max="15623" width="7.42578125" style="817" customWidth="1"/>
    <col min="15624" max="15624" width="8" style="817" customWidth="1"/>
    <col min="15625" max="15625" width="10" style="817" customWidth="1"/>
    <col min="15626" max="15868" width="9.140625" style="817"/>
    <col min="15869" max="15869" width="4.42578125" style="817" customWidth="1"/>
    <col min="15870" max="15870" width="8.140625" style="817" customWidth="1"/>
    <col min="15871" max="15871" width="48.7109375" style="817" customWidth="1"/>
    <col min="15872" max="15872" width="7.7109375" style="817" customWidth="1"/>
    <col min="15873" max="15873" width="7.42578125" style="817" customWidth="1"/>
    <col min="15874" max="15874" width="6.85546875" style="817" customWidth="1"/>
    <col min="15875" max="15875" width="6.140625" style="817" customWidth="1"/>
    <col min="15876" max="15876" width="10" style="817" customWidth="1"/>
    <col min="15877" max="15877" width="8.140625" style="817" customWidth="1"/>
    <col min="15878" max="15878" width="9.5703125" style="817" customWidth="1"/>
    <col min="15879" max="15879" width="7.42578125" style="817" customWidth="1"/>
    <col min="15880" max="15880" width="8" style="817" customWidth="1"/>
    <col min="15881" max="15881" width="10" style="817" customWidth="1"/>
    <col min="15882" max="16124" width="9.140625" style="817"/>
    <col min="16125" max="16125" width="4.42578125" style="817" customWidth="1"/>
    <col min="16126" max="16126" width="8.140625" style="817" customWidth="1"/>
    <col min="16127" max="16127" width="48.7109375" style="817" customWidth="1"/>
    <col min="16128" max="16128" width="7.7109375" style="817" customWidth="1"/>
    <col min="16129" max="16129" width="7.42578125" style="817" customWidth="1"/>
    <col min="16130" max="16130" width="6.85546875" style="817" customWidth="1"/>
    <col min="16131" max="16131" width="6.140625" style="817" customWidth="1"/>
    <col min="16132" max="16132" width="10" style="817" customWidth="1"/>
    <col min="16133" max="16133" width="8.140625" style="817" customWidth="1"/>
    <col min="16134" max="16134" width="9.5703125" style="817" customWidth="1"/>
    <col min="16135" max="16135" width="7.42578125" style="817" customWidth="1"/>
    <col min="16136" max="16136" width="8" style="817" customWidth="1"/>
    <col min="16137" max="16137" width="10" style="817" customWidth="1"/>
    <col min="16138" max="16384" width="9.140625" style="817"/>
  </cols>
  <sheetData>
    <row r="1" spans="1:13" s="812" customFormat="1" ht="21" customHeight="1">
      <c r="A1" s="1500" t="s">
        <v>101</v>
      </c>
      <c r="B1" s="1500"/>
      <c r="C1" s="1500"/>
      <c r="D1" s="1500"/>
      <c r="E1" s="1500"/>
      <c r="F1" s="1500"/>
      <c r="G1" s="1500"/>
      <c r="H1" s="1500"/>
      <c r="I1" s="1500"/>
      <c r="J1" s="1500"/>
      <c r="K1" s="1500"/>
      <c r="L1" s="1500"/>
      <c r="M1" s="1500"/>
    </row>
    <row r="2" spans="1:13" s="813" customFormat="1" ht="21" customHeight="1">
      <c r="A2" s="1501" t="s">
        <v>774</v>
      </c>
      <c r="B2" s="1501"/>
      <c r="C2" s="1501"/>
      <c r="D2" s="1501"/>
      <c r="E2" s="1501"/>
      <c r="F2" s="1501"/>
      <c r="G2" s="1501"/>
      <c r="H2" s="1501"/>
      <c r="I2" s="1501"/>
      <c r="J2" s="1501"/>
      <c r="K2" s="1501"/>
      <c r="L2" s="1501"/>
      <c r="M2" s="1501"/>
    </row>
    <row r="3" spans="1:13" s="813" customFormat="1" ht="21">
      <c r="A3" s="1502" t="s">
        <v>463</v>
      </c>
      <c r="B3" s="1502"/>
      <c r="C3" s="1502"/>
      <c r="D3" s="1502"/>
      <c r="E3" s="1502"/>
      <c r="F3" s="1502"/>
      <c r="G3" s="1502"/>
      <c r="H3" s="1502"/>
      <c r="I3" s="1502"/>
      <c r="J3" s="1502"/>
      <c r="K3" s="1502"/>
      <c r="L3" s="1502"/>
      <c r="M3" s="1502"/>
    </row>
    <row r="4" spans="1:13" s="181" customFormat="1" ht="16.5">
      <c r="B4" s="814"/>
      <c r="D4" s="597"/>
      <c r="E4" s="182"/>
      <c r="F4" s="1503" t="s">
        <v>80</v>
      </c>
      <c r="G4" s="1503"/>
      <c r="H4" s="1503"/>
      <c r="I4" s="1503"/>
      <c r="J4" s="1503"/>
      <c r="K4" s="815">
        <f>M45/1000</f>
        <v>0</v>
      </c>
      <c r="L4" s="816" t="s">
        <v>79</v>
      </c>
      <c r="M4" s="817"/>
    </row>
    <row r="5" spans="1:13" s="181" customFormat="1" ht="16.5">
      <c r="B5" s="818"/>
      <c r="C5" s="598"/>
      <c r="D5" s="598"/>
      <c r="E5" s="599"/>
      <c r="F5" s="599"/>
      <c r="G5" s="599"/>
      <c r="H5" s="1504" t="s">
        <v>82</v>
      </c>
      <c r="I5" s="1504"/>
      <c r="J5" s="1504"/>
      <c r="K5" s="819">
        <f>H35/1000</f>
        <v>0</v>
      </c>
      <c r="L5" s="820" t="s">
        <v>79</v>
      </c>
      <c r="M5" s="817"/>
    </row>
    <row r="6" spans="1:13" s="821" customFormat="1" ht="13.5">
      <c r="A6" s="1507" t="s">
        <v>447</v>
      </c>
      <c r="B6" s="1507" t="s">
        <v>448</v>
      </c>
      <c r="C6" s="1508" t="s">
        <v>449</v>
      </c>
      <c r="D6" s="1507" t="s">
        <v>8</v>
      </c>
      <c r="E6" s="1510" t="s">
        <v>450</v>
      </c>
      <c r="F6" s="1511"/>
      <c r="G6" s="1505" t="s">
        <v>217</v>
      </c>
      <c r="H6" s="1505"/>
      <c r="I6" s="1506" t="s">
        <v>218</v>
      </c>
      <c r="J6" s="1506"/>
      <c r="K6" s="1505" t="s">
        <v>451</v>
      </c>
      <c r="L6" s="1505"/>
      <c r="M6" s="1506" t="s">
        <v>11</v>
      </c>
    </row>
    <row r="7" spans="1:13" s="821" customFormat="1" ht="54">
      <c r="A7" s="1507"/>
      <c r="B7" s="1507"/>
      <c r="C7" s="1509"/>
      <c r="D7" s="1507"/>
      <c r="E7" s="1297" t="s">
        <v>452</v>
      </c>
      <c r="F7" s="1297" t="s">
        <v>10</v>
      </c>
      <c r="G7" s="1295" t="s">
        <v>220</v>
      </c>
      <c r="H7" s="1296" t="s">
        <v>11</v>
      </c>
      <c r="I7" s="822" t="s">
        <v>220</v>
      </c>
      <c r="J7" s="1296" t="s">
        <v>11</v>
      </c>
      <c r="K7" s="1295" t="s">
        <v>220</v>
      </c>
      <c r="L7" s="1296" t="s">
        <v>11</v>
      </c>
      <c r="M7" s="1506"/>
    </row>
    <row r="8" spans="1:13" s="827" customFormat="1" ht="13.5">
      <c r="A8" s="823" t="s">
        <v>70</v>
      </c>
      <c r="B8" s="823">
        <v>2</v>
      </c>
      <c r="C8" s="823">
        <v>3</v>
      </c>
      <c r="D8" s="823">
        <v>4</v>
      </c>
      <c r="E8" s="823">
        <v>5</v>
      </c>
      <c r="F8" s="824">
        <v>6</v>
      </c>
      <c r="G8" s="824">
        <v>7</v>
      </c>
      <c r="H8" s="825">
        <v>8</v>
      </c>
      <c r="I8" s="826" t="s">
        <v>221</v>
      </c>
      <c r="J8" s="825">
        <v>10</v>
      </c>
      <c r="K8" s="824">
        <v>11</v>
      </c>
      <c r="L8" s="825">
        <v>12</v>
      </c>
      <c r="M8" s="825">
        <v>13</v>
      </c>
    </row>
    <row r="9" spans="1:13" ht="16.5">
      <c r="A9" s="829">
        <v>1</v>
      </c>
      <c r="B9" s="829" t="s">
        <v>486</v>
      </c>
      <c r="C9" s="828" t="s">
        <v>453</v>
      </c>
      <c r="D9" s="897" t="s">
        <v>454</v>
      </c>
      <c r="E9" s="915"/>
      <c r="F9" s="830">
        <v>1</v>
      </c>
      <c r="G9" s="832"/>
      <c r="H9" s="831"/>
      <c r="I9" s="833"/>
      <c r="J9" s="833"/>
      <c r="K9" s="831"/>
      <c r="L9" s="832"/>
      <c r="M9" s="831">
        <f>H10</f>
        <v>0</v>
      </c>
    </row>
    <row r="10" spans="1:13">
      <c r="A10" s="398"/>
      <c r="B10" s="398"/>
      <c r="C10" s="398" t="s">
        <v>12</v>
      </c>
      <c r="D10" s="898" t="s">
        <v>13</v>
      </c>
      <c r="E10" s="834">
        <v>2.99</v>
      </c>
      <c r="F10" s="835">
        <f>F9*E10</f>
        <v>2.99</v>
      </c>
      <c r="G10" s="835"/>
      <c r="H10" s="400">
        <f>F10*G10</f>
        <v>0</v>
      </c>
      <c r="I10" s="836"/>
      <c r="J10" s="836"/>
      <c r="K10" s="400"/>
      <c r="L10" s="401"/>
      <c r="M10" s="400">
        <f>H10</f>
        <v>0</v>
      </c>
    </row>
    <row r="11" spans="1:13" ht="31.5">
      <c r="A11" s="839">
        <v>2</v>
      </c>
      <c r="B11" s="892" t="s">
        <v>455</v>
      </c>
      <c r="C11" s="837" t="s">
        <v>487</v>
      </c>
      <c r="D11" s="838" t="s">
        <v>456</v>
      </c>
      <c r="E11" s="916"/>
      <c r="F11" s="905">
        <v>0.45</v>
      </c>
      <c r="G11" s="841"/>
      <c r="H11" s="840"/>
      <c r="I11" s="841"/>
      <c r="J11" s="840"/>
      <c r="K11" s="841"/>
      <c r="L11" s="840"/>
      <c r="M11" s="841">
        <f>SUM(M12:M13)</f>
        <v>0</v>
      </c>
    </row>
    <row r="12" spans="1:13">
      <c r="A12" s="842"/>
      <c r="B12" s="843"/>
      <c r="C12" s="842" t="s">
        <v>12</v>
      </c>
      <c r="D12" s="844" t="s">
        <v>13</v>
      </c>
      <c r="E12" s="842">
        <v>1.8</v>
      </c>
      <c r="F12" s="880">
        <f>F11*E12</f>
        <v>0.81</v>
      </c>
      <c r="G12" s="845"/>
      <c r="H12" s="846">
        <f>F12*G12</f>
        <v>0</v>
      </c>
      <c r="I12" s="845"/>
      <c r="J12" s="846"/>
      <c r="K12" s="845"/>
      <c r="L12" s="846"/>
      <c r="M12" s="845">
        <f>H12</f>
        <v>0</v>
      </c>
    </row>
    <row r="13" spans="1:13" ht="31.5">
      <c r="A13" s="847"/>
      <c r="B13" s="848" t="s">
        <v>488</v>
      </c>
      <c r="C13" s="847" t="s">
        <v>459</v>
      </c>
      <c r="D13" s="849" t="s">
        <v>457</v>
      </c>
      <c r="E13" s="847">
        <v>1.1000000000000001</v>
      </c>
      <c r="F13" s="850">
        <f>F11*E13</f>
        <v>0.49500000000000005</v>
      </c>
      <c r="G13" s="851"/>
      <c r="H13" s="852"/>
      <c r="I13" s="851"/>
      <c r="J13" s="852">
        <f>F13*I13</f>
        <v>0</v>
      </c>
      <c r="K13" s="851"/>
      <c r="L13" s="852"/>
      <c r="M13" s="851">
        <f>J13</f>
        <v>0</v>
      </c>
    </row>
    <row r="14" spans="1:13" ht="28.5">
      <c r="A14" s="829">
        <v>3</v>
      </c>
      <c r="B14" s="893" t="s">
        <v>460</v>
      </c>
      <c r="C14" s="828" t="s">
        <v>498</v>
      </c>
      <c r="D14" s="899" t="s">
        <v>255</v>
      </c>
      <c r="E14" s="853">
        <v>4</v>
      </c>
      <c r="F14" s="906"/>
      <c r="G14" s="831"/>
      <c r="H14" s="832"/>
      <c r="I14" s="831"/>
      <c r="J14" s="832"/>
      <c r="K14" s="831"/>
      <c r="L14" s="831"/>
      <c r="M14" s="831">
        <f>SUM(M15:M18)</f>
        <v>0</v>
      </c>
    </row>
    <row r="15" spans="1:13">
      <c r="A15" s="377"/>
      <c r="B15" s="377"/>
      <c r="C15" s="377" t="s">
        <v>12</v>
      </c>
      <c r="D15" s="385" t="s">
        <v>13</v>
      </c>
      <c r="E15" s="377">
        <v>0.11899999999999999</v>
      </c>
      <c r="F15" s="386">
        <f>E14*E15</f>
        <v>0.47599999999999998</v>
      </c>
      <c r="G15" s="388"/>
      <c r="H15" s="389">
        <f>G15*F15</f>
        <v>0</v>
      </c>
      <c r="I15" s="388"/>
      <c r="J15" s="389"/>
      <c r="K15" s="388"/>
      <c r="L15" s="388"/>
      <c r="M15" s="388">
        <f>H15</f>
        <v>0</v>
      </c>
    </row>
    <row r="16" spans="1:13">
      <c r="A16" s="377"/>
      <c r="B16" s="377"/>
      <c r="C16" s="385" t="s">
        <v>15</v>
      </c>
      <c r="D16" s="900" t="s">
        <v>16</v>
      </c>
      <c r="E16" s="377">
        <v>6.8000000000000005E-2</v>
      </c>
      <c r="F16" s="386">
        <f>E16*E14</f>
        <v>0.27200000000000002</v>
      </c>
      <c r="G16" s="388"/>
      <c r="H16" s="389"/>
      <c r="I16" s="388"/>
      <c r="J16" s="389"/>
      <c r="K16" s="388"/>
      <c r="L16" s="388">
        <f>K16*F16</f>
        <v>0</v>
      </c>
      <c r="M16" s="388">
        <f>L16</f>
        <v>0</v>
      </c>
    </row>
    <row r="17" spans="1:13" ht="29.25">
      <c r="A17" s="377"/>
      <c r="B17" s="286" t="s">
        <v>403</v>
      </c>
      <c r="C17" s="854" t="s">
        <v>499</v>
      </c>
      <c r="D17" s="900" t="s">
        <v>255</v>
      </c>
      <c r="E17" s="377">
        <v>1.01</v>
      </c>
      <c r="F17" s="386">
        <f>E17*E14</f>
        <v>4.04</v>
      </c>
      <c r="G17" s="388"/>
      <c r="H17" s="389"/>
      <c r="I17" s="388"/>
      <c r="J17" s="389">
        <f>I17*F17</f>
        <v>0</v>
      </c>
      <c r="K17" s="388"/>
      <c r="L17" s="388"/>
      <c r="M17" s="388">
        <f>J17</f>
        <v>0</v>
      </c>
    </row>
    <row r="18" spans="1:13">
      <c r="A18" s="398"/>
      <c r="B18" s="398"/>
      <c r="C18" s="399" t="s">
        <v>224</v>
      </c>
      <c r="D18" s="901" t="s">
        <v>16</v>
      </c>
      <c r="E18" s="398">
        <v>2E-3</v>
      </c>
      <c r="F18" s="907">
        <f>E18*E14</f>
        <v>8.0000000000000002E-3</v>
      </c>
      <c r="G18" s="400"/>
      <c r="H18" s="401"/>
      <c r="I18" s="400"/>
      <c r="J18" s="401">
        <f>I18*F18</f>
        <v>0</v>
      </c>
      <c r="K18" s="400"/>
      <c r="L18" s="400"/>
      <c r="M18" s="400">
        <f>J18</f>
        <v>0</v>
      </c>
    </row>
    <row r="19" spans="1:13" ht="31.5">
      <c r="A19" s="839">
        <v>4</v>
      </c>
      <c r="B19" s="892" t="s">
        <v>732</v>
      </c>
      <c r="C19" s="837" t="s">
        <v>461</v>
      </c>
      <c r="D19" s="838" t="s">
        <v>456</v>
      </c>
      <c r="E19" s="916"/>
      <c r="F19" s="905">
        <v>0.4</v>
      </c>
      <c r="G19" s="841"/>
      <c r="H19" s="840"/>
      <c r="I19" s="841"/>
      <c r="J19" s="840"/>
      <c r="K19" s="841"/>
      <c r="L19" s="840"/>
      <c r="M19" s="841">
        <f>SUM(M20:M21)</f>
        <v>0</v>
      </c>
    </row>
    <row r="20" spans="1:13">
      <c r="A20" s="842"/>
      <c r="B20" s="843"/>
      <c r="C20" s="842" t="s">
        <v>12</v>
      </c>
      <c r="D20" s="844" t="s">
        <v>13</v>
      </c>
      <c r="E20" s="842">
        <v>1.21</v>
      </c>
      <c r="F20" s="880">
        <f>F19*E20</f>
        <v>0.48399999999999999</v>
      </c>
      <c r="G20" s="845"/>
      <c r="H20" s="846">
        <f>F20*G20</f>
        <v>0</v>
      </c>
      <c r="I20" s="845"/>
      <c r="J20" s="846"/>
      <c r="K20" s="845"/>
      <c r="L20" s="846"/>
      <c r="M20" s="845">
        <f>H20</f>
        <v>0</v>
      </c>
    </row>
    <row r="21" spans="1:13" ht="18">
      <c r="A21" s="847"/>
      <c r="B21" s="855" t="s">
        <v>489</v>
      </c>
      <c r="C21" s="847" t="s">
        <v>462</v>
      </c>
      <c r="D21" s="849" t="s">
        <v>457</v>
      </c>
      <c r="E21" s="847">
        <v>1.1000000000000001</v>
      </c>
      <c r="F21" s="850">
        <f>F19*E21</f>
        <v>0.44000000000000006</v>
      </c>
      <c r="G21" s="851"/>
      <c r="H21" s="852"/>
      <c r="I21" s="851"/>
      <c r="J21" s="852">
        <f>F21*I21</f>
        <v>0</v>
      </c>
      <c r="K21" s="851"/>
      <c r="L21" s="852"/>
      <c r="M21" s="851">
        <f>J21</f>
        <v>0</v>
      </c>
    </row>
    <row r="22" spans="1:13" ht="27">
      <c r="A22" s="859">
        <v>5</v>
      </c>
      <c r="B22" s="894" t="s">
        <v>493</v>
      </c>
      <c r="C22" s="857" t="s">
        <v>495</v>
      </c>
      <c r="D22" s="858" t="s">
        <v>60</v>
      </c>
      <c r="E22" s="916"/>
      <c r="F22" s="908">
        <v>0.15</v>
      </c>
      <c r="G22" s="861"/>
      <c r="H22" s="860"/>
      <c r="I22" s="862"/>
      <c r="J22" s="860"/>
      <c r="K22" s="862"/>
      <c r="L22" s="860"/>
      <c r="M22" s="862">
        <f>M23+M24+M25+M26</f>
        <v>0</v>
      </c>
    </row>
    <row r="23" spans="1:13">
      <c r="A23" s="863"/>
      <c r="B23" s="864"/>
      <c r="C23" s="863" t="s">
        <v>12</v>
      </c>
      <c r="D23" s="902" t="s">
        <v>13</v>
      </c>
      <c r="E23" s="863">
        <v>1.37</v>
      </c>
      <c r="F23" s="909">
        <f>F22*E23</f>
        <v>0.20550000000000002</v>
      </c>
      <c r="G23" s="866"/>
      <c r="H23" s="867">
        <f>F23*G23</f>
        <v>0</v>
      </c>
      <c r="I23" s="866"/>
      <c r="J23" s="867"/>
      <c r="K23" s="866"/>
      <c r="L23" s="867"/>
      <c r="M23" s="866">
        <f>H23</f>
        <v>0</v>
      </c>
    </row>
    <row r="24" spans="1:13">
      <c r="A24" s="863"/>
      <c r="B24" s="868"/>
      <c r="C24" s="863" t="s">
        <v>15</v>
      </c>
      <c r="D24" s="865" t="s">
        <v>16</v>
      </c>
      <c r="E24" s="863">
        <v>0.28299999999999997</v>
      </c>
      <c r="F24" s="867">
        <f>F22*E24</f>
        <v>4.2449999999999995E-2</v>
      </c>
      <c r="G24" s="866"/>
      <c r="H24" s="867"/>
      <c r="I24" s="866"/>
      <c r="J24" s="867"/>
      <c r="K24" s="866"/>
      <c r="L24" s="867">
        <f>F24*K24</f>
        <v>0</v>
      </c>
      <c r="M24" s="866">
        <f>L24</f>
        <v>0</v>
      </c>
    </row>
    <row r="25" spans="1:13">
      <c r="A25" s="856"/>
      <c r="B25" s="869" t="s">
        <v>496</v>
      </c>
      <c r="C25" s="856" t="s">
        <v>494</v>
      </c>
      <c r="D25" s="870" t="s">
        <v>37</v>
      </c>
      <c r="E25" s="856">
        <v>1.02</v>
      </c>
      <c r="F25" s="871">
        <f>F22*E25</f>
        <v>0.153</v>
      </c>
      <c r="G25" s="872"/>
      <c r="H25" s="871"/>
      <c r="I25" s="872"/>
      <c r="J25" s="871">
        <f>F25*I25</f>
        <v>0</v>
      </c>
      <c r="K25" s="872"/>
      <c r="L25" s="871"/>
      <c r="M25" s="872">
        <f>J25</f>
        <v>0</v>
      </c>
    </row>
    <row r="26" spans="1:13">
      <c r="A26" s="873"/>
      <c r="B26" s="874"/>
      <c r="C26" s="873" t="s">
        <v>17</v>
      </c>
      <c r="D26" s="875" t="s">
        <v>16</v>
      </c>
      <c r="E26" s="873">
        <v>0.62</v>
      </c>
      <c r="F26" s="876">
        <f>F22*E26</f>
        <v>9.2999999999999999E-2</v>
      </c>
      <c r="G26" s="877"/>
      <c r="H26" s="876"/>
      <c r="I26" s="877"/>
      <c r="J26" s="876">
        <f>F26*I26</f>
        <v>0</v>
      </c>
      <c r="K26" s="877"/>
      <c r="L26" s="876"/>
      <c r="M26" s="877">
        <f>J26</f>
        <v>0</v>
      </c>
    </row>
    <row r="27" spans="1:13" ht="27">
      <c r="A27" s="36">
        <v>6</v>
      </c>
      <c r="B27" s="895" t="s">
        <v>492</v>
      </c>
      <c r="C27" s="36" t="s">
        <v>491</v>
      </c>
      <c r="D27" s="744" t="s">
        <v>490</v>
      </c>
      <c r="E27" s="916"/>
      <c r="F27" s="910">
        <v>1</v>
      </c>
      <c r="G27" s="128"/>
      <c r="H27" s="37"/>
      <c r="I27" s="148"/>
      <c r="J27" s="149"/>
      <c r="K27" s="128"/>
      <c r="L27" s="37"/>
      <c r="M27" s="37">
        <f>SUM(M28:M31)</f>
        <v>0</v>
      </c>
    </row>
    <row r="28" spans="1:13">
      <c r="A28" s="131"/>
      <c r="B28" s="147"/>
      <c r="C28" s="131" t="s">
        <v>293</v>
      </c>
      <c r="D28" s="748" t="s">
        <v>25</v>
      </c>
      <c r="E28" s="70">
        <v>16.8</v>
      </c>
      <c r="F28" s="93">
        <f>F27*E28</f>
        <v>16.8</v>
      </c>
      <c r="G28" s="107"/>
      <c r="H28" s="34">
        <f>F28*G28</f>
        <v>0</v>
      </c>
      <c r="I28" s="150"/>
      <c r="J28" s="151"/>
      <c r="K28" s="107"/>
      <c r="L28" s="34"/>
      <c r="M28" s="34">
        <f>J28+H28+L28</f>
        <v>0</v>
      </c>
    </row>
    <row r="29" spans="1:13">
      <c r="A29" s="131"/>
      <c r="B29" s="869" t="s">
        <v>497</v>
      </c>
      <c r="C29" s="131" t="s">
        <v>458</v>
      </c>
      <c r="D29" s="748" t="s">
        <v>255</v>
      </c>
      <c r="E29" s="70">
        <v>0.4</v>
      </c>
      <c r="F29" s="911">
        <f>F27*E29</f>
        <v>0.4</v>
      </c>
      <c r="G29" s="107"/>
      <c r="H29" s="34"/>
      <c r="I29" s="109"/>
      <c r="J29" s="34">
        <f>F29*I29</f>
        <v>0</v>
      </c>
      <c r="K29" s="107"/>
      <c r="L29" s="34"/>
      <c r="M29" s="34">
        <f>J29+H29+L29</f>
        <v>0</v>
      </c>
    </row>
    <row r="30" spans="1:13" ht="31.5">
      <c r="A30" s="842"/>
      <c r="B30" s="878" t="s">
        <v>488</v>
      </c>
      <c r="C30" s="842" t="s">
        <v>459</v>
      </c>
      <c r="D30" s="879" t="s">
        <v>457</v>
      </c>
      <c r="E30" s="842">
        <v>0.2</v>
      </c>
      <c r="F30" s="880">
        <f>E30*F27</f>
        <v>0.2</v>
      </c>
      <c r="G30" s="845"/>
      <c r="H30" s="846"/>
      <c r="I30" s="845"/>
      <c r="J30" s="846">
        <f>F30*I30</f>
        <v>0</v>
      </c>
      <c r="K30" s="845"/>
      <c r="L30" s="846"/>
      <c r="M30" s="845">
        <f>J30</f>
        <v>0</v>
      </c>
    </row>
    <row r="31" spans="1:13">
      <c r="A31" s="136"/>
      <c r="B31" s="881"/>
      <c r="C31" s="136" t="s">
        <v>296</v>
      </c>
      <c r="D31" s="882" t="s">
        <v>16</v>
      </c>
      <c r="E31" s="95">
        <v>1.08</v>
      </c>
      <c r="F31" s="912">
        <f>F27*E31</f>
        <v>1.08</v>
      </c>
      <c r="G31" s="132"/>
      <c r="H31" s="35"/>
      <c r="I31" s="136"/>
      <c r="J31" s="35">
        <f>F31*I31</f>
        <v>0</v>
      </c>
      <c r="K31" s="132"/>
      <c r="L31" s="35"/>
      <c r="M31" s="35">
        <f>J31+H31+L31</f>
        <v>0</v>
      </c>
    </row>
    <row r="32" spans="1:13" ht="31.5">
      <c r="A32" s="896" t="s">
        <v>84</v>
      </c>
      <c r="B32" s="670" t="s">
        <v>508</v>
      </c>
      <c r="C32" s="155" t="s">
        <v>509</v>
      </c>
      <c r="D32" s="903" t="s">
        <v>14</v>
      </c>
      <c r="E32" s="916"/>
      <c r="F32" s="913">
        <v>1.8</v>
      </c>
      <c r="G32" s="156"/>
      <c r="H32" s="156"/>
      <c r="I32" s="157"/>
      <c r="J32" s="156"/>
      <c r="K32" s="158"/>
      <c r="L32" s="35"/>
      <c r="M32" s="154">
        <f>M33</f>
        <v>0</v>
      </c>
    </row>
    <row r="33" spans="1:13">
      <c r="A33" s="883"/>
      <c r="B33" s="884"/>
      <c r="C33" s="885" t="s">
        <v>305</v>
      </c>
      <c r="D33" s="904" t="s">
        <v>25</v>
      </c>
      <c r="E33" s="158">
        <v>0.53400000000000003</v>
      </c>
      <c r="F33" s="914">
        <f>F32*E33</f>
        <v>0.96120000000000005</v>
      </c>
      <c r="G33" s="158"/>
      <c r="H33" s="158">
        <f>G33*F33</f>
        <v>0</v>
      </c>
      <c r="I33" s="159"/>
      <c r="J33" s="158"/>
      <c r="K33" s="158"/>
      <c r="L33" s="35"/>
      <c r="M33" s="35">
        <f>H33</f>
        <v>0</v>
      </c>
    </row>
    <row r="34" spans="1:13">
      <c r="A34" s="136">
        <v>8</v>
      </c>
      <c r="B34" s="688" t="s">
        <v>507</v>
      </c>
      <c r="C34" s="808" t="s">
        <v>506</v>
      </c>
      <c r="D34" s="886" t="s">
        <v>14</v>
      </c>
      <c r="E34" s="887">
        <v>1.8</v>
      </c>
      <c r="F34" s="152"/>
      <c r="G34" s="132"/>
      <c r="H34" s="35"/>
      <c r="I34" s="136"/>
      <c r="J34" s="35"/>
      <c r="K34" s="132"/>
      <c r="L34" s="35">
        <f>E34*K34</f>
        <v>0</v>
      </c>
      <c r="M34" s="154">
        <f>L34</f>
        <v>0</v>
      </c>
    </row>
    <row r="35" spans="1:13">
      <c r="A35" s="339"/>
      <c r="B35" s="339"/>
      <c r="C35" s="343" t="s">
        <v>78</v>
      </c>
      <c r="D35" s="339"/>
      <c r="E35" s="339"/>
      <c r="F35" s="341"/>
      <c r="G35" s="341"/>
      <c r="H35" s="342">
        <f>SUM(H9:H34)</f>
        <v>0</v>
      </c>
      <c r="I35" s="342"/>
      <c r="J35" s="342">
        <f>SUM(J9:J34)</f>
        <v>0</v>
      </c>
      <c r="K35" s="342"/>
      <c r="L35" s="342">
        <f>SUM(L9:L34)</f>
        <v>0</v>
      </c>
      <c r="M35" s="342">
        <f>L35+J35+H35</f>
        <v>0</v>
      </c>
    </row>
    <row r="36" spans="1:13">
      <c r="A36" s="339"/>
      <c r="B36" s="339"/>
      <c r="C36" s="339" t="s">
        <v>213</v>
      </c>
      <c r="D36" s="340">
        <v>0.03</v>
      </c>
      <c r="E36" s="339"/>
      <c r="F36" s="341"/>
      <c r="G36" s="341"/>
      <c r="H36" s="342"/>
      <c r="I36" s="342"/>
      <c r="J36" s="342"/>
      <c r="K36" s="342"/>
      <c r="L36" s="342"/>
      <c r="M36" s="342">
        <f>J35*D36</f>
        <v>0</v>
      </c>
    </row>
    <row r="37" spans="1:13">
      <c r="A37" s="339"/>
      <c r="B37" s="339"/>
      <c r="C37" s="343" t="s">
        <v>33</v>
      </c>
      <c r="D37" s="339"/>
      <c r="E37" s="339"/>
      <c r="F37" s="341"/>
      <c r="G37" s="341"/>
      <c r="H37" s="342"/>
      <c r="I37" s="342"/>
      <c r="J37" s="342"/>
      <c r="K37" s="342"/>
      <c r="L37" s="342"/>
      <c r="M37" s="342">
        <f>M36+M35</f>
        <v>0</v>
      </c>
    </row>
    <row r="38" spans="1:13">
      <c r="A38" s="339"/>
      <c r="B38" s="339"/>
      <c r="C38" s="417" t="s">
        <v>77</v>
      </c>
      <c r="D38" s="340">
        <v>0.1</v>
      </c>
      <c r="E38" s="340"/>
      <c r="F38" s="418"/>
      <c r="G38" s="418"/>
      <c r="H38" s="419"/>
      <c r="I38" s="419"/>
      <c r="J38" s="419"/>
      <c r="K38" s="419"/>
      <c r="L38" s="419"/>
      <c r="M38" s="342">
        <f>M37*D38</f>
        <v>0</v>
      </c>
    </row>
    <row r="39" spans="1:13">
      <c r="A39" s="339"/>
      <c r="B39" s="339"/>
      <c r="C39" s="420" t="s">
        <v>33</v>
      </c>
      <c r="D39" s="421"/>
      <c r="E39" s="421"/>
      <c r="F39" s="422"/>
      <c r="G39" s="422"/>
      <c r="H39" s="342"/>
      <c r="I39" s="342"/>
      <c r="J39" s="342"/>
      <c r="K39" s="342"/>
      <c r="L39" s="342"/>
      <c r="M39" s="342">
        <f>M38+M37</f>
        <v>0</v>
      </c>
    </row>
    <row r="40" spans="1:13">
      <c r="A40" s="423"/>
      <c r="B40" s="423"/>
      <c r="C40" s="417" t="s">
        <v>81</v>
      </c>
      <c r="D40" s="340">
        <v>0.08</v>
      </c>
      <c r="E40" s="424"/>
      <c r="F40" s="425"/>
      <c r="G40" s="425"/>
      <c r="H40" s="419"/>
      <c r="I40" s="419"/>
      <c r="J40" s="419"/>
      <c r="K40" s="419"/>
      <c r="L40" s="419"/>
      <c r="M40" s="342">
        <f>M39*D40</f>
        <v>0</v>
      </c>
    </row>
    <row r="41" spans="1:13">
      <c r="A41" s="339"/>
      <c r="B41" s="339"/>
      <c r="C41" s="420" t="s">
        <v>33</v>
      </c>
      <c r="D41" s="421"/>
      <c r="E41" s="421"/>
      <c r="F41" s="422"/>
      <c r="G41" s="422"/>
      <c r="H41" s="342"/>
      <c r="I41" s="342"/>
      <c r="J41" s="342"/>
      <c r="K41" s="342"/>
      <c r="L41" s="342"/>
      <c r="M41" s="342">
        <f>M40+M39</f>
        <v>0</v>
      </c>
    </row>
    <row r="42" spans="1:13">
      <c r="A42" s="339"/>
      <c r="B42" s="339"/>
      <c r="C42" s="417" t="s">
        <v>199</v>
      </c>
      <c r="D42" s="340">
        <v>0.03</v>
      </c>
      <c r="E42" s="340"/>
      <c r="F42" s="418"/>
      <c r="G42" s="418"/>
      <c r="H42" s="419"/>
      <c r="I42" s="419"/>
      <c r="J42" s="419"/>
      <c r="K42" s="419"/>
      <c r="L42" s="419"/>
      <c r="M42" s="342">
        <f>M41*D42</f>
        <v>0</v>
      </c>
    </row>
    <row r="43" spans="1:13">
      <c r="A43" s="339"/>
      <c r="B43" s="339"/>
      <c r="C43" s="420" t="s">
        <v>33</v>
      </c>
      <c r="D43" s="421"/>
      <c r="E43" s="421"/>
      <c r="F43" s="422"/>
      <c r="G43" s="422"/>
      <c r="H43" s="342"/>
      <c r="I43" s="342"/>
      <c r="J43" s="342"/>
      <c r="K43" s="342"/>
      <c r="L43" s="342"/>
      <c r="M43" s="342">
        <f>M42+M41</f>
        <v>0</v>
      </c>
    </row>
    <row r="44" spans="1:13">
      <c r="A44" s="423"/>
      <c r="B44" s="423"/>
      <c r="C44" s="417" t="s">
        <v>200</v>
      </c>
      <c r="D44" s="340">
        <v>0.18</v>
      </c>
      <c r="E44" s="424"/>
      <c r="F44" s="425"/>
      <c r="G44" s="425"/>
      <c r="H44" s="419"/>
      <c r="I44" s="419"/>
      <c r="J44" s="419"/>
      <c r="K44" s="419"/>
      <c r="L44" s="419"/>
      <c r="M44" s="342">
        <f>M43*D44</f>
        <v>0</v>
      </c>
    </row>
    <row r="45" spans="1:13">
      <c r="A45" s="339"/>
      <c r="B45" s="339"/>
      <c r="C45" s="420" t="s">
        <v>201</v>
      </c>
      <c r="D45" s="421"/>
      <c r="E45" s="421"/>
      <c r="F45" s="422"/>
      <c r="G45" s="422"/>
      <c r="H45" s="342"/>
      <c r="I45" s="342"/>
      <c r="J45" s="342"/>
      <c r="K45" s="342"/>
      <c r="L45" s="342"/>
      <c r="M45" s="342">
        <f>M44+M43</f>
        <v>0</v>
      </c>
    </row>
    <row r="46" spans="1:13">
      <c r="A46" s="428"/>
      <c r="B46" s="429"/>
      <c r="C46" s="201"/>
      <c r="D46" s="201"/>
      <c r="E46" s="201"/>
      <c r="F46" s="201"/>
      <c r="G46" s="201"/>
      <c r="H46" s="201"/>
      <c r="I46" s="201"/>
      <c r="J46" s="201"/>
      <c r="K46" s="201"/>
      <c r="L46" s="201"/>
      <c r="M46" s="201"/>
    </row>
    <row r="47" spans="1:13">
      <c r="A47" s="428"/>
      <c r="B47" s="1461" t="s">
        <v>779</v>
      </c>
      <c r="C47" s="1461"/>
      <c r="D47" s="201"/>
      <c r="E47" s="201"/>
      <c r="F47" s="201"/>
      <c r="G47" s="201"/>
      <c r="H47" s="201"/>
      <c r="I47" s="201"/>
      <c r="J47" s="201"/>
      <c r="K47" s="201"/>
      <c r="L47" s="201"/>
      <c r="M47" s="201"/>
    </row>
    <row r="48" spans="1:13" ht="30.75" customHeight="1">
      <c r="A48" s="181"/>
      <c r="B48" s="1462" t="s">
        <v>780</v>
      </c>
      <c r="C48" s="1462"/>
      <c r="D48" s="181"/>
      <c r="E48" s="181"/>
      <c r="F48" s="181"/>
      <c r="G48" s="181"/>
      <c r="H48" s="181"/>
      <c r="I48" s="181"/>
      <c r="J48" s="181"/>
      <c r="K48" s="181"/>
      <c r="L48" s="181"/>
      <c r="M48" s="596"/>
    </row>
    <row r="49" spans="1:13">
      <c r="A49" s="181"/>
      <c r="B49" s="181"/>
      <c r="C49" s="181"/>
      <c r="D49" s="181"/>
      <c r="E49" s="181"/>
      <c r="F49" s="181"/>
      <c r="G49" s="181"/>
      <c r="H49" s="181"/>
      <c r="I49" s="181"/>
      <c r="J49" s="181"/>
      <c r="K49" s="181"/>
      <c r="L49" s="181"/>
      <c r="M49" s="596"/>
    </row>
  </sheetData>
  <autoFilter ref="A8:M45" xr:uid="{CF13BFCF-5948-4E29-8432-458CE3F8F5DB}"/>
  <mergeCells count="16">
    <mergeCell ref="B47:C47"/>
    <mergeCell ref="B48:C48"/>
    <mergeCell ref="A1:M1"/>
    <mergeCell ref="A2:M2"/>
    <mergeCell ref="A3:M3"/>
    <mergeCell ref="F4:J4"/>
    <mergeCell ref="H5:J5"/>
    <mergeCell ref="K6:L6"/>
    <mergeCell ref="M6:M7"/>
    <mergeCell ref="A6:A7"/>
    <mergeCell ref="B6:B7"/>
    <mergeCell ref="C6:C7"/>
    <mergeCell ref="D6:D7"/>
    <mergeCell ref="E6:F6"/>
    <mergeCell ref="G6:H6"/>
    <mergeCell ref="I6:J6"/>
  </mergeCells>
  <pageMargins left="0.23622047244094491" right="0.23622047244094491" top="0.74803149606299213" bottom="0.74803149606299213" header="0.31496062992125984" footer="0.31496062992125984"/>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განმარტებითი ბარათი</vt:lpstr>
      <vt:lpstr>ნაკრები ხარჯთაღრიცხვა </vt:lpstr>
      <vt:lpstr>სამშენებლო სამშაოები</vt:lpstr>
      <vt:lpstr>შიდა-წყალკანალიზაცია</vt:lpstr>
      <vt:lpstr>ელექტრო-სამონტაჟო </vt:lpstr>
      <vt:lpstr>გათბობა</vt:lpstr>
      <vt:lpstr>ვენტილაცია-კონდიცირება</vt:lpstr>
      <vt:lpstr>სუსტი დენები</vt:lpstr>
      <vt:lpstr>გარე კანალიზაცია</vt:lpstr>
      <vt:lpstr>აკუსტიკა</vt:lpstr>
      <vt:lpstr>აკუსტიკა!Print_Area</vt:lpstr>
      <vt:lpstr>გათბობა!Print_Area</vt:lpstr>
      <vt:lpstr>'განმარტებითი ბარათი'!Print_Area</vt:lpstr>
      <vt:lpstr>'გარე კანალიზაცია'!Print_Area</vt:lpstr>
      <vt:lpstr>'ელექტრო-სამონტაჟო '!Print_Area</vt:lpstr>
      <vt:lpstr>'ვენტილაცია-კონდიცირება'!Print_Area</vt:lpstr>
      <vt:lpstr>'ნაკრები ხარჯთაღრიცხვა '!Print_Area</vt:lpstr>
      <vt:lpstr>'სამშენებლო სამშაოები'!Print_Area</vt:lpstr>
      <vt:lpstr>'სუსტი დენები'!Print_Area</vt:lpstr>
      <vt:lpstr>'შიდა-წყალკანალიზაცია'!Print_Area</vt:lpstr>
      <vt:lpstr>გათბობა!Print_Titles</vt:lpstr>
      <vt:lpstr>'გარე კანალიზაცია'!Print_Titles</vt:lpstr>
      <vt:lpstr>'ელექტრო-სამონტაჟო '!Print_Titles</vt:lpstr>
      <vt:lpstr>'ვენტილაცია-კონდიცირება'!Print_Titles</vt:lpstr>
      <vt:lpstr>'სამშენებლო სამშაოები'!Print_Titles</vt:lpstr>
      <vt:lpstr>'სუსტი დენები'!Print_Titles</vt:lpstr>
      <vt:lpstr>'შიდა-წყალკანალიზაცია'!Print_Titles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liana mekvabishvili</dc:creator>
  <cp:lastModifiedBy>Nodar Tsitskishvili</cp:lastModifiedBy>
  <cp:lastPrinted>2018-06-30T17:37:15Z</cp:lastPrinted>
  <dcterms:created xsi:type="dcterms:W3CDTF">2015-04-08T06:39:15Z</dcterms:created>
  <dcterms:modified xsi:type="dcterms:W3CDTF">2018-09-27T11:58:23Z</dcterms:modified>
</cp:coreProperties>
</file>