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9030" tabRatio="699"/>
  </bookViews>
  <sheets>
    <sheet name="Sheet2" sheetId="3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35" l="1"/>
  <c r="D49" i="35"/>
  <c r="D46" i="35"/>
  <c r="D45" i="35"/>
  <c r="D43" i="35"/>
  <c r="D42" i="35"/>
  <c r="D39" i="35"/>
  <c r="D38" i="35"/>
  <c r="D36" i="35"/>
  <c r="D35" i="35"/>
  <c r="D32" i="35"/>
  <c r="D31" i="35"/>
  <c r="D30" i="35"/>
  <c r="D28" i="35"/>
  <c r="D27" i="35"/>
  <c r="D24" i="35"/>
  <c r="D23" i="35"/>
  <c r="D21" i="35"/>
  <c r="D20" i="35"/>
  <c r="D17" i="35"/>
  <c r="D16" i="35"/>
  <c r="D14" i="35"/>
  <c r="D13" i="35"/>
  <c r="D10" i="35"/>
  <c r="D9" i="35"/>
  <c r="D8" i="35"/>
  <c r="D6" i="35"/>
  <c r="A1" i="35"/>
</calcChain>
</file>

<file path=xl/sharedStrings.xml><?xml version="1.0" encoding="utf-8"?>
<sst xmlns="http://schemas.openxmlformats.org/spreadsheetml/2006/main" count="91" uniqueCount="27">
  <si>
    <t>samuSaos dasaxeleba</t>
  </si>
  <si>
    <t>#</t>
  </si>
  <si>
    <t>m3</t>
  </si>
  <si>
    <t>raodenoba</t>
  </si>
  <si>
    <t>100 m3</t>
  </si>
  <si>
    <t>1000 m3</t>
  </si>
  <si>
    <t>ganz. 
erTeuli</t>
  </si>
  <si>
    <t>milxidis darCenili Riobis Sevseba Semotanili qviSa-xreSiT</t>
  </si>
  <si>
    <t xml:space="preserve">misakravi hidroizolaciis mowyoba </t>
  </si>
  <si>
    <t>100 m2</t>
  </si>
  <si>
    <t xml:space="preserve">Semoglesi hidroizolaciis mowyoba </t>
  </si>
  <si>
    <t xml:space="preserve"> milebis  qveda fenilebis mowyoba qviSa-xreSovani nareviT datkepvniT </t>
  </si>
  <si>
    <t>Tavi I saniaRvre arxis amowmenda 590 grZ.m</t>
  </si>
  <si>
    <t xml:space="preserve">Tavi VI #5 xidbogiris (d1000mm-iani) mowyoba </t>
  </si>
  <si>
    <t xml:space="preserve">Tavi V #4 xidbogiris (d1000mm-iani) mowyoba </t>
  </si>
  <si>
    <t xml:space="preserve">Tavi IV #3 xidbogiris (d1000mm-iani) mowyoba </t>
  </si>
  <si>
    <t xml:space="preserve">Tavi III #2 xidbogiris (d1000mm-iani) mowyoba </t>
  </si>
  <si>
    <t xml:space="preserve">Tavi II #1 xidbogiris (d1000mm-iani) mowyoba </t>
  </si>
  <si>
    <t xml:space="preserve">Tavi VII #6 xidbogiris (d1500mm-iani) mowyoba </t>
  </si>
  <si>
    <t>kalendaruli grafiki</t>
  </si>
  <si>
    <t>kalendaruli dReebi</t>
  </si>
  <si>
    <r>
      <t xml:space="preserve">saniaRvre arxis amowmenda  </t>
    </r>
    <r>
      <rPr>
        <sz val="8"/>
        <rFont val="Arial"/>
        <family val="2"/>
        <charset val="204"/>
      </rPr>
      <t xml:space="preserve">V=1,0 </t>
    </r>
    <r>
      <rPr>
        <sz val="8"/>
        <rFont val="AcadNusx"/>
      </rPr>
      <t>m</t>
    </r>
    <r>
      <rPr>
        <vertAlign val="superscript"/>
        <sz val="8"/>
        <rFont val="AcadNusx"/>
      </rPr>
      <t xml:space="preserve">3 </t>
    </r>
    <r>
      <rPr>
        <sz val="8"/>
        <rFont val="AcadNusx"/>
      </rPr>
      <t xml:space="preserve">eqskavatoriT gverdze miyriTa da adgilze gaSliT (zomiT </t>
    </r>
    <r>
      <rPr>
        <sz val="8"/>
        <rFont val="Sylfaen"/>
        <family val="1"/>
        <scheme val="major"/>
      </rPr>
      <t>L=590</t>
    </r>
    <r>
      <rPr>
        <sz val="8"/>
        <rFont val="AcadNusx"/>
      </rPr>
      <t xml:space="preserve">m </t>
    </r>
    <r>
      <rPr>
        <sz val="8"/>
        <rFont val="Sylfaen"/>
        <family val="1"/>
        <scheme val="major"/>
      </rPr>
      <t xml:space="preserve"> A=1.2/0.8</t>
    </r>
    <r>
      <rPr>
        <sz val="8"/>
        <rFont val="AcadNusx"/>
      </rPr>
      <t xml:space="preserve">m </t>
    </r>
    <r>
      <rPr>
        <sz val="8"/>
        <rFont val="Sylfaen"/>
        <family val="1"/>
        <scheme val="major"/>
      </rPr>
      <t xml:space="preserve"> H=0.7</t>
    </r>
    <r>
      <rPr>
        <sz val="8"/>
        <rFont val="AcadNusx"/>
      </rPr>
      <t>m</t>
    </r>
    <r>
      <rPr>
        <sz val="8"/>
        <rFont val="Sylfaen"/>
        <family val="1"/>
        <scheme val="major"/>
      </rPr>
      <t xml:space="preserve"> </t>
    </r>
    <r>
      <rPr>
        <sz val="8"/>
        <rFont val="AcadNusx"/>
      </rPr>
      <t>)</t>
    </r>
  </si>
  <si>
    <r>
      <t xml:space="preserve">dazianebuli </t>
    </r>
    <r>
      <rPr>
        <sz val="8"/>
        <rFont val="Sylfaen"/>
        <family val="1"/>
        <charset val="204"/>
        <scheme val="major"/>
      </rPr>
      <t>D</t>
    </r>
    <r>
      <rPr>
        <sz val="8"/>
        <rFont val="AcadNusx"/>
      </rPr>
      <t>-1000 mm rkinabetonis milis demontaJi</t>
    </r>
  </si>
  <si>
    <r>
      <rPr>
        <sz val="8"/>
        <rFont val="Sylfaen"/>
        <family val="1"/>
        <charset val="204"/>
        <scheme val="major"/>
      </rPr>
      <t>D</t>
    </r>
    <r>
      <rPr>
        <sz val="8"/>
        <rFont val="AcadNusx"/>
      </rPr>
      <t>-1000 mm rkinabetonis milis mowyoba</t>
    </r>
  </si>
  <si>
    <r>
      <t>rkina-betonis saTavisebis mowyoba,betoni B</t>
    </r>
    <r>
      <rPr>
        <sz val="8"/>
        <rFont val="Sylfaen"/>
        <family val="1"/>
        <charset val="204"/>
        <scheme val="major"/>
      </rPr>
      <t>B</t>
    </r>
    <r>
      <rPr>
        <sz val="8"/>
        <rFont val="AcadNusx"/>
      </rPr>
      <t>-25</t>
    </r>
  </si>
  <si>
    <r>
      <rPr>
        <sz val="8"/>
        <rFont val="Sylfaen"/>
        <family val="1"/>
        <charset val="204"/>
        <scheme val="major"/>
      </rPr>
      <t>D</t>
    </r>
    <r>
      <rPr>
        <sz val="8"/>
        <rFont val="AcadNusx"/>
      </rPr>
      <t>-1500mm rkinabetonis milis mowyoba</t>
    </r>
  </si>
  <si>
    <r>
      <t xml:space="preserve">rkina-betonis saTavisebis mowyoba,betoni </t>
    </r>
    <r>
      <rPr>
        <sz val="8"/>
        <rFont val="Sylfaen"/>
        <family val="1"/>
        <charset val="204"/>
        <scheme val="major"/>
      </rPr>
      <t>B</t>
    </r>
    <r>
      <rPr>
        <sz val="8"/>
        <rFont val="AcadNusx"/>
      </rPr>
      <t>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</si>
</sst>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0"/>
    <numFmt numFmtId="167" formatCode="0.000"/>
    <numFmt numFmtId="168" formatCode="0.00000"/>
    <numFmt numFmtId="170" formatCode="_-* #,##0.0000_-;\-* #,##0.0000_-;_-* &quot;-&quot;??_-;_-@_-"/>
    <numFmt numFmtId="171" formatCode="_-* #,##0.00_-;\-* #,##0.00_-;_-* &quot;-&quot;??_-;_-@_-"/>
  </numFmts>
  <fonts count="20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Sylfaen"/>
      <family val="2"/>
      <charset val="204"/>
      <scheme val="minor"/>
    </font>
    <font>
      <sz val="8"/>
      <name val="AcadNusx"/>
    </font>
    <font>
      <sz val="10"/>
      <name val="Arial Cyr"/>
      <charset val="1"/>
    </font>
    <font>
      <sz val="8"/>
      <color theme="1"/>
      <name val="AcadNusx"/>
    </font>
    <font>
      <sz val="9"/>
      <name val="AcadNusx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8"/>
      <color theme="1"/>
      <name val="Sylfaen"/>
      <family val="2"/>
      <scheme val="minor"/>
    </font>
    <font>
      <sz val="8"/>
      <color indexed="8"/>
      <name val="AcadNusx"/>
    </font>
    <font>
      <sz val="11"/>
      <color indexed="8"/>
      <name val="Calibri"/>
      <family val="2"/>
      <charset val="204"/>
    </font>
    <font>
      <sz val="8"/>
      <name val="Sylfaen"/>
      <family val="1"/>
      <charset val="204"/>
      <scheme val="major"/>
    </font>
    <font>
      <sz val="11"/>
      <color theme="1"/>
      <name val="AcadNusx"/>
    </font>
    <font>
      <sz val="5"/>
      <color theme="1"/>
      <name val="AcadNusx"/>
    </font>
    <font>
      <sz val="8"/>
      <name val="Arial"/>
      <family val="2"/>
      <charset val="204"/>
    </font>
    <font>
      <vertAlign val="superscript"/>
      <sz val="8"/>
      <name val="AcadNusx"/>
    </font>
    <font>
      <sz val="8"/>
      <name val="Sylfaen"/>
      <family val="1"/>
      <scheme val="major"/>
    </font>
    <font>
      <sz val="9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3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/>
    <xf numFmtId="0" fontId="19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0" fontId="4" fillId="3" borderId="1" xfId="5" applyFont="1" applyFill="1" applyBorder="1" applyAlignment="1">
      <alignment horizontal="center" vertical="center" wrapText="1"/>
    </xf>
    <xf numFmtId="0" fontId="4" fillId="3" borderId="1" xfId="5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71" fontId="4" fillId="3" borderId="1" xfId="7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170" fontId="4" fillId="3" borderId="1" xfId="8" applyNumberFormat="1" applyFont="1" applyFill="1" applyBorder="1" applyAlignment="1">
      <alignment vertical="center" wrapText="1"/>
    </xf>
    <xf numFmtId="171" fontId="4" fillId="3" borderId="1" xfId="8" applyNumberFormat="1" applyFont="1" applyFill="1" applyBorder="1" applyAlignment="1" applyProtection="1">
      <alignment horizontal="center" vertical="center" wrapText="1"/>
      <protection locked="0"/>
    </xf>
    <xf numFmtId="168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4" fillId="0" borderId="1" xfId="2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0">
    <cellStyle name="Normal 2" xfId="1"/>
    <cellStyle name="Normal 2 2" xfId="9"/>
    <cellStyle name="Normal 3" xfId="6"/>
    <cellStyle name="Обычный 2" xfId="2"/>
    <cellStyle name="Обычный 2 2" xfId="3"/>
    <cellStyle name="Обычный 3" xfId="5"/>
    <cellStyle name="მძიმე" xfId="7" builtinId="3"/>
    <cellStyle name="მძიმე 2" xfId="8"/>
    <cellStyle name="ჩვეულებრივი" xfId="0" builtinId="0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315;&#4304;&#4316;&#4329;&#4317;%20&#4322;&#4308;&#4316;&#4307;&#4308;&#4320;&#4312;%20%2393%201--.08,2018&#4332;\&#4334;&#4317;&#4305;&#4312;%20&#4309;&#4304;&#4319;&#4304;-&#4324;&#4328;&#4304;&#4309;&#4308;&#4314;&#4304;%20&#4321;&#4304;&#4316;&#4312;&#4304;&#4326;&#4309;&#4320;&#4308;\&#4325;.&#4334;&#4317;&#4305;&#4312;%20&#4309;&#4304;&#4319;&#4304;-&#4324;&#4328;&#4304;&#4309;&#4308;&#4314;&#4304;%20%20&#4321;&#4304;&#4316;&#4312;&#4304;&#4326;&#4309;&#4320;&#4308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სანიაღვრე"/>
      <sheetName val="კალენდ"/>
      <sheetName val="სამ.მოც.უწყისი"/>
      <sheetName val="სატენდ"/>
    </sheetNames>
    <sheetDataSet>
      <sheetData sheetId="0">
        <row r="1">
          <cell r="A1" t="str">
            <v xml:space="preserve">q.xobSi vaJa-fSavelas quCis mimdebare teritoriaze saniaRvre arxis amowmendis samuSaoebi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tabSelected="1" workbookViewId="0">
      <selection activeCell="BH19" sqref="BH19"/>
    </sheetView>
  </sheetViews>
  <sheetFormatPr defaultRowHeight="15"/>
  <cols>
    <col min="1" max="1" width="2.125" style="11" customWidth="1"/>
    <col min="2" max="2" width="34.875" style="11" customWidth="1"/>
    <col min="3" max="3" width="7.25" style="11" customWidth="1"/>
    <col min="4" max="4" width="8.25" style="11" customWidth="1"/>
    <col min="5" max="6" width="1.625" style="11" customWidth="1"/>
    <col min="7" max="54" width="1.625" customWidth="1"/>
  </cols>
  <sheetData>
    <row r="1" spans="1:54">
      <c r="A1" s="30" t="str">
        <f>[1]კრებსითი!A1</f>
        <v xml:space="preserve">q.xobSi vaJa-fSavelas quCis mimdebare teritoriaze saniaRvre arxis amowmendis samuSaoebi 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</row>
    <row r="2" spans="1:54" ht="15.7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54">
      <c r="A3" s="32" t="s">
        <v>1</v>
      </c>
      <c r="B3" s="32" t="s">
        <v>0</v>
      </c>
      <c r="C3" s="33" t="s">
        <v>6</v>
      </c>
      <c r="D3" s="34" t="s">
        <v>3</v>
      </c>
      <c r="E3" s="35" t="s">
        <v>20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7"/>
    </row>
    <row r="4" spans="1:54">
      <c r="A4" s="32"/>
      <c r="B4" s="32"/>
      <c r="C4" s="33"/>
      <c r="D4" s="34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>
        <v>22</v>
      </c>
      <c r="AA4" s="5">
        <v>23</v>
      </c>
      <c r="AB4" s="5">
        <v>24</v>
      </c>
      <c r="AC4" s="5">
        <v>25</v>
      </c>
      <c r="AD4" s="5">
        <v>26</v>
      </c>
      <c r="AE4" s="5">
        <v>27</v>
      </c>
      <c r="AF4" s="5">
        <v>28</v>
      </c>
      <c r="AG4" s="5">
        <v>29</v>
      </c>
      <c r="AH4" s="5">
        <v>30</v>
      </c>
      <c r="AI4" s="5">
        <v>31</v>
      </c>
      <c r="AJ4" s="5">
        <v>32</v>
      </c>
      <c r="AK4" s="5">
        <v>33</v>
      </c>
      <c r="AL4" s="5">
        <v>34</v>
      </c>
      <c r="AM4" s="5">
        <v>35</v>
      </c>
      <c r="AN4" s="5">
        <v>36</v>
      </c>
      <c r="AO4" s="5">
        <v>37</v>
      </c>
      <c r="AP4" s="5">
        <v>38</v>
      </c>
      <c r="AQ4" s="5">
        <v>39</v>
      </c>
      <c r="AR4" s="5">
        <v>40</v>
      </c>
      <c r="AS4" s="5">
        <v>41</v>
      </c>
      <c r="AT4" s="5">
        <v>42</v>
      </c>
      <c r="AU4" s="5">
        <v>43</v>
      </c>
      <c r="AV4" s="5">
        <v>44</v>
      </c>
      <c r="AW4" s="5">
        <v>45</v>
      </c>
      <c r="AX4" s="5">
        <v>46</v>
      </c>
      <c r="AY4" s="5">
        <v>47</v>
      </c>
      <c r="AZ4" s="5">
        <v>48</v>
      </c>
      <c r="BA4" s="5">
        <v>49</v>
      </c>
      <c r="BB4" s="5">
        <v>50</v>
      </c>
    </row>
    <row r="5" spans="1:54">
      <c r="A5" s="41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3"/>
    </row>
    <row r="6" spans="1:54" ht="35.25">
      <c r="A6" s="4">
        <v>1</v>
      </c>
      <c r="B6" s="3" t="s">
        <v>21</v>
      </c>
      <c r="C6" s="4" t="s">
        <v>5</v>
      </c>
      <c r="D6" s="6">
        <f>590*0.7*1/1000</f>
        <v>0.41299999999999998</v>
      </c>
      <c r="E6" s="12"/>
      <c r="F6" s="13"/>
      <c r="G6" s="14"/>
      <c r="H6" s="14"/>
      <c r="I6" s="14"/>
      <c r="J6" s="14"/>
      <c r="K6" s="14"/>
      <c r="L6" s="14"/>
      <c r="M6" s="14"/>
      <c r="N6" s="14"/>
      <c r="O6" s="14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>
      <c r="A7" s="44" t="s">
        <v>17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6"/>
    </row>
    <row r="8" spans="1:54" ht="22.5">
      <c r="A8" s="15">
        <v>1</v>
      </c>
      <c r="B8" s="16" t="s">
        <v>22</v>
      </c>
      <c r="C8" s="15" t="s">
        <v>2</v>
      </c>
      <c r="D8" s="17">
        <f>3*0.415</f>
        <v>1.2449999999999999</v>
      </c>
      <c r="E8" s="18"/>
      <c r="F8" s="1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4" ht="22.5">
      <c r="A9" s="15">
        <v>2</v>
      </c>
      <c r="B9" s="16" t="s">
        <v>11</v>
      </c>
      <c r="C9" s="20" t="s">
        <v>2</v>
      </c>
      <c r="D9" s="21">
        <f>2*3.5*0.2</f>
        <v>1.4000000000000001</v>
      </c>
      <c r="E9" s="18"/>
      <c r="F9" s="19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54">
      <c r="A10" s="15">
        <v>3</v>
      </c>
      <c r="B10" s="16" t="s">
        <v>23</v>
      </c>
      <c r="C10" s="15" t="s">
        <v>2</v>
      </c>
      <c r="D10" s="17">
        <f>3*0.415</f>
        <v>1.2449999999999999</v>
      </c>
      <c r="E10" s="18"/>
      <c r="F10" s="19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1:54" ht="22.5">
      <c r="A11" s="12">
        <v>4</v>
      </c>
      <c r="B11" s="22" t="s">
        <v>24</v>
      </c>
      <c r="C11" s="23" t="s">
        <v>4</v>
      </c>
      <c r="D11" s="18">
        <v>1.2800000000000001E-2</v>
      </c>
      <c r="E11" s="18"/>
      <c r="F11" s="19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>
      <c r="A12" s="12">
        <v>5</v>
      </c>
      <c r="B12" s="22" t="s">
        <v>8</v>
      </c>
      <c r="C12" s="23" t="s">
        <v>9</v>
      </c>
      <c r="D12" s="18">
        <v>0.1782</v>
      </c>
      <c r="E12" s="17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</row>
    <row r="13" spans="1:54">
      <c r="A13" s="12">
        <v>6</v>
      </c>
      <c r="B13" s="22" t="s">
        <v>10</v>
      </c>
      <c r="C13" s="23" t="s">
        <v>9</v>
      </c>
      <c r="D13" s="18">
        <f>D12</f>
        <v>0.1782</v>
      </c>
      <c r="E13" s="17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54" ht="22.5">
      <c r="A14" s="23">
        <v>6</v>
      </c>
      <c r="B14" s="26" t="s">
        <v>7</v>
      </c>
      <c r="C14" s="12" t="s">
        <v>4</v>
      </c>
      <c r="D14" s="27">
        <f>(3*2*0.2+1.2*0.5*2*3)/100</f>
        <v>4.8000000000000001E-2</v>
      </c>
      <c r="E14" s="28"/>
      <c r="F14" s="2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>
      <c r="A15" s="38" t="s">
        <v>16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40"/>
    </row>
    <row r="16" spans="1:54" ht="22.5">
      <c r="A16" s="15">
        <v>1</v>
      </c>
      <c r="B16" s="16" t="s">
        <v>11</v>
      </c>
      <c r="C16" s="20" t="s">
        <v>2</v>
      </c>
      <c r="D16" s="21">
        <f>2*3.5*0.2</f>
        <v>1.4000000000000001</v>
      </c>
      <c r="E16" s="18"/>
      <c r="F16" s="19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>
      <c r="A17" s="15">
        <v>2</v>
      </c>
      <c r="B17" s="16" t="s">
        <v>23</v>
      </c>
      <c r="C17" s="15" t="s">
        <v>2</v>
      </c>
      <c r="D17" s="17">
        <f>3*0.415</f>
        <v>1.2449999999999999</v>
      </c>
      <c r="E17" s="18"/>
      <c r="F17" s="19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ht="22.5">
      <c r="A18" s="12">
        <v>3</v>
      </c>
      <c r="B18" s="22" t="s">
        <v>24</v>
      </c>
      <c r="C18" s="23" t="s">
        <v>4</v>
      </c>
      <c r="D18" s="18">
        <v>1.2800000000000001E-2</v>
      </c>
      <c r="E18" s="18"/>
      <c r="F18" s="19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>
      <c r="A19" s="12">
        <v>4</v>
      </c>
      <c r="B19" s="22" t="s">
        <v>8</v>
      </c>
      <c r="C19" s="23" t="s">
        <v>9</v>
      </c>
      <c r="D19" s="18">
        <v>0.1782</v>
      </c>
      <c r="E19" s="17"/>
      <c r="F19" s="2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>
      <c r="A20" s="12">
        <v>5</v>
      </c>
      <c r="B20" s="22" t="s">
        <v>10</v>
      </c>
      <c r="C20" s="23" t="s">
        <v>9</v>
      </c>
      <c r="D20" s="18">
        <f>D19</f>
        <v>0.1782</v>
      </c>
      <c r="E20" s="17"/>
      <c r="F20" s="2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1:54" ht="22.5">
      <c r="A21" s="23">
        <v>6</v>
      </c>
      <c r="B21" s="26" t="s">
        <v>7</v>
      </c>
      <c r="C21" s="12" t="s">
        <v>4</v>
      </c>
      <c r="D21" s="27">
        <f>(3*2*0.2+1.2*0.5*2*3)/100</f>
        <v>4.8000000000000001E-2</v>
      </c>
      <c r="E21" s="28"/>
      <c r="F21" s="2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>
      <c r="A22" s="38" t="s">
        <v>15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/>
    </row>
    <row r="23" spans="1:54" ht="22.5">
      <c r="A23" s="15">
        <v>1</v>
      </c>
      <c r="B23" s="16" t="s">
        <v>11</v>
      </c>
      <c r="C23" s="20" t="s">
        <v>2</v>
      </c>
      <c r="D23" s="21">
        <f>2*3.5*0.2</f>
        <v>1.4000000000000001</v>
      </c>
      <c r="E23" s="18"/>
      <c r="F23" s="19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54">
      <c r="A24" s="15">
        <v>2</v>
      </c>
      <c r="B24" s="16" t="s">
        <v>23</v>
      </c>
      <c r="C24" s="15" t="s">
        <v>2</v>
      </c>
      <c r="D24" s="17">
        <f>3*0.415</f>
        <v>1.2449999999999999</v>
      </c>
      <c r="E24" s="18"/>
      <c r="F24" s="19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54" ht="22.5">
      <c r="A25" s="12">
        <v>3</v>
      </c>
      <c r="B25" s="22" t="s">
        <v>24</v>
      </c>
      <c r="C25" s="23" t="s">
        <v>4</v>
      </c>
      <c r="D25" s="18">
        <v>1.2800000000000001E-2</v>
      </c>
      <c r="E25" s="18"/>
      <c r="F25" s="19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</row>
    <row r="26" spans="1:54">
      <c r="A26" s="12">
        <v>4</v>
      </c>
      <c r="B26" s="22" t="s">
        <v>8</v>
      </c>
      <c r="C26" s="23" t="s">
        <v>9</v>
      </c>
      <c r="D26" s="18">
        <v>0.1782</v>
      </c>
      <c r="E26" s="17"/>
      <c r="F26" s="2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  <row r="27" spans="1:54">
      <c r="A27" s="12">
        <v>5</v>
      </c>
      <c r="B27" s="22" t="s">
        <v>10</v>
      </c>
      <c r="C27" s="23" t="s">
        <v>9</v>
      </c>
      <c r="D27" s="18">
        <f>D26</f>
        <v>0.1782</v>
      </c>
      <c r="E27" s="17"/>
      <c r="F27" s="2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</row>
    <row r="28" spans="1:54" ht="22.5">
      <c r="A28" s="23">
        <v>6</v>
      </c>
      <c r="B28" s="26" t="s">
        <v>7</v>
      </c>
      <c r="C28" s="12" t="s">
        <v>4</v>
      </c>
      <c r="D28" s="27">
        <f>(3*2*0.2+1.2*0.5*2*3)/100</f>
        <v>4.8000000000000001E-2</v>
      </c>
      <c r="E28" s="28"/>
      <c r="F28" s="2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</row>
    <row r="29" spans="1:54">
      <c r="A29" s="38" t="s">
        <v>14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/>
    </row>
    <row r="30" spans="1:54" ht="22.5">
      <c r="A30" s="15">
        <v>1</v>
      </c>
      <c r="B30" s="16" t="s">
        <v>22</v>
      </c>
      <c r="C30" s="15" t="s">
        <v>2</v>
      </c>
      <c r="D30" s="17">
        <f>3*0.415</f>
        <v>1.2449999999999999</v>
      </c>
      <c r="E30" s="18"/>
      <c r="F30" s="19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</row>
    <row r="31" spans="1:54" ht="22.5">
      <c r="A31" s="15">
        <v>2</v>
      </c>
      <c r="B31" s="16" t="s">
        <v>11</v>
      </c>
      <c r="C31" s="20" t="s">
        <v>2</v>
      </c>
      <c r="D31" s="21">
        <f>2*3.5*0.2</f>
        <v>1.4000000000000001</v>
      </c>
      <c r="E31" s="18"/>
      <c r="F31" s="19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</row>
    <row r="32" spans="1:54">
      <c r="A32" s="15">
        <v>3</v>
      </c>
      <c r="B32" s="16" t="s">
        <v>23</v>
      </c>
      <c r="C32" s="15" t="s">
        <v>2</v>
      </c>
      <c r="D32" s="17">
        <f>3*0.415</f>
        <v>1.2449999999999999</v>
      </c>
      <c r="E32" s="18"/>
      <c r="F32" s="19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</row>
    <row r="33" spans="1:54" ht="22.5">
      <c r="A33" s="12">
        <v>4</v>
      </c>
      <c r="B33" s="22" t="s">
        <v>24</v>
      </c>
      <c r="C33" s="23" t="s">
        <v>4</v>
      </c>
      <c r="D33" s="18">
        <v>1.2800000000000001E-2</v>
      </c>
      <c r="E33" s="18"/>
      <c r="F33" s="19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>
      <c r="A34" s="12">
        <v>5</v>
      </c>
      <c r="B34" s="22" t="s">
        <v>8</v>
      </c>
      <c r="C34" s="23" t="s">
        <v>9</v>
      </c>
      <c r="D34" s="18">
        <v>0.1782</v>
      </c>
      <c r="E34" s="17"/>
      <c r="F34" s="2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>
      <c r="A35" s="12">
        <v>6</v>
      </c>
      <c r="B35" s="22" t="s">
        <v>10</v>
      </c>
      <c r="C35" s="23" t="s">
        <v>9</v>
      </c>
      <c r="D35" s="18">
        <f>D34</f>
        <v>0.1782</v>
      </c>
      <c r="E35" s="17"/>
      <c r="F35" s="2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ht="22.5">
      <c r="A36" s="23">
        <v>7</v>
      </c>
      <c r="B36" s="26" t="s">
        <v>7</v>
      </c>
      <c r="C36" s="12" t="s">
        <v>4</v>
      </c>
      <c r="D36" s="27">
        <f>(3*2*0.2+1.2*0.5*2*3)/100</f>
        <v>4.8000000000000001E-2</v>
      </c>
      <c r="E36" s="28"/>
      <c r="F36" s="2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  <row r="37" spans="1:54">
      <c r="A37" s="38" t="s">
        <v>13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</row>
    <row r="38" spans="1:54" ht="22.5">
      <c r="A38" s="15">
        <v>1</v>
      </c>
      <c r="B38" s="16" t="s">
        <v>11</v>
      </c>
      <c r="C38" s="20" t="s">
        <v>2</v>
      </c>
      <c r="D38" s="21">
        <f>2*3.5*0.2</f>
        <v>1.4000000000000001</v>
      </c>
      <c r="E38" s="18"/>
      <c r="F38" s="19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</row>
    <row r="39" spans="1:54">
      <c r="A39" s="15">
        <v>2</v>
      </c>
      <c r="B39" s="16" t="s">
        <v>23</v>
      </c>
      <c r="C39" s="15" t="s">
        <v>2</v>
      </c>
      <c r="D39" s="17">
        <f>3*0.415</f>
        <v>1.2449999999999999</v>
      </c>
      <c r="E39" s="18"/>
      <c r="F39" s="19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</row>
    <row r="40" spans="1:54" ht="22.5">
      <c r="A40" s="12">
        <v>3</v>
      </c>
      <c r="B40" s="22" t="s">
        <v>24</v>
      </c>
      <c r="C40" s="23" t="s">
        <v>4</v>
      </c>
      <c r="D40" s="18">
        <v>1.2800000000000001E-2</v>
      </c>
      <c r="E40" s="18"/>
      <c r="F40" s="19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</row>
    <row r="41" spans="1:54">
      <c r="A41" s="12">
        <v>4</v>
      </c>
      <c r="B41" s="22" t="s">
        <v>8</v>
      </c>
      <c r="C41" s="23" t="s">
        <v>9</v>
      </c>
      <c r="D41" s="18">
        <v>0.1782</v>
      </c>
      <c r="E41" s="17"/>
      <c r="F41" s="2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</row>
    <row r="42" spans="1:54">
      <c r="A42" s="12">
        <v>5</v>
      </c>
      <c r="B42" s="22" t="s">
        <v>10</v>
      </c>
      <c r="C42" s="23" t="s">
        <v>9</v>
      </c>
      <c r="D42" s="18">
        <f>D41</f>
        <v>0.1782</v>
      </c>
      <c r="E42" s="17"/>
      <c r="F42" s="2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</row>
    <row r="43" spans="1:54" ht="22.5">
      <c r="A43" s="23">
        <v>6</v>
      </c>
      <c r="B43" s="26" t="s">
        <v>7</v>
      </c>
      <c r="C43" s="12" t="s">
        <v>4</v>
      </c>
      <c r="D43" s="27">
        <f>(3*2*0.2+1.2*0.5*2*3)/100</f>
        <v>4.8000000000000001E-2</v>
      </c>
      <c r="E43" s="28"/>
      <c r="F43" s="2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</row>
    <row r="44" spans="1:54">
      <c r="A44" s="38" t="s">
        <v>18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0"/>
    </row>
    <row r="45" spans="1:54" ht="22.5">
      <c r="A45" s="15">
        <v>1</v>
      </c>
      <c r="B45" s="16" t="s">
        <v>11</v>
      </c>
      <c r="C45" s="20" t="s">
        <v>2</v>
      </c>
      <c r="D45" s="21">
        <f>2*3.5*0.2</f>
        <v>1.4000000000000001</v>
      </c>
      <c r="E45" s="18"/>
      <c r="F45" s="19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</row>
    <row r="46" spans="1:54">
      <c r="A46" s="15">
        <v>2</v>
      </c>
      <c r="B46" s="16" t="s">
        <v>25</v>
      </c>
      <c r="C46" s="15" t="s">
        <v>2</v>
      </c>
      <c r="D46" s="17">
        <f>3*0.62</f>
        <v>1.8599999999999999</v>
      </c>
      <c r="E46" s="18"/>
      <c r="F46" s="19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</row>
    <row r="47" spans="1:54">
      <c r="A47" s="12">
        <v>3</v>
      </c>
      <c r="B47" s="22" t="s">
        <v>26</v>
      </c>
      <c r="C47" s="23" t="s">
        <v>4</v>
      </c>
      <c r="D47" s="29">
        <v>1.7489999999999999E-2</v>
      </c>
      <c r="E47" s="18"/>
      <c r="F47" s="19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</row>
    <row r="48" spans="1:54">
      <c r="A48" s="12">
        <v>4</v>
      </c>
      <c r="B48" s="22" t="s">
        <v>8</v>
      </c>
      <c r="C48" s="23" t="s">
        <v>9</v>
      </c>
      <c r="D48" s="18">
        <v>0.24099999999999999</v>
      </c>
      <c r="E48" s="17"/>
      <c r="F48" s="2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</row>
    <row r="49" spans="1:54">
      <c r="A49" s="12">
        <v>5</v>
      </c>
      <c r="B49" s="22" t="s">
        <v>10</v>
      </c>
      <c r="C49" s="23" t="s">
        <v>9</v>
      </c>
      <c r="D49" s="18">
        <f>D48</f>
        <v>0.24099999999999999</v>
      </c>
      <c r="E49" s="17"/>
      <c r="F49" s="2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22.5">
      <c r="A50" s="23">
        <v>6</v>
      </c>
      <c r="B50" s="26" t="s">
        <v>7</v>
      </c>
      <c r="C50" s="12" t="s">
        <v>4</v>
      </c>
      <c r="D50" s="27">
        <f>(3*2.5*0.2+1.5*0.5*2*3)/100</f>
        <v>0.06</v>
      </c>
      <c r="E50" s="28"/>
      <c r="F50" s="2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1:54">
      <c r="A51" s="1"/>
      <c r="B51" s="1"/>
      <c r="C51" s="1"/>
      <c r="D51" s="2"/>
      <c r="E51" s="1"/>
      <c r="F51" s="1"/>
    </row>
    <row r="52" spans="1:54">
      <c r="A52" s="1"/>
      <c r="B52" s="1"/>
      <c r="C52" s="1"/>
      <c r="D52" s="2"/>
      <c r="E52" s="1"/>
      <c r="F52" s="1"/>
    </row>
    <row r="53" spans="1:54">
      <c r="A53" s="1"/>
      <c r="B53" s="1"/>
      <c r="C53" s="1"/>
      <c r="D53" s="2"/>
      <c r="E53" s="1"/>
      <c r="F53" s="1"/>
    </row>
    <row r="54" spans="1:54">
      <c r="A54" s="1"/>
      <c r="B54" s="8"/>
      <c r="C54" s="9"/>
      <c r="D54" s="10"/>
      <c r="E54" s="1"/>
      <c r="F54" s="1"/>
    </row>
    <row r="55" spans="1:54">
      <c r="A55" s="1"/>
      <c r="B55" s="1"/>
      <c r="C55" s="1"/>
      <c r="D55" s="2"/>
      <c r="E55" s="1"/>
      <c r="F55" s="1"/>
    </row>
    <row r="56" spans="1:54">
      <c r="A56" s="1"/>
      <c r="B56" s="1"/>
      <c r="C56" s="1"/>
      <c r="D56" s="2"/>
      <c r="E56" s="1"/>
      <c r="F56" s="1"/>
    </row>
    <row r="57" spans="1:54">
      <c r="A57" s="1"/>
      <c r="B57" s="1"/>
      <c r="C57" s="1"/>
      <c r="D57" s="1"/>
      <c r="E57" s="1"/>
      <c r="F57" s="1"/>
    </row>
    <row r="58" spans="1:54">
      <c r="A58" s="1"/>
      <c r="B58" s="1"/>
      <c r="C58" s="1"/>
      <c r="D58" s="1"/>
      <c r="E58" s="1"/>
      <c r="F58" s="1"/>
    </row>
  </sheetData>
  <mergeCells count="14">
    <mergeCell ref="A44:BB44"/>
    <mergeCell ref="A5:BB5"/>
    <mergeCell ref="A7:BB7"/>
    <mergeCell ref="A15:BB15"/>
    <mergeCell ref="A22:BB22"/>
    <mergeCell ref="A29:BB29"/>
    <mergeCell ref="A37:BB37"/>
    <mergeCell ref="A1:BB1"/>
    <mergeCell ref="A2:BB2"/>
    <mergeCell ref="A3:A4"/>
    <mergeCell ref="B3:B4"/>
    <mergeCell ref="C3:C4"/>
    <mergeCell ref="D3:D4"/>
    <mergeCell ref="E3:B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2018-10-23T06:25:06Z</dcterms:modified>
</cp:coreProperties>
</file>