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ნაპირსამაგრების ხარჯთაღრიცხვ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s="1"/>
  <c r="M7" i="1" s="1"/>
  <c r="F28" i="1" l="1"/>
  <c r="H28" i="1" s="1"/>
  <c r="F33" i="1"/>
  <c r="F31" i="1"/>
  <c r="F30" i="1"/>
  <c r="J30" i="1" s="1"/>
  <c r="M30" i="1" s="1"/>
  <c r="H25" i="1"/>
  <c r="M25" i="1" s="1"/>
  <c r="F26" i="1"/>
  <c r="H26" i="1" s="1"/>
  <c r="M26" i="1" s="1"/>
  <c r="F24" i="1"/>
  <c r="H24" i="1" s="1"/>
  <c r="M24" i="1" s="1"/>
  <c r="H23" i="1"/>
  <c r="M23" i="1" s="1"/>
  <c r="H22" i="1"/>
  <c r="M22" i="1" s="1"/>
  <c r="F21" i="1"/>
  <c r="H21" i="1" s="1"/>
  <c r="F20" i="1"/>
  <c r="J20" i="1" s="1"/>
  <c r="F19" i="1"/>
  <c r="L19" i="1" s="1"/>
  <c r="F17" i="1"/>
  <c r="H17" i="1" s="1"/>
  <c r="M17" i="1" s="1"/>
  <c r="F16" i="1"/>
  <c r="H16" i="1" s="1"/>
  <c r="M16" i="1" s="1"/>
  <c r="F14" i="1"/>
  <c r="L14" i="1" s="1"/>
  <c r="M14" i="1" s="1"/>
  <c r="F13" i="1"/>
  <c r="J13" i="1" s="1"/>
  <c r="M13" i="1" s="1"/>
  <c r="F11" i="1"/>
  <c r="H11" i="1" s="1"/>
  <c r="F9" i="1"/>
  <c r="H9" i="1" s="1"/>
  <c r="J33" i="1" l="1"/>
  <c r="F32" i="1"/>
  <c r="J32" i="1" s="1"/>
  <c r="M32" i="1" s="1"/>
  <c r="J21" i="1"/>
  <c r="L21" i="1"/>
  <c r="H20" i="1"/>
  <c r="L28" i="1"/>
  <c r="J28" i="1"/>
  <c r="L33" i="1"/>
  <c r="J19" i="1"/>
  <c r="H19" i="1"/>
  <c r="L20" i="1"/>
  <c r="L11" i="1"/>
  <c r="J11" i="1"/>
  <c r="L9" i="1"/>
  <c r="J9" i="1"/>
  <c r="M33" i="1" l="1"/>
  <c r="L34" i="1"/>
  <c r="J34" i="1"/>
  <c r="M21" i="1"/>
  <c r="H34" i="1"/>
  <c r="M35" i="1" s="1"/>
  <c r="M28" i="1"/>
  <c r="M20" i="1"/>
  <c r="M9" i="1"/>
  <c r="M19" i="1"/>
  <c r="M11" i="1"/>
  <c r="M34" i="1" l="1"/>
  <c r="M36" i="1" s="1"/>
  <c r="M37" i="1" l="1"/>
  <c r="M38" i="1" s="1"/>
  <c r="M39" i="1" s="1"/>
  <c r="M40" i="1" s="1"/>
  <c r="M41" i="1" l="1"/>
  <c r="M42" i="1" s="1"/>
  <c r="M43" i="1" l="1"/>
  <c r="M44" i="1" s="1"/>
</calcChain>
</file>

<file path=xl/sharedStrings.xml><?xml version="1.0" encoding="utf-8"?>
<sst xmlns="http://schemas.openxmlformats.org/spreadsheetml/2006/main" count="96" uniqueCount="66">
  <si>
    <t>masala</t>
  </si>
  <si>
    <t>xelfasi</t>
  </si>
  <si>
    <t>1-80-3</t>
  </si>
  <si>
    <t>საბაზრო</t>
  </si>
  <si>
    <t>პროექტით</t>
  </si>
  <si>
    <t>ჯამი</t>
  </si>
  <si>
    <t>ზედნადები ხარჯები</t>
  </si>
  <si>
    <t>გეგმიური დაგროვება</t>
  </si>
  <si>
    <t xml:space="preserve">გაუთვალისწინებელი ხარჯები </t>
  </si>
  <si>
    <t>დ.ღ.გ.</t>
  </si>
  <si>
    <t>შრომის დანახარჯები</t>
  </si>
  <si>
    <t>#</t>
  </si>
  <si>
    <t>normativis nomeri da Sifri</t>
  </si>
  <si>
    <t>samuSaoebis da danaxarjebis dasaxeleba</t>
  </si>
  <si>
    <t>ganz. erT.</t>
  </si>
  <si>
    <t>raodenoba</t>
  </si>
  <si>
    <t>transporti (meqanizmebi)</t>
  </si>
  <si>
    <t>Rirebuleba</t>
  </si>
  <si>
    <t>ganz. erT-ze</t>
  </si>
  <si>
    <t>sul</t>
  </si>
  <si>
    <r>
      <t>m</t>
    </r>
    <r>
      <rPr>
        <b/>
        <vertAlign val="superscript"/>
        <sz val="10"/>
        <rFont val="AcadNusx"/>
      </rPr>
      <t>3</t>
    </r>
  </si>
  <si>
    <t>kac.sT</t>
  </si>
  <si>
    <t>sxva manqana</t>
  </si>
  <si>
    <t>lari</t>
  </si>
  <si>
    <t>1-81-3</t>
  </si>
  <si>
    <r>
      <t>მ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</si>
  <si>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</si>
  <si>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t>kac/sT</t>
  </si>
  <si>
    <t>ტ</t>
  </si>
  <si>
    <r>
      <t>m</t>
    </r>
    <r>
      <rPr>
        <vertAlign val="superscript"/>
        <sz val="10"/>
        <rFont val="AcadNusx"/>
      </rPr>
      <t>2</t>
    </r>
  </si>
  <si>
    <t>Sromis  danaxarjebi</t>
  </si>
  <si>
    <t>manqanebi</t>
  </si>
  <si>
    <t>sxva masalebi</t>
  </si>
  <si>
    <t>6.-16-5</t>
  </si>
  <si>
    <t xml:space="preserve">ficari  sisqiT 40mm </t>
  </si>
  <si>
    <t>_</t>
  </si>
  <si>
    <t>m3</t>
  </si>
  <si>
    <t>sxva masala</t>
  </si>
  <si>
    <t>gr.m</t>
  </si>
  <si>
    <t>t</t>
  </si>
  <si>
    <t xml:space="preserve">ხარჯთაღრიცხვა   </t>
  </si>
  <si>
    <t xml:space="preserve">გრუნტის უკუჩაყრა ხელით საძირკვლის უბეებში </t>
  </si>
  <si>
    <t xml:space="preserve">Sromis danaxarjebi  </t>
  </si>
  <si>
    <t xml:space="preserve">Sromis danaxarjebi </t>
  </si>
  <si>
    <r>
      <t>r</t>
    </r>
    <r>
      <rPr>
        <sz val="10"/>
        <rFont val="Times New Roman"/>
        <family val="1"/>
      </rPr>
      <t>21-87</t>
    </r>
  </si>
  <si>
    <t>Sromis danaxarjebi  1,85X2,1=3,89</t>
  </si>
  <si>
    <t>samSeneblo nagvis datvirTva xeliT a/m</t>
  </si>
  <si>
    <t>samSeneblo nagvis transportireba 5km-ze</t>
  </si>
  <si>
    <t>8-3-2</t>
  </si>
  <si>
    <t>masala:</t>
  </si>
  <si>
    <t>RorRi</t>
  </si>
  <si>
    <t>RorRis safuZvelis mowyoba saZirkvlis qveS</t>
  </si>
  <si>
    <r>
      <t xml:space="preserve">არმატურა </t>
    </r>
    <r>
      <rPr>
        <i/>
        <sz val="10"/>
        <rFont val="AcadNusx"/>
      </rPr>
      <t/>
    </r>
  </si>
  <si>
    <t>III ჯგუფის ყამირის დამუშავება ხელით საძირკველის მოსაწყობად (გათვალისწინებულია სარინელის მოწყობაც)</t>
  </si>
  <si>
    <t>სატრანსპორტო ხარჯები.</t>
  </si>
  <si>
    <r>
      <t xml:space="preserve"> m</t>
    </r>
    <r>
      <rPr>
        <b/>
        <vertAlign val="superscript"/>
        <sz val="10"/>
        <rFont val="AcadNusx"/>
      </rPr>
      <t>2</t>
    </r>
  </si>
  <si>
    <t>Sromis danaxarji</t>
  </si>
  <si>
    <t xml:space="preserve">ტერიტორიის გაწმენდა ბალახებისა და ბუჩქნარისაგან </t>
  </si>
  <si>
    <t xml:space="preserve">monoliTuri rk-betonis  saZirkvelis, sarinelisa da damcavi fenis mowyoba. </t>
  </si>
  <si>
    <t>sayalibe fanera  30%</t>
  </si>
  <si>
    <t>teritoriis gasufTaveba samSeneblo nagvisagan saavtomobilo gzaze gamotaniT manZili 30m</t>
  </si>
  <si>
    <t>სამშენებლო მასალების გადაზიდვა ხელით ობიექტზე  30მ მანძილზე</t>
  </si>
  <si>
    <r>
      <t>ბეტონი  B</t>
    </r>
    <r>
      <rPr>
        <sz val="10"/>
        <rFont val="Arial"/>
        <family val="2"/>
      </rPr>
      <t>B25 F200  W6</t>
    </r>
  </si>
  <si>
    <t>polipropilenis mili d=150mm</t>
  </si>
  <si>
    <t xml:space="preserve">q. borjomSi mesxeTis quCa #11-Si sayrdeni kedlis reabilitaciis </t>
  </si>
  <si>
    <t xml:space="preserve">პრეტენდენტი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</si>
</sst>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0"/>
    <numFmt numFmtId="167" formatCode="_(* #,##0.0_);_(* \(#,##0.0\);_(* &quot;-&quot;??_);_(@_)"/>
    <numFmt numFmtId="168" formatCode="_-* #,##0.00_р_._-;\-* #,##0.00_р_._-;_-* \-??_р_._-;_-@_-"/>
    <numFmt numFmtId="169" formatCode="_-* #,##0.0_р_._-;\-* #,##0.0_р_._-;_-* \-??_р_._-;_-@_-"/>
    <numFmt numFmtId="170" formatCode="0.000"/>
  </numFmts>
  <fonts count="28">
    <font>
      <sz val="11"/>
      <color theme="1"/>
      <name val="Calibri"/>
      <family val="2"/>
      <scheme val="minor"/>
    </font>
    <font>
      <sz val="10"/>
      <name val="Geo AcadNusx"/>
    </font>
    <font>
      <sz val="10"/>
      <name val="AcadNusx"/>
    </font>
    <font>
      <vertAlign val="superscript"/>
      <sz val="10"/>
      <name val="AcadNusx"/>
    </font>
    <font>
      <sz val="10"/>
      <color theme="1"/>
      <name val="AcadNusx"/>
    </font>
    <font>
      <b/>
      <sz val="10"/>
      <name val="AcadNusx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vertAlign val="superscript"/>
      <sz val="10"/>
      <name val="AcadNusx"/>
    </font>
    <font>
      <sz val="10"/>
      <name val="Arial"/>
      <family val="2"/>
      <charset val="204"/>
    </font>
    <font>
      <sz val="10"/>
      <color rgb="FF002060"/>
      <name val="AcadNusx"/>
    </font>
    <font>
      <sz val="10"/>
      <color theme="1"/>
      <name val="Avaza Mtavruli"/>
      <family val="2"/>
    </font>
    <font>
      <i/>
      <sz val="10"/>
      <name val="AcadNusx"/>
    </font>
    <font>
      <b/>
      <u/>
      <sz val="10"/>
      <name val="AcadNusx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b/>
      <sz val="10"/>
      <name val="AcadMtavr"/>
    </font>
    <font>
      <b/>
      <sz val="10"/>
      <name val="Sylfaen"/>
      <family val="1"/>
      <charset val="204"/>
    </font>
    <font>
      <b/>
      <i/>
      <sz val="12"/>
      <name val="AcadNusx"/>
    </font>
    <font>
      <sz val="9"/>
      <name val="AcadNusx"/>
    </font>
    <font>
      <b/>
      <sz val="9"/>
      <name val="AcadNusx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65" fontId="20" fillId="0" borderId="0" applyFont="0" applyFill="0" applyBorder="0" applyAlignment="0" applyProtection="0"/>
    <xf numFmtId="0" fontId="11" fillId="0" borderId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1" fillId="0" borderId="0"/>
    <xf numFmtId="9" fontId="22" fillId="0" borderId="0" applyFont="0" applyFill="0" applyBorder="0" applyAlignment="0" applyProtection="0"/>
    <xf numFmtId="0" fontId="13" fillId="0" borderId="0"/>
  </cellStyleXfs>
  <cellXfs count="17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3" borderId="1" xfId="1" applyNumberFormat="1" applyFont="1" applyFill="1" applyBorder="1" applyAlignment="1" applyProtection="1">
      <alignment horizontal="center" vertical="center" wrapText="1"/>
    </xf>
    <xf numFmtId="2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center" vertical="center" wrapText="1"/>
    </xf>
    <xf numFmtId="2" fontId="2" fillId="3" borderId="1" xfId="3" applyNumberFormat="1" applyFont="1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68" fontId="2" fillId="0" borderId="6" xfId="1" applyNumberFormat="1" applyFont="1" applyFill="1" applyBorder="1" applyAlignment="1" applyProtection="1">
      <alignment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168" fontId="2" fillId="0" borderId="7" xfId="1" applyNumberFormat="1" applyFont="1" applyFill="1" applyBorder="1" applyAlignment="1" applyProtection="1">
      <alignment vertical="center" wrapText="1"/>
    </xf>
    <xf numFmtId="168" fontId="2" fillId="0" borderId="7" xfId="1" applyNumberFormat="1" applyFont="1" applyFill="1" applyBorder="1" applyAlignment="1" applyProtection="1">
      <alignment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7" xfId="3" applyFont="1" applyFill="1" applyBorder="1" applyAlignment="1" applyProtection="1">
      <alignment horizontal="left" vertical="top" wrapText="1"/>
    </xf>
    <xf numFmtId="14" fontId="2" fillId="0" borderId="5" xfId="8" applyNumberFormat="1" applyFont="1" applyFill="1" applyBorder="1" applyAlignment="1">
      <alignment horizontal="center" wrapText="1"/>
    </xf>
    <xf numFmtId="0" fontId="2" fillId="0" borderId="5" xfId="8" applyFont="1" applyFill="1" applyBorder="1" applyAlignment="1">
      <alignment horizontal="left" vertical="center" wrapText="1"/>
    </xf>
    <xf numFmtId="0" fontId="2" fillId="0" borderId="5" xfId="8" applyFont="1" applyFill="1" applyBorder="1" applyAlignment="1">
      <alignment horizontal="center" vertical="center" wrapText="1"/>
    </xf>
    <xf numFmtId="2" fontId="2" fillId="0" borderId="5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center" wrapText="1"/>
    </xf>
    <xf numFmtId="0" fontId="2" fillId="0" borderId="4" xfId="8" applyFont="1" applyFill="1" applyBorder="1" applyAlignment="1">
      <alignment horizontal="center" vertical="center" wrapText="1"/>
    </xf>
    <xf numFmtId="168" fontId="2" fillId="0" borderId="5" xfId="1" applyNumberFormat="1" applyFont="1" applyFill="1" applyBorder="1" applyAlignment="1" applyProtection="1">
      <alignment vertical="center" wrapText="1"/>
    </xf>
    <xf numFmtId="168" fontId="2" fillId="0" borderId="5" xfId="1" applyNumberFormat="1" applyFont="1" applyFill="1" applyBorder="1" applyAlignment="1" applyProtection="1">
      <alignment vertical="top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4" xfId="8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top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/>
    </xf>
    <xf numFmtId="2" fontId="17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center" vertical="top" wrapText="1"/>
    </xf>
    <xf numFmtId="168" fontId="5" fillId="4" borderId="6" xfId="1" applyNumberFormat="1" applyFont="1" applyFill="1" applyBorder="1" applyAlignment="1" applyProtection="1">
      <alignment vertical="center" wrapText="1"/>
    </xf>
    <xf numFmtId="0" fontId="5" fillId="3" borderId="3" xfId="8" applyFont="1" applyFill="1" applyBorder="1" applyAlignment="1">
      <alignment horizontal="center" vertical="center" wrapText="1"/>
    </xf>
    <xf numFmtId="0" fontId="2" fillId="3" borderId="5" xfId="8" applyFont="1" applyFill="1" applyBorder="1" applyAlignment="1">
      <alignment horizontal="center" vertical="center" wrapText="1"/>
    </xf>
    <xf numFmtId="14" fontId="2" fillId="3" borderId="5" xfId="8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169" fontId="2" fillId="0" borderId="5" xfId="1" applyNumberFormat="1" applyFont="1" applyFill="1" applyBorder="1" applyAlignment="1" applyProtection="1">
      <alignment vertical="top" wrapText="1"/>
    </xf>
    <xf numFmtId="0" fontId="2" fillId="3" borderId="1" xfId="3" applyFont="1" applyFill="1" applyBorder="1" applyAlignment="1" applyProtection="1">
      <alignment horizontal="left" vertical="center" wrapText="1"/>
    </xf>
    <xf numFmtId="164" fontId="5" fillId="3" borderId="1" xfId="1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 applyProtection="1">
      <alignment horizontal="center" vertical="center" wrapText="1"/>
    </xf>
    <xf numFmtId="0" fontId="2" fillId="3" borderId="5" xfId="8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4" fontId="2" fillId="3" borderId="5" xfId="8" applyNumberFormat="1" applyFont="1" applyFill="1" applyBorder="1" applyAlignment="1">
      <alignment horizontal="center" vertical="center" wrapText="1"/>
    </xf>
    <xf numFmtId="0" fontId="2" fillId="3" borderId="5" xfId="16" applyFont="1" applyFill="1" applyBorder="1" applyAlignment="1">
      <alignment horizontal="center" vertical="center" wrapText="1"/>
    </xf>
    <xf numFmtId="0" fontId="5" fillId="3" borderId="5" xfId="16" applyFont="1" applyFill="1" applyBorder="1" applyAlignment="1">
      <alignment horizontal="center" vertical="center" wrapText="1"/>
    </xf>
    <xf numFmtId="2" fontId="2" fillId="3" borderId="5" xfId="16" applyNumberFormat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1" fontId="26" fillId="3" borderId="5" xfId="0" applyNumberFormat="1" applyFont="1" applyFill="1" applyBorder="1" applyAlignment="1">
      <alignment horizontal="center" vertical="center" wrapText="1"/>
    </xf>
    <xf numFmtId="165" fontId="26" fillId="3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70" fontId="2" fillId="3" borderId="5" xfId="8" applyNumberFormat="1" applyFont="1" applyFill="1" applyBorder="1" applyAlignment="1">
      <alignment horizontal="center"/>
    </xf>
    <xf numFmtId="0" fontId="0" fillId="0" borderId="4" xfId="0" applyBorder="1"/>
    <xf numFmtId="0" fontId="21" fillId="0" borderId="3" xfId="3" quotePrefix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9" fontId="24" fillId="5" borderId="1" xfId="0" applyNumberFormat="1" applyFont="1" applyFill="1" applyBorder="1" applyAlignment="1">
      <alignment horizontal="center" vertical="center" wrapText="1"/>
    </xf>
    <xf numFmtId="9" fontId="9" fillId="5" borderId="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3" borderId="22" xfId="16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27" fillId="3" borderId="22" xfId="0" applyNumberFormat="1" applyFont="1" applyFill="1" applyBorder="1" applyAlignment="1">
      <alignment horizontal="center" vertical="center" wrapText="1"/>
    </xf>
    <xf numFmtId="1" fontId="26" fillId="3" borderId="22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164" fontId="2" fillId="3" borderId="24" xfId="1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8" fontId="2" fillId="0" borderId="30" xfId="1" applyNumberFormat="1" applyFont="1" applyFill="1" applyBorder="1" applyAlignment="1" applyProtection="1">
      <alignment vertical="top" wrapText="1"/>
    </xf>
    <xf numFmtId="168" fontId="2" fillId="0" borderId="32" xfId="1" applyNumberFormat="1" applyFont="1" applyFill="1" applyBorder="1" applyAlignment="1" applyProtection="1">
      <alignment vertical="top" wrapText="1"/>
    </xf>
    <xf numFmtId="2" fontId="2" fillId="3" borderId="26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168" fontId="2" fillId="0" borderId="24" xfId="1" applyNumberFormat="1" applyFont="1" applyFill="1" applyBorder="1" applyAlignment="1" applyProtection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2" fontId="2" fillId="0" borderId="34" xfId="1" applyNumberFormat="1" applyFont="1" applyFill="1" applyBorder="1" applyAlignment="1" applyProtection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2" fontId="24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0" fontId="2" fillId="0" borderId="25" xfId="3" applyFont="1" applyFill="1" applyBorder="1" applyAlignment="1" applyProtection="1">
      <alignment horizontal="center" vertical="center" wrapText="1"/>
    </xf>
    <xf numFmtId="0" fontId="5" fillId="3" borderId="3" xfId="3" applyFont="1" applyFill="1" applyBorder="1" applyAlignment="1" applyProtection="1">
      <alignment horizontal="left" vertical="center" wrapText="1"/>
    </xf>
    <xf numFmtId="0" fontId="5" fillId="3" borderId="3" xfId="3" applyFont="1" applyFill="1" applyBorder="1" applyAlignment="1" applyProtection="1">
      <alignment horizontal="center" vertical="center" wrapText="1"/>
    </xf>
    <xf numFmtId="2" fontId="2" fillId="3" borderId="3" xfId="3" applyNumberFormat="1" applyFont="1" applyFill="1" applyBorder="1" applyAlignment="1" applyProtection="1">
      <alignment horizontal="center" vertical="center" wrapText="1"/>
    </xf>
    <xf numFmtId="2" fontId="5" fillId="3" borderId="3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2" fillId="0" borderId="26" xfId="1" applyNumberFormat="1" applyFont="1" applyFill="1" applyBorder="1" applyAlignment="1" applyProtection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9" fontId="23" fillId="5" borderId="4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165" fontId="24" fillId="6" borderId="19" xfId="0" applyNumberFormat="1" applyFont="1" applyFill="1" applyBorder="1" applyAlignment="1">
      <alignment horizontal="center" vertical="center" wrapText="1"/>
    </xf>
    <xf numFmtId="2" fontId="24" fillId="6" borderId="19" xfId="0" applyNumberFormat="1" applyFont="1" applyFill="1" applyBorder="1" applyAlignment="1">
      <alignment horizontal="center" vertical="center" wrapText="1"/>
    </xf>
    <xf numFmtId="2" fontId="24" fillId="6" borderId="20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9" fontId="9" fillId="5" borderId="3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2" fontId="9" fillId="6" borderId="2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top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25" xfId="3" applyFont="1" applyFill="1" applyBorder="1" applyAlignment="1" applyProtection="1">
      <alignment horizontal="center" vertical="center" wrapText="1"/>
    </xf>
    <xf numFmtId="0" fontId="2" fillId="0" borderId="27" xfId="3" applyFont="1" applyFill="1" applyBorder="1" applyAlignment="1" applyProtection="1">
      <alignment horizontal="center" vertical="center" wrapText="1"/>
    </xf>
    <xf numFmtId="0" fontId="2" fillId="0" borderId="3" xfId="3" quotePrefix="1" applyFont="1" applyFill="1" applyBorder="1" applyAlignment="1" applyProtection="1">
      <alignment horizontal="center" vertical="center" wrapText="1"/>
    </xf>
    <xf numFmtId="0" fontId="2" fillId="0" borderId="4" xfId="3" quotePrefix="1" applyFont="1" applyFill="1" applyBorder="1" applyAlignment="1" applyProtection="1">
      <alignment horizontal="center" vertical="center" wrapText="1"/>
    </xf>
    <xf numFmtId="0" fontId="21" fillId="0" borderId="3" xfId="3" quotePrefix="1" applyFont="1" applyFill="1" applyBorder="1" applyAlignment="1" applyProtection="1">
      <alignment horizontal="center" vertical="center" wrapText="1"/>
    </xf>
    <xf numFmtId="0" fontId="21" fillId="0" borderId="4" xfId="3" quotePrefix="1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7">
    <cellStyle name="Comma" xfId="1" builtinId="3"/>
    <cellStyle name="Comma 3" xfId="11"/>
    <cellStyle name="Comma 4" xfId="13"/>
    <cellStyle name="Comma 5" xfId="9"/>
    <cellStyle name="Normal" xfId="0" builtinId="0"/>
    <cellStyle name="Normal 10" xfId="10"/>
    <cellStyle name="Normal 2" xfId="2"/>
    <cellStyle name="Normal 2 2 2" xfId="8"/>
    <cellStyle name="Normal 2 7 2" xfId="16"/>
    <cellStyle name="Normal 3" xfId="3"/>
    <cellStyle name="Normal 3 2" xfId="14"/>
    <cellStyle name="Normal 4" xfId="4"/>
    <cellStyle name="Normal 5" xfId="5"/>
    <cellStyle name="Normal 6" xfId="6"/>
    <cellStyle name="Normal 7" xfId="7"/>
    <cellStyle name="Percent 2" xfId="15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0"/>
  <sheetViews>
    <sheetView tabSelected="1" topLeftCell="A25" workbookViewId="0">
      <selection activeCell="G33" sqref="G33"/>
    </sheetView>
  </sheetViews>
  <sheetFormatPr defaultRowHeight="21" customHeight="1"/>
  <cols>
    <col min="1" max="1" width="4.85546875" style="44" customWidth="1"/>
    <col min="2" max="2" width="8.42578125" style="44" customWidth="1"/>
    <col min="3" max="3" width="31.28515625" style="44" customWidth="1"/>
    <col min="4" max="4" width="8.42578125" style="44" customWidth="1"/>
    <col min="5" max="5" width="10.7109375" style="44" customWidth="1"/>
    <col min="6" max="6" width="9" style="44" customWidth="1"/>
    <col min="7" max="7" width="10.28515625" style="44" customWidth="1"/>
    <col min="8" max="8" width="12" style="44" customWidth="1"/>
    <col min="9" max="9" width="9.140625" style="44"/>
    <col min="10" max="10" width="9.28515625" style="44" customWidth="1"/>
    <col min="11" max="11" width="8.140625" style="44" customWidth="1"/>
    <col min="12" max="12" width="8.7109375" style="44" customWidth="1"/>
    <col min="13" max="13" width="12" style="44" customWidth="1"/>
    <col min="14" max="16384" width="9.140625" style="44"/>
  </cols>
  <sheetData>
    <row r="1" spans="1:13" ht="20.25" customHeight="1">
      <c r="A1" s="172" t="s">
        <v>64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24.75" customHeight="1" thickBot="1">
      <c r="A2" s="172" t="s">
        <v>40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42.75" customHeight="1">
      <c r="A3" s="153" t="s">
        <v>11</v>
      </c>
      <c r="B3" s="155" t="s">
        <v>12</v>
      </c>
      <c r="C3" s="155" t="s">
        <v>13</v>
      </c>
      <c r="D3" s="155" t="s">
        <v>14</v>
      </c>
      <c r="E3" s="157" t="s">
        <v>15</v>
      </c>
      <c r="F3" s="158"/>
      <c r="G3" s="155" t="s">
        <v>0</v>
      </c>
      <c r="H3" s="155"/>
      <c r="I3" s="155" t="s">
        <v>1</v>
      </c>
      <c r="J3" s="155"/>
      <c r="K3" s="155" t="s">
        <v>16</v>
      </c>
      <c r="L3" s="155"/>
      <c r="M3" s="173" t="s">
        <v>17</v>
      </c>
    </row>
    <row r="4" spans="1:13" ht="27.75" thickBot="1">
      <c r="A4" s="154"/>
      <c r="B4" s="156"/>
      <c r="C4" s="156"/>
      <c r="D4" s="156"/>
      <c r="E4" s="88" t="s">
        <v>18</v>
      </c>
      <c r="F4" s="89" t="s">
        <v>19</v>
      </c>
      <c r="G4" s="88" t="s">
        <v>18</v>
      </c>
      <c r="H4" s="89" t="s">
        <v>19</v>
      </c>
      <c r="I4" s="88" t="s">
        <v>18</v>
      </c>
      <c r="J4" s="90" t="s">
        <v>19</v>
      </c>
      <c r="K4" s="88" t="s">
        <v>18</v>
      </c>
      <c r="L4" s="90" t="s">
        <v>19</v>
      </c>
      <c r="M4" s="174"/>
    </row>
    <row r="5" spans="1:13" ht="19.5" customHeight="1" thickBot="1">
      <c r="A5" s="91">
        <v>1</v>
      </c>
      <c r="B5" s="92">
        <v>2</v>
      </c>
      <c r="C5" s="92">
        <v>3</v>
      </c>
      <c r="D5" s="92">
        <v>4</v>
      </c>
      <c r="E5" s="92"/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3">
        <v>12</v>
      </c>
    </row>
    <row r="6" spans="1:13" ht="40.5">
      <c r="A6" s="94">
        <v>1</v>
      </c>
      <c r="B6" s="95" t="s">
        <v>3</v>
      </c>
      <c r="C6" s="96" t="s">
        <v>57</v>
      </c>
      <c r="D6" s="97" t="s">
        <v>55</v>
      </c>
      <c r="E6" s="98"/>
      <c r="F6" s="99">
        <v>54.6</v>
      </c>
      <c r="G6" s="95"/>
      <c r="H6" s="100"/>
      <c r="I6" s="95"/>
      <c r="J6" s="100"/>
      <c r="K6" s="95"/>
      <c r="L6" s="95"/>
      <c r="M6" s="101"/>
    </row>
    <row r="7" spans="1:13" ht="19.5" customHeight="1">
      <c r="A7" s="102"/>
      <c r="B7" s="81"/>
      <c r="C7" s="72" t="s">
        <v>56</v>
      </c>
      <c r="D7" s="73" t="s">
        <v>55</v>
      </c>
      <c r="E7" s="72">
        <v>1</v>
      </c>
      <c r="F7" s="74">
        <f>E7*F6</f>
        <v>54.6</v>
      </c>
      <c r="G7" s="75"/>
      <c r="H7" s="76"/>
      <c r="I7" s="77"/>
      <c r="J7" s="76">
        <f>F7*I7</f>
        <v>0</v>
      </c>
      <c r="K7" s="75"/>
      <c r="L7" s="75"/>
      <c r="M7" s="103">
        <f t="shared" ref="M7" si="0">H7+J7+L7</f>
        <v>0</v>
      </c>
    </row>
    <row r="8" spans="1:13" ht="67.5">
      <c r="A8" s="104">
        <v>2</v>
      </c>
      <c r="B8" s="83" t="s">
        <v>2</v>
      </c>
      <c r="C8" s="54" t="s">
        <v>53</v>
      </c>
      <c r="D8" s="46" t="s">
        <v>25</v>
      </c>
      <c r="E8" s="46"/>
      <c r="F8" s="46">
        <v>4.4000000000000004</v>
      </c>
      <c r="G8" s="83"/>
      <c r="H8" s="83"/>
      <c r="I8" s="83"/>
      <c r="J8" s="83"/>
      <c r="K8" s="83"/>
      <c r="L8" s="83"/>
      <c r="M8" s="105"/>
    </row>
    <row r="9" spans="1:13" ht="13.5">
      <c r="A9" s="106"/>
      <c r="B9" s="85"/>
      <c r="C9" s="23" t="s">
        <v>10</v>
      </c>
      <c r="D9" s="24" t="s">
        <v>21</v>
      </c>
      <c r="E9" s="24">
        <v>2.06</v>
      </c>
      <c r="F9" s="28">
        <f>E9*F8</f>
        <v>9.0640000000000018</v>
      </c>
      <c r="G9" s="85"/>
      <c r="H9" s="85">
        <f t="shared" ref="H9" si="1">F9*G9</f>
        <v>0</v>
      </c>
      <c r="I9" s="85"/>
      <c r="J9" s="27">
        <f t="shared" ref="J9" si="2">F9*I9</f>
        <v>0</v>
      </c>
      <c r="K9" s="27"/>
      <c r="L9" s="27">
        <f t="shared" ref="L9" si="3">F9*K9</f>
        <v>0</v>
      </c>
      <c r="M9" s="107">
        <f t="shared" ref="M9" si="4">H9+J9+L9</f>
        <v>0</v>
      </c>
    </row>
    <row r="10" spans="1:13" ht="40.5">
      <c r="A10" s="104">
        <v>3</v>
      </c>
      <c r="B10" s="83" t="s">
        <v>3</v>
      </c>
      <c r="C10" s="54" t="s">
        <v>61</v>
      </c>
      <c r="D10" s="46" t="s">
        <v>25</v>
      </c>
      <c r="E10" s="46"/>
      <c r="F10" s="46">
        <v>6.9</v>
      </c>
      <c r="G10" s="83"/>
      <c r="H10" s="83"/>
      <c r="I10" s="83"/>
      <c r="J10" s="83"/>
      <c r="K10" s="83"/>
      <c r="L10" s="83"/>
      <c r="M10" s="105"/>
    </row>
    <row r="11" spans="1:13" ht="15.75">
      <c r="A11" s="106"/>
      <c r="B11" s="85"/>
      <c r="C11" s="23" t="s">
        <v>10</v>
      </c>
      <c r="D11" s="47" t="s">
        <v>25</v>
      </c>
      <c r="E11" s="24">
        <v>1</v>
      </c>
      <c r="F11" s="28">
        <f>E11*F10</f>
        <v>6.9</v>
      </c>
      <c r="G11" s="85"/>
      <c r="H11" s="85">
        <f t="shared" ref="H11" si="5">F11*G11</f>
        <v>0</v>
      </c>
      <c r="I11" s="85"/>
      <c r="J11" s="27">
        <f t="shared" ref="J11" si="6">F11*I11</f>
        <v>0</v>
      </c>
      <c r="K11" s="27"/>
      <c r="L11" s="27">
        <f t="shared" ref="L11" si="7">F11*K11</f>
        <v>0</v>
      </c>
      <c r="M11" s="107">
        <f t="shared" ref="M11" si="8">H11+J11+L11</f>
        <v>0</v>
      </c>
    </row>
    <row r="12" spans="1:13" ht="27">
      <c r="A12" s="160">
        <v>4</v>
      </c>
      <c r="B12" s="159" t="s">
        <v>48</v>
      </c>
      <c r="C12" s="48" t="s">
        <v>51</v>
      </c>
      <c r="D12" s="64" t="s">
        <v>20</v>
      </c>
      <c r="E12" s="49"/>
      <c r="F12" s="50">
        <v>2.65</v>
      </c>
      <c r="G12" s="11"/>
      <c r="H12" s="11"/>
      <c r="I12" s="11"/>
      <c r="J12" s="11"/>
      <c r="K12" s="11"/>
      <c r="L12" s="11"/>
      <c r="M12" s="108"/>
    </row>
    <row r="13" spans="1:13" ht="13.5">
      <c r="A13" s="161"/>
      <c r="B13" s="159"/>
      <c r="C13" s="16" t="s">
        <v>43</v>
      </c>
      <c r="D13" s="13" t="s">
        <v>27</v>
      </c>
      <c r="E13" s="13">
        <v>0.89</v>
      </c>
      <c r="F13" s="14">
        <f>F12*E13</f>
        <v>2.3584999999999998</v>
      </c>
      <c r="G13" s="15"/>
      <c r="H13" s="15"/>
      <c r="I13" s="15"/>
      <c r="J13" s="15">
        <f>F13*I13</f>
        <v>0</v>
      </c>
      <c r="K13" s="15"/>
      <c r="L13" s="15"/>
      <c r="M13" s="109">
        <f>H13+J13+L13</f>
        <v>0</v>
      </c>
    </row>
    <row r="14" spans="1:13" ht="13.5">
      <c r="A14" s="161"/>
      <c r="B14" s="159"/>
      <c r="C14" s="16" t="s">
        <v>22</v>
      </c>
      <c r="D14" s="12" t="s">
        <v>23</v>
      </c>
      <c r="E14" s="13">
        <v>0.37</v>
      </c>
      <c r="F14" s="14">
        <f>F12*E14</f>
        <v>0.98049999999999993</v>
      </c>
      <c r="G14" s="15"/>
      <c r="H14" s="15"/>
      <c r="I14" s="15"/>
      <c r="J14" s="15"/>
      <c r="K14" s="15"/>
      <c r="L14" s="15">
        <f>F14*K14</f>
        <v>0</v>
      </c>
      <c r="M14" s="109">
        <f>H14+J14+L14</f>
        <v>0</v>
      </c>
    </row>
    <row r="15" spans="1:13" ht="13.5">
      <c r="A15" s="161"/>
      <c r="B15" s="159"/>
      <c r="C15" s="18" t="s">
        <v>49</v>
      </c>
      <c r="D15" s="13"/>
      <c r="E15" s="13"/>
      <c r="F15" s="14"/>
      <c r="G15" s="15"/>
      <c r="H15" s="15"/>
      <c r="I15" s="15"/>
      <c r="J15" s="15"/>
      <c r="K15" s="15"/>
      <c r="L15" s="15"/>
      <c r="M15" s="109"/>
    </row>
    <row r="16" spans="1:13" ht="13.5">
      <c r="A16" s="161"/>
      <c r="B16" s="159"/>
      <c r="C16" s="16" t="s">
        <v>50</v>
      </c>
      <c r="D16" s="13" t="s">
        <v>36</v>
      </c>
      <c r="E16" s="13">
        <v>1.1499999999999999</v>
      </c>
      <c r="F16" s="14">
        <f>F12*E16</f>
        <v>3.0474999999999999</v>
      </c>
      <c r="G16" s="15"/>
      <c r="H16" s="15">
        <f>F16*G16</f>
        <v>0</v>
      </c>
      <c r="I16" s="15"/>
      <c r="J16" s="15"/>
      <c r="K16" s="15"/>
      <c r="L16" s="15"/>
      <c r="M16" s="109">
        <f>H16+J16+L16</f>
        <v>0</v>
      </c>
    </row>
    <row r="17" spans="1:13" ht="13.5">
      <c r="A17" s="162"/>
      <c r="B17" s="159"/>
      <c r="C17" s="16" t="s">
        <v>37</v>
      </c>
      <c r="D17" s="17" t="s">
        <v>23</v>
      </c>
      <c r="E17" s="13">
        <v>0.02</v>
      </c>
      <c r="F17" s="14">
        <f>F12*E17</f>
        <v>5.2999999999999999E-2</v>
      </c>
      <c r="G17" s="15"/>
      <c r="H17" s="15">
        <f>F17*G17</f>
        <v>0</v>
      </c>
      <c r="I17" s="15"/>
      <c r="J17" s="15"/>
      <c r="K17" s="15"/>
      <c r="L17" s="15"/>
      <c r="M17" s="109">
        <f>H17+J17+L17</f>
        <v>0</v>
      </c>
    </row>
    <row r="18" spans="1:13" ht="40.5">
      <c r="A18" s="169">
        <v>5</v>
      </c>
      <c r="B18" s="83" t="s">
        <v>33</v>
      </c>
      <c r="C18" s="54" t="s">
        <v>58</v>
      </c>
      <c r="D18" s="46" t="s">
        <v>20</v>
      </c>
      <c r="E18" s="46" t="s">
        <v>35</v>
      </c>
      <c r="F18" s="79">
        <v>9.69</v>
      </c>
      <c r="G18" s="38"/>
      <c r="H18" s="39"/>
      <c r="I18" s="40"/>
      <c r="J18" s="41"/>
      <c r="K18" s="41"/>
      <c r="L18" s="41"/>
      <c r="M18" s="110"/>
    </row>
    <row r="19" spans="1:13" ht="13.5">
      <c r="A19" s="170"/>
      <c r="B19" s="42"/>
      <c r="C19" s="31" t="s">
        <v>30</v>
      </c>
      <c r="D19" s="21" t="s">
        <v>27</v>
      </c>
      <c r="E19" s="22">
        <v>13.9</v>
      </c>
      <c r="F19" s="22">
        <f>E19*F18</f>
        <v>134.691</v>
      </c>
      <c r="G19" s="84"/>
      <c r="H19" s="84">
        <f t="shared" ref="H19:H26" si="9">F19*G19</f>
        <v>0</v>
      </c>
      <c r="I19" s="84"/>
      <c r="J19" s="84">
        <f t="shared" ref="J19:J20" si="10">F19*I19</f>
        <v>0</v>
      </c>
      <c r="K19" s="84"/>
      <c r="L19" s="84">
        <f t="shared" ref="L19:L20" si="11">F19*K19</f>
        <v>0</v>
      </c>
      <c r="M19" s="111">
        <f t="shared" ref="M19:M26" si="12">H19+J19+L19</f>
        <v>0</v>
      </c>
    </row>
    <row r="20" spans="1:13" ht="13.5">
      <c r="A20" s="170"/>
      <c r="B20" s="42"/>
      <c r="C20" s="31" t="s">
        <v>31</v>
      </c>
      <c r="D20" s="32" t="s">
        <v>23</v>
      </c>
      <c r="E20" s="42">
        <v>1.28</v>
      </c>
      <c r="F20" s="10">
        <f>E20*F18</f>
        <v>12.4032</v>
      </c>
      <c r="G20" s="84"/>
      <c r="H20" s="84">
        <f t="shared" si="9"/>
        <v>0</v>
      </c>
      <c r="I20" s="84"/>
      <c r="J20" s="84">
        <f t="shared" si="10"/>
        <v>0</v>
      </c>
      <c r="K20" s="84"/>
      <c r="L20" s="84">
        <f t="shared" si="11"/>
        <v>0</v>
      </c>
      <c r="M20" s="111">
        <f t="shared" si="12"/>
        <v>0</v>
      </c>
    </row>
    <row r="21" spans="1:13" ht="15.75">
      <c r="A21" s="170"/>
      <c r="B21" s="42"/>
      <c r="C21" s="20" t="s">
        <v>62</v>
      </c>
      <c r="D21" s="42" t="s">
        <v>26</v>
      </c>
      <c r="E21" s="42">
        <v>1.0149999999999999</v>
      </c>
      <c r="F21" s="10">
        <f>F18*E21</f>
        <v>9.8353499999999983</v>
      </c>
      <c r="G21" s="25"/>
      <c r="H21" s="26">
        <f t="shared" si="9"/>
        <v>0</v>
      </c>
      <c r="I21" s="84"/>
      <c r="J21" s="84">
        <f t="shared" ref="J21" si="13">F21*I21</f>
        <v>0</v>
      </c>
      <c r="K21" s="84"/>
      <c r="L21" s="84">
        <f t="shared" ref="L21" si="14">F21*K21</f>
        <v>0</v>
      </c>
      <c r="M21" s="112">
        <f t="shared" si="12"/>
        <v>0</v>
      </c>
    </row>
    <row r="22" spans="1:13" ht="27">
      <c r="A22" s="170"/>
      <c r="B22" s="19"/>
      <c r="C22" s="61" t="s">
        <v>52</v>
      </c>
      <c r="D22" s="52" t="s">
        <v>28</v>
      </c>
      <c r="E22" s="53" t="s">
        <v>4</v>
      </c>
      <c r="F22" s="80">
        <v>0.442</v>
      </c>
      <c r="G22" s="56"/>
      <c r="H22" s="26">
        <f t="shared" si="9"/>
        <v>0</v>
      </c>
      <c r="I22" s="26"/>
      <c r="J22" s="26"/>
      <c r="K22" s="26"/>
      <c r="L22" s="26"/>
      <c r="M22" s="112">
        <f t="shared" si="12"/>
        <v>0</v>
      </c>
    </row>
    <row r="23" spans="1:13" ht="27">
      <c r="A23" s="170"/>
      <c r="B23" s="19"/>
      <c r="C23" s="31" t="s">
        <v>59</v>
      </c>
      <c r="D23" s="32" t="s">
        <v>29</v>
      </c>
      <c r="E23" s="53" t="s">
        <v>4</v>
      </c>
      <c r="F23" s="10">
        <v>14.1</v>
      </c>
      <c r="G23" s="25"/>
      <c r="H23" s="26">
        <f t="shared" si="9"/>
        <v>0</v>
      </c>
      <c r="I23" s="26"/>
      <c r="J23" s="26"/>
      <c r="K23" s="26"/>
      <c r="L23" s="26"/>
      <c r="M23" s="112">
        <f t="shared" si="12"/>
        <v>0</v>
      </c>
    </row>
    <row r="24" spans="1:13" ht="15.75">
      <c r="A24" s="170"/>
      <c r="B24" s="19"/>
      <c r="C24" s="31" t="s">
        <v>34</v>
      </c>
      <c r="D24" s="42" t="s">
        <v>26</v>
      </c>
      <c r="E24" s="42">
        <v>5.8999999999999997E-2</v>
      </c>
      <c r="F24" s="10">
        <f>E24*F18</f>
        <v>0.57170999999999994</v>
      </c>
      <c r="G24" s="25"/>
      <c r="H24" s="26">
        <f t="shared" si="9"/>
        <v>0</v>
      </c>
      <c r="I24" s="26"/>
      <c r="J24" s="26"/>
      <c r="K24" s="26"/>
      <c r="L24" s="26"/>
      <c r="M24" s="112">
        <f t="shared" si="12"/>
        <v>0</v>
      </c>
    </row>
    <row r="25" spans="1:13" ht="27">
      <c r="A25" s="170"/>
      <c r="B25" s="19"/>
      <c r="C25" s="55" t="s">
        <v>63</v>
      </c>
      <c r="D25" s="42" t="s">
        <v>38</v>
      </c>
      <c r="E25" s="71" t="s">
        <v>4</v>
      </c>
      <c r="F25" s="10">
        <v>4</v>
      </c>
      <c r="G25" s="25"/>
      <c r="H25" s="26">
        <f t="shared" ref="H25" si="15">F25*G25</f>
        <v>0</v>
      </c>
      <c r="I25" s="26"/>
      <c r="J25" s="26"/>
      <c r="K25" s="26"/>
      <c r="L25" s="26"/>
      <c r="M25" s="112">
        <f t="shared" ref="M25" si="16">H25+J25+L25</f>
        <v>0</v>
      </c>
    </row>
    <row r="26" spans="1:13" ht="13.5">
      <c r="A26" s="171"/>
      <c r="B26" s="33"/>
      <c r="C26" s="62" t="s">
        <v>32</v>
      </c>
      <c r="D26" s="34" t="s">
        <v>23</v>
      </c>
      <c r="E26" s="33">
        <v>0.93</v>
      </c>
      <c r="F26" s="35">
        <f>E26*F18</f>
        <v>9.0116999999999994</v>
      </c>
      <c r="G26" s="36"/>
      <c r="H26" s="30">
        <f t="shared" si="9"/>
        <v>0</v>
      </c>
      <c r="I26" s="35"/>
      <c r="J26" s="37"/>
      <c r="K26" s="37"/>
      <c r="L26" s="37"/>
      <c r="M26" s="113">
        <f t="shared" si="12"/>
        <v>0</v>
      </c>
    </row>
    <row r="27" spans="1:13" ht="27">
      <c r="A27" s="114">
        <v>6</v>
      </c>
      <c r="B27" s="83" t="s">
        <v>24</v>
      </c>
      <c r="C27" s="63" t="s">
        <v>41</v>
      </c>
      <c r="D27" s="51" t="s">
        <v>20</v>
      </c>
      <c r="E27" s="59"/>
      <c r="F27" s="60">
        <v>1.2</v>
      </c>
      <c r="G27" s="83"/>
      <c r="H27" s="83"/>
      <c r="I27" s="83"/>
      <c r="J27" s="83"/>
      <c r="K27" s="83"/>
      <c r="L27" s="83"/>
      <c r="M27" s="105"/>
    </row>
    <row r="28" spans="1:13" ht="13.5">
      <c r="A28" s="115"/>
      <c r="B28" s="43"/>
      <c r="C28" s="23" t="s">
        <v>10</v>
      </c>
      <c r="D28" s="24" t="s">
        <v>21</v>
      </c>
      <c r="E28" s="29">
        <v>1.21</v>
      </c>
      <c r="F28" s="30">
        <f>E28*F27</f>
        <v>1.452</v>
      </c>
      <c r="G28" s="85"/>
      <c r="H28" s="85">
        <f t="shared" ref="H28" si="17">F28*G28</f>
        <v>0</v>
      </c>
      <c r="I28" s="85"/>
      <c r="J28" s="85">
        <f t="shared" ref="J28" si="18">F28*I28</f>
        <v>0</v>
      </c>
      <c r="K28" s="85"/>
      <c r="L28" s="85">
        <f t="shared" ref="L28" si="19">F28*K28</f>
        <v>0</v>
      </c>
      <c r="M28" s="116">
        <f t="shared" ref="M28" si="20">H28+J28+L28</f>
        <v>0</v>
      </c>
    </row>
    <row r="29" spans="1:13" ht="54">
      <c r="A29" s="163">
        <v>7</v>
      </c>
      <c r="B29" s="165" t="s">
        <v>44</v>
      </c>
      <c r="C29" s="9" t="s">
        <v>60</v>
      </c>
      <c r="D29" s="7" t="s">
        <v>39</v>
      </c>
      <c r="E29" s="8"/>
      <c r="F29" s="58">
        <v>3.65</v>
      </c>
      <c r="G29" s="4"/>
      <c r="H29" s="4"/>
      <c r="I29" s="4"/>
      <c r="J29" s="4"/>
      <c r="K29" s="4"/>
      <c r="L29" s="4"/>
      <c r="M29" s="117"/>
    </row>
    <row r="30" spans="1:13" ht="27">
      <c r="A30" s="164"/>
      <c r="B30" s="166"/>
      <c r="C30" s="57" t="s">
        <v>45</v>
      </c>
      <c r="D30" s="45" t="s">
        <v>39</v>
      </c>
      <c r="E30" s="8">
        <v>1.85</v>
      </c>
      <c r="F30" s="5">
        <f>F29*E30</f>
        <v>6.7525000000000004</v>
      </c>
      <c r="G30" s="4"/>
      <c r="H30" s="4"/>
      <c r="I30" s="4"/>
      <c r="J30" s="4">
        <f>F30*I30</f>
        <v>0</v>
      </c>
      <c r="K30" s="4"/>
      <c r="L30" s="4"/>
      <c r="M30" s="117">
        <f>H30+J30+L30</f>
        <v>0</v>
      </c>
    </row>
    <row r="31" spans="1:13" ht="27">
      <c r="A31" s="163">
        <v>8</v>
      </c>
      <c r="B31" s="167"/>
      <c r="C31" s="9" t="s">
        <v>46</v>
      </c>
      <c r="D31" s="7" t="s">
        <v>39</v>
      </c>
      <c r="E31" s="8"/>
      <c r="F31" s="6">
        <f>F29</f>
        <v>3.65</v>
      </c>
      <c r="G31" s="4"/>
      <c r="H31" s="4"/>
      <c r="I31" s="4"/>
      <c r="J31" s="4"/>
      <c r="K31" s="4"/>
      <c r="L31" s="4"/>
      <c r="M31" s="117"/>
    </row>
    <row r="32" spans="1:13" ht="13.5">
      <c r="A32" s="164"/>
      <c r="B32" s="168"/>
      <c r="C32" s="57" t="s">
        <v>42</v>
      </c>
      <c r="D32" s="45" t="s">
        <v>27</v>
      </c>
      <c r="E32" s="8">
        <v>0.6</v>
      </c>
      <c r="F32" s="5">
        <f>F31*E32</f>
        <v>2.19</v>
      </c>
      <c r="G32" s="4"/>
      <c r="H32" s="4"/>
      <c r="I32" s="4"/>
      <c r="J32" s="4">
        <f>F32*I32</f>
        <v>0</v>
      </c>
      <c r="K32" s="4"/>
      <c r="L32" s="4"/>
      <c r="M32" s="117">
        <f>H32+J32+L32</f>
        <v>0</v>
      </c>
    </row>
    <row r="33" spans="1:14" ht="27.75" thickBot="1">
      <c r="A33" s="122">
        <v>9</v>
      </c>
      <c r="B33" s="82"/>
      <c r="C33" s="123" t="s">
        <v>47</v>
      </c>
      <c r="D33" s="124" t="s">
        <v>39</v>
      </c>
      <c r="E33" s="125"/>
      <c r="F33" s="126">
        <f>F29</f>
        <v>3.65</v>
      </c>
      <c r="G33" s="127"/>
      <c r="H33" s="127"/>
      <c r="I33" s="127"/>
      <c r="J33" s="127">
        <f>F33*I33</f>
        <v>0</v>
      </c>
      <c r="K33" s="127"/>
      <c r="L33" s="127">
        <f>K33*F33</f>
        <v>0</v>
      </c>
      <c r="M33" s="128">
        <f>H33+J33+L33</f>
        <v>0</v>
      </c>
    </row>
    <row r="34" spans="1:14" ht="16.5" thickBot="1">
      <c r="A34" s="137"/>
      <c r="B34" s="138"/>
      <c r="C34" s="139" t="s">
        <v>5</v>
      </c>
      <c r="D34" s="139"/>
      <c r="E34" s="139"/>
      <c r="F34" s="140"/>
      <c r="G34" s="141"/>
      <c r="H34" s="142">
        <f t="shared" ref="H34" si="21">SUM(H8:H33)</f>
        <v>0</v>
      </c>
      <c r="I34" s="142"/>
      <c r="J34" s="142">
        <f>SUM(J6:J33)</f>
        <v>0</v>
      </c>
      <c r="K34" s="142"/>
      <c r="L34" s="142">
        <f>SUM(L6:L33)</f>
        <v>0</v>
      </c>
      <c r="M34" s="143">
        <f>SUM(M6:M33)</f>
        <v>0</v>
      </c>
      <c r="N34" s="78"/>
    </row>
    <row r="35" spans="1:14" ht="18.75" customHeight="1">
      <c r="A35" s="129"/>
      <c r="B35" s="130"/>
      <c r="C35" s="131" t="s">
        <v>54</v>
      </c>
      <c r="D35" s="132"/>
      <c r="E35" s="131"/>
      <c r="F35" s="133"/>
      <c r="G35" s="134"/>
      <c r="H35" s="135"/>
      <c r="I35" s="135"/>
      <c r="J35" s="135"/>
      <c r="K35" s="135"/>
      <c r="L35" s="135"/>
      <c r="M35" s="136">
        <f>H34*D35</f>
        <v>0</v>
      </c>
    </row>
    <row r="36" spans="1:14" ht="15.75">
      <c r="A36" s="118"/>
      <c r="B36" s="1"/>
      <c r="C36" s="65"/>
      <c r="D36" s="65"/>
      <c r="E36" s="65"/>
      <c r="F36" s="66"/>
      <c r="G36" s="67"/>
      <c r="H36" s="68"/>
      <c r="I36" s="68"/>
      <c r="J36" s="68"/>
      <c r="K36" s="68"/>
      <c r="L36" s="68"/>
      <c r="M36" s="119">
        <f>SUM(M34:M35)</f>
        <v>0</v>
      </c>
    </row>
    <row r="37" spans="1:14" ht="15.75">
      <c r="A37" s="118"/>
      <c r="B37" s="1"/>
      <c r="C37" s="66" t="s">
        <v>6</v>
      </c>
      <c r="D37" s="86"/>
      <c r="E37" s="66"/>
      <c r="F37" s="66"/>
      <c r="G37" s="66"/>
      <c r="H37" s="66"/>
      <c r="I37" s="66"/>
      <c r="J37" s="66"/>
      <c r="K37" s="66"/>
      <c r="L37" s="66"/>
      <c r="M37" s="119">
        <f>M36*D37</f>
        <v>0</v>
      </c>
    </row>
    <row r="38" spans="1:14" ht="15.75">
      <c r="A38" s="118"/>
      <c r="B38" s="1"/>
      <c r="C38" s="66" t="s">
        <v>5</v>
      </c>
      <c r="D38" s="66"/>
      <c r="E38" s="66"/>
      <c r="F38" s="66"/>
      <c r="G38" s="66"/>
      <c r="H38" s="66"/>
      <c r="I38" s="66"/>
      <c r="J38" s="66"/>
      <c r="K38" s="66"/>
      <c r="L38" s="66"/>
      <c r="M38" s="119">
        <f>M37+M34</f>
        <v>0</v>
      </c>
    </row>
    <row r="39" spans="1:14" ht="18" customHeight="1">
      <c r="A39" s="120"/>
      <c r="B39" s="2"/>
      <c r="C39" s="69" t="s">
        <v>7</v>
      </c>
      <c r="D39" s="87"/>
      <c r="E39" s="69"/>
      <c r="F39" s="69"/>
      <c r="G39" s="69"/>
      <c r="H39" s="69"/>
      <c r="I39" s="69"/>
      <c r="J39" s="69"/>
      <c r="K39" s="69"/>
      <c r="L39" s="69"/>
      <c r="M39" s="121">
        <f>M38*D39</f>
        <v>0</v>
      </c>
    </row>
    <row r="40" spans="1:14" ht="15.75">
      <c r="A40" s="120"/>
      <c r="B40" s="2"/>
      <c r="C40" s="69" t="s">
        <v>5</v>
      </c>
      <c r="D40" s="69"/>
      <c r="E40" s="69"/>
      <c r="F40" s="69"/>
      <c r="G40" s="69"/>
      <c r="H40" s="69"/>
      <c r="I40" s="69"/>
      <c r="J40" s="69"/>
      <c r="K40" s="69"/>
      <c r="L40" s="69"/>
      <c r="M40" s="121">
        <f>SUM(M38:M39)</f>
        <v>0</v>
      </c>
    </row>
    <row r="41" spans="1:14" ht="31.5">
      <c r="A41" s="120"/>
      <c r="B41" s="2"/>
      <c r="C41" s="69" t="s">
        <v>8</v>
      </c>
      <c r="D41" s="87">
        <v>0.05</v>
      </c>
      <c r="E41" s="69"/>
      <c r="F41" s="70"/>
      <c r="G41" s="69"/>
      <c r="H41" s="69"/>
      <c r="I41" s="69"/>
      <c r="J41" s="69"/>
      <c r="K41" s="69"/>
      <c r="L41" s="69"/>
      <c r="M41" s="121">
        <f>M40*D41</f>
        <v>0</v>
      </c>
    </row>
    <row r="42" spans="1:14" ht="15.75">
      <c r="A42" s="120"/>
      <c r="B42" s="2"/>
      <c r="C42" s="69" t="s">
        <v>5</v>
      </c>
      <c r="D42" s="69"/>
      <c r="E42" s="69"/>
      <c r="F42" s="69"/>
      <c r="G42" s="69"/>
      <c r="H42" s="69"/>
      <c r="I42" s="69"/>
      <c r="J42" s="69"/>
      <c r="K42" s="69"/>
      <c r="L42" s="69"/>
      <c r="M42" s="121">
        <f>SUM(M40:M41)</f>
        <v>0</v>
      </c>
    </row>
    <row r="43" spans="1:14" ht="16.5" thickBot="1">
      <c r="A43" s="144"/>
      <c r="B43" s="145"/>
      <c r="C43" s="146" t="s">
        <v>9</v>
      </c>
      <c r="D43" s="147">
        <v>0.18</v>
      </c>
      <c r="E43" s="146"/>
      <c r="F43" s="146"/>
      <c r="G43" s="146"/>
      <c r="H43" s="146"/>
      <c r="I43" s="146"/>
      <c r="J43" s="146"/>
      <c r="K43" s="146"/>
      <c r="L43" s="146"/>
      <c r="M43" s="148">
        <f>M42*D43</f>
        <v>0</v>
      </c>
    </row>
    <row r="44" spans="1:14" ht="16.5" thickBot="1">
      <c r="A44" s="149"/>
      <c r="B44" s="150"/>
      <c r="C44" s="151" t="s">
        <v>5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2">
        <f>SUM(M42:M43)</f>
        <v>0</v>
      </c>
    </row>
    <row r="45" spans="1:14" s="3" customFormat="1" ht="19.5" customHeight="1"/>
    <row r="46" spans="1:14" s="3" customFormat="1" ht="12.75"/>
    <row r="47" spans="1:14" s="3" customFormat="1" ht="18.75" customHeight="1">
      <c r="C47" s="3" t="s">
        <v>65</v>
      </c>
      <c r="E47" s="175"/>
      <c r="F47" s="175"/>
      <c r="G47" s="175"/>
      <c r="H47" s="175"/>
    </row>
    <row r="48" spans="1:14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21" customHeight="1"/>
    <row r="599" s="3" customFormat="1" ht="21" customHeight="1"/>
    <row r="600" s="3" customFormat="1" ht="21" customHeight="1"/>
    <row r="601" s="3" customFormat="1" ht="21" customHeight="1"/>
    <row r="602" s="3" customFormat="1" ht="21" customHeight="1"/>
    <row r="603" s="3" customFormat="1" ht="21" customHeight="1"/>
    <row r="604" s="3" customFormat="1" ht="21" customHeight="1"/>
    <row r="605" s="3" customFormat="1" ht="21" customHeight="1"/>
    <row r="606" s="3" customFormat="1" ht="21" customHeight="1"/>
    <row r="607" s="3" customFormat="1" ht="21" customHeight="1"/>
    <row r="608" s="3" customFormat="1" ht="21" customHeight="1"/>
    <row r="609" s="3" customFormat="1" ht="21" customHeight="1"/>
    <row r="610" s="3" customFormat="1" ht="21" customHeight="1"/>
    <row r="611" s="3" customFormat="1" ht="21" customHeight="1"/>
    <row r="612" s="3" customFormat="1" ht="21" customHeight="1"/>
    <row r="613" s="3" customFormat="1" ht="21" customHeight="1"/>
    <row r="614" s="3" customFormat="1" ht="21" customHeight="1"/>
    <row r="615" s="3" customFormat="1" ht="21" customHeight="1"/>
    <row r="616" s="3" customFormat="1" ht="21" customHeight="1"/>
    <row r="617" s="3" customFormat="1" ht="21" customHeight="1"/>
    <row r="618" s="3" customFormat="1" ht="21" customHeight="1"/>
    <row r="619" s="3" customFormat="1" ht="21" customHeight="1"/>
    <row r="620" s="3" customFormat="1" ht="21" customHeight="1"/>
    <row r="621" s="3" customFormat="1" ht="21" customHeight="1"/>
    <row r="622" s="3" customFormat="1" ht="21" customHeight="1"/>
    <row r="623" s="3" customFormat="1" ht="21" customHeight="1"/>
    <row r="624" s="3" customFormat="1" ht="21" customHeight="1"/>
    <row r="625" s="3" customFormat="1" ht="21" customHeight="1"/>
    <row r="626" s="3" customFormat="1" ht="21" customHeight="1"/>
    <row r="627" s="3" customFormat="1" ht="21" customHeight="1"/>
    <row r="628" s="3" customFormat="1" ht="21" customHeight="1"/>
    <row r="629" s="3" customFormat="1" ht="21" customHeight="1"/>
    <row r="630" s="3" customFormat="1" ht="21" customHeight="1"/>
    <row r="631" s="3" customFormat="1" ht="21" customHeight="1"/>
    <row r="632" s="3" customFormat="1" ht="21" customHeight="1"/>
    <row r="633" s="3" customFormat="1" ht="21" customHeight="1"/>
    <row r="634" s="3" customFormat="1" ht="21" customHeight="1"/>
    <row r="635" s="3" customFormat="1" ht="21" customHeight="1"/>
    <row r="636" s="3" customFormat="1" ht="21" customHeight="1"/>
    <row r="637" s="3" customFormat="1" ht="21" customHeight="1"/>
    <row r="638" s="3" customFormat="1" ht="21" customHeight="1"/>
    <row r="639" s="3" customFormat="1" ht="21" customHeight="1"/>
    <row r="640" s="3" customFormat="1" ht="21" customHeight="1"/>
    <row r="641" s="3" customFormat="1" ht="21" customHeight="1"/>
    <row r="642" s="3" customFormat="1" ht="21" customHeight="1"/>
    <row r="643" s="3" customFormat="1" ht="21" customHeight="1"/>
    <row r="644" s="3" customFormat="1" ht="21" customHeight="1"/>
    <row r="645" s="3" customFormat="1" ht="21" customHeight="1"/>
    <row r="646" s="3" customFormat="1" ht="21" customHeight="1"/>
    <row r="647" s="3" customFormat="1" ht="21" customHeight="1"/>
    <row r="648" s="3" customFormat="1" ht="21" customHeight="1"/>
    <row r="649" s="3" customFormat="1" ht="21" customHeight="1"/>
    <row r="650" s="3" customFormat="1" ht="21" customHeight="1"/>
    <row r="651" s="3" customFormat="1" ht="21" customHeight="1"/>
    <row r="652" s="3" customFormat="1" ht="21" customHeight="1"/>
    <row r="653" s="3" customFormat="1" ht="21" customHeight="1"/>
    <row r="654" s="3" customFormat="1" ht="21" customHeight="1"/>
    <row r="655" s="3" customFormat="1" ht="21" customHeight="1"/>
    <row r="656" s="3" customFormat="1" ht="21" customHeight="1"/>
    <row r="657" s="3" customFormat="1" ht="21" customHeight="1"/>
    <row r="658" s="3" customFormat="1" ht="21" customHeight="1"/>
    <row r="659" s="3" customFormat="1" ht="21" customHeight="1"/>
    <row r="660" s="3" customFormat="1" ht="21" customHeight="1"/>
    <row r="661" s="3" customFormat="1" ht="21" customHeight="1"/>
    <row r="662" s="3" customFormat="1" ht="21" customHeight="1"/>
    <row r="663" s="3" customFormat="1" ht="21" customHeight="1"/>
    <row r="664" s="3" customFormat="1" ht="21" customHeight="1"/>
    <row r="665" s="3" customFormat="1" ht="21" customHeight="1"/>
    <row r="666" s="3" customFormat="1" ht="21" customHeight="1"/>
    <row r="667" s="3" customFormat="1" ht="21" customHeight="1"/>
    <row r="668" s="3" customFormat="1" ht="21" customHeight="1"/>
    <row r="669" s="3" customFormat="1" ht="21" customHeight="1"/>
    <row r="670" s="3" customFormat="1" ht="21" customHeight="1"/>
    <row r="671" s="3" customFormat="1" ht="21" customHeight="1"/>
    <row r="672" s="3" customFormat="1" ht="21" customHeight="1"/>
    <row r="673" s="3" customFormat="1" ht="21" customHeight="1"/>
    <row r="674" s="3" customFormat="1" ht="21" customHeight="1"/>
    <row r="675" s="3" customFormat="1" ht="21" customHeight="1"/>
    <row r="676" s="3" customFormat="1" ht="21" customHeight="1"/>
    <row r="677" s="3" customFormat="1" ht="21" customHeight="1"/>
    <row r="678" s="3" customFormat="1" ht="21" customHeight="1"/>
    <row r="679" s="3" customFormat="1" ht="21" customHeight="1"/>
    <row r="680" s="3" customFormat="1" ht="21" customHeight="1"/>
    <row r="681" s="3" customFormat="1" ht="21" customHeight="1"/>
    <row r="682" s="3" customFormat="1" ht="21" customHeight="1"/>
    <row r="683" s="3" customFormat="1" ht="21" customHeight="1"/>
    <row r="684" s="3" customFormat="1" ht="21" customHeight="1"/>
    <row r="685" s="3" customFormat="1" ht="21" customHeight="1"/>
    <row r="686" s="3" customFormat="1" ht="21" customHeight="1"/>
    <row r="687" s="3" customFormat="1" ht="21" customHeight="1"/>
    <row r="688" s="3" customFormat="1" ht="21" customHeight="1"/>
    <row r="689" s="3" customFormat="1" ht="21" customHeight="1"/>
    <row r="690" s="3" customFormat="1" ht="21" customHeight="1"/>
    <row r="691" s="3" customFormat="1" ht="21" customHeight="1"/>
    <row r="692" s="3" customFormat="1" ht="21" customHeight="1"/>
    <row r="693" s="3" customFormat="1" ht="21" customHeight="1"/>
    <row r="694" s="3" customFormat="1" ht="21" customHeight="1"/>
    <row r="695" s="3" customFormat="1" ht="21" customHeight="1"/>
    <row r="696" s="3" customFormat="1" ht="21" customHeight="1"/>
    <row r="697" s="3" customFormat="1" ht="21" customHeight="1"/>
    <row r="698" s="3" customFormat="1" ht="21" customHeight="1"/>
    <row r="699" s="3" customFormat="1" ht="21" customHeight="1"/>
    <row r="700" s="3" customFormat="1" ht="21" customHeight="1"/>
    <row r="701" s="3" customFormat="1" ht="21" customHeight="1"/>
    <row r="702" s="3" customFormat="1" ht="21" customHeight="1"/>
    <row r="703" s="3" customFormat="1" ht="21" customHeight="1"/>
    <row r="704" s="3" customFormat="1" ht="21" customHeight="1"/>
    <row r="705" s="3" customFormat="1" ht="21" customHeight="1"/>
    <row r="706" s="3" customFormat="1" ht="21" customHeight="1"/>
    <row r="707" s="3" customFormat="1" ht="21" customHeight="1"/>
    <row r="708" s="3" customFormat="1" ht="21" customHeight="1"/>
    <row r="709" s="3" customFormat="1" ht="21" customHeight="1"/>
    <row r="710" s="3" customFormat="1" ht="21" customHeight="1"/>
    <row r="711" s="3" customFormat="1" ht="21" customHeight="1"/>
    <row r="712" s="3" customFormat="1" ht="21" customHeight="1"/>
    <row r="713" s="3" customFormat="1" ht="21" customHeight="1"/>
    <row r="714" s="3" customFormat="1" ht="21" customHeight="1"/>
    <row r="715" s="3" customFormat="1" ht="21" customHeight="1"/>
    <row r="716" s="3" customFormat="1" ht="21" customHeight="1"/>
    <row r="717" s="3" customFormat="1" ht="21" customHeight="1"/>
    <row r="718" s="3" customFormat="1" ht="21" customHeight="1"/>
    <row r="719" s="3" customFormat="1" ht="21" customHeight="1"/>
    <row r="720" s="3" customFormat="1" ht="21" customHeight="1"/>
    <row r="721" s="3" customFormat="1" ht="21" customHeight="1"/>
    <row r="722" s="3" customFormat="1" ht="21" customHeight="1"/>
    <row r="723" s="3" customFormat="1" ht="21" customHeight="1"/>
    <row r="724" s="3" customFormat="1" ht="21" customHeight="1"/>
    <row r="725" s="3" customFormat="1" ht="21" customHeight="1"/>
    <row r="726" s="3" customFormat="1" ht="21" customHeight="1"/>
    <row r="727" s="3" customFormat="1" ht="21" customHeight="1"/>
    <row r="728" s="3" customFormat="1" ht="21" customHeight="1"/>
    <row r="729" s="3" customFormat="1" ht="21" customHeight="1"/>
    <row r="730" s="3" customFormat="1" ht="21" customHeight="1"/>
  </sheetData>
  <mergeCells count="18">
    <mergeCell ref="A1:M1"/>
    <mergeCell ref="A2:M2"/>
    <mergeCell ref="K3:L3"/>
    <mergeCell ref="M3:M4"/>
    <mergeCell ref="A3:A4"/>
    <mergeCell ref="B3:B4"/>
    <mergeCell ref="C3:C4"/>
    <mergeCell ref="D3:D4"/>
    <mergeCell ref="E3:F3"/>
    <mergeCell ref="G3:H3"/>
    <mergeCell ref="I3:J3"/>
    <mergeCell ref="B12:B17"/>
    <mergeCell ref="A12:A17"/>
    <mergeCell ref="A29:A30"/>
    <mergeCell ref="B29:B30"/>
    <mergeCell ref="A31:A32"/>
    <mergeCell ref="B31:B32"/>
    <mergeCell ref="A18:A26"/>
  </mergeCells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ნაპირსამაგრების ხარჯთაღრიცხვა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2018-09-20T13:27:16Z</dcterms:modified>
</cp:coreProperties>
</file>