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activeTab="1"/>
  </bookViews>
  <sheets>
    <sheet name="კრებსითი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<sst xmlns="http://schemas.openxmlformats.org/spreadsheetml/2006/main" count="277" uniqueCount="178">
  <si>
    <t>#</t>
  </si>
  <si>
    <t>1</t>
  </si>
  <si>
    <t>ლარი</t>
  </si>
  <si>
    <t>რაოდენობა</t>
  </si>
  <si>
    <t>სახარჯთაღრიცხვო ღირებულება</t>
  </si>
  <si>
    <t>ჯამი</t>
  </si>
  <si>
    <t>სულ</t>
  </si>
  <si>
    <t>სამშენებლო სამუშაოები</t>
  </si>
  <si>
    <t>შიფრი</t>
  </si>
  <si>
    <t>სამუშაოს დასახელება</t>
  </si>
  <si>
    <t>განზ.</t>
  </si>
  <si>
    <t>მასალა</t>
  </si>
  <si>
    <t>ხელფასი</t>
  </si>
  <si>
    <t>მანქანა-მექ.</t>
  </si>
  <si>
    <t>ნორმ.ერთეულზე</t>
  </si>
  <si>
    <t>ერთ.ფასი</t>
  </si>
  <si>
    <t>ლოკალური ხარჯთაღრიცხვა # 1</t>
  </si>
  <si>
    <t>2</t>
  </si>
  <si>
    <t>lari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</si>
  <si>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</si>
  <si>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</si>
  <si>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</si>
  <si>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</si>
  <si>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aT. lari</t>
  </si>
  <si>
    <t>maT Soris: damatebiTi Rirebulebis gadasaxadi</t>
  </si>
  <si>
    <t xml:space="preserve">mSeneblobis Rirebulebis nakrebi saxarjTaRricxvo angariSi </t>
  </si>
  <si>
    <t>__________________________________________________________________________________________________________</t>
  </si>
  <si>
    <t xml:space="preserve">(mSeneblobis  dasaxeleba) 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</si>
  <si>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</si>
  <si>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</si>
  <si>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</si>
  <si>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</si>
  <si>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</si>
  <si>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danadgarebi,aveji, inventari </t>
  </si>
  <si>
    <t>sxvadasxva xarjebi</t>
  </si>
  <si>
    <t>saerTo saxarjTaRricxvo Rirebuleba</t>
  </si>
  <si>
    <t>Tavi I</t>
  </si>
  <si>
    <t>teritoriis momzadeba</t>
  </si>
  <si>
    <t>Tavi II</t>
  </si>
  <si>
    <t xml:space="preserve">mSeneblobis ZiriTadi obieqtebi </t>
  </si>
  <si>
    <t>2.1</t>
  </si>
  <si>
    <t>lok xarjT. #1</t>
  </si>
  <si>
    <t>9.1.</t>
  </si>
  <si>
    <t>9.2.</t>
  </si>
  <si>
    <t>saavtoro zedamxedveloba %</t>
  </si>
  <si>
    <t>eqspertizis Rirebuleba %</t>
  </si>
  <si>
    <t>jami</t>
  </si>
  <si>
    <t xml:space="preserve">ormoebis amoTxra xeliT sayrdeni boZebisaTvis </t>
  </si>
  <si>
    <r>
      <t>m</t>
    </r>
    <r>
      <rPr>
        <b/>
        <vertAlign val="superscript"/>
        <sz val="10"/>
        <rFont val="LitNusx"/>
        <family val="2"/>
      </rPr>
      <t>3</t>
    </r>
  </si>
  <si>
    <t xml:space="preserve">SromiTi danaxarji </t>
  </si>
  <si>
    <t>kac/sT</t>
  </si>
  <si>
    <t>c</t>
  </si>
  <si>
    <t>man/sT</t>
  </si>
  <si>
    <t xml:space="preserve">sayrdeni boZis dabetoneba ankeriT
</t>
  </si>
  <si>
    <r>
      <t>m</t>
    </r>
    <r>
      <rPr>
        <b/>
        <vertAlign val="superscript"/>
        <sz val="10"/>
        <rFont val="AcadNusx"/>
        <family val="0"/>
      </rPr>
      <t>3</t>
    </r>
  </si>
  <si>
    <t>SromiTi danaxarjebi</t>
  </si>
  <si>
    <r>
      <t>m</t>
    </r>
    <r>
      <rPr>
        <vertAlign val="superscript"/>
        <sz val="10"/>
        <rFont val="AcadNusx"/>
        <family val="0"/>
      </rPr>
      <t>3</t>
    </r>
  </si>
  <si>
    <t>kg</t>
  </si>
  <si>
    <t xml:space="preserve">manqanebi </t>
  </si>
  <si>
    <t>man//sT</t>
  </si>
  <si>
    <t>grZ/m</t>
  </si>
  <si>
    <t>liTonis furceli sisqe 5mm</t>
  </si>
  <si>
    <t>m2</t>
  </si>
  <si>
    <t xml:space="preserve">sanaTis samagri kvanZis montaJi (liTonis boZebze) liTonis mili ф42mm sisqe 3mm
</t>
  </si>
  <si>
    <t>kompl.</t>
  </si>
  <si>
    <t>samontaJo detalebi (qanCi, Saiba )</t>
  </si>
  <si>
    <t>100 c</t>
  </si>
  <si>
    <t xml:space="preserve">manqanebi  </t>
  </si>
  <si>
    <t>sxvadasxva</t>
  </si>
  <si>
    <t>g/m</t>
  </si>
  <si>
    <t>sip sahaero kabelis sanaTis samagri kvanZis montaJi sip damWeriT, Sualeduri damWeriT da saboloo damWeriT</t>
  </si>
  <si>
    <t xml:space="preserve">SromiTi danaxarjebi </t>
  </si>
  <si>
    <t>Camosakidi kabelebisaTvis (sakidi)</t>
  </si>
  <si>
    <t xml:space="preserve">sxvadasxva </t>
  </si>
  <si>
    <t>damiwebis konturis mowyoba</t>
  </si>
  <si>
    <t>damiwebis Rero liTonis 18mm 2grZ/m</t>
  </si>
  <si>
    <t xml:space="preserve">damiwebis Rero liTonis 8mm </t>
  </si>
  <si>
    <t>sn. da w.         15-164-7</t>
  </si>
  <si>
    <t xml:space="preserve">sayrdeni boZebis SeRebva antikoroziuli saRebaviT </t>
  </si>
  <si>
    <r>
      <t>100 m</t>
    </r>
    <r>
      <rPr>
        <b/>
        <vertAlign val="superscript"/>
        <sz val="10"/>
        <rFont val="AcadNusx"/>
        <family val="0"/>
      </rPr>
      <t>2</t>
    </r>
  </si>
  <si>
    <t>saRebavi  antikoroziuli</t>
  </si>
  <si>
    <t>m</t>
  </si>
  <si>
    <t>betoni m 250</t>
  </si>
  <si>
    <t>sn. da w.         21-13-1</t>
  </si>
  <si>
    <t>fotorele</t>
  </si>
  <si>
    <r>
      <t>sadeni aluminis 2X6mm</t>
    </r>
    <r>
      <rPr>
        <vertAlign val="superscript"/>
        <sz val="10"/>
        <rFont val="AcadNusx"/>
        <family val="0"/>
      </rPr>
      <t>2</t>
    </r>
  </si>
  <si>
    <t>el.karadis (yuTis) montaJi magnituri gamSvebiT da saketiT</t>
  </si>
  <si>
    <t>el.karada</t>
  </si>
  <si>
    <t>magnituri gamSvebi 32amp.</t>
  </si>
  <si>
    <t>sxvadasxva (samagri kvanZi)</t>
  </si>
  <si>
    <t>sul jami</t>
  </si>
  <si>
    <r>
      <t>sahaero sipkabelis montaJi 2X16mm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 </t>
    </r>
  </si>
  <si>
    <t xml:space="preserve">sahaero sipkabeli 2X16  </t>
  </si>
  <si>
    <t>sn. da w.
33-251-6</t>
  </si>
  <si>
    <t>srf
14-45</t>
  </si>
  <si>
    <t>amwe saavtomobilo svlae 16 t</t>
  </si>
  <si>
    <t>2.1-72</t>
  </si>
  <si>
    <t>I Tavi. samSeneblo samuSaoebi</t>
  </si>
  <si>
    <t>sndaw
IV-2-82
1-80-3
saerT. naw.
dan.3
p.3.109</t>
  </si>
  <si>
    <t>amoRebuli gruntis datvirTva TviTmclelze</t>
  </si>
  <si>
    <t>gruntis transportireba 5 km-e</t>
  </si>
  <si>
    <t>15-5</t>
  </si>
  <si>
    <t>t</t>
  </si>
  <si>
    <t>სრფ
4.1-331</t>
  </si>
  <si>
    <t>1.1-12</t>
  </si>
  <si>
    <t>ankerebi-almatura ф 18 А III</t>
  </si>
  <si>
    <t xml:space="preserve">sn. da w.
33-303-4 </t>
  </si>
  <si>
    <t>4.1-28</t>
  </si>
  <si>
    <t>4.1-21</t>
  </si>
  <si>
    <t>gaxexili saRebavi</t>
  </si>
  <si>
    <t>4.1-16</t>
  </si>
  <si>
    <t>olifa</t>
  </si>
  <si>
    <t>zednadebi xarjebi samSeneblo samuSaoebe</t>
  </si>
  <si>
    <t>ჯამი I თავის მიხედვით</t>
  </si>
  <si>
    <t>enr
e22-1-6-5</t>
  </si>
  <si>
    <t>SeduRebiTi samuSaoebi sisqiT 5 mm (milze furclebis daduReba)</t>
  </si>
  <si>
    <t>Sromis anazRaureba</t>
  </si>
  <si>
    <t>kac.sT.</t>
  </si>
  <si>
    <t>14-204</t>
  </si>
  <si>
    <t>SesaduRebeli agregati</t>
  </si>
  <si>
    <t>manq./sT.</t>
  </si>
  <si>
    <t>1.9-15</t>
  </si>
  <si>
    <t>eleqtrodi</t>
  </si>
  <si>
    <t>1.5-32</t>
  </si>
  <si>
    <t>zednadebi xarjebi l/k</t>
  </si>
  <si>
    <t>ჯამი II თავის მიხედვით</t>
  </si>
  <si>
    <t>III თავი. ელ. სამონტაჟო სამუშაოები</t>
  </si>
  <si>
    <t>sn. da w.
IV-6-82
8-363-1</t>
  </si>
  <si>
    <t>srf</t>
  </si>
  <si>
    <t>masalebi</t>
  </si>
  <si>
    <t>2.1-17</t>
  </si>
  <si>
    <t>1.9-20</t>
  </si>
  <si>
    <t>sn. da w.
IV-6-82
8-595-1</t>
  </si>
  <si>
    <t>8.17-176</t>
  </si>
  <si>
    <t>sn. da w.
IV-6-82
8-368-4</t>
  </si>
  <si>
    <t>manqanebi</t>
  </si>
  <si>
    <t>baz.fas.</t>
  </si>
  <si>
    <t>sndaw
IV-2-82
33-124-1
gamoy.</t>
  </si>
  <si>
    <t>14-291</t>
  </si>
  <si>
    <t>damiwebis Reros CasarWobi mowyobiloba</t>
  </si>
  <si>
    <t>maq.sT.</t>
  </si>
  <si>
    <t>14-246</t>
  </si>
  <si>
    <t>sxva manqanebi</t>
  </si>
  <si>
    <t>1.1-11</t>
  </si>
  <si>
    <t>sxva masalebi</t>
  </si>
  <si>
    <t>ზედნადები ხარჯები ელ. სამონტაჟო სამუშაოების ხელფასიდან</t>
  </si>
  <si>
    <r>
      <t>ჯამი I</t>
    </r>
    <r>
      <rPr>
        <b/>
        <i/>
        <sz val="11"/>
        <rFont val="Sylfaen"/>
        <family val="1"/>
      </rPr>
      <t>I</t>
    </r>
    <r>
      <rPr>
        <b/>
        <i/>
        <sz val="11"/>
        <rFont val="Sylfaen"/>
        <family val="1"/>
      </rPr>
      <t>I თავის მიხედვით</t>
    </r>
  </si>
  <si>
    <r>
      <t>ჯამი I-I</t>
    </r>
    <r>
      <rPr>
        <b/>
        <i/>
        <sz val="11"/>
        <rFont val="Sylfaen"/>
        <family val="1"/>
      </rPr>
      <t>I</t>
    </r>
    <r>
      <rPr>
        <b/>
        <i/>
        <sz val="11"/>
        <rFont val="Sylfaen"/>
        <family val="1"/>
      </rPr>
      <t>I თავების მიხედვით</t>
    </r>
  </si>
  <si>
    <t>magnituri gamSvebis montaJi</t>
  </si>
  <si>
    <t>sn. da w.
IV-6-82
8-574-44</t>
  </si>
  <si>
    <t>liTonis mili ф 42mm (1,5mX57c)</t>
  </si>
  <si>
    <t>4</t>
  </si>
  <si>
    <t>7</t>
  </si>
  <si>
    <t>7.1</t>
  </si>
  <si>
    <t>7.2</t>
  </si>
  <si>
    <t>8</t>
  </si>
  <si>
    <t xml:space="preserve">                                            sagarejos  მუნიციპალიტეტი</t>
  </si>
  <si>
    <t>საგარეჯოს მუნიციპალიტეტის სოფ კოჭბაანში გარე განათების მოწყობა</t>
  </si>
  <si>
    <t>II Tavi. ლითონის კონსტრუქციები</t>
  </si>
  <si>
    <t>led-sanaTi 100 vt</t>
  </si>
  <si>
    <t xml:space="preserve">liTonis sayrdeni boZis montaJi  Ф=110 sisqe 3mm sigrZe 6m </t>
  </si>
  <si>
    <t xml:space="preserve">sayrdeni liTonis boZi ф-110mm სისქე 3mm </t>
  </si>
  <si>
    <t xml:space="preserve"> სიპ ჩამჭერი</t>
  </si>
  <si>
    <t>მრიცხველის შეძენა, აბონენტად აყვანა</t>
  </si>
  <si>
    <t>სიპ კაბელის დამჭიმი</t>
  </si>
  <si>
    <r>
      <t>foto reles montaJi sadenis miyvaniT 2X6mm</t>
    </r>
    <r>
      <rPr>
        <b/>
        <vertAlign val="superscript"/>
        <sz val="10"/>
        <rFont val="AcadNusx"/>
        <family val="0"/>
      </rPr>
      <t xml:space="preserve">2  </t>
    </r>
    <r>
      <rPr>
        <b/>
        <vertAlign val="superscript"/>
        <sz val="14"/>
        <rFont val="AcadNusx"/>
        <family val="0"/>
      </rPr>
      <t xml:space="preserve"> </t>
    </r>
  </si>
  <si>
    <t>კმ</t>
  </si>
  <si>
    <t>jami Tavi II1</t>
  </si>
  <si>
    <t xml:space="preserve"> gare ganaTebis boZebze led-100 ვატ sanaTebis montaJi </t>
  </si>
  <si>
    <t>ჯამი 1+11+111</t>
  </si>
  <si>
    <t>პრეტენდენტის დასახელება/ხელმოწერა/ბეჭედი:</t>
  </si>
  <si>
    <t>პრეტენდენტის დასახელება /ხელმოწერა/ბეჭედი:</t>
  </si>
  <si>
    <t>გეგმიური დაგროვება 0 %</t>
  </si>
  <si>
    <t>რეზერვი 0%</t>
  </si>
  <si>
    <t>დამატებითი ღირებულების გადასახადი 0%</t>
  </si>
  <si>
    <t>%</t>
  </si>
  <si>
    <t>გეგმიური დაგროვება - %</t>
  </si>
  <si>
    <t>სახარჯთაღრიცხვო ჯამი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</si>
</sst>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[$-FC19]d\ mmmm\ yyyy\ &quot;г.&quot;"/>
    <numFmt numFmtId="192" formatCode="00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000"/>
    <numFmt numFmtId="201" formatCode="[$-409]dddd\,\ mmmm\ dd\,\ yyyy"/>
    <numFmt numFmtId="202" formatCode="#,##0.000"/>
    <numFmt numFmtId="203" formatCode="#,##0.0000"/>
    <numFmt numFmtId="204" formatCode="_-* #,##0.000_-;\-* #,##0.000_-;_-* &quot;-&quot;??_-;_-@_-"/>
    <numFmt numFmtId="205" formatCode="_-* #,##0.0000_р_._-;\-* #,##0.0000_р_._-;_-* &quot;-&quot;??_р_.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0_р_._-;\-* #,##0.0000_р_._-;_-* &quot;-&quot;????_р_._-;_-@_-"/>
    <numFmt numFmtId="209" formatCode="0.00000000000"/>
    <numFmt numFmtId="210" formatCode="0.0000000000"/>
    <numFmt numFmtId="211" formatCode="0.000000000"/>
    <numFmt numFmtId="212" formatCode="0.00000000"/>
    <numFmt numFmtId="213" formatCode="0.0000000"/>
    <numFmt numFmtId="214" formatCode="_-* #,##0.0000\ _₽_-;\-* #,##0.0000\ _₽_-;_-* &quot;-&quot;????\ _₽_-;_-@_-"/>
    <numFmt numFmtId="215" formatCode="&quot;$&quot;#,##0.0"/>
  </numFmts>
  <fonts count="74">
    <font>
      <sz val="10"/>
      <name val="Arial Cyr"/>
      <family val="0"/>
    </font>
    <font>
      <sz val="10"/>
      <name val="Arial"/>
      <family val="2"/>
    </font>
    <font>
      <sz val="12"/>
      <name val="AcadNusx"/>
      <family val="0"/>
    </font>
    <font>
      <sz val="10"/>
      <name val="AcadNusx"/>
      <family val="0"/>
    </font>
    <font>
      <sz val="11"/>
      <color indexed="8"/>
      <name val="AcadNusx"/>
      <family val="0"/>
    </font>
    <font>
      <sz val="8"/>
      <name val="Arial Cyr"/>
      <family val="2"/>
    </font>
    <font>
      <b/>
      <sz val="10"/>
      <name val="AcadNusx"/>
      <family val="0"/>
    </font>
    <font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b/>
      <sz val="9"/>
      <name val="AcadNusx"/>
      <family val="0"/>
    </font>
    <font>
      <vertAlign val="superscript"/>
      <sz val="10"/>
      <name val="AcadNusx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0"/>
      <name val="AcadMtavr"/>
      <family val="0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0"/>
      <name val="AKAD NUSX"/>
      <family val="0"/>
    </font>
    <font>
      <b/>
      <sz val="9"/>
      <name val="LitNusx"/>
      <family val="2"/>
    </font>
    <font>
      <sz val="12"/>
      <name val="Arial Cyr"/>
      <family val="2"/>
    </font>
    <font>
      <sz val="9"/>
      <name val="AcadNusx"/>
      <family val="0"/>
    </font>
    <font>
      <b/>
      <vertAlign val="superscript"/>
      <sz val="10"/>
      <name val="LitNusx"/>
      <family val="2"/>
    </font>
    <font>
      <b/>
      <vertAlign val="superscript"/>
      <sz val="10"/>
      <name val="AcadNusx"/>
      <family val="0"/>
    </font>
    <font>
      <b/>
      <vertAlign val="superscript"/>
      <sz val="14"/>
      <name val="AcadNusx"/>
      <family val="0"/>
    </font>
    <font>
      <b/>
      <u val="single"/>
      <sz val="11"/>
      <name val="AcadNusx"/>
      <family val="0"/>
    </font>
    <font>
      <b/>
      <i/>
      <sz val="11"/>
      <name val="Sylfaen"/>
      <family val="1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11"/>
      <name val="AcadNusx"/>
      <family val="0"/>
    </font>
    <font>
      <b/>
      <u val="single"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71">
    <xf numFmtId="0" fontId="0" fillId="0" borderId="0" xfId="0" applyAlignment="1">
      <alignment/>
    </xf>
    <xf numFmtId="0" fontId="1" fillId="0" borderId="0" xfId="64">
      <alignment/>
      <protection/>
    </xf>
    <xf numFmtId="0" fontId="3" fillId="0" borderId="0" xfId="64" applyFont="1">
      <alignment/>
      <protection/>
    </xf>
    <xf numFmtId="1" fontId="1" fillId="0" borderId="0" xfId="64" applyNumberFormat="1">
      <alignment/>
      <protection/>
    </xf>
    <xf numFmtId="0" fontId="8" fillId="33" borderId="10" xfId="64" applyFont="1" applyFill="1" applyBorder="1" applyAlignment="1">
      <alignment horizontal="center" vertical="top"/>
      <protection/>
    </xf>
    <xf numFmtId="0" fontId="8" fillId="33" borderId="0" xfId="64" applyFont="1" applyFill="1" applyBorder="1">
      <alignment/>
      <protection/>
    </xf>
    <xf numFmtId="0" fontId="13" fillId="33" borderId="10" xfId="64" applyFont="1" applyFill="1" applyBorder="1" applyAlignment="1">
      <alignment horizontal="center" vertical="center" wrapText="1"/>
      <protection/>
    </xf>
    <xf numFmtId="49" fontId="8" fillId="33" borderId="10" xfId="64" applyNumberFormat="1" applyFont="1" applyFill="1" applyBorder="1" applyAlignment="1">
      <alignment horizontal="center" vertical="top"/>
      <protection/>
    </xf>
    <xf numFmtId="0" fontId="11" fillId="33" borderId="10" xfId="64" applyFont="1" applyFill="1" applyBorder="1" applyAlignment="1">
      <alignment horizontal="center"/>
      <protection/>
    </xf>
    <xf numFmtId="0" fontId="9" fillId="33" borderId="0" xfId="64" applyFont="1" applyFill="1" applyBorder="1" applyAlignment="1">
      <alignment/>
      <protection/>
    </xf>
    <xf numFmtId="0" fontId="7" fillId="33" borderId="0" xfId="64" applyFont="1" applyFill="1" applyBorder="1">
      <alignment/>
      <protection/>
    </xf>
    <xf numFmtId="0" fontId="1" fillId="33" borderId="0" xfId="64" applyFont="1" applyFill="1">
      <alignment/>
      <protection/>
    </xf>
    <xf numFmtId="0" fontId="8" fillId="33" borderId="0" xfId="64" applyFont="1" applyFill="1" applyBorder="1" applyAlignment="1">
      <alignment/>
      <protection/>
    </xf>
    <xf numFmtId="0" fontId="3" fillId="33" borderId="0" xfId="64" applyFont="1" applyFill="1" applyBorder="1">
      <alignment/>
      <protection/>
    </xf>
    <xf numFmtId="0" fontId="3" fillId="33" borderId="0" xfId="64" applyFont="1" applyFill="1">
      <alignment/>
      <protection/>
    </xf>
    <xf numFmtId="49" fontId="3" fillId="33" borderId="0" xfId="64" applyNumberFormat="1" applyFont="1" applyFill="1" applyBorder="1">
      <alignment/>
      <protection/>
    </xf>
    <xf numFmtId="1" fontId="3" fillId="33" borderId="0" xfId="64" applyNumberFormat="1" applyFont="1" applyFill="1">
      <alignment/>
      <protection/>
    </xf>
    <xf numFmtId="1" fontId="1" fillId="33" borderId="0" xfId="64" applyNumberFormat="1" applyFont="1" applyFill="1">
      <alignment/>
      <protection/>
    </xf>
    <xf numFmtId="2" fontId="11" fillId="33" borderId="10" xfId="64" applyNumberFormat="1" applyFont="1" applyFill="1" applyBorder="1" applyAlignment="1">
      <alignment horizontal="center" vertical="center"/>
      <protection/>
    </xf>
    <xf numFmtId="49" fontId="11" fillId="33" borderId="10" xfId="64" applyNumberFormat="1" applyFont="1" applyFill="1" applyBorder="1" applyAlignment="1">
      <alignment horizontal="center"/>
      <protection/>
    </xf>
    <xf numFmtId="2" fontId="15" fillId="33" borderId="10" xfId="64" applyNumberFormat="1" applyFont="1" applyFill="1" applyBorder="1" applyAlignment="1">
      <alignment horizontal="center" vertical="center"/>
      <protection/>
    </xf>
    <xf numFmtId="0" fontId="15" fillId="33" borderId="10" xfId="64" applyFont="1" applyFill="1" applyBorder="1" applyAlignment="1">
      <alignment horizontal="center" vertical="top" wrapText="1"/>
      <protection/>
    </xf>
    <xf numFmtId="2" fontId="15" fillId="33" borderId="10" xfId="64" applyNumberFormat="1" applyFont="1" applyFill="1" applyBorder="1" applyAlignment="1">
      <alignment horizontal="center" vertical="top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193" fontId="19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" fontId="24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10" fillId="33" borderId="10" xfId="64" applyFont="1" applyFill="1" applyBorder="1" applyAlignment="1">
      <alignment horizontal="center"/>
      <protection/>
    </xf>
    <xf numFmtId="2" fontId="26" fillId="0" borderId="11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12" fillId="33" borderId="10" xfId="64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1" fontId="29" fillId="0" borderId="0" xfId="0" applyNumberFormat="1" applyFont="1" applyAlignment="1">
      <alignment horizontal="center"/>
    </xf>
    <xf numFmtId="0" fontId="11" fillId="33" borderId="10" xfId="64" applyFont="1" applyFill="1" applyBorder="1" applyAlignment="1">
      <alignment horizontal="center"/>
      <protection/>
    </xf>
    <xf numFmtId="0" fontId="15" fillId="33" borderId="10" xfId="64" applyFont="1" applyFill="1" applyBorder="1" applyAlignment="1">
      <alignment horizontal="center"/>
      <protection/>
    </xf>
    <xf numFmtId="2" fontId="15" fillId="33" borderId="10" xfId="64" applyNumberFormat="1" applyFont="1" applyFill="1" applyBorder="1" applyAlignment="1">
      <alignment horizontal="center"/>
      <protection/>
    </xf>
    <xf numFmtId="0" fontId="15" fillId="33" borderId="10" xfId="64" applyFont="1" applyFill="1" applyBorder="1" applyAlignment="1">
      <alignment horizontal="center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2" fontId="15" fillId="33" borderId="10" xfId="64" applyNumberFormat="1" applyFont="1" applyFill="1" applyBorder="1" applyAlignment="1">
      <alignment horizontal="center" vertical="center"/>
      <protection/>
    </xf>
    <xf numFmtId="0" fontId="15" fillId="33" borderId="10" xfId="64" applyFont="1" applyFill="1" applyBorder="1" applyAlignment="1">
      <alignment horizontal="center" vertical="top"/>
      <protection/>
    </xf>
    <xf numFmtId="0" fontId="14" fillId="33" borderId="10" xfId="64" applyFont="1" applyFill="1" applyBorder="1" applyAlignment="1">
      <alignment horizontal="center" vertical="top"/>
      <protection/>
    </xf>
    <xf numFmtId="2" fontId="14" fillId="33" borderId="10" xfId="64" applyNumberFormat="1" applyFont="1" applyFill="1" applyBorder="1" applyAlignment="1">
      <alignment horizontal="center" vertical="top"/>
      <protection/>
    </xf>
    <xf numFmtId="9" fontId="15" fillId="33" borderId="10" xfId="64" applyNumberFormat="1" applyFont="1" applyFill="1" applyBorder="1" applyAlignment="1">
      <alignment horizontal="center" vertical="top" wrapText="1"/>
      <protection/>
    </xf>
    <xf numFmtId="2" fontId="14" fillId="33" borderId="10" xfId="64" applyNumberFormat="1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4" borderId="0" xfId="64" applyFont="1" applyFill="1" applyBorder="1" applyAlignment="1">
      <alignment vertical="center" wrapText="1"/>
      <protection/>
    </xf>
    <xf numFmtId="0" fontId="8" fillId="33" borderId="10" xfId="64" applyFont="1" applyFill="1" applyBorder="1" applyAlignment="1">
      <alignment horizontal="center" vertical="center"/>
      <protection/>
    </xf>
    <xf numFmtId="2" fontId="8" fillId="33" borderId="10" xfId="64" applyNumberFormat="1" applyFont="1" applyFill="1" applyBorder="1" applyAlignment="1">
      <alignment horizontal="center" vertical="center"/>
      <protection/>
    </xf>
    <xf numFmtId="0" fontId="34" fillId="33" borderId="10" xfId="64" applyFont="1" applyFill="1" applyBorder="1" applyAlignment="1">
      <alignment horizontal="center" vertical="center"/>
      <protection/>
    </xf>
    <xf numFmtId="0" fontId="14" fillId="33" borderId="10" xfId="64" applyFont="1" applyFill="1" applyBorder="1" applyAlignment="1">
      <alignment horizontal="center" vertical="center"/>
      <protection/>
    </xf>
    <xf numFmtId="2" fontId="8" fillId="33" borderId="10" xfId="64" applyNumberFormat="1" applyFont="1" applyFill="1" applyBorder="1" applyAlignment="1">
      <alignment horizontal="center"/>
      <protection/>
    </xf>
    <xf numFmtId="2" fontId="14" fillId="33" borderId="10" xfId="64" applyNumberFormat="1" applyFont="1" applyFill="1" applyBorder="1" applyAlignment="1">
      <alignment horizontal="center" vertical="center"/>
      <protection/>
    </xf>
    <xf numFmtId="49" fontId="8" fillId="33" borderId="10" xfId="64" applyNumberFormat="1" applyFont="1" applyFill="1" applyBorder="1" applyAlignment="1">
      <alignment horizontal="center" vertical="center"/>
      <protection/>
    </xf>
    <xf numFmtId="0" fontId="14" fillId="33" borderId="10" xfId="64" applyFont="1" applyFill="1" applyBorder="1" applyAlignment="1">
      <alignment horizontal="center" vertical="center" wrapText="1"/>
      <protection/>
    </xf>
    <xf numFmtId="0" fontId="35" fillId="33" borderId="10" xfId="64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33" borderId="10" xfId="64" applyFont="1" applyFill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/>
      <protection/>
    </xf>
    <xf numFmtId="0" fontId="15" fillId="33" borderId="10" xfId="64" applyFont="1" applyFill="1" applyBorder="1" applyAlignment="1">
      <alignment horizontal="center" vertical="center"/>
      <protection/>
    </xf>
    <xf numFmtId="193" fontId="20" fillId="34" borderId="0" xfId="0" applyNumberFormat="1" applyFont="1" applyFill="1" applyAlignment="1">
      <alignment/>
    </xf>
    <xf numFmtId="0" fontId="8" fillId="33" borderId="10" xfId="64" applyFont="1" applyFill="1" applyBorder="1" applyAlignment="1">
      <alignment horizontal="center"/>
      <protection/>
    </xf>
    <xf numFmtId="49" fontId="25" fillId="33" borderId="10" xfId="56" applyNumberFormat="1" applyFont="1" applyFill="1" applyBorder="1" applyAlignment="1">
      <alignment horizontal="center" vertical="center" wrapText="1"/>
      <protection/>
    </xf>
    <xf numFmtId="49" fontId="25" fillId="33" borderId="10" xfId="56" applyNumberFormat="1" applyFont="1" applyFill="1" applyBorder="1" applyAlignment="1">
      <alignment horizontal="center" vertical="center" wrapText="1"/>
      <protection/>
    </xf>
    <xf numFmtId="49" fontId="26" fillId="33" borderId="10" xfId="56" applyNumberFormat="1" applyFont="1" applyFill="1" applyBorder="1" applyAlignment="1">
      <alignment horizontal="center" vertical="center" wrapText="1"/>
      <protection/>
    </xf>
    <xf numFmtId="0" fontId="25" fillId="33" borderId="10" xfId="56" applyNumberFormat="1" applyFont="1" applyFill="1" applyBorder="1" applyAlignment="1">
      <alignment horizontal="center" vertical="center" wrapText="1"/>
      <protection/>
    </xf>
    <xf numFmtId="190" fontId="19" fillId="33" borderId="10" xfId="56" applyNumberFormat="1" applyFont="1" applyFill="1" applyBorder="1" applyAlignment="1">
      <alignment horizontal="center" vertical="center" wrapText="1"/>
      <protection/>
    </xf>
    <xf numFmtId="49" fontId="19" fillId="33" borderId="10" xfId="56" applyNumberFormat="1" applyFont="1" applyFill="1" applyBorder="1" applyAlignment="1">
      <alignment vertical="center" wrapText="1"/>
      <protection/>
    </xf>
    <xf numFmtId="49" fontId="24" fillId="33" borderId="10" xfId="56" applyNumberFormat="1" applyFont="1" applyFill="1" applyBorder="1" applyAlignment="1">
      <alignment horizontal="center" vertical="center" wrapText="1"/>
      <protection/>
    </xf>
    <xf numFmtId="49" fontId="19" fillId="33" borderId="10" xfId="56" applyNumberFormat="1" applyFont="1" applyFill="1" applyBorder="1" applyAlignment="1">
      <alignment horizontal="center" vertical="center" wrapText="1"/>
      <protection/>
    </xf>
    <xf numFmtId="0" fontId="19" fillId="33" borderId="10" xfId="56" applyNumberFormat="1" applyFont="1" applyFill="1" applyBorder="1" applyAlignment="1">
      <alignment horizontal="center" vertical="center" wrapText="1"/>
      <protection/>
    </xf>
    <xf numFmtId="49" fontId="19" fillId="33" borderId="10" xfId="56" applyNumberFormat="1" applyFont="1" applyFill="1" applyBorder="1" applyAlignment="1">
      <alignment horizontal="center" vertical="center" wrapText="1"/>
      <protection/>
    </xf>
    <xf numFmtId="1" fontId="25" fillId="33" borderId="10" xfId="56" applyNumberFormat="1" applyFont="1" applyFill="1" applyBorder="1" applyAlignment="1">
      <alignment horizontal="center" vertical="center" wrapText="1"/>
      <protection/>
    </xf>
    <xf numFmtId="49" fontId="25" fillId="33" borderId="10" xfId="56" applyNumberFormat="1" applyFont="1" applyFill="1" applyBorder="1" applyAlignment="1">
      <alignment vertical="center" wrapText="1"/>
      <protection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190" fontId="3" fillId="33" borderId="10" xfId="56" applyNumberFormat="1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193" fontId="8" fillId="33" borderId="10" xfId="64" applyNumberFormat="1" applyFont="1" applyFill="1" applyBorder="1" applyAlignment="1">
      <alignment horizontal="center" vertical="center"/>
      <protection/>
    </xf>
    <xf numFmtId="190" fontId="3" fillId="33" borderId="10" xfId="0" applyNumberFormat="1" applyFont="1" applyFill="1" applyBorder="1" applyAlignment="1">
      <alignment horizontal="center" vertical="center" wrapText="1"/>
    </xf>
    <xf numFmtId="193" fontId="8" fillId="33" borderId="10" xfId="64" applyNumberFormat="1" applyFont="1" applyFill="1" applyBorder="1" applyAlignment="1">
      <alignment horizontal="center"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9" fontId="14" fillId="33" borderId="10" xfId="64" applyNumberFormat="1" applyFont="1" applyFill="1" applyBorder="1" applyAlignment="1">
      <alignment horizontal="center" vertical="center" wrapText="1"/>
      <protection/>
    </xf>
    <xf numFmtId="0" fontId="16" fillId="33" borderId="10" xfId="56" applyFont="1" applyFill="1" applyBorder="1" applyAlignment="1">
      <alignment horizontal="center" vertical="center" wrapText="1"/>
      <protection/>
    </xf>
    <xf numFmtId="0" fontId="30" fillId="33" borderId="10" xfId="56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36" fillId="33" borderId="10" xfId="0" applyFont="1" applyFill="1" applyBorder="1" applyAlignment="1">
      <alignment horizontal="center" wrapText="1"/>
    </xf>
    <xf numFmtId="202" fontId="3" fillId="33" borderId="10" xfId="0" applyNumberFormat="1" applyFont="1" applyFill="1" applyBorder="1" applyAlignment="1">
      <alignment horizontal="center" wrapText="1"/>
    </xf>
    <xf numFmtId="202" fontId="6" fillId="33" borderId="10" xfId="0" applyNumberFormat="1" applyFont="1" applyFill="1" applyBorder="1" applyAlignment="1">
      <alignment horizontal="center" wrapText="1"/>
    </xf>
    <xf numFmtId="202" fontId="3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202" fontId="37" fillId="33" borderId="10" xfId="0" applyNumberFormat="1" applyFont="1" applyFill="1" applyBorder="1" applyAlignment="1">
      <alignment horizontal="center" vertical="center" wrapText="1"/>
    </xf>
    <xf numFmtId="0" fontId="38" fillId="33" borderId="10" xfId="64" applyFont="1" applyFill="1" applyBorder="1" applyAlignment="1">
      <alignment horizontal="center" vertical="center" wrapText="1"/>
      <protection/>
    </xf>
    <xf numFmtId="9" fontId="15" fillId="33" borderId="10" xfId="64" applyNumberFormat="1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2" fontId="3" fillId="33" borderId="10" xfId="56" applyNumberFormat="1" applyFont="1" applyFill="1" applyBorder="1" applyAlignment="1">
      <alignment horizontal="center" vertical="center" wrapText="1"/>
      <protection/>
    </xf>
    <xf numFmtId="193" fontId="3" fillId="33" borderId="10" xfId="56" applyNumberFormat="1" applyFont="1" applyFill="1" applyBorder="1" applyAlignment="1">
      <alignment horizontal="center" vertical="center" wrapText="1"/>
      <protection/>
    </xf>
    <xf numFmtId="193" fontId="15" fillId="33" borderId="10" xfId="64" applyNumberFormat="1" applyFont="1" applyFill="1" applyBorder="1" applyAlignment="1">
      <alignment horizontal="center" vertical="top" wrapText="1"/>
      <protection/>
    </xf>
    <xf numFmtId="193" fontId="15" fillId="33" borderId="10" xfId="64" applyNumberFormat="1" applyFont="1" applyFill="1" applyBorder="1" applyAlignment="1">
      <alignment horizontal="center" vertical="top"/>
      <protection/>
    </xf>
    <xf numFmtId="193" fontId="39" fillId="33" borderId="10" xfId="64" applyNumberFormat="1" applyFont="1" applyFill="1" applyBorder="1" applyAlignment="1">
      <alignment horizontal="center" vertical="top"/>
      <protection/>
    </xf>
    <xf numFmtId="2" fontId="9" fillId="33" borderId="10" xfId="64" applyNumberFormat="1" applyFont="1" applyFill="1" applyBorder="1" applyAlignment="1">
      <alignment horizontal="center"/>
      <protection/>
    </xf>
    <xf numFmtId="2" fontId="3" fillId="33" borderId="11" xfId="0" applyNumberFormat="1" applyFont="1" applyFill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 wrapText="1"/>
    </xf>
    <xf numFmtId="193" fontId="19" fillId="33" borderId="11" xfId="0" applyNumberFormat="1" applyFont="1" applyFill="1" applyBorder="1" applyAlignment="1">
      <alignment horizontal="center" vertical="center" wrapText="1"/>
    </xf>
    <xf numFmtId="190" fontId="19" fillId="33" borderId="11" xfId="0" applyNumberFormat="1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190" fontId="24" fillId="33" borderId="10" xfId="0" applyNumberFormat="1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 wrapText="1"/>
      <protection/>
    </xf>
    <xf numFmtId="0" fontId="12" fillId="33" borderId="11" xfId="64" applyFont="1" applyFill="1" applyBorder="1" applyAlignment="1">
      <alignment horizontal="center"/>
      <protection/>
    </xf>
    <xf numFmtId="2" fontId="11" fillId="33" borderId="11" xfId="64" applyNumberFormat="1" applyFont="1" applyFill="1" applyBorder="1" applyAlignment="1">
      <alignment horizontal="center" vertical="center"/>
      <protection/>
    </xf>
    <xf numFmtId="0" fontId="10" fillId="33" borderId="11" xfId="64" applyFont="1" applyFill="1" applyBorder="1" applyAlignment="1">
      <alignment horizontal="center"/>
      <protection/>
    </xf>
    <xf numFmtId="190" fontId="8" fillId="33" borderId="10" xfId="56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0" xfId="56" applyFont="1" applyFill="1" applyBorder="1" applyAlignment="1">
      <alignment horizontal="center" vertical="center" wrapText="1"/>
      <protection/>
    </xf>
    <xf numFmtId="0" fontId="11" fillId="33" borderId="10" xfId="64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2" fontId="15" fillId="33" borderId="10" xfId="64" applyNumberFormat="1" applyFont="1" applyFill="1" applyBorder="1" applyAlignment="1">
      <alignment horizontal="center" vertical="top" wrapText="1"/>
      <protection/>
    </xf>
    <xf numFmtId="0" fontId="9" fillId="34" borderId="0" xfId="6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6" fillId="0" borderId="10" xfId="0" applyNumberFormat="1" applyFont="1" applyBorder="1" applyAlignment="1">
      <alignment horizontal="center" vertical="center" wrapText="1"/>
    </xf>
    <xf numFmtId="0" fontId="8" fillId="33" borderId="10" xfId="64" applyFont="1" applyFill="1" applyBorder="1" applyAlignment="1">
      <alignment horizontal="center"/>
      <protection/>
    </xf>
    <xf numFmtId="0" fontId="13" fillId="33" borderId="10" xfId="64" applyFont="1" applyFill="1" applyBorder="1" applyAlignment="1">
      <alignment horizontal="center"/>
      <protection/>
    </xf>
    <xf numFmtId="0" fontId="13" fillId="33" borderId="10" xfId="64" applyFont="1" applyFill="1" applyBorder="1" applyAlignment="1">
      <alignment horizontal="center" vertical="center" wrapText="1"/>
      <protection/>
    </xf>
    <xf numFmtId="0" fontId="9" fillId="33" borderId="0" xfId="64" applyFont="1" applyFill="1" applyBorder="1" applyAlignment="1">
      <alignment horizontal="center"/>
      <protection/>
    </xf>
    <xf numFmtId="0" fontId="8" fillId="33" borderId="0" xfId="64" applyFont="1" applyFill="1" applyBorder="1" applyAlignment="1">
      <alignment horizontal="left"/>
      <protection/>
    </xf>
    <xf numFmtId="0" fontId="2" fillId="33" borderId="0" xfId="64" applyFont="1" applyFill="1" applyBorder="1" applyAlignment="1">
      <alignment horizontal="center" vertical="top" wrapText="1"/>
      <protection/>
    </xf>
    <xf numFmtId="0" fontId="8" fillId="33" borderId="0" xfId="64" applyFont="1" applyFill="1" applyBorder="1" applyAlignment="1">
      <alignment horizontal="center"/>
      <protection/>
    </xf>
    <xf numFmtId="193" fontId="8" fillId="34" borderId="0" xfId="64" applyNumberFormat="1" applyFont="1" applyFill="1" applyBorder="1" applyAlignment="1">
      <alignment horizontal="center"/>
      <protection/>
    </xf>
    <xf numFmtId="0" fontId="1" fillId="33" borderId="10" xfId="64" applyFont="1" applyFill="1" applyBorder="1">
      <alignment/>
      <protection/>
    </xf>
    <xf numFmtId="0" fontId="0" fillId="0" borderId="10" xfId="0" applyBorder="1" applyAlignment="1">
      <alignment/>
    </xf>
    <xf numFmtId="1" fontId="1" fillId="33" borderId="10" xfId="64" applyNumberFormat="1" applyFont="1" applyFill="1" applyBorder="1">
      <alignment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33" borderId="10" xfId="64" applyFont="1" applyFill="1" applyBorder="1">
      <alignment/>
      <protection/>
    </xf>
    <xf numFmtId="0" fontId="8" fillId="0" borderId="10" xfId="0" applyFont="1" applyBorder="1" applyAlignment="1">
      <alignment/>
    </xf>
    <xf numFmtId="2" fontId="1" fillId="33" borderId="10" xfId="64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9" sqref="A9:H9"/>
    </sheetView>
  </sheetViews>
  <sheetFormatPr defaultColWidth="9.00390625" defaultRowHeight="12.75"/>
  <cols>
    <col min="1" max="1" width="4.75390625" style="0" customWidth="1"/>
    <col min="2" max="2" width="11.75390625" style="0" customWidth="1"/>
    <col min="3" max="3" width="54.00390625" style="0" customWidth="1"/>
    <col min="4" max="4" width="12.25390625" style="0" customWidth="1"/>
    <col min="5" max="5" width="12.125" style="0" customWidth="1"/>
    <col min="6" max="6" width="10.75390625" style="0" customWidth="1"/>
    <col min="7" max="7" width="9.25390625" style="0" customWidth="1"/>
    <col min="8" max="8" width="13.875" style="0" customWidth="1"/>
    <col min="9" max="9" width="10.625" style="0" bestFit="1" customWidth="1"/>
    <col min="10" max="10" width="9.375" style="0" bestFit="1" customWidth="1"/>
  </cols>
  <sheetData>
    <row r="1" spans="1:8" ht="34.5" customHeight="1">
      <c r="A1" s="140" t="s">
        <v>156</v>
      </c>
      <c r="B1" s="140"/>
      <c r="C1" s="140"/>
      <c r="D1" s="140"/>
      <c r="E1" s="140"/>
      <c r="F1" s="140"/>
      <c r="G1" s="140"/>
      <c r="H1" s="140"/>
    </row>
    <row r="2" spans="1:8" ht="15">
      <c r="A2" s="140" t="s">
        <v>19</v>
      </c>
      <c r="B2" s="140"/>
      <c r="C2" s="140"/>
      <c r="D2" s="140"/>
      <c r="E2" s="140"/>
      <c r="F2" s="140"/>
      <c r="G2" s="140"/>
      <c r="H2" s="140"/>
    </row>
    <row r="3" spans="1:8" ht="13.5">
      <c r="A3" s="142" t="s">
        <v>20</v>
      </c>
      <c r="B3" s="142"/>
      <c r="C3" s="142"/>
      <c r="D3" s="142"/>
      <c r="E3" s="142"/>
      <c r="F3" s="142"/>
      <c r="G3" s="142"/>
      <c r="H3" s="142"/>
    </row>
    <row r="4" spans="1:8" ht="15" customHeight="1">
      <c r="A4" s="140"/>
      <c r="B4" s="140"/>
      <c r="C4" s="140"/>
      <c r="D4" s="140"/>
      <c r="E4" s="140"/>
      <c r="F4" s="140"/>
      <c r="G4" s="140"/>
      <c r="H4" s="140"/>
    </row>
    <row r="5" spans="1:8" ht="15">
      <c r="A5" s="140" t="s">
        <v>21</v>
      </c>
      <c r="B5" s="140"/>
      <c r="C5" s="140"/>
      <c r="D5" s="140"/>
      <c r="E5" s="140"/>
      <c r="F5" s="140"/>
      <c r="G5" s="140"/>
      <c r="H5" s="140"/>
    </row>
    <row r="6" spans="1:8" ht="16.5">
      <c r="A6" s="143" t="s">
        <v>22</v>
      </c>
      <c r="B6" s="143"/>
      <c r="C6" s="143"/>
      <c r="D6" s="143"/>
      <c r="E6" s="72">
        <v>0</v>
      </c>
      <c r="F6" s="24" t="s">
        <v>23</v>
      </c>
      <c r="G6" s="24"/>
      <c r="H6" s="24"/>
    </row>
    <row r="7" spans="1:8" ht="24.75" customHeight="1">
      <c r="A7" s="143" t="s">
        <v>24</v>
      </c>
      <c r="B7" s="143"/>
      <c r="C7" s="143"/>
      <c r="D7" s="143"/>
      <c r="E7" s="72">
        <v>0</v>
      </c>
      <c r="F7" s="24" t="s">
        <v>23</v>
      </c>
      <c r="G7" s="24"/>
      <c r="H7" s="24"/>
    </row>
    <row r="8" spans="1:8" ht="24.75" customHeight="1">
      <c r="A8" s="144">
        <v>0</v>
      </c>
      <c r="B8" s="144"/>
      <c r="C8" s="144"/>
      <c r="D8" s="144"/>
      <c r="E8" s="144"/>
      <c r="F8" s="144"/>
      <c r="G8" s="144"/>
      <c r="H8" s="144"/>
    </row>
    <row r="9" spans="1:8" ht="24.75" customHeight="1">
      <c r="A9" s="151" t="s">
        <v>25</v>
      </c>
      <c r="B9" s="151"/>
      <c r="C9" s="151"/>
      <c r="D9" s="151"/>
      <c r="E9" s="151"/>
      <c r="F9" s="151"/>
      <c r="G9" s="151"/>
      <c r="H9" s="151"/>
    </row>
    <row r="10" spans="1:13" ht="49.5" customHeight="1">
      <c r="A10" s="139" t="s">
        <v>157</v>
      </c>
      <c r="B10" s="139"/>
      <c r="C10" s="139"/>
      <c r="D10" s="139"/>
      <c r="E10" s="139"/>
      <c r="F10" s="139"/>
      <c r="G10" s="139"/>
      <c r="H10" s="139"/>
      <c r="I10" s="57"/>
      <c r="J10" s="57"/>
      <c r="K10" s="57"/>
      <c r="L10" s="57"/>
      <c r="M10" s="57"/>
    </row>
    <row r="11" spans="1:8" ht="24.75" customHeight="1">
      <c r="A11" s="140" t="s">
        <v>26</v>
      </c>
      <c r="B11" s="141"/>
      <c r="C11" s="141"/>
      <c r="D11" s="141"/>
      <c r="E11" s="141"/>
      <c r="F11" s="141"/>
      <c r="G11" s="141"/>
      <c r="H11" s="141"/>
    </row>
    <row r="12" spans="1:8" ht="24.75" customHeight="1">
      <c r="A12" s="142" t="s">
        <v>27</v>
      </c>
      <c r="B12" s="142"/>
      <c r="C12" s="142"/>
      <c r="D12" s="142"/>
      <c r="E12" s="142"/>
      <c r="F12" s="142"/>
      <c r="G12" s="142"/>
      <c r="H12" s="142"/>
    </row>
    <row r="13" spans="1:8" ht="24.75" customHeight="1">
      <c r="A13" s="23"/>
      <c r="B13" s="23"/>
      <c r="C13" s="23"/>
      <c r="D13" s="23"/>
      <c r="E13" s="23"/>
      <c r="F13" s="23"/>
      <c r="G13" s="23"/>
      <c r="H13" s="23"/>
    </row>
    <row r="14" spans="1:8" ht="24.75" customHeight="1">
      <c r="A14" s="150"/>
      <c r="B14" s="150"/>
      <c r="C14" s="150"/>
      <c r="D14" s="150"/>
      <c r="E14" s="150"/>
      <c r="F14" s="150"/>
      <c r="G14" s="150"/>
      <c r="H14" s="150"/>
    </row>
    <row r="15" spans="1:8" ht="24.75" customHeight="1">
      <c r="A15" s="25"/>
      <c r="B15" s="25"/>
      <c r="C15" s="25"/>
      <c r="D15" s="25"/>
      <c r="E15" s="25"/>
      <c r="F15" s="25"/>
      <c r="G15" s="25"/>
      <c r="H15" s="25"/>
    </row>
    <row r="16" spans="1:8" ht="24.75" customHeight="1">
      <c r="A16" s="149" t="s">
        <v>0</v>
      </c>
      <c r="B16" s="148" t="s">
        <v>28</v>
      </c>
      <c r="C16" s="152" t="s">
        <v>29</v>
      </c>
      <c r="D16" s="148" t="s">
        <v>30</v>
      </c>
      <c r="E16" s="148"/>
      <c r="F16" s="148"/>
      <c r="G16" s="148"/>
      <c r="H16" s="148"/>
    </row>
    <row r="17" spans="1:8" ht="24.75" customHeight="1">
      <c r="A17" s="149"/>
      <c r="B17" s="148"/>
      <c r="C17" s="152"/>
      <c r="D17" s="26" t="s">
        <v>31</v>
      </c>
      <c r="E17" s="26" t="s">
        <v>32</v>
      </c>
      <c r="F17" s="26" t="s">
        <v>33</v>
      </c>
      <c r="G17" s="26" t="s">
        <v>34</v>
      </c>
      <c r="H17" s="26" t="s">
        <v>35</v>
      </c>
    </row>
    <row r="18" spans="1:8" ht="24.75" customHeight="1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</row>
    <row r="19" spans="1:8" ht="24.75" customHeight="1">
      <c r="A19" s="26">
        <v>1</v>
      </c>
      <c r="B19" s="26"/>
      <c r="C19" s="28" t="s">
        <v>36</v>
      </c>
      <c r="D19" s="26"/>
      <c r="E19" s="26"/>
      <c r="F19" s="26"/>
      <c r="G19" s="26"/>
      <c r="H19" s="26">
        <v>0</v>
      </c>
    </row>
    <row r="20" spans="1:8" ht="24.75" customHeight="1">
      <c r="A20" s="27"/>
      <c r="B20" s="29"/>
      <c r="C20" s="30" t="s">
        <v>37</v>
      </c>
      <c r="D20" s="31"/>
      <c r="E20" s="31"/>
      <c r="F20" s="31"/>
      <c r="G20" s="31"/>
      <c r="H20" s="31"/>
    </row>
    <row r="21" spans="1:8" ht="24.75" customHeight="1">
      <c r="A21" s="27"/>
      <c r="B21" s="29"/>
      <c r="C21" s="28" t="s">
        <v>38</v>
      </c>
      <c r="D21" s="31"/>
      <c r="E21" s="31"/>
      <c r="F21" s="31"/>
      <c r="G21" s="31"/>
      <c r="H21" s="31">
        <v>0</v>
      </c>
    </row>
    <row r="22" spans="1:8" ht="15">
      <c r="A22" s="27">
        <v>2</v>
      </c>
      <c r="B22" s="29"/>
      <c r="C22" s="30" t="s">
        <v>39</v>
      </c>
      <c r="D22" s="31"/>
      <c r="E22" s="31"/>
      <c r="F22" s="31"/>
      <c r="G22" s="31"/>
      <c r="H22" s="31"/>
    </row>
    <row r="23" spans="1:10" ht="24">
      <c r="A23" s="32" t="s">
        <v>40</v>
      </c>
      <c r="B23" s="40" t="s">
        <v>41</v>
      </c>
      <c r="C23" s="41" t="s">
        <v>7</v>
      </c>
      <c r="D23" s="18"/>
      <c r="E23" s="38"/>
      <c r="F23" s="38"/>
      <c r="G23" s="38"/>
      <c r="H23" s="120"/>
      <c r="I23" s="9"/>
      <c r="J23" s="9"/>
    </row>
    <row r="24" spans="1:10" ht="18">
      <c r="A24" s="32"/>
      <c r="B24" s="40"/>
      <c r="C24" s="129"/>
      <c r="D24" s="130"/>
      <c r="E24" s="131"/>
      <c r="F24" s="131"/>
      <c r="G24" s="131"/>
      <c r="H24" s="120"/>
      <c r="I24" s="9"/>
      <c r="J24" s="9"/>
    </row>
    <row r="25" spans="1:13" s="35" customFormat="1" ht="25.5" customHeight="1">
      <c r="A25" s="27"/>
      <c r="B25" s="29"/>
      <c r="C25" s="39" t="s">
        <v>167</v>
      </c>
      <c r="D25" s="121"/>
      <c r="E25" s="122"/>
      <c r="F25" s="123"/>
      <c r="G25" s="124"/>
      <c r="H25" s="125">
        <v>0</v>
      </c>
      <c r="I25" s="42"/>
      <c r="J25" s="42"/>
      <c r="K25" s="42"/>
      <c r="L25" s="42"/>
      <c r="M25" s="42"/>
    </row>
    <row r="26" spans="1:8" ht="15">
      <c r="A26" s="27" t="s">
        <v>42</v>
      </c>
      <c r="B26" s="29"/>
      <c r="C26" s="30" t="s">
        <v>169</v>
      </c>
      <c r="D26" s="33"/>
      <c r="E26" s="33"/>
      <c r="F26" s="33"/>
      <c r="G26" s="34"/>
      <c r="H26" s="34">
        <v>0</v>
      </c>
    </row>
    <row r="27" spans="1:8" ht="27">
      <c r="A27" s="27" t="s">
        <v>43</v>
      </c>
      <c r="B27" s="29"/>
      <c r="C27" s="30" t="s">
        <v>172</v>
      </c>
      <c r="D27" s="33"/>
      <c r="E27" s="33"/>
      <c r="F27" s="33"/>
      <c r="G27" s="34"/>
      <c r="H27" s="34">
        <v>0</v>
      </c>
    </row>
    <row r="28" spans="1:8" ht="15">
      <c r="A28" s="27"/>
      <c r="B28" s="29"/>
      <c r="C28" s="30" t="s">
        <v>44</v>
      </c>
      <c r="D28" s="33"/>
      <c r="E28" s="33"/>
      <c r="F28" s="33"/>
      <c r="G28" s="33"/>
      <c r="H28" s="33"/>
    </row>
    <row r="29" spans="1:8" ht="15">
      <c r="A29" s="27"/>
      <c r="B29" s="29"/>
      <c r="C29" s="30" t="s">
        <v>45</v>
      </c>
      <c r="D29" s="33"/>
      <c r="E29" s="33"/>
      <c r="F29" s="33"/>
      <c r="G29" s="33"/>
      <c r="H29" s="33"/>
    </row>
    <row r="30" spans="1:8" ht="15">
      <c r="A30" s="27"/>
      <c r="B30" s="29"/>
      <c r="C30" s="30"/>
      <c r="D30" s="36"/>
      <c r="E30" s="36"/>
      <c r="F30" s="36"/>
      <c r="G30" s="36"/>
      <c r="H30" s="36"/>
    </row>
    <row r="31" spans="1:8" ht="15">
      <c r="A31" s="27"/>
      <c r="B31" s="29"/>
      <c r="C31" s="30" t="s">
        <v>5</v>
      </c>
      <c r="D31" s="126"/>
      <c r="E31" s="126"/>
      <c r="F31" s="126"/>
      <c r="G31" s="126"/>
      <c r="H31" s="126">
        <v>0</v>
      </c>
    </row>
    <row r="32" spans="1:8" ht="15">
      <c r="A32" s="27"/>
      <c r="B32" s="29"/>
      <c r="C32" s="30" t="s">
        <v>173</v>
      </c>
      <c r="D32" s="126"/>
      <c r="E32" s="126"/>
      <c r="F32" s="126"/>
      <c r="G32" s="126"/>
      <c r="H32" s="126">
        <v>0</v>
      </c>
    </row>
    <row r="33" spans="1:8" ht="15">
      <c r="A33" s="27"/>
      <c r="B33" s="29"/>
      <c r="C33" s="37" t="s">
        <v>5</v>
      </c>
      <c r="D33" s="127"/>
      <c r="E33" s="127"/>
      <c r="F33" s="127"/>
      <c r="G33" s="127"/>
      <c r="H33" s="127">
        <v>0</v>
      </c>
    </row>
    <row r="34" spans="1:8" ht="15">
      <c r="A34" s="27"/>
      <c r="B34" s="29"/>
      <c r="C34" s="30" t="s">
        <v>174</v>
      </c>
      <c r="D34" s="126"/>
      <c r="E34" s="127"/>
      <c r="F34" s="127"/>
      <c r="G34" s="127"/>
      <c r="H34" s="126">
        <v>0</v>
      </c>
    </row>
    <row r="35" spans="1:8" ht="15">
      <c r="A35" s="27"/>
      <c r="B35" s="29"/>
      <c r="C35" s="37" t="s">
        <v>5</v>
      </c>
      <c r="D35" s="127"/>
      <c r="E35" s="127"/>
      <c r="F35" s="127"/>
      <c r="G35" s="127"/>
      <c r="H35" s="127">
        <v>0</v>
      </c>
    </row>
    <row r="36" spans="1:8" ht="21" customHeight="1">
      <c r="A36" s="26"/>
      <c r="B36" s="31"/>
      <c r="C36" s="37" t="s">
        <v>163</v>
      </c>
      <c r="D36" s="126"/>
      <c r="E36" s="127"/>
      <c r="F36" s="127"/>
      <c r="G36" s="127"/>
      <c r="H36" s="126">
        <v>0</v>
      </c>
    </row>
    <row r="37" spans="1:8" ht="15">
      <c r="A37" s="26"/>
      <c r="B37" s="31"/>
      <c r="C37" s="37" t="s">
        <v>90</v>
      </c>
      <c r="D37" s="127"/>
      <c r="E37" s="127"/>
      <c r="F37" s="127"/>
      <c r="G37" s="127"/>
      <c r="H37" s="127">
        <v>0</v>
      </c>
    </row>
    <row r="38" spans="1:8" ht="15">
      <c r="A38" s="147"/>
      <c r="B38" s="147"/>
      <c r="C38" s="147"/>
      <c r="D38" s="147"/>
      <c r="E38" s="147"/>
      <c r="F38" s="147"/>
      <c r="G38" s="147"/>
      <c r="H38" s="147"/>
    </row>
    <row r="39" spans="1:8" ht="22.5" customHeight="1">
      <c r="A39" s="147" t="s">
        <v>171</v>
      </c>
      <c r="B39" s="147"/>
      <c r="C39" s="147"/>
      <c r="D39" s="147"/>
      <c r="E39" s="147"/>
      <c r="F39" s="147"/>
      <c r="G39" s="147"/>
      <c r="H39" s="147"/>
    </row>
    <row r="41" spans="3:5" ht="21" customHeight="1">
      <c r="C41" s="43"/>
      <c r="D41" s="145"/>
      <c r="E41" s="146"/>
    </row>
  </sheetData>
  <sheetProtection/>
  <mergeCells count="20">
    <mergeCell ref="D41:E41"/>
    <mergeCell ref="A7:D7"/>
    <mergeCell ref="A38:H38"/>
    <mergeCell ref="B16:B17"/>
    <mergeCell ref="A39:H39"/>
    <mergeCell ref="D16:H16"/>
    <mergeCell ref="A16:A17"/>
    <mergeCell ref="A14:H14"/>
    <mergeCell ref="A9:H9"/>
    <mergeCell ref="C16:C17"/>
    <mergeCell ref="A1:H1"/>
    <mergeCell ref="A2:H2"/>
    <mergeCell ref="A11:H11"/>
    <mergeCell ref="A12:H12"/>
    <mergeCell ref="A6:D6"/>
    <mergeCell ref="A3:H3"/>
    <mergeCell ref="A8:H8"/>
    <mergeCell ref="A4:H4"/>
    <mergeCell ref="A10:H10"/>
    <mergeCell ref="A5:H5"/>
  </mergeCells>
  <printOptions/>
  <pageMargins left="0.7480314960629921" right="0.35433070866141736" top="0" bottom="0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1"/>
  <sheetViews>
    <sheetView tabSelected="1" workbookViewId="0" topLeftCell="A7">
      <selection activeCell="M6" sqref="M6:M7"/>
    </sheetView>
  </sheetViews>
  <sheetFormatPr defaultColWidth="9.00390625" defaultRowHeight="12.75"/>
  <cols>
    <col min="1" max="1" width="4.25390625" style="0" customWidth="1"/>
    <col min="2" max="2" width="10.125" style="0" customWidth="1"/>
    <col min="3" max="3" width="39.375" style="0" customWidth="1"/>
    <col min="4" max="4" width="9.75390625" style="0" customWidth="1"/>
    <col min="5" max="5" width="11.75390625" style="0" customWidth="1"/>
    <col min="6" max="6" width="8.875" style="0" customWidth="1"/>
    <col min="7" max="7" width="10.375" style="0" customWidth="1"/>
    <col min="8" max="8" width="10.00390625" style="0" customWidth="1"/>
    <col min="9" max="9" width="8.875" style="0" customWidth="1"/>
    <col min="10" max="10" width="8.625" style="0" customWidth="1"/>
    <col min="11" max="11" width="8.75390625" style="0" customWidth="1"/>
    <col min="12" max="12" width="8.375" style="0" customWidth="1"/>
    <col min="13" max="13" width="13.625" style="0" customWidth="1"/>
    <col min="14" max="14" width="11.25390625" style="0" customWidth="1"/>
  </cols>
  <sheetData>
    <row r="1" spans="1:15" ht="18" customHeight="1">
      <c r="A1" s="5"/>
      <c r="B1" s="9"/>
      <c r="C1" s="139" t="s">
        <v>157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18">
      <c r="A2" s="5"/>
      <c r="B2" s="9"/>
      <c r="C2" s="156" t="s">
        <v>16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1"/>
      <c r="O2" s="11"/>
    </row>
    <row r="3" spans="1:15" ht="19.5">
      <c r="A3" s="5"/>
      <c r="B3" s="10"/>
      <c r="C3" s="156" t="s">
        <v>7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1"/>
      <c r="O3" s="11"/>
    </row>
    <row r="4" spans="1:15" ht="19.5">
      <c r="A4" s="5"/>
      <c r="B4" s="10"/>
      <c r="C4" s="159" t="s">
        <v>4</v>
      </c>
      <c r="D4" s="159"/>
      <c r="E4" s="159"/>
      <c r="F4" s="159"/>
      <c r="G4" s="159"/>
      <c r="H4" s="159"/>
      <c r="I4" s="159"/>
      <c r="J4" s="159"/>
      <c r="K4" s="160"/>
      <c r="L4" s="160"/>
      <c r="M4" s="12" t="s">
        <v>2</v>
      </c>
      <c r="N4" s="11"/>
      <c r="O4" s="11"/>
    </row>
    <row r="5" spans="1:15" ht="21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1"/>
      <c r="O5" s="11"/>
    </row>
    <row r="6" spans="1:15" ht="13.5">
      <c r="A6" s="153"/>
      <c r="B6" s="155" t="s">
        <v>8</v>
      </c>
      <c r="C6" s="155" t="s">
        <v>9</v>
      </c>
      <c r="D6" s="155" t="s">
        <v>10</v>
      </c>
      <c r="E6" s="154" t="s">
        <v>3</v>
      </c>
      <c r="F6" s="154"/>
      <c r="G6" s="154" t="s">
        <v>11</v>
      </c>
      <c r="H6" s="154"/>
      <c r="I6" s="154" t="s">
        <v>12</v>
      </c>
      <c r="J6" s="154"/>
      <c r="K6" s="154" t="s">
        <v>13</v>
      </c>
      <c r="L6" s="154"/>
      <c r="M6" s="155" t="s">
        <v>177</v>
      </c>
      <c r="N6" s="11"/>
      <c r="O6" s="11"/>
    </row>
    <row r="7" spans="1:15" ht="25.5">
      <c r="A7" s="153"/>
      <c r="B7" s="155"/>
      <c r="C7" s="155"/>
      <c r="D7" s="155"/>
      <c r="E7" s="6" t="s">
        <v>14</v>
      </c>
      <c r="F7" s="6" t="s">
        <v>6</v>
      </c>
      <c r="G7" s="6" t="s">
        <v>15</v>
      </c>
      <c r="H7" s="6" t="s">
        <v>5</v>
      </c>
      <c r="I7" s="6" t="s">
        <v>15</v>
      </c>
      <c r="J7" s="6" t="s">
        <v>5</v>
      </c>
      <c r="K7" s="6" t="s">
        <v>15</v>
      </c>
      <c r="L7" s="6" t="s">
        <v>5</v>
      </c>
      <c r="M7" s="155"/>
      <c r="N7" s="11"/>
      <c r="O7" s="11"/>
    </row>
    <row r="8" spans="1:15" ht="14.25" customHeight="1">
      <c r="A8" s="19" t="s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11"/>
      <c r="O8" s="11"/>
    </row>
    <row r="9" spans="1:13" ht="21" customHeight="1">
      <c r="A9" s="19"/>
      <c r="B9" s="44"/>
      <c r="C9" s="60" t="s">
        <v>97</v>
      </c>
      <c r="D9" s="44"/>
      <c r="E9" s="44"/>
      <c r="F9" s="44"/>
      <c r="G9" s="161"/>
      <c r="H9" s="161"/>
      <c r="I9" s="162"/>
      <c r="J9" s="162"/>
      <c r="K9" s="162"/>
      <c r="L9" s="162"/>
      <c r="M9" s="162"/>
    </row>
    <row r="10" spans="1:13" ht="39" customHeight="1">
      <c r="A10" s="74" t="s">
        <v>1</v>
      </c>
      <c r="B10" s="75" t="s">
        <v>98</v>
      </c>
      <c r="C10" s="76" t="s">
        <v>47</v>
      </c>
      <c r="D10" s="75" t="s">
        <v>48</v>
      </c>
      <c r="E10" s="77"/>
      <c r="F10" s="61">
        <v>10.94</v>
      </c>
      <c r="G10" s="161"/>
      <c r="H10" s="161"/>
      <c r="I10" s="162"/>
      <c r="J10" s="162"/>
      <c r="K10" s="162"/>
      <c r="L10" s="162"/>
      <c r="M10" s="162"/>
    </row>
    <row r="11" spans="1:13" ht="21.75" customHeight="1">
      <c r="A11" s="78">
        <v>1.1</v>
      </c>
      <c r="B11" s="79"/>
      <c r="C11" s="80" t="s">
        <v>49</v>
      </c>
      <c r="D11" s="81" t="s">
        <v>50</v>
      </c>
      <c r="E11" s="82">
        <v>3.88</v>
      </c>
      <c r="F11" s="59">
        <f>E11*F10</f>
        <v>42.447199999999995</v>
      </c>
      <c r="G11" s="161"/>
      <c r="H11" s="161"/>
      <c r="I11" s="162"/>
      <c r="J11" s="162"/>
      <c r="K11" s="162"/>
      <c r="L11" s="162"/>
      <c r="M11" s="162"/>
    </row>
    <row r="12" spans="1:13" ht="94.5">
      <c r="A12" s="74" t="s">
        <v>17</v>
      </c>
      <c r="B12" s="75" t="s">
        <v>98</v>
      </c>
      <c r="C12" s="75" t="s">
        <v>99</v>
      </c>
      <c r="D12" s="75" t="s">
        <v>48</v>
      </c>
      <c r="E12" s="77"/>
      <c r="F12" s="61">
        <v>10.94</v>
      </c>
      <c r="G12" s="161"/>
      <c r="H12" s="161"/>
      <c r="I12" s="162"/>
      <c r="J12" s="162"/>
      <c r="K12" s="162"/>
      <c r="L12" s="162"/>
      <c r="M12" s="162"/>
    </row>
    <row r="13" spans="1:13" ht="21.75" customHeight="1">
      <c r="A13" s="78">
        <v>2.1</v>
      </c>
      <c r="B13" s="79"/>
      <c r="C13" s="83" t="s">
        <v>49</v>
      </c>
      <c r="D13" s="81" t="s">
        <v>50</v>
      </c>
      <c r="E13" s="82">
        <v>0.87</v>
      </c>
      <c r="F13" s="59">
        <f>E13*F12</f>
        <v>9.5178</v>
      </c>
      <c r="G13" s="161"/>
      <c r="H13" s="161"/>
      <c r="I13" s="162"/>
      <c r="J13" s="162"/>
      <c r="K13" s="162"/>
      <c r="L13" s="162"/>
      <c r="M13" s="162"/>
    </row>
    <row r="14" spans="1:13" ht="21.75" customHeight="1">
      <c r="A14" s="84">
        <v>3</v>
      </c>
      <c r="B14" s="85"/>
      <c r="C14" s="74" t="s">
        <v>100</v>
      </c>
      <c r="D14" s="75" t="s">
        <v>48</v>
      </c>
      <c r="E14" s="77"/>
      <c r="F14" s="61">
        <v>10.94</v>
      </c>
      <c r="G14" s="161"/>
      <c r="H14" s="161"/>
      <c r="I14" s="162"/>
      <c r="J14" s="162"/>
      <c r="K14" s="162"/>
      <c r="L14" s="162"/>
      <c r="M14" s="162"/>
    </row>
    <row r="15" spans="1:13" ht="21.75" customHeight="1">
      <c r="A15" s="78">
        <v>3.1</v>
      </c>
      <c r="B15" s="81" t="s">
        <v>101</v>
      </c>
      <c r="C15" s="83" t="s">
        <v>100</v>
      </c>
      <c r="D15" s="81" t="s">
        <v>102</v>
      </c>
      <c r="E15" s="82">
        <v>1.85</v>
      </c>
      <c r="F15" s="58">
        <f>E15*F14</f>
        <v>20.239</v>
      </c>
      <c r="G15" s="161"/>
      <c r="H15" s="161"/>
      <c r="I15" s="162"/>
      <c r="J15" s="162"/>
      <c r="K15" s="162"/>
      <c r="L15" s="162"/>
      <c r="M15" s="162"/>
    </row>
    <row r="16" spans="1:13" ht="36" customHeight="1">
      <c r="A16" s="86" t="s">
        <v>151</v>
      </c>
      <c r="B16" s="87" t="s">
        <v>106</v>
      </c>
      <c r="C16" s="87" t="s">
        <v>53</v>
      </c>
      <c r="D16" s="87" t="s">
        <v>54</v>
      </c>
      <c r="E16" s="87"/>
      <c r="F16" s="47">
        <v>10.94</v>
      </c>
      <c r="G16" s="161"/>
      <c r="H16" s="161"/>
      <c r="I16" s="162"/>
      <c r="J16" s="162"/>
      <c r="K16" s="162"/>
      <c r="L16" s="162"/>
      <c r="M16" s="162"/>
    </row>
    <row r="17" spans="1:13" ht="20.25" customHeight="1">
      <c r="A17" s="88">
        <v>4.1</v>
      </c>
      <c r="B17" s="89"/>
      <c r="C17" s="90" t="s">
        <v>55</v>
      </c>
      <c r="D17" s="90" t="s">
        <v>50</v>
      </c>
      <c r="E17" s="90">
        <v>1.96</v>
      </c>
      <c r="F17" s="91">
        <f>E17*F16</f>
        <v>21.4424</v>
      </c>
      <c r="G17" s="161"/>
      <c r="H17" s="161"/>
      <c r="I17" s="162"/>
      <c r="J17" s="162"/>
      <c r="K17" s="162"/>
      <c r="L17" s="162"/>
      <c r="M17" s="162"/>
    </row>
    <row r="18" spans="1:13" ht="27">
      <c r="A18" s="88">
        <v>4.2</v>
      </c>
      <c r="B18" s="89" t="s">
        <v>103</v>
      </c>
      <c r="C18" s="90" t="s">
        <v>82</v>
      </c>
      <c r="D18" s="90" t="s">
        <v>56</v>
      </c>
      <c r="E18" s="90">
        <v>1.015</v>
      </c>
      <c r="F18" s="91">
        <f>E18*F16</f>
        <v>11.104099999999999</v>
      </c>
      <c r="G18" s="161"/>
      <c r="H18" s="161"/>
      <c r="I18" s="162"/>
      <c r="J18" s="162"/>
      <c r="K18" s="162"/>
      <c r="L18" s="162"/>
      <c r="M18" s="162"/>
    </row>
    <row r="19" spans="1:13" ht="22.5" customHeight="1">
      <c r="A19" s="88">
        <v>4.3</v>
      </c>
      <c r="B19" s="89" t="s">
        <v>104</v>
      </c>
      <c r="C19" s="90" t="s">
        <v>105</v>
      </c>
      <c r="D19" s="90" t="s">
        <v>57</v>
      </c>
      <c r="E19" s="90">
        <v>2.1</v>
      </c>
      <c r="F19" s="59">
        <f>E19*F16</f>
        <v>22.974</v>
      </c>
      <c r="G19" s="161"/>
      <c r="H19" s="161"/>
      <c r="I19" s="162"/>
      <c r="J19" s="162"/>
      <c r="K19" s="162"/>
      <c r="L19" s="162"/>
      <c r="M19" s="162"/>
    </row>
    <row r="20" spans="1:13" ht="36" customHeight="1">
      <c r="A20" s="55">
        <v>5</v>
      </c>
      <c r="B20" s="55" t="s">
        <v>77</v>
      </c>
      <c r="C20" s="55" t="s">
        <v>78</v>
      </c>
      <c r="D20" s="55" t="s">
        <v>79</v>
      </c>
      <c r="E20" s="55"/>
      <c r="F20" s="61">
        <v>1.37</v>
      </c>
      <c r="G20" s="161"/>
      <c r="H20" s="161"/>
      <c r="I20" s="162"/>
      <c r="J20" s="162"/>
      <c r="K20" s="162"/>
      <c r="L20" s="162"/>
      <c r="M20" s="162"/>
    </row>
    <row r="21" spans="1:13" ht="18" customHeight="1">
      <c r="A21" s="92">
        <v>5.1</v>
      </c>
      <c r="B21" s="56"/>
      <c r="C21" s="56" t="s">
        <v>71</v>
      </c>
      <c r="D21" s="56" t="s">
        <v>50</v>
      </c>
      <c r="E21" s="56">
        <v>38.8</v>
      </c>
      <c r="F21" s="62">
        <f>E21*F20</f>
        <v>53.156</v>
      </c>
      <c r="G21" s="161"/>
      <c r="H21" s="161"/>
      <c r="I21" s="162"/>
      <c r="J21" s="162"/>
      <c r="K21" s="162"/>
      <c r="L21" s="162"/>
      <c r="M21" s="162"/>
    </row>
    <row r="22" spans="1:13" ht="18" customHeight="1">
      <c r="A22" s="92">
        <f>A21+0.1</f>
        <v>5.199999999999999</v>
      </c>
      <c r="B22" s="56" t="s">
        <v>107</v>
      </c>
      <c r="C22" s="56" t="s">
        <v>80</v>
      </c>
      <c r="D22" s="56" t="s">
        <v>57</v>
      </c>
      <c r="E22" s="56">
        <v>25.1</v>
      </c>
      <c r="F22" s="62">
        <f>E22*F20</f>
        <v>34.38700000000001</v>
      </c>
      <c r="G22" s="161"/>
      <c r="H22" s="161"/>
      <c r="I22" s="162"/>
      <c r="J22" s="162"/>
      <c r="K22" s="162"/>
      <c r="L22" s="162"/>
      <c r="M22" s="162"/>
    </row>
    <row r="23" spans="1:13" ht="18" customHeight="1">
      <c r="A23" s="92">
        <f>A22+0.1</f>
        <v>5.299999999999999</v>
      </c>
      <c r="B23" s="56" t="s">
        <v>108</v>
      </c>
      <c r="C23" s="56" t="s">
        <v>109</v>
      </c>
      <c r="D23" s="56" t="s">
        <v>57</v>
      </c>
      <c r="E23" s="56">
        <v>0.2</v>
      </c>
      <c r="F23" s="93">
        <f>E23*F20</f>
        <v>0.274</v>
      </c>
      <c r="G23" s="161"/>
      <c r="H23" s="161"/>
      <c r="I23" s="162"/>
      <c r="J23" s="162"/>
      <c r="K23" s="162"/>
      <c r="L23" s="162"/>
      <c r="M23" s="162"/>
    </row>
    <row r="24" spans="1:13" ht="18" customHeight="1">
      <c r="A24" s="92">
        <f>A23+0.1</f>
        <v>5.399999999999999</v>
      </c>
      <c r="B24" s="56" t="s">
        <v>110</v>
      </c>
      <c r="C24" s="56" t="s">
        <v>111</v>
      </c>
      <c r="D24" s="56" t="s">
        <v>57</v>
      </c>
      <c r="E24" s="56">
        <v>2.7</v>
      </c>
      <c r="F24" s="73">
        <f>E24*F20</f>
        <v>3.6990000000000007</v>
      </c>
      <c r="G24" s="161"/>
      <c r="H24" s="161"/>
      <c r="I24" s="162"/>
      <c r="J24" s="162"/>
      <c r="K24" s="162"/>
      <c r="L24" s="162"/>
      <c r="M24" s="162"/>
    </row>
    <row r="25" spans="1:13" ht="18" customHeight="1">
      <c r="A25" s="92">
        <f>A24+0.1</f>
        <v>5.499999999999998</v>
      </c>
      <c r="B25" s="56"/>
      <c r="C25" s="56" t="s">
        <v>73</v>
      </c>
      <c r="D25" s="56" t="s">
        <v>18</v>
      </c>
      <c r="E25" s="56">
        <v>0.19</v>
      </c>
      <c r="F25" s="73">
        <f>E25*F20</f>
        <v>0.26030000000000003</v>
      </c>
      <c r="G25" s="161"/>
      <c r="H25" s="161"/>
      <c r="I25" s="162"/>
      <c r="J25" s="162"/>
      <c r="K25" s="162"/>
      <c r="L25" s="162"/>
      <c r="M25" s="162"/>
    </row>
    <row r="26" spans="1:13" ht="22.5" customHeight="1">
      <c r="A26" s="88"/>
      <c r="B26" s="56"/>
      <c r="C26" s="87" t="s">
        <v>46</v>
      </c>
      <c r="D26" s="87" t="s">
        <v>18</v>
      </c>
      <c r="E26" s="87"/>
      <c r="F26" s="63"/>
      <c r="G26" s="161"/>
      <c r="H26" s="161"/>
      <c r="I26" s="162"/>
      <c r="J26" s="162"/>
      <c r="K26" s="162"/>
      <c r="L26" s="162"/>
      <c r="M26" s="162"/>
    </row>
    <row r="27" spans="1:13" ht="27">
      <c r="A27" s="64"/>
      <c r="B27" s="61"/>
      <c r="C27" s="94" t="s">
        <v>112</v>
      </c>
      <c r="D27" s="95">
        <v>0.1</v>
      </c>
      <c r="E27" s="65"/>
      <c r="F27" s="65"/>
      <c r="G27" s="163"/>
      <c r="H27" s="161"/>
      <c r="I27" s="162"/>
      <c r="J27" s="162"/>
      <c r="K27" s="162"/>
      <c r="L27" s="162"/>
      <c r="M27" s="162"/>
    </row>
    <row r="28" spans="1:13" ht="30.75" customHeight="1">
      <c r="A28" s="64"/>
      <c r="B28" s="61"/>
      <c r="C28" s="66" t="s">
        <v>113</v>
      </c>
      <c r="D28" s="66" t="s">
        <v>2</v>
      </c>
      <c r="E28" s="66"/>
      <c r="F28" s="66"/>
      <c r="G28" s="163"/>
      <c r="H28" s="161"/>
      <c r="I28" s="162"/>
      <c r="J28" s="162"/>
      <c r="K28" s="162"/>
      <c r="L28" s="162"/>
      <c r="M28" s="162"/>
    </row>
    <row r="29" spans="1:13" ht="21" customHeight="1">
      <c r="A29" s="19"/>
      <c r="B29" s="44"/>
      <c r="C29" s="60" t="s">
        <v>158</v>
      </c>
      <c r="D29" s="44"/>
      <c r="E29" s="44"/>
      <c r="F29" s="44"/>
      <c r="G29" s="161"/>
      <c r="H29" s="161"/>
      <c r="I29" s="162"/>
      <c r="J29" s="162"/>
      <c r="K29" s="162"/>
      <c r="L29" s="162"/>
      <c r="M29" s="162"/>
    </row>
    <row r="30" spans="1:13" ht="34.5" customHeight="1">
      <c r="A30" s="87">
        <v>6</v>
      </c>
      <c r="B30" s="96" t="s">
        <v>93</v>
      </c>
      <c r="C30" s="87" t="s">
        <v>160</v>
      </c>
      <c r="D30" s="87" t="s">
        <v>51</v>
      </c>
      <c r="E30" s="87"/>
      <c r="F30" s="47">
        <v>57</v>
      </c>
      <c r="G30" s="161"/>
      <c r="H30" s="161"/>
      <c r="I30" s="162"/>
      <c r="J30" s="162"/>
      <c r="K30" s="162"/>
      <c r="L30" s="162"/>
      <c r="M30" s="162"/>
    </row>
    <row r="31" spans="1:13" ht="21.75" customHeight="1">
      <c r="A31" s="88">
        <v>6.1</v>
      </c>
      <c r="B31" s="90"/>
      <c r="C31" s="90" t="s">
        <v>55</v>
      </c>
      <c r="D31" s="90" t="s">
        <v>50</v>
      </c>
      <c r="E31" s="90">
        <f>2.52-1.24</f>
        <v>1.28</v>
      </c>
      <c r="F31" s="58">
        <f>E31*F30</f>
        <v>72.96000000000001</v>
      </c>
      <c r="G31" s="161"/>
      <c r="H31" s="161"/>
      <c r="I31" s="162"/>
      <c r="J31" s="162"/>
      <c r="K31" s="162"/>
      <c r="L31" s="162"/>
      <c r="M31" s="162"/>
    </row>
    <row r="32" spans="1:13" ht="25.5" customHeight="1">
      <c r="A32" s="88">
        <v>6.2</v>
      </c>
      <c r="B32" s="89" t="s">
        <v>94</v>
      </c>
      <c r="C32" s="90" t="s">
        <v>95</v>
      </c>
      <c r="D32" s="97" t="s">
        <v>59</v>
      </c>
      <c r="E32" s="90">
        <v>1.25</v>
      </c>
      <c r="F32" s="58">
        <f>E32*F30</f>
        <v>71.25</v>
      </c>
      <c r="G32" s="161"/>
      <c r="H32" s="161"/>
      <c r="I32" s="162"/>
      <c r="J32" s="162"/>
      <c r="K32" s="162"/>
      <c r="L32" s="162"/>
      <c r="M32" s="162"/>
    </row>
    <row r="33" spans="1:13" ht="27.75" customHeight="1">
      <c r="A33" s="88">
        <v>6.3</v>
      </c>
      <c r="B33" s="90" t="s">
        <v>96</v>
      </c>
      <c r="C33" s="90" t="s">
        <v>161</v>
      </c>
      <c r="D33" s="90" t="s">
        <v>60</v>
      </c>
      <c r="E33" s="90">
        <v>6</v>
      </c>
      <c r="F33" s="58">
        <f>E33*F30</f>
        <v>342</v>
      </c>
      <c r="G33" s="161"/>
      <c r="H33" s="161"/>
      <c r="I33" s="162"/>
      <c r="J33" s="162"/>
      <c r="K33" s="162"/>
      <c r="L33" s="162"/>
      <c r="M33" s="162"/>
    </row>
    <row r="34" spans="1:13" s="67" customFormat="1" ht="27">
      <c r="A34" s="105" t="s">
        <v>152</v>
      </c>
      <c r="B34" s="99" t="s">
        <v>114</v>
      </c>
      <c r="C34" s="100" t="s">
        <v>115</v>
      </c>
      <c r="D34" s="101" t="s">
        <v>81</v>
      </c>
      <c r="E34" s="102"/>
      <c r="F34" s="103">
        <f>(3.14*129)*0.001*2*F30</f>
        <v>46.176840000000006</v>
      </c>
      <c r="G34" s="164"/>
      <c r="H34" s="165"/>
      <c r="I34" s="165"/>
      <c r="J34" s="165"/>
      <c r="K34" s="165"/>
      <c r="L34" s="165"/>
      <c r="M34" s="165"/>
    </row>
    <row r="35" spans="1:13" s="67" customFormat="1" ht="13.5">
      <c r="A35" s="98" t="s">
        <v>153</v>
      </c>
      <c r="B35" s="105"/>
      <c r="C35" s="106" t="s">
        <v>116</v>
      </c>
      <c r="D35" s="107" t="s">
        <v>117</v>
      </c>
      <c r="E35" s="104">
        <f>2.3*0.1</f>
        <v>0.22999999999999998</v>
      </c>
      <c r="F35" s="104">
        <f>E35*F34</f>
        <v>10.6206732</v>
      </c>
      <c r="G35" s="164"/>
      <c r="H35" s="165"/>
      <c r="I35" s="165"/>
      <c r="J35" s="165"/>
      <c r="K35" s="165"/>
      <c r="L35" s="165"/>
      <c r="M35" s="165"/>
    </row>
    <row r="36" spans="1:13" s="67" customFormat="1" ht="15.75" customHeight="1">
      <c r="A36" s="98" t="s">
        <v>154</v>
      </c>
      <c r="B36" s="98" t="s">
        <v>118</v>
      </c>
      <c r="C36" s="106" t="s">
        <v>119</v>
      </c>
      <c r="D36" s="107" t="s">
        <v>120</v>
      </c>
      <c r="E36" s="104">
        <f>E35</f>
        <v>0.22999999999999998</v>
      </c>
      <c r="F36" s="104">
        <f>E36*F34</f>
        <v>10.6206732</v>
      </c>
      <c r="G36" s="164"/>
      <c r="H36" s="165"/>
      <c r="I36" s="165"/>
      <c r="J36" s="165"/>
      <c r="K36" s="165"/>
      <c r="L36" s="165"/>
      <c r="M36" s="165"/>
    </row>
    <row r="37" spans="1:13" s="68" customFormat="1" ht="15.75">
      <c r="A37" s="107">
        <v>7.3</v>
      </c>
      <c r="B37" s="107" t="s">
        <v>121</v>
      </c>
      <c r="C37" s="108" t="s">
        <v>122</v>
      </c>
      <c r="D37" s="107" t="s">
        <v>57</v>
      </c>
      <c r="E37" s="109">
        <v>0.308</v>
      </c>
      <c r="F37" s="109">
        <f>E37*F34</f>
        <v>14.222466720000002</v>
      </c>
      <c r="G37" s="166"/>
      <c r="H37" s="167"/>
      <c r="I37" s="167"/>
      <c r="J37" s="167"/>
      <c r="K37" s="167"/>
      <c r="L37" s="167"/>
      <c r="M37" s="167"/>
    </row>
    <row r="38" spans="1:13" ht="19.5" customHeight="1">
      <c r="A38" s="88">
        <v>7.4</v>
      </c>
      <c r="B38" s="90" t="s">
        <v>123</v>
      </c>
      <c r="C38" s="90" t="s">
        <v>61</v>
      </c>
      <c r="D38" s="90" t="s">
        <v>62</v>
      </c>
      <c r="E38" s="90">
        <v>0.0144</v>
      </c>
      <c r="F38" s="59">
        <f>E38*F30</f>
        <v>0.8208</v>
      </c>
      <c r="G38" s="161"/>
      <c r="H38" s="161"/>
      <c r="I38" s="162"/>
      <c r="J38" s="162"/>
      <c r="K38" s="162"/>
      <c r="L38" s="162"/>
      <c r="M38" s="162"/>
    </row>
    <row r="39" spans="1:13" ht="22.5" customHeight="1">
      <c r="A39" s="88"/>
      <c r="B39" s="89"/>
      <c r="C39" s="87" t="s">
        <v>46</v>
      </c>
      <c r="D39" s="87" t="s">
        <v>18</v>
      </c>
      <c r="E39" s="87"/>
      <c r="F39" s="63"/>
      <c r="G39" s="161"/>
      <c r="H39" s="161"/>
      <c r="I39" s="162"/>
      <c r="J39" s="162"/>
      <c r="K39" s="162"/>
      <c r="L39" s="162"/>
      <c r="M39" s="162"/>
    </row>
    <row r="40" spans="1:13" ht="15.75">
      <c r="A40" s="64"/>
      <c r="B40" s="61"/>
      <c r="C40" s="110" t="s">
        <v>124</v>
      </c>
      <c r="D40" s="111">
        <v>0.08</v>
      </c>
      <c r="E40" s="69"/>
      <c r="F40" s="69"/>
      <c r="G40" s="163"/>
      <c r="H40" s="161"/>
      <c r="I40" s="162"/>
      <c r="J40" s="162"/>
      <c r="K40" s="162"/>
      <c r="L40" s="162"/>
      <c r="M40" s="162"/>
    </row>
    <row r="41" spans="1:13" ht="30.75" customHeight="1">
      <c r="A41" s="64"/>
      <c r="B41" s="61"/>
      <c r="C41" s="66" t="s">
        <v>125</v>
      </c>
      <c r="D41" s="66" t="s">
        <v>2</v>
      </c>
      <c r="E41" s="66"/>
      <c r="F41" s="66"/>
      <c r="G41" s="163"/>
      <c r="H41" s="161"/>
      <c r="I41" s="162"/>
      <c r="J41" s="162"/>
      <c r="K41" s="162"/>
      <c r="L41" s="162"/>
      <c r="M41" s="162"/>
    </row>
    <row r="42" spans="1:13" ht="21" customHeight="1">
      <c r="A42" s="19"/>
      <c r="B42" s="44"/>
      <c r="C42" s="60" t="s">
        <v>126</v>
      </c>
      <c r="D42" s="44"/>
      <c r="E42" s="44"/>
      <c r="F42" s="44"/>
      <c r="G42" s="161"/>
      <c r="H42" s="161"/>
      <c r="I42" s="162"/>
      <c r="J42" s="162"/>
      <c r="K42" s="162"/>
      <c r="L42" s="162"/>
      <c r="M42" s="162"/>
    </row>
    <row r="43" spans="1:13" ht="56.25" customHeight="1">
      <c r="A43" s="86" t="s">
        <v>155</v>
      </c>
      <c r="B43" s="96" t="s">
        <v>127</v>
      </c>
      <c r="C43" s="96" t="s">
        <v>63</v>
      </c>
      <c r="D43" s="87" t="s">
        <v>64</v>
      </c>
      <c r="E43" s="87"/>
      <c r="F43" s="20">
        <v>57</v>
      </c>
      <c r="G43" s="161"/>
      <c r="H43" s="161"/>
      <c r="I43" s="162"/>
      <c r="J43" s="162"/>
      <c r="K43" s="162"/>
      <c r="L43" s="162"/>
      <c r="M43" s="162"/>
    </row>
    <row r="44" spans="1:13" ht="18.75" customHeight="1">
      <c r="A44" s="88">
        <v>8.1</v>
      </c>
      <c r="B44" s="90"/>
      <c r="C44" s="90" t="s">
        <v>55</v>
      </c>
      <c r="D44" s="90" t="s">
        <v>50</v>
      </c>
      <c r="E44" s="90">
        <v>3</v>
      </c>
      <c r="F44" s="44">
        <f>E44*F43</f>
        <v>171</v>
      </c>
      <c r="G44" s="161"/>
      <c r="H44" s="161"/>
      <c r="I44" s="162"/>
      <c r="J44" s="162"/>
      <c r="K44" s="162"/>
      <c r="L44" s="162"/>
      <c r="M44" s="162"/>
    </row>
    <row r="45" spans="1:13" ht="19.5" customHeight="1">
      <c r="A45" s="88">
        <v>8.2</v>
      </c>
      <c r="B45" s="89"/>
      <c r="C45" s="90" t="s">
        <v>58</v>
      </c>
      <c r="D45" s="97" t="s">
        <v>59</v>
      </c>
      <c r="E45" s="90">
        <v>3.33</v>
      </c>
      <c r="F45" s="44">
        <f>E45*F43</f>
        <v>189.81</v>
      </c>
      <c r="G45" s="161"/>
      <c r="H45" s="161"/>
      <c r="I45" s="162"/>
      <c r="J45" s="162"/>
      <c r="K45" s="162"/>
      <c r="L45" s="162"/>
      <c r="M45" s="162"/>
    </row>
    <row r="46" spans="1:13" ht="19.5" customHeight="1">
      <c r="A46" s="88">
        <v>8.3</v>
      </c>
      <c r="B46" s="89" t="s">
        <v>128</v>
      </c>
      <c r="C46" s="90" t="s">
        <v>129</v>
      </c>
      <c r="D46" s="97" t="s">
        <v>18</v>
      </c>
      <c r="E46" s="90">
        <v>0.48</v>
      </c>
      <c r="F46" s="44">
        <f>E46*F43</f>
        <v>27.36</v>
      </c>
      <c r="G46" s="161"/>
      <c r="H46" s="161"/>
      <c r="I46" s="162"/>
      <c r="J46" s="162"/>
      <c r="K46" s="162"/>
      <c r="L46" s="162"/>
      <c r="M46" s="162"/>
    </row>
    <row r="47" spans="1:13" ht="18" customHeight="1">
      <c r="A47" s="88">
        <v>8.4</v>
      </c>
      <c r="B47" s="90" t="s">
        <v>130</v>
      </c>
      <c r="C47" s="90" t="s">
        <v>150</v>
      </c>
      <c r="D47" s="90" t="s">
        <v>60</v>
      </c>
      <c r="E47" s="90">
        <v>1.5</v>
      </c>
      <c r="F47" s="44">
        <f>E47*F43</f>
        <v>85.5</v>
      </c>
      <c r="G47" s="161"/>
      <c r="H47" s="161"/>
      <c r="I47" s="162"/>
      <c r="J47" s="162"/>
      <c r="K47" s="162"/>
      <c r="L47" s="162"/>
      <c r="M47" s="162"/>
    </row>
    <row r="48" spans="1:13" ht="16.5" customHeight="1">
      <c r="A48" s="88">
        <v>8.5</v>
      </c>
      <c r="B48" s="90" t="s">
        <v>131</v>
      </c>
      <c r="C48" s="90" t="s">
        <v>65</v>
      </c>
      <c r="D48" s="90" t="s">
        <v>57</v>
      </c>
      <c r="E48" s="90">
        <v>3.5</v>
      </c>
      <c r="F48" s="44">
        <f>E48*F43</f>
        <v>199.5</v>
      </c>
      <c r="G48" s="161"/>
      <c r="H48" s="161"/>
      <c r="I48" s="162"/>
      <c r="J48" s="162"/>
      <c r="K48" s="162"/>
      <c r="L48" s="162"/>
      <c r="M48" s="162"/>
    </row>
    <row r="49" spans="1:13" ht="42.75" customHeight="1">
      <c r="A49" s="87">
        <v>9</v>
      </c>
      <c r="B49" s="96" t="s">
        <v>132</v>
      </c>
      <c r="C49" s="87" t="s">
        <v>168</v>
      </c>
      <c r="D49" s="87" t="s">
        <v>66</v>
      </c>
      <c r="E49" s="87"/>
      <c r="F49" s="49">
        <v>0.57</v>
      </c>
      <c r="G49" s="161"/>
      <c r="H49" s="161"/>
      <c r="I49" s="162"/>
      <c r="J49" s="162"/>
      <c r="K49" s="162"/>
      <c r="L49" s="162"/>
      <c r="M49" s="162"/>
    </row>
    <row r="50" spans="1:13" ht="20.25" customHeight="1">
      <c r="A50" s="88">
        <v>9.1</v>
      </c>
      <c r="B50" s="90"/>
      <c r="C50" s="90" t="s">
        <v>55</v>
      </c>
      <c r="D50" s="90" t="s">
        <v>50</v>
      </c>
      <c r="E50" s="90">
        <v>76</v>
      </c>
      <c r="F50" s="48">
        <f>E50*F49</f>
        <v>43.31999999999999</v>
      </c>
      <c r="G50" s="161"/>
      <c r="H50" s="161"/>
      <c r="I50" s="162"/>
      <c r="J50" s="162"/>
      <c r="K50" s="162"/>
      <c r="L50" s="162"/>
      <c r="M50" s="162"/>
    </row>
    <row r="51" spans="1:13" ht="19.5" customHeight="1">
      <c r="A51" s="88">
        <v>9.2</v>
      </c>
      <c r="B51" s="89"/>
      <c r="C51" s="90" t="s">
        <v>67</v>
      </c>
      <c r="D51" s="97" t="s">
        <v>52</v>
      </c>
      <c r="E51" s="90">
        <v>62.3</v>
      </c>
      <c r="F51" s="48">
        <f>E51*F49</f>
        <v>35.510999999999996</v>
      </c>
      <c r="G51" s="161"/>
      <c r="H51" s="161"/>
      <c r="I51" s="162"/>
      <c r="J51" s="162"/>
      <c r="K51" s="162"/>
      <c r="L51" s="162"/>
      <c r="M51" s="162"/>
    </row>
    <row r="52" spans="1:13" ht="19.5" customHeight="1">
      <c r="A52" s="88">
        <v>9.3</v>
      </c>
      <c r="B52" s="89" t="s">
        <v>128</v>
      </c>
      <c r="C52" s="90" t="s">
        <v>129</v>
      </c>
      <c r="D52" s="97" t="s">
        <v>18</v>
      </c>
      <c r="E52" s="90">
        <v>24</v>
      </c>
      <c r="F52" s="44">
        <f>E52*F49</f>
        <v>13.68</v>
      </c>
      <c r="G52" s="161"/>
      <c r="H52" s="161"/>
      <c r="I52" s="162"/>
      <c r="J52" s="162"/>
      <c r="K52" s="162"/>
      <c r="L52" s="162"/>
      <c r="M52" s="162"/>
    </row>
    <row r="53" spans="1:13" ht="21" customHeight="1">
      <c r="A53" s="88">
        <v>9.4</v>
      </c>
      <c r="B53" s="90" t="s">
        <v>133</v>
      </c>
      <c r="C53" s="90" t="s">
        <v>159</v>
      </c>
      <c r="D53" s="90" t="s">
        <v>51</v>
      </c>
      <c r="E53" s="90">
        <v>100</v>
      </c>
      <c r="F53" s="48">
        <f>E53*F49</f>
        <v>56.99999999999999</v>
      </c>
      <c r="G53" s="161"/>
      <c r="H53" s="161"/>
      <c r="I53" s="162"/>
      <c r="J53" s="162"/>
      <c r="K53" s="162"/>
      <c r="L53" s="162"/>
      <c r="M53" s="162"/>
    </row>
    <row r="54" spans="1:13" ht="40.5" customHeight="1">
      <c r="A54" s="87">
        <v>10</v>
      </c>
      <c r="B54" s="96" t="s">
        <v>134</v>
      </c>
      <c r="C54" s="87" t="s">
        <v>91</v>
      </c>
      <c r="D54" s="87" t="s">
        <v>166</v>
      </c>
      <c r="E54" s="87"/>
      <c r="F54" s="49">
        <v>1.72</v>
      </c>
      <c r="G54" s="161"/>
      <c r="H54" s="161"/>
      <c r="I54" s="162"/>
      <c r="J54" s="162"/>
      <c r="K54" s="162"/>
      <c r="L54" s="162"/>
      <c r="M54" s="162"/>
    </row>
    <row r="55" spans="1:13" ht="20.25" customHeight="1">
      <c r="A55" s="88">
        <v>10.1</v>
      </c>
      <c r="B55" s="90"/>
      <c r="C55" s="90" t="s">
        <v>55</v>
      </c>
      <c r="D55" s="90" t="s">
        <v>50</v>
      </c>
      <c r="E55" s="90">
        <v>11</v>
      </c>
      <c r="F55" s="44">
        <f>E55*F54</f>
        <v>18.919999999999998</v>
      </c>
      <c r="G55" s="161"/>
      <c r="H55" s="161"/>
      <c r="I55" s="162"/>
      <c r="J55" s="162"/>
      <c r="K55" s="162"/>
      <c r="L55" s="162"/>
      <c r="M55" s="162"/>
    </row>
    <row r="56" spans="1:13" ht="18" customHeight="1">
      <c r="A56" s="88">
        <v>10.2</v>
      </c>
      <c r="B56" s="89"/>
      <c r="C56" s="90" t="s">
        <v>135</v>
      </c>
      <c r="D56" s="97" t="s">
        <v>59</v>
      </c>
      <c r="E56" s="90">
        <v>12.6</v>
      </c>
      <c r="F56" s="44">
        <f>E56*F54</f>
        <v>21.672</v>
      </c>
      <c r="G56" s="161"/>
      <c r="H56" s="161"/>
      <c r="I56" s="162"/>
      <c r="J56" s="162"/>
      <c r="K56" s="162"/>
      <c r="L56" s="162"/>
      <c r="M56" s="162"/>
    </row>
    <row r="57" spans="1:13" ht="19.5" customHeight="1">
      <c r="A57" s="88">
        <v>12.3</v>
      </c>
      <c r="B57" s="89" t="s">
        <v>128</v>
      </c>
      <c r="C57" s="90" t="s">
        <v>129</v>
      </c>
      <c r="D57" s="97" t="s">
        <v>18</v>
      </c>
      <c r="E57" s="90">
        <v>8.81</v>
      </c>
      <c r="F57" s="44">
        <f>E57*F54</f>
        <v>15.1532</v>
      </c>
      <c r="G57" s="161"/>
      <c r="H57" s="161"/>
      <c r="I57" s="162"/>
      <c r="J57" s="162"/>
      <c r="K57" s="162"/>
      <c r="L57" s="162"/>
      <c r="M57" s="162"/>
    </row>
    <row r="58" spans="1:13" ht="18" customHeight="1">
      <c r="A58" s="88">
        <v>10.3</v>
      </c>
      <c r="B58" s="90" t="s">
        <v>136</v>
      </c>
      <c r="C58" s="90" t="s">
        <v>92</v>
      </c>
      <c r="D58" s="90" t="s">
        <v>69</v>
      </c>
      <c r="E58" s="90">
        <v>1050</v>
      </c>
      <c r="F58" s="44">
        <f>E58*F54</f>
        <v>1806</v>
      </c>
      <c r="G58" s="161"/>
      <c r="H58" s="161"/>
      <c r="I58" s="162"/>
      <c r="J58" s="162"/>
      <c r="K58" s="162"/>
      <c r="L58" s="162"/>
      <c r="M58" s="162"/>
    </row>
    <row r="59" spans="1:13" ht="59.25" customHeight="1">
      <c r="A59" s="87">
        <v>11</v>
      </c>
      <c r="B59" s="96" t="s">
        <v>127</v>
      </c>
      <c r="C59" s="87" t="s">
        <v>70</v>
      </c>
      <c r="D59" s="87" t="s">
        <v>64</v>
      </c>
      <c r="E59" s="87"/>
      <c r="F59" s="49">
        <v>57</v>
      </c>
      <c r="G59" s="161"/>
      <c r="H59" s="161"/>
      <c r="I59" s="162"/>
      <c r="J59" s="162"/>
      <c r="K59" s="162"/>
      <c r="L59" s="162"/>
      <c r="M59" s="162"/>
    </row>
    <row r="60" spans="1:13" ht="19.5" customHeight="1">
      <c r="A60" s="88">
        <v>11.1</v>
      </c>
      <c r="B60" s="90"/>
      <c r="C60" s="90" t="s">
        <v>71</v>
      </c>
      <c r="D60" s="90" t="s">
        <v>50</v>
      </c>
      <c r="E60" s="88">
        <v>3</v>
      </c>
      <c r="F60" s="48">
        <f>E60*F59</f>
        <v>171</v>
      </c>
      <c r="G60" s="161"/>
      <c r="H60" s="161"/>
      <c r="I60" s="162"/>
      <c r="J60" s="162"/>
      <c r="K60" s="162"/>
      <c r="L60" s="162"/>
      <c r="M60" s="162"/>
    </row>
    <row r="61" spans="1:13" ht="16.5" customHeight="1">
      <c r="A61" s="88">
        <v>11.2</v>
      </c>
      <c r="B61" s="89"/>
      <c r="C61" s="90" t="s">
        <v>135</v>
      </c>
      <c r="D61" s="97" t="s">
        <v>59</v>
      </c>
      <c r="E61" s="90">
        <v>3.33</v>
      </c>
      <c r="F61" s="44">
        <f>E61*F59</f>
        <v>189.81</v>
      </c>
      <c r="G61" s="161"/>
      <c r="H61" s="161"/>
      <c r="I61" s="162"/>
      <c r="J61" s="162"/>
      <c r="K61" s="162"/>
      <c r="L61" s="162"/>
      <c r="M61" s="162"/>
    </row>
    <row r="62" spans="1:13" ht="19.5" customHeight="1">
      <c r="A62" s="88">
        <v>11.3</v>
      </c>
      <c r="B62" s="89"/>
      <c r="C62" s="90" t="s">
        <v>129</v>
      </c>
      <c r="D62" s="97" t="s">
        <v>18</v>
      </c>
      <c r="E62" s="90">
        <v>0.48</v>
      </c>
      <c r="F62" s="44">
        <f>E62*F59</f>
        <v>27.36</v>
      </c>
      <c r="G62" s="161"/>
      <c r="H62" s="161"/>
      <c r="I62" s="162"/>
      <c r="J62" s="162"/>
      <c r="K62" s="162"/>
      <c r="L62" s="162"/>
      <c r="M62" s="162"/>
    </row>
    <row r="63" spans="1:13" ht="18" customHeight="1">
      <c r="A63" s="88">
        <v>11.4</v>
      </c>
      <c r="B63" s="90" t="s">
        <v>136</v>
      </c>
      <c r="C63" s="90" t="s">
        <v>162</v>
      </c>
      <c r="D63" s="97" t="s">
        <v>51</v>
      </c>
      <c r="E63" s="90">
        <v>1</v>
      </c>
      <c r="F63" s="48">
        <v>114</v>
      </c>
      <c r="G63" s="161"/>
      <c r="H63" s="161"/>
      <c r="I63" s="162"/>
      <c r="J63" s="162"/>
      <c r="K63" s="162"/>
      <c r="L63" s="162"/>
      <c r="M63" s="162"/>
    </row>
    <row r="64" spans="1:13" ht="24" customHeight="1">
      <c r="A64" s="88">
        <v>11.5</v>
      </c>
      <c r="B64" s="90" t="s">
        <v>136</v>
      </c>
      <c r="C64" s="90" t="s">
        <v>72</v>
      </c>
      <c r="D64" s="90" t="s">
        <v>51</v>
      </c>
      <c r="E64" s="90">
        <v>1</v>
      </c>
      <c r="F64" s="48">
        <f>E64*F59</f>
        <v>57</v>
      </c>
      <c r="G64" s="161"/>
      <c r="H64" s="161"/>
      <c r="I64" s="162"/>
      <c r="J64" s="162"/>
      <c r="K64" s="162"/>
      <c r="L64" s="162"/>
      <c r="M64" s="162"/>
    </row>
    <row r="65" spans="1:13" ht="30.75" customHeight="1">
      <c r="A65" s="88">
        <v>11.6</v>
      </c>
      <c r="B65" s="90" t="s">
        <v>136</v>
      </c>
      <c r="C65" s="90" t="s">
        <v>164</v>
      </c>
      <c r="D65" s="90" t="s">
        <v>51</v>
      </c>
      <c r="E65" s="90"/>
      <c r="F65" s="48">
        <v>2</v>
      </c>
      <c r="G65" s="161"/>
      <c r="H65" s="161"/>
      <c r="I65" s="162"/>
      <c r="J65" s="162"/>
      <c r="K65" s="162"/>
      <c r="L65" s="162"/>
      <c r="M65" s="162"/>
    </row>
    <row r="66" spans="1:13" ht="44.25" customHeight="1">
      <c r="A66" s="128">
        <v>12</v>
      </c>
      <c r="B66" s="55" t="s">
        <v>83</v>
      </c>
      <c r="C66" s="55" t="s">
        <v>165</v>
      </c>
      <c r="D66" s="55" t="s">
        <v>51</v>
      </c>
      <c r="E66" s="55"/>
      <c r="F66" s="47">
        <v>1</v>
      </c>
      <c r="G66" s="161"/>
      <c r="H66" s="161"/>
      <c r="I66" s="162"/>
      <c r="J66" s="162"/>
      <c r="K66" s="162"/>
      <c r="L66" s="162"/>
      <c r="M66" s="162"/>
    </row>
    <row r="67" spans="1:13" ht="18" customHeight="1">
      <c r="A67" s="88">
        <v>12.1</v>
      </c>
      <c r="B67" s="56"/>
      <c r="C67" s="56" t="s">
        <v>49</v>
      </c>
      <c r="D67" s="56" t="s">
        <v>50</v>
      </c>
      <c r="E67" s="56">
        <v>3.12</v>
      </c>
      <c r="F67" s="48">
        <f>E67*F66</f>
        <v>3.12</v>
      </c>
      <c r="G67" s="161"/>
      <c r="H67" s="161"/>
      <c r="I67" s="162"/>
      <c r="J67" s="162"/>
      <c r="K67" s="162"/>
      <c r="L67" s="162"/>
      <c r="M67" s="162"/>
    </row>
    <row r="68" spans="1:13" ht="18" customHeight="1">
      <c r="A68" s="88">
        <v>12.2</v>
      </c>
      <c r="B68" s="56"/>
      <c r="C68" s="56" t="s">
        <v>84</v>
      </c>
      <c r="D68" s="56" t="s">
        <v>51</v>
      </c>
      <c r="E68" s="56"/>
      <c r="F68" s="48">
        <v>1</v>
      </c>
      <c r="G68" s="161"/>
      <c r="H68" s="161"/>
      <c r="I68" s="162"/>
      <c r="J68" s="162"/>
      <c r="K68" s="162"/>
      <c r="L68" s="162"/>
      <c r="M68" s="162"/>
    </row>
    <row r="69" spans="1:13" ht="18" customHeight="1">
      <c r="A69" s="88">
        <v>12.3</v>
      </c>
      <c r="B69" s="112"/>
      <c r="C69" s="56" t="s">
        <v>85</v>
      </c>
      <c r="D69" s="56" t="s">
        <v>60</v>
      </c>
      <c r="E69" s="56"/>
      <c r="F69" s="48">
        <v>6</v>
      </c>
      <c r="G69" s="161"/>
      <c r="H69" s="161"/>
      <c r="I69" s="162"/>
      <c r="J69" s="162"/>
      <c r="K69" s="162"/>
      <c r="L69" s="162"/>
      <c r="M69" s="162"/>
    </row>
    <row r="70" spans="1:13" ht="18" customHeight="1">
      <c r="A70" s="88">
        <v>12.4</v>
      </c>
      <c r="B70" s="56"/>
      <c r="C70" s="56" t="s">
        <v>68</v>
      </c>
      <c r="D70" s="56" t="s">
        <v>18</v>
      </c>
      <c r="E70" s="56">
        <v>1.4</v>
      </c>
      <c r="F70" s="48">
        <f>E70*F66</f>
        <v>1.4</v>
      </c>
      <c r="G70" s="161"/>
      <c r="H70" s="161"/>
      <c r="I70" s="162"/>
      <c r="J70" s="162"/>
      <c r="K70" s="162"/>
      <c r="L70" s="162"/>
      <c r="M70" s="162"/>
    </row>
    <row r="71" spans="1:13" ht="39" customHeight="1">
      <c r="A71" s="128">
        <v>13</v>
      </c>
      <c r="B71" s="96" t="s">
        <v>127</v>
      </c>
      <c r="C71" s="55" t="s">
        <v>86</v>
      </c>
      <c r="D71" s="55" t="s">
        <v>64</v>
      </c>
      <c r="E71" s="90"/>
      <c r="F71" s="47">
        <v>1</v>
      </c>
      <c r="G71" s="161"/>
      <c r="H71" s="161"/>
      <c r="I71" s="162"/>
      <c r="J71" s="162"/>
      <c r="K71" s="162"/>
      <c r="L71" s="162"/>
      <c r="M71" s="162"/>
    </row>
    <row r="72" spans="1:13" ht="21" customHeight="1">
      <c r="A72" s="88">
        <v>13.1</v>
      </c>
      <c r="B72" s="90"/>
      <c r="C72" s="90" t="s">
        <v>71</v>
      </c>
      <c r="D72" s="90" t="s">
        <v>50</v>
      </c>
      <c r="E72" s="88">
        <v>2</v>
      </c>
      <c r="F72" s="48">
        <f>E72*F71</f>
        <v>2</v>
      </c>
      <c r="G72" s="161"/>
      <c r="H72" s="161"/>
      <c r="I72" s="162"/>
      <c r="J72" s="162"/>
      <c r="K72" s="162"/>
      <c r="L72" s="162"/>
      <c r="M72" s="162"/>
    </row>
    <row r="73" spans="1:13" ht="19.5" customHeight="1">
      <c r="A73" s="88">
        <v>13.2</v>
      </c>
      <c r="B73" s="89"/>
      <c r="C73" s="90" t="s">
        <v>129</v>
      </c>
      <c r="D73" s="97" t="s">
        <v>18</v>
      </c>
      <c r="E73" s="90">
        <v>2.49</v>
      </c>
      <c r="F73" s="44">
        <f>E73*F71</f>
        <v>2.49</v>
      </c>
      <c r="G73" s="161"/>
      <c r="H73" s="161"/>
      <c r="I73" s="162"/>
      <c r="J73" s="162"/>
      <c r="K73" s="162"/>
      <c r="L73" s="162"/>
      <c r="M73" s="162"/>
    </row>
    <row r="74" spans="1:13" ht="18" customHeight="1">
      <c r="A74" s="88">
        <v>13.3</v>
      </c>
      <c r="B74" s="98"/>
      <c r="C74" s="56" t="s">
        <v>87</v>
      </c>
      <c r="D74" s="113" t="s">
        <v>51</v>
      </c>
      <c r="E74" s="90"/>
      <c r="F74" s="48">
        <v>1</v>
      </c>
      <c r="G74" s="161"/>
      <c r="H74" s="161"/>
      <c r="I74" s="162"/>
      <c r="J74" s="162"/>
      <c r="K74" s="162"/>
      <c r="L74" s="162"/>
      <c r="M74" s="162"/>
    </row>
    <row r="75" spans="1:13" s="137" customFormat="1" ht="18" customHeight="1">
      <c r="A75" s="132"/>
      <c r="B75" s="133"/>
      <c r="C75" s="134"/>
      <c r="D75" s="134"/>
      <c r="E75" s="135"/>
      <c r="F75" s="136"/>
      <c r="G75" s="168"/>
      <c r="H75" s="168"/>
      <c r="I75" s="169"/>
      <c r="J75" s="169"/>
      <c r="K75" s="169"/>
      <c r="L75" s="169"/>
      <c r="M75" s="169"/>
    </row>
    <row r="76" spans="1:13" ht="18" customHeight="1">
      <c r="A76" s="88">
        <v>13.4</v>
      </c>
      <c r="B76" s="56"/>
      <c r="C76" s="56"/>
      <c r="D76" s="56"/>
      <c r="E76" s="90"/>
      <c r="F76" s="48"/>
      <c r="G76" s="161"/>
      <c r="H76" s="161"/>
      <c r="I76" s="162"/>
      <c r="J76" s="162"/>
      <c r="K76" s="162"/>
      <c r="L76" s="162"/>
      <c r="M76" s="162"/>
    </row>
    <row r="77" spans="1:13" ht="18" customHeight="1">
      <c r="A77" s="88">
        <v>13.5</v>
      </c>
      <c r="B77" s="56"/>
      <c r="C77" s="56" t="s">
        <v>89</v>
      </c>
      <c r="D77" s="56" t="s">
        <v>18</v>
      </c>
      <c r="E77" s="90">
        <v>1.4</v>
      </c>
      <c r="F77" s="48">
        <f>E77*F71</f>
        <v>1.4</v>
      </c>
      <c r="G77" s="161"/>
      <c r="H77" s="161"/>
      <c r="I77" s="162"/>
      <c r="J77" s="162"/>
      <c r="K77" s="162"/>
      <c r="L77" s="162"/>
      <c r="M77" s="162"/>
    </row>
    <row r="78" spans="1:13" ht="38.25">
      <c r="A78" s="128">
        <v>14</v>
      </c>
      <c r="B78" s="96" t="s">
        <v>149</v>
      </c>
      <c r="C78" s="55" t="s">
        <v>148</v>
      </c>
      <c r="D78" s="114" t="s">
        <v>51</v>
      </c>
      <c r="E78" s="87"/>
      <c r="F78" s="71">
        <v>1</v>
      </c>
      <c r="G78" s="161"/>
      <c r="H78" s="161"/>
      <c r="I78" s="162"/>
      <c r="J78" s="162"/>
      <c r="K78" s="162"/>
      <c r="L78" s="162"/>
      <c r="M78" s="162"/>
    </row>
    <row r="79" spans="1:13" ht="21" customHeight="1">
      <c r="A79" s="88">
        <v>14.1</v>
      </c>
      <c r="B79" s="90"/>
      <c r="C79" s="90" t="s">
        <v>71</v>
      </c>
      <c r="D79" s="90" t="s">
        <v>50</v>
      </c>
      <c r="E79" s="88">
        <v>0.9</v>
      </c>
      <c r="F79" s="48">
        <f>E79*F78</f>
        <v>0.9</v>
      </c>
      <c r="G79" s="161"/>
      <c r="H79" s="161"/>
      <c r="I79" s="162"/>
      <c r="J79" s="162"/>
      <c r="K79" s="162"/>
      <c r="L79" s="162"/>
      <c r="M79" s="162"/>
    </row>
    <row r="80" spans="1:13" ht="19.5" customHeight="1">
      <c r="A80" s="88">
        <v>14.2</v>
      </c>
      <c r="B80" s="89"/>
      <c r="C80" s="90" t="s">
        <v>129</v>
      </c>
      <c r="D80" s="97" t="s">
        <v>18</v>
      </c>
      <c r="E80" s="90">
        <v>0.6</v>
      </c>
      <c r="F80" s="44">
        <f>E80*F78</f>
        <v>0.6</v>
      </c>
      <c r="G80" s="161"/>
      <c r="H80" s="161"/>
      <c r="I80" s="162"/>
      <c r="J80" s="162"/>
      <c r="K80" s="162"/>
      <c r="L80" s="162"/>
      <c r="M80" s="162"/>
    </row>
    <row r="81" spans="1:13" ht="15">
      <c r="A81" s="88">
        <v>14.3</v>
      </c>
      <c r="B81" s="89"/>
      <c r="C81" s="56" t="s">
        <v>88</v>
      </c>
      <c r="D81" s="56" t="s">
        <v>51</v>
      </c>
      <c r="E81" s="90"/>
      <c r="F81" s="48">
        <v>1</v>
      </c>
      <c r="G81" s="161"/>
      <c r="H81" s="161"/>
      <c r="I81" s="162"/>
      <c r="J81" s="162"/>
      <c r="K81" s="162"/>
      <c r="L81" s="162"/>
      <c r="M81" s="162"/>
    </row>
    <row r="82" spans="1:13" ht="54">
      <c r="A82" s="87">
        <v>15</v>
      </c>
      <c r="B82" s="87" t="s">
        <v>137</v>
      </c>
      <c r="C82" s="87" t="s">
        <v>74</v>
      </c>
      <c r="D82" s="87" t="s">
        <v>51</v>
      </c>
      <c r="E82" s="87"/>
      <c r="F82" s="49">
        <v>57</v>
      </c>
      <c r="G82" s="161"/>
      <c r="H82" s="161"/>
      <c r="I82" s="162"/>
      <c r="J82" s="162"/>
      <c r="K82" s="162"/>
      <c r="L82" s="162"/>
      <c r="M82" s="162"/>
    </row>
    <row r="83" spans="1:13" ht="18" customHeight="1">
      <c r="A83" s="88">
        <v>15.1</v>
      </c>
      <c r="B83" s="90" t="s">
        <v>128</v>
      </c>
      <c r="C83" s="90" t="s">
        <v>71</v>
      </c>
      <c r="D83" s="90" t="s">
        <v>50</v>
      </c>
      <c r="E83" s="115">
        <f>1.76-0.28-0.05*3</f>
        <v>1.33</v>
      </c>
      <c r="F83" s="18">
        <f>E83*F82</f>
        <v>75.81</v>
      </c>
      <c r="G83" s="161"/>
      <c r="H83" s="161"/>
      <c r="I83" s="162"/>
      <c r="J83" s="162"/>
      <c r="K83" s="162"/>
      <c r="L83" s="162"/>
      <c r="M83" s="162"/>
    </row>
    <row r="84" spans="1:13" ht="24.75" customHeight="1">
      <c r="A84" s="88">
        <v>15.2</v>
      </c>
      <c r="B84" s="90" t="s">
        <v>138</v>
      </c>
      <c r="C84" s="90" t="s">
        <v>139</v>
      </c>
      <c r="D84" s="90" t="s">
        <v>140</v>
      </c>
      <c r="E84" s="116">
        <f>0.36-0.05*3</f>
        <v>0.20999999999999996</v>
      </c>
      <c r="F84" s="18">
        <f>E84*F82</f>
        <v>11.969999999999999</v>
      </c>
      <c r="G84" s="161"/>
      <c r="H84" s="161"/>
      <c r="I84" s="162"/>
      <c r="J84" s="162"/>
      <c r="K84" s="162"/>
      <c r="L84" s="162"/>
      <c r="M84" s="162"/>
    </row>
    <row r="85" spans="1:13" ht="18" customHeight="1">
      <c r="A85" s="88">
        <v>15.3</v>
      </c>
      <c r="B85" s="90" t="s">
        <v>141</v>
      </c>
      <c r="C85" s="90" t="s">
        <v>119</v>
      </c>
      <c r="D85" s="90" t="s">
        <v>140</v>
      </c>
      <c r="E85" s="116">
        <v>0.25</v>
      </c>
      <c r="F85" s="18">
        <f>E85*F82</f>
        <v>14.25</v>
      </c>
      <c r="G85" s="161"/>
      <c r="H85" s="161"/>
      <c r="I85" s="162"/>
      <c r="J85" s="162"/>
      <c r="K85" s="162"/>
      <c r="L85" s="162"/>
      <c r="M85" s="162"/>
    </row>
    <row r="86" spans="1:13" ht="18" customHeight="1">
      <c r="A86" s="88">
        <v>15.4</v>
      </c>
      <c r="B86" s="90" t="s">
        <v>128</v>
      </c>
      <c r="C86" s="90" t="s">
        <v>142</v>
      </c>
      <c r="D86" s="90" t="s">
        <v>18</v>
      </c>
      <c r="E86" s="116">
        <v>0.16</v>
      </c>
      <c r="F86" s="18">
        <f>E86*F82</f>
        <v>9.120000000000001</v>
      </c>
      <c r="G86" s="161"/>
      <c r="H86" s="161"/>
      <c r="I86" s="162"/>
      <c r="J86" s="162"/>
      <c r="K86" s="162"/>
      <c r="L86" s="162"/>
      <c r="M86" s="162"/>
    </row>
    <row r="87" spans="1:13" ht="18" customHeight="1">
      <c r="A87" s="88">
        <v>15.5</v>
      </c>
      <c r="B87" s="90" t="s">
        <v>104</v>
      </c>
      <c r="C87" s="90" t="s">
        <v>75</v>
      </c>
      <c r="D87" s="90" t="s">
        <v>57</v>
      </c>
      <c r="E87" s="116">
        <f>((4.53-0.91*3)/0.89)*2</f>
        <v>4.044943820224719</v>
      </c>
      <c r="F87" s="48">
        <f>E87*F82</f>
        <v>230.56179775280899</v>
      </c>
      <c r="G87" s="161"/>
      <c r="H87" s="161"/>
      <c r="I87" s="162"/>
      <c r="J87" s="162"/>
      <c r="K87" s="162"/>
      <c r="L87" s="162"/>
      <c r="M87" s="162"/>
    </row>
    <row r="88" spans="1:13" ht="18" customHeight="1">
      <c r="A88" s="88">
        <v>15.6</v>
      </c>
      <c r="B88" s="90" t="s">
        <v>143</v>
      </c>
      <c r="C88" s="90" t="s">
        <v>76</v>
      </c>
      <c r="D88" s="90" t="s">
        <v>57</v>
      </c>
      <c r="E88" s="116">
        <v>0.4</v>
      </c>
      <c r="F88" s="48">
        <f>E88*F82</f>
        <v>22.8</v>
      </c>
      <c r="G88" s="161"/>
      <c r="H88" s="161"/>
      <c r="I88" s="162"/>
      <c r="J88" s="162"/>
      <c r="K88" s="162"/>
      <c r="L88" s="162"/>
      <c r="M88" s="162"/>
    </row>
    <row r="89" spans="1:13" ht="18" customHeight="1">
      <c r="A89" s="88">
        <v>15.7</v>
      </c>
      <c r="B89" s="90"/>
      <c r="C89" s="90" t="s">
        <v>144</v>
      </c>
      <c r="D89" s="90" t="s">
        <v>18</v>
      </c>
      <c r="E89" s="116">
        <v>0.04</v>
      </c>
      <c r="F89" s="48">
        <f>E89*F82</f>
        <v>2.2800000000000002</v>
      </c>
      <c r="G89" s="161"/>
      <c r="H89" s="161"/>
      <c r="I89" s="162"/>
      <c r="J89" s="162"/>
      <c r="K89" s="162"/>
      <c r="L89" s="162"/>
      <c r="M89" s="162"/>
    </row>
    <row r="90" spans="1:13" ht="26.25" customHeight="1">
      <c r="A90" s="70"/>
      <c r="B90" s="47"/>
      <c r="C90" s="69" t="s">
        <v>5</v>
      </c>
      <c r="D90" s="69"/>
      <c r="E90" s="69"/>
      <c r="F90" s="69"/>
      <c r="G90" s="170"/>
      <c r="H90" s="161"/>
      <c r="I90" s="162"/>
      <c r="J90" s="162"/>
      <c r="K90" s="162"/>
      <c r="L90" s="162"/>
      <c r="M90" s="162"/>
    </row>
    <row r="91" spans="1:15" ht="45">
      <c r="A91" s="7"/>
      <c r="B91" s="51"/>
      <c r="C91" s="21" t="s">
        <v>145</v>
      </c>
      <c r="D91" s="53" t="s">
        <v>175</v>
      </c>
      <c r="E91" s="117">
        <v>0</v>
      </c>
      <c r="F91" s="21"/>
      <c r="G91" s="21"/>
      <c r="H91" s="138"/>
      <c r="I91" s="50"/>
      <c r="J91" s="52"/>
      <c r="K91" s="50"/>
      <c r="L91" s="22"/>
      <c r="M91" s="118">
        <v>0</v>
      </c>
      <c r="N91" s="17"/>
      <c r="O91" s="11"/>
    </row>
    <row r="92" spans="1:15" ht="15">
      <c r="A92" s="7"/>
      <c r="B92" s="51"/>
      <c r="C92" s="66" t="s">
        <v>146</v>
      </c>
      <c r="D92" s="21" t="s">
        <v>2</v>
      </c>
      <c r="E92" s="21"/>
      <c r="F92" s="21"/>
      <c r="G92" s="21"/>
      <c r="H92" s="21"/>
      <c r="I92" s="50"/>
      <c r="J92" s="52"/>
      <c r="K92" s="50"/>
      <c r="L92" s="22"/>
      <c r="M92" s="119">
        <v>0</v>
      </c>
      <c r="N92" s="17"/>
      <c r="O92" s="11"/>
    </row>
    <row r="93" spans="1:15" ht="18.75" customHeight="1">
      <c r="A93" s="7"/>
      <c r="B93" s="51"/>
      <c r="C93" s="66" t="s">
        <v>147</v>
      </c>
      <c r="D93" s="21"/>
      <c r="E93" s="21"/>
      <c r="F93" s="21"/>
      <c r="G93" s="21"/>
      <c r="H93" s="21"/>
      <c r="I93" s="50"/>
      <c r="J93" s="52"/>
      <c r="K93" s="50"/>
      <c r="L93" s="22"/>
      <c r="M93" s="118">
        <v>0</v>
      </c>
      <c r="N93" s="17"/>
      <c r="O93" s="11"/>
    </row>
    <row r="94" spans="1:15" ht="15">
      <c r="A94" s="7"/>
      <c r="B94" s="51"/>
      <c r="C94" s="21" t="s">
        <v>5</v>
      </c>
      <c r="D94" s="21"/>
      <c r="E94" s="21"/>
      <c r="F94" s="21"/>
      <c r="G94" s="21"/>
      <c r="H94" s="21"/>
      <c r="I94" s="50"/>
      <c r="J94" s="52"/>
      <c r="K94" s="50"/>
      <c r="L94" s="22"/>
      <c r="M94" s="22">
        <f>M93</f>
        <v>0</v>
      </c>
      <c r="N94" s="17"/>
      <c r="O94" s="11"/>
    </row>
    <row r="95" spans="1:15" ht="15">
      <c r="A95" s="7"/>
      <c r="B95" s="51"/>
      <c r="C95" s="21" t="s">
        <v>176</v>
      </c>
      <c r="D95" s="53" t="s">
        <v>175</v>
      </c>
      <c r="E95" s="21"/>
      <c r="F95" s="21"/>
      <c r="G95" s="21"/>
      <c r="H95" s="21"/>
      <c r="I95" s="50"/>
      <c r="J95" s="52"/>
      <c r="K95" s="50"/>
      <c r="L95" s="22"/>
      <c r="M95" s="22">
        <v>0</v>
      </c>
      <c r="N95" s="17"/>
      <c r="O95" s="11"/>
    </row>
    <row r="96" spans="1:15" ht="15.75">
      <c r="A96" s="4"/>
      <c r="B96" s="51"/>
      <c r="C96" s="21" t="s">
        <v>5</v>
      </c>
      <c r="D96" s="21"/>
      <c r="E96" s="21"/>
      <c r="F96" s="21"/>
      <c r="G96" s="21"/>
      <c r="H96" s="21"/>
      <c r="I96" s="45"/>
      <c r="J96" s="54"/>
      <c r="K96" s="45"/>
      <c r="L96" s="46"/>
      <c r="M96" s="46">
        <v>0</v>
      </c>
      <c r="N96" s="17"/>
      <c r="O96" s="11"/>
    </row>
    <row r="97" spans="1:15" ht="13.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5"/>
      <c r="N97" s="17"/>
      <c r="O97" s="11"/>
    </row>
    <row r="98" spans="1:15" ht="13.5">
      <c r="A98" s="13"/>
      <c r="B98" s="16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7"/>
      <c r="O98" s="17"/>
    </row>
    <row r="99" spans="1:15" ht="16.5">
      <c r="A99" s="13"/>
      <c r="B99" s="14"/>
      <c r="C99" s="158" t="s">
        <v>170</v>
      </c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1"/>
      <c r="O99" s="11"/>
    </row>
    <row r="100" spans="1:1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"/>
      <c r="O100" s="1"/>
    </row>
    <row r="101" ht="13.5">
      <c r="A101" s="2"/>
    </row>
  </sheetData>
  <sheetProtection/>
  <mergeCells count="17">
    <mergeCell ref="C99:M99"/>
    <mergeCell ref="C1:O1"/>
    <mergeCell ref="E6:F6"/>
    <mergeCell ref="G6:H6"/>
    <mergeCell ref="B6:B7"/>
    <mergeCell ref="C6:C7"/>
    <mergeCell ref="D6:D7"/>
    <mergeCell ref="C4:J4"/>
    <mergeCell ref="K4:L4"/>
    <mergeCell ref="A6:A7"/>
    <mergeCell ref="I6:J6"/>
    <mergeCell ref="K6:L6"/>
    <mergeCell ref="M6:M7"/>
    <mergeCell ref="C2:M2"/>
    <mergeCell ref="A5:M5"/>
    <mergeCell ref="C3:J3"/>
    <mergeCell ref="K3:M3"/>
  </mergeCells>
  <printOptions/>
  <pageMargins left="0.7874015748031497" right="0.7874015748031497" top="0" bottom="0" header="0.15748031496062992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Ani Vashakidze</cp:lastModifiedBy>
  <cp:lastPrinted>2018-08-29T10:45:09Z</cp:lastPrinted>
  <dcterms:created xsi:type="dcterms:W3CDTF">2012-03-27T18:14:37Z</dcterms:created>
  <dcterms:modified xsi:type="dcterms:W3CDTF">2018-09-20T09:33:51Z</dcterms:modified>
  <cp:category/>
  <cp:version/>
  <cp:contentType/>
  <cp:contentStatus/>
</cp:coreProperties>
</file>