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TRE\Desktop\2018\"/>
    </mc:Choice>
  </mc:AlternateContent>
  <bookViews>
    <workbookView xWindow="0" yWindow="0" windowWidth="20490" windowHeight="7755"/>
  </bookViews>
  <sheets>
    <sheet name="ხარჯთაღრიცხვა" sheetId="2" r:id="rId1"/>
  </sheets>
  <definedNames>
    <definedName name="_xlnm._FilterDatabase" localSheetId="0" hidden="1">ხარჯთაღრიცხვა!$A$9:$M$219</definedName>
    <definedName name="_xlnm.Print_Area" localSheetId="0">ხარჯთაღრიცხვა!$A$1:$M$223</definedName>
    <definedName name="_xlnm.Print_Titles" localSheetId="0">ხარჯთაღრიცხვა!$9:$9</definedName>
  </definedNames>
  <calcPr calcId="152511"/>
</workbook>
</file>

<file path=xl/calcChain.xml><?xml version="1.0" encoding="utf-8"?>
<calcChain xmlns="http://schemas.openxmlformats.org/spreadsheetml/2006/main">
  <c r="F100" i="2" l="1"/>
  <c r="L100" i="2"/>
  <c r="M100" i="2" s="1"/>
  <c r="J95" i="2"/>
  <c r="J89" i="2"/>
  <c r="J67" i="2"/>
  <c r="J68" i="2"/>
  <c r="J69" i="2"/>
  <c r="M69" i="2" s="1"/>
  <c r="F170" i="2"/>
  <c r="L170" i="2" s="1"/>
  <c r="M170" i="2" s="1"/>
  <c r="F153" i="2"/>
  <c r="J153" i="2" s="1"/>
  <c r="M153" i="2" s="1"/>
  <c r="F94" i="2"/>
  <c r="L94" i="2" s="1"/>
  <c r="M94" i="2" s="1"/>
  <c r="F87" i="2"/>
  <c r="L87" i="2" s="1"/>
  <c r="M87" i="2" s="1"/>
  <c r="F82" i="2"/>
  <c r="L82" i="2" s="1"/>
  <c r="M82" i="2" s="1"/>
  <c r="F69" i="2"/>
  <c r="F203" i="2"/>
  <c r="L203" i="2" s="1"/>
  <c r="F202" i="2"/>
  <c r="L202" i="2" s="1"/>
  <c r="F201" i="2"/>
  <c r="H201" i="2" s="1"/>
  <c r="F172" i="2"/>
  <c r="J172" i="2" s="1"/>
  <c r="F141" i="2"/>
  <c r="L141" i="2" s="1"/>
  <c r="F140" i="2"/>
  <c r="L140" i="2" s="1"/>
  <c r="F139" i="2"/>
  <c r="L139" i="2" s="1"/>
  <c r="F138" i="2"/>
  <c r="J138" i="2" s="1"/>
  <c r="F112" i="2"/>
  <c r="L112" i="2" s="1"/>
  <c r="F111" i="2"/>
  <c r="L111" i="2" s="1"/>
  <c r="F110" i="2"/>
  <c r="L110" i="2" s="1"/>
  <c r="M110" i="2" s="1"/>
  <c r="F109" i="2"/>
  <c r="H109" i="2" s="1"/>
  <c r="F99" i="2"/>
  <c r="J99" i="2" s="1"/>
  <c r="F97" i="2"/>
  <c r="L97" i="2" s="1"/>
  <c r="F96" i="2"/>
  <c r="L96" i="2" s="1"/>
  <c r="F95" i="2"/>
  <c r="L95" i="2" s="1"/>
  <c r="F93" i="2"/>
  <c r="J93" i="2" s="1"/>
  <c r="F91" i="2"/>
  <c r="J91" i="2" s="1"/>
  <c r="F90" i="2"/>
  <c r="L90" i="2" s="1"/>
  <c r="F89" i="2"/>
  <c r="L89" i="2" s="1"/>
  <c r="F88" i="2"/>
  <c r="L88" i="2" s="1"/>
  <c r="F86" i="2"/>
  <c r="J86" i="2" s="1"/>
  <c r="F75" i="2"/>
  <c r="L75" i="2" s="1"/>
  <c r="F74" i="2"/>
  <c r="L74" i="2" s="1"/>
  <c r="F73" i="2"/>
  <c r="L73" i="2" s="1"/>
  <c r="F72" i="2"/>
  <c r="H72" i="2" s="1"/>
  <c r="F70" i="2"/>
  <c r="L70" i="2" s="1"/>
  <c r="L68" i="2"/>
  <c r="L67" i="2"/>
  <c r="F66" i="2"/>
  <c r="J66" i="2" s="1"/>
  <c r="F65" i="2"/>
  <c r="J65" i="2" s="1"/>
  <c r="F63" i="2"/>
  <c r="L63" i="2" s="1"/>
  <c r="F62" i="2"/>
  <c r="J62" i="2" s="1"/>
  <c r="F36" i="2"/>
  <c r="L36" i="2" s="1"/>
  <c r="F35" i="2"/>
  <c r="L35" i="2" s="1"/>
  <c r="F34" i="2"/>
  <c r="L34" i="2" s="1"/>
  <c r="M34" i="2" s="1"/>
  <c r="F33" i="2"/>
  <c r="J33" i="2" s="1"/>
  <c r="F24" i="2"/>
  <c r="J24" i="2" s="1"/>
  <c r="M24" i="2" s="1"/>
  <c r="F23" i="2"/>
  <c r="J23" i="2" s="1"/>
  <c r="F22" i="2"/>
  <c r="L22" i="2" s="1"/>
  <c r="M22" i="2" s="1"/>
  <c r="F21" i="2"/>
  <c r="H21" i="2" s="1"/>
  <c r="F16" i="2"/>
  <c r="L16" i="2" s="1"/>
  <c r="F15" i="2"/>
  <c r="J15" i="2" s="1"/>
  <c r="F13" i="2"/>
  <c r="L13" i="2" s="1"/>
  <c r="F12" i="2"/>
  <c r="J12" i="2" s="1"/>
  <c r="F208" i="2"/>
  <c r="J208" i="2" s="1"/>
  <c r="M208" i="2" s="1"/>
  <c r="F207" i="2"/>
  <c r="J207" i="2" s="1"/>
  <c r="M207" i="2" s="1"/>
  <c r="F206" i="2"/>
  <c r="J206" i="2" s="1"/>
  <c r="F205" i="2"/>
  <c r="J205" i="2" s="1"/>
  <c r="F189" i="2"/>
  <c r="J189" i="2" s="1"/>
  <c r="M189" i="2" s="1"/>
  <c r="F183" i="2"/>
  <c r="J183" i="2" s="1"/>
  <c r="M183" i="2" s="1"/>
  <c r="F182" i="2"/>
  <c r="J182" i="2" s="1"/>
  <c r="F185" i="2"/>
  <c r="J185" i="2" s="1"/>
  <c r="F177" i="2"/>
  <c r="J177" i="2" s="1"/>
  <c r="M177" i="2" s="1"/>
  <c r="F176" i="2"/>
  <c r="J176" i="2" s="1"/>
  <c r="F175" i="2"/>
  <c r="J175" i="2" s="1"/>
  <c r="F174" i="2"/>
  <c r="J174" i="2" s="1"/>
  <c r="F167" i="2"/>
  <c r="L167" i="2" s="1"/>
  <c r="F166" i="2"/>
  <c r="L166" i="2" s="1"/>
  <c r="F165" i="2"/>
  <c r="J165" i="2" s="1"/>
  <c r="F193" i="2"/>
  <c r="L193" i="2" s="1"/>
  <c r="F192" i="2"/>
  <c r="J192" i="2" s="1"/>
  <c r="F162" i="2"/>
  <c r="L162" i="2" s="1"/>
  <c r="F161" i="2"/>
  <c r="L161" i="2" s="1"/>
  <c r="F160" i="2"/>
  <c r="J160" i="2" s="1"/>
  <c r="F159" i="2"/>
  <c r="J159" i="2" s="1"/>
  <c r="F157" i="2"/>
  <c r="L157" i="2" s="1"/>
  <c r="F156" i="2"/>
  <c r="L156" i="2" s="1"/>
  <c r="F155" i="2"/>
  <c r="H155" i="2" s="1"/>
  <c r="F152" i="2"/>
  <c r="L152" i="2" s="1"/>
  <c r="F151" i="2"/>
  <c r="J151" i="2" s="1"/>
  <c r="F149" i="2"/>
  <c r="L149" i="2" s="1"/>
  <c r="F148" i="2"/>
  <c r="H148" i="2" s="1"/>
  <c r="F199" i="2"/>
  <c r="J199" i="2" s="1"/>
  <c r="F146" i="2"/>
  <c r="L146" i="2" s="1"/>
  <c r="F145" i="2"/>
  <c r="L145" i="2" s="1"/>
  <c r="F144" i="2"/>
  <c r="J144" i="2" s="1"/>
  <c r="F143" i="2"/>
  <c r="J143" i="2" s="1"/>
  <c r="F136" i="2"/>
  <c r="L136" i="2" s="1"/>
  <c r="F135" i="2"/>
  <c r="L135" i="2" s="1"/>
  <c r="F134" i="2"/>
  <c r="L134" i="2" s="1"/>
  <c r="F133" i="2"/>
  <c r="L133" i="2" s="1"/>
  <c r="F132" i="2"/>
  <c r="H132" i="2" s="1"/>
  <c r="F197" i="2"/>
  <c r="J197" i="2" s="1"/>
  <c r="F196" i="2"/>
  <c r="L196" i="2" s="1"/>
  <c r="M196" i="2" s="1"/>
  <c r="F195" i="2"/>
  <c r="H195" i="2" s="1"/>
  <c r="F124" i="2"/>
  <c r="J124" i="2" s="1"/>
  <c r="F123" i="2"/>
  <c r="J123" i="2" s="1"/>
  <c r="M123" i="2" s="1"/>
  <c r="F122" i="2"/>
  <c r="L122" i="2" s="1"/>
  <c r="F121" i="2"/>
  <c r="L121" i="2" s="1"/>
  <c r="M121" i="2" s="1"/>
  <c r="F120" i="2"/>
  <c r="J120" i="2" s="1"/>
  <c r="F130" i="2"/>
  <c r="J130" i="2" s="1"/>
  <c r="F129" i="2"/>
  <c r="J129" i="2" s="1"/>
  <c r="M129" i="2" s="1"/>
  <c r="F128" i="2"/>
  <c r="L128" i="2" s="1"/>
  <c r="F127" i="2"/>
  <c r="L127" i="2" s="1"/>
  <c r="M127" i="2" s="1"/>
  <c r="F126" i="2"/>
  <c r="H126" i="2" s="1"/>
  <c r="F118" i="2"/>
  <c r="J118" i="2" s="1"/>
  <c r="F117" i="2"/>
  <c r="J117" i="2" s="1"/>
  <c r="M117" i="2" s="1"/>
  <c r="F116" i="2"/>
  <c r="L116" i="2" s="1"/>
  <c r="F115" i="2"/>
  <c r="L115" i="2" s="1"/>
  <c r="M115" i="2" s="1"/>
  <c r="F114" i="2"/>
  <c r="J114" i="2" s="1"/>
  <c r="F84" i="2"/>
  <c r="J84" i="2" s="1"/>
  <c r="F107" i="2"/>
  <c r="L107" i="2" s="1"/>
  <c r="F106" i="2"/>
  <c r="J106" i="2" s="1"/>
  <c r="M106" i="2" s="1"/>
  <c r="F105" i="2"/>
  <c r="L105" i="2" s="1"/>
  <c r="F104" i="2"/>
  <c r="L104" i="2" s="1"/>
  <c r="M104" i="2" s="1"/>
  <c r="F103" i="2"/>
  <c r="L103" i="2" s="1"/>
  <c r="M103" i="2" s="1"/>
  <c r="F102" i="2"/>
  <c r="H102" i="2" s="1"/>
  <c r="F79" i="2"/>
  <c r="J79" i="2" s="1"/>
  <c r="F78" i="2"/>
  <c r="J78" i="2" s="1"/>
  <c r="F60" i="2"/>
  <c r="L60" i="2" s="1"/>
  <c r="F59" i="2"/>
  <c r="L59" i="2" s="1"/>
  <c r="F58" i="2"/>
  <c r="L58" i="2" s="1"/>
  <c r="F57" i="2"/>
  <c r="J57" i="2" s="1"/>
  <c r="F56" i="2"/>
  <c r="J56" i="2" s="1"/>
  <c r="F48" i="2"/>
  <c r="L48" i="2" s="1"/>
  <c r="F47" i="2"/>
  <c r="J47" i="2" s="1"/>
  <c r="M47" i="2" s="1"/>
  <c r="F46" i="2"/>
  <c r="J46" i="2" s="1"/>
  <c r="F45" i="2"/>
  <c r="L45" i="2" s="1"/>
  <c r="M45" i="2" s="1"/>
  <c r="F44" i="2"/>
  <c r="J44" i="2" s="1"/>
  <c r="F54" i="2"/>
  <c r="J54" i="2" s="1"/>
  <c r="F53" i="2"/>
  <c r="J53" i="2" s="1"/>
  <c r="M53" i="2" s="1"/>
  <c r="F52" i="2"/>
  <c r="L52" i="2" s="1"/>
  <c r="F51" i="2"/>
  <c r="L51" i="2" s="1"/>
  <c r="M51" i="2" s="1"/>
  <c r="F50" i="2"/>
  <c r="H50" i="2" s="1"/>
  <c r="F42" i="2"/>
  <c r="J42" i="2" s="1"/>
  <c r="F41" i="2"/>
  <c r="J41" i="2" s="1"/>
  <c r="M41" i="2" s="1"/>
  <c r="F40" i="2"/>
  <c r="L40" i="2" s="1"/>
  <c r="F39" i="2"/>
  <c r="L39" i="2" s="1"/>
  <c r="M39" i="2" s="1"/>
  <c r="F38" i="2"/>
  <c r="J38" i="2" s="1"/>
  <c r="F31" i="2"/>
  <c r="L31" i="2" s="1"/>
  <c r="F30" i="2"/>
  <c r="J30" i="2" s="1"/>
  <c r="M30" i="2" s="1"/>
  <c r="F29" i="2"/>
  <c r="J29" i="2" s="1"/>
  <c r="F28" i="2"/>
  <c r="L28" i="2" s="1"/>
  <c r="M28" i="2" s="1"/>
  <c r="F27" i="2"/>
  <c r="L27" i="2" s="1"/>
  <c r="F26" i="2"/>
  <c r="H26" i="2" s="1"/>
  <c r="F190" i="2"/>
  <c r="J190" i="2" s="1"/>
  <c r="M190" i="2" s="1"/>
  <c r="F188" i="2"/>
  <c r="L188" i="2" s="1"/>
  <c r="F187" i="2"/>
  <c r="H187" i="2" s="1"/>
  <c r="F181" i="2"/>
  <c r="J181" i="2" s="1"/>
  <c r="F180" i="2"/>
  <c r="J180" i="2" s="1"/>
  <c r="J81" i="2"/>
  <c r="M95" i="2" l="1"/>
  <c r="M68" i="2"/>
  <c r="M67" i="2"/>
  <c r="J88" i="2"/>
  <c r="M88" i="2" s="1"/>
  <c r="J96" i="2"/>
  <c r="M96" i="2" s="1"/>
  <c r="M89" i="2"/>
  <c r="J70" i="2"/>
  <c r="M70" i="2" s="1"/>
  <c r="J90" i="2"/>
  <c r="M90" i="2" s="1"/>
  <c r="J97" i="2"/>
  <c r="M97" i="2" s="1"/>
  <c r="J202" i="2"/>
  <c r="J203" i="2"/>
  <c r="M203" i="2" s="1"/>
  <c r="M202" i="2"/>
  <c r="J201" i="2"/>
  <c r="M201" i="2" s="1"/>
  <c r="H172" i="2"/>
  <c r="M172" i="2" s="1"/>
  <c r="H138" i="2"/>
  <c r="J139" i="2"/>
  <c r="M139" i="2" s="1"/>
  <c r="J140" i="2"/>
  <c r="M140" i="2" s="1"/>
  <c r="J141" i="2"/>
  <c r="M141" i="2" s="1"/>
  <c r="M138" i="2"/>
  <c r="H99" i="2"/>
  <c r="M99" i="2" s="1"/>
  <c r="J111" i="2"/>
  <c r="M111" i="2" s="1"/>
  <c r="J112" i="2"/>
  <c r="M112" i="2" s="1"/>
  <c r="J109" i="2"/>
  <c r="M109" i="2" s="1"/>
  <c r="H86" i="2"/>
  <c r="M86" i="2" s="1"/>
  <c r="H93" i="2"/>
  <c r="M93" i="2" s="1"/>
  <c r="L91" i="2"/>
  <c r="M91" i="2" s="1"/>
  <c r="J73" i="2"/>
  <c r="M73" i="2" s="1"/>
  <c r="J74" i="2"/>
  <c r="M74" i="2" s="1"/>
  <c r="J75" i="2"/>
  <c r="M75" i="2" s="1"/>
  <c r="L66" i="2"/>
  <c r="H65" i="2"/>
  <c r="M65" i="2" s="1"/>
  <c r="H66" i="2"/>
  <c r="J72" i="2"/>
  <c r="M72" i="2" s="1"/>
  <c r="H62" i="2"/>
  <c r="M62" i="2" s="1"/>
  <c r="J63" i="2"/>
  <c r="M63" i="2" s="1"/>
  <c r="J35" i="2"/>
  <c r="M35" i="2" s="1"/>
  <c r="H33" i="2"/>
  <c r="M33" i="2" s="1"/>
  <c r="J36" i="2"/>
  <c r="M36" i="2" s="1"/>
  <c r="H12" i="2"/>
  <c r="J13" i="2"/>
  <c r="M13" i="2" s="1"/>
  <c r="H15" i="2"/>
  <c r="M15" i="2" s="1"/>
  <c r="J16" i="2"/>
  <c r="M16" i="2" s="1"/>
  <c r="J21" i="2"/>
  <c r="M21" i="2" s="1"/>
  <c r="L23" i="2"/>
  <c r="M23" i="2" s="1"/>
  <c r="H206" i="2"/>
  <c r="H205" i="2"/>
  <c r="M205" i="2" s="1"/>
  <c r="L206" i="2"/>
  <c r="M206" i="2" s="1"/>
  <c r="H185" i="2"/>
  <c r="M185" i="2" s="1"/>
  <c r="H174" i="2"/>
  <c r="M174" i="2" s="1"/>
  <c r="H175" i="2"/>
  <c r="L175" i="2"/>
  <c r="L176" i="2"/>
  <c r="M176" i="2" s="1"/>
  <c r="H165" i="2"/>
  <c r="J166" i="2"/>
  <c r="J167" i="2"/>
  <c r="J152" i="2"/>
  <c r="M152" i="2" s="1"/>
  <c r="M165" i="2"/>
  <c r="M166" i="2"/>
  <c r="M167" i="2"/>
  <c r="H44" i="2"/>
  <c r="M44" i="2" s="1"/>
  <c r="H151" i="2"/>
  <c r="M151" i="2" s="1"/>
  <c r="H159" i="2"/>
  <c r="M159" i="2" s="1"/>
  <c r="H160" i="2"/>
  <c r="H192" i="2"/>
  <c r="M192" i="2" s="1"/>
  <c r="J193" i="2"/>
  <c r="M193" i="2" s="1"/>
  <c r="L160" i="2"/>
  <c r="J161" i="2"/>
  <c r="M161" i="2" s="1"/>
  <c r="J162" i="2"/>
  <c r="M162" i="2" s="1"/>
  <c r="J155" i="2"/>
  <c r="M155" i="2" s="1"/>
  <c r="J156" i="2"/>
  <c r="M156" i="2" s="1"/>
  <c r="J157" i="2"/>
  <c r="M157" i="2" s="1"/>
  <c r="J148" i="2"/>
  <c r="M148" i="2" s="1"/>
  <c r="J149" i="2"/>
  <c r="M149" i="2" s="1"/>
  <c r="H199" i="2"/>
  <c r="M199" i="2" s="1"/>
  <c r="H133" i="2"/>
  <c r="L144" i="2"/>
  <c r="J128" i="2"/>
  <c r="M128" i="2" s="1"/>
  <c r="H143" i="2"/>
  <c r="M143" i="2" s="1"/>
  <c r="H144" i="2"/>
  <c r="J145" i="2"/>
  <c r="M145" i="2" s="1"/>
  <c r="J146" i="2"/>
  <c r="M146" i="2" s="1"/>
  <c r="J132" i="2"/>
  <c r="M132" i="2" s="1"/>
  <c r="J133" i="2"/>
  <c r="J134" i="2"/>
  <c r="M134" i="2" s="1"/>
  <c r="J135" i="2"/>
  <c r="M135" i="2" s="1"/>
  <c r="J136" i="2"/>
  <c r="M136" i="2" s="1"/>
  <c r="J105" i="2"/>
  <c r="M105" i="2" s="1"/>
  <c r="J122" i="2"/>
  <c r="M122" i="2" s="1"/>
  <c r="L124" i="2"/>
  <c r="M124" i="2" s="1"/>
  <c r="J195" i="2"/>
  <c r="M195" i="2" s="1"/>
  <c r="L197" i="2"/>
  <c r="M197" i="2" s="1"/>
  <c r="H120" i="2"/>
  <c r="M120" i="2" s="1"/>
  <c r="J126" i="2"/>
  <c r="M126" i="2" s="1"/>
  <c r="L130" i="2"/>
  <c r="M130" i="2" s="1"/>
  <c r="J52" i="2"/>
  <c r="M52" i="2" s="1"/>
  <c r="L57" i="2"/>
  <c r="L79" i="2"/>
  <c r="H114" i="2"/>
  <c r="M114" i="2" s="1"/>
  <c r="J40" i="2"/>
  <c r="M40" i="2" s="1"/>
  <c r="J48" i="2"/>
  <c r="M48" i="2" s="1"/>
  <c r="H56" i="2"/>
  <c r="M56" i="2" s="1"/>
  <c r="H57" i="2"/>
  <c r="H78" i="2"/>
  <c r="M78" i="2" s="1"/>
  <c r="H79" i="2"/>
  <c r="H84" i="2"/>
  <c r="M84" i="2" s="1"/>
  <c r="J116" i="2"/>
  <c r="M116" i="2" s="1"/>
  <c r="L118" i="2"/>
  <c r="M118" i="2" s="1"/>
  <c r="J102" i="2"/>
  <c r="M102" i="2" s="1"/>
  <c r="J107" i="2"/>
  <c r="M107" i="2" s="1"/>
  <c r="J58" i="2"/>
  <c r="M58" i="2" s="1"/>
  <c r="J59" i="2"/>
  <c r="M59" i="2" s="1"/>
  <c r="J60" i="2"/>
  <c r="M60" i="2" s="1"/>
  <c r="L46" i="2"/>
  <c r="M46" i="2" s="1"/>
  <c r="J50" i="2"/>
  <c r="M50" i="2" s="1"/>
  <c r="L54" i="2"/>
  <c r="M54" i="2" s="1"/>
  <c r="H38" i="2"/>
  <c r="M38" i="2" s="1"/>
  <c r="L42" i="2"/>
  <c r="M42" i="2" s="1"/>
  <c r="J31" i="2"/>
  <c r="M31" i="2" s="1"/>
  <c r="M27" i="2"/>
  <c r="J26" i="2"/>
  <c r="L29" i="2"/>
  <c r="M29" i="2" s="1"/>
  <c r="H180" i="2"/>
  <c r="M180" i="2" s="1"/>
  <c r="H181" i="2"/>
  <c r="L181" i="2"/>
  <c r="L182" i="2"/>
  <c r="M182" i="2" s="1"/>
  <c r="J187" i="2"/>
  <c r="M187" i="2" s="1"/>
  <c r="J188" i="2"/>
  <c r="H188" i="2"/>
  <c r="H81" i="2"/>
  <c r="M81" i="2" s="1"/>
  <c r="M66" i="2" l="1"/>
  <c r="M12" i="2"/>
  <c r="M79" i="2"/>
  <c r="M160" i="2"/>
  <c r="M188" i="2"/>
  <c r="M133" i="2"/>
  <c r="M175" i="2"/>
  <c r="M144" i="2"/>
  <c r="M181" i="2"/>
  <c r="M57" i="2"/>
  <c r="M26" i="2"/>
  <c r="F169" i="2" l="1"/>
  <c r="J169" i="2" s="1"/>
  <c r="F19" i="2"/>
  <c r="J19" i="2" s="1"/>
  <c r="F18" i="2"/>
  <c r="H18" i="2" s="1"/>
  <c r="H209" i="2" l="1"/>
  <c r="H169" i="2"/>
  <c r="M169" i="2" s="1"/>
  <c r="J18" i="2"/>
  <c r="J209" i="2" s="1"/>
  <c r="L19" i="2"/>
  <c r="L209" i="2" s="1"/>
  <c r="L4" i="2" l="1"/>
  <c r="M19" i="2"/>
  <c r="J210" i="2"/>
  <c r="M210" i="2" s="1"/>
  <c r="M18" i="2"/>
  <c r="M209" i="2" s="1"/>
  <c r="M211" i="2" l="1"/>
  <c r="M212" i="2" s="1"/>
  <c r="M213" i="2" s="1"/>
  <c r="M214" i="2" s="1"/>
  <c r="M215" i="2" s="1"/>
  <c r="M216" i="2" s="1"/>
  <c r="M217" i="2" s="1"/>
  <c r="M218" i="2" s="1"/>
  <c r="M219" i="2" s="1"/>
  <c r="L3" i="2" l="1"/>
</calcChain>
</file>

<file path=xl/sharedStrings.xml><?xml version="1.0" encoding="utf-8"?>
<sst xmlns="http://schemas.openxmlformats.org/spreadsheetml/2006/main" count="554" uniqueCount="194">
  <si>
    <t>jami</t>
  </si>
  <si>
    <t>dRg</t>
  </si>
  <si>
    <t>gauTvaliswinebeli xarjebi</t>
  </si>
  <si>
    <t>mogeba</t>
  </si>
  <si>
    <t xml:space="preserve">jami </t>
  </si>
  <si>
    <t>zednadebi xarjebi</t>
  </si>
  <si>
    <t>transportis xarji (masalidan)</t>
  </si>
  <si>
    <t>მ2</t>
  </si>
  <si>
    <t>ლარი</t>
  </si>
  <si>
    <t>სხვა მანქანა</t>
  </si>
  <si>
    <t>კაც/სთ</t>
  </si>
  <si>
    <t>შრომის დანახარჯი</t>
  </si>
  <si>
    <t>საბაზრო</t>
  </si>
  <si>
    <t>სხვა მასალა</t>
  </si>
  <si>
    <t>კგ</t>
  </si>
  <si>
    <t>მ3</t>
  </si>
  <si>
    <t>მ</t>
  </si>
  <si>
    <t>13'</t>
  </si>
  <si>
    <t>12'</t>
  </si>
  <si>
    <t>11'</t>
  </si>
  <si>
    <t>10'</t>
  </si>
  <si>
    <t>9'</t>
  </si>
  <si>
    <t>8'</t>
  </si>
  <si>
    <t>7'</t>
  </si>
  <si>
    <t>6'</t>
  </si>
  <si>
    <t>5'</t>
  </si>
  <si>
    <t>4'</t>
  </si>
  <si>
    <t>3'</t>
  </si>
  <si>
    <t>2'</t>
  </si>
  <si>
    <t>fasi</t>
  </si>
  <si>
    <t>sul</t>
  </si>
  <si>
    <t>erT.</t>
  </si>
  <si>
    <t>erT.-ze</t>
  </si>
  <si>
    <t>d a s a x e l e b a</t>
  </si>
  <si>
    <t>meqanizmebi</t>
  </si>
  <si>
    <t>resursi</t>
  </si>
  <si>
    <t>s a m u S a o T a</t>
  </si>
  <si>
    <t xml:space="preserve">samSeneblo </t>
  </si>
  <si>
    <t>მასალა</t>
  </si>
  <si>
    <t>ხელფასი</t>
  </si>
  <si>
    <t>normatiuli</t>
  </si>
  <si>
    <t>ganz.</t>
  </si>
  <si>
    <t>safuZ-veli</t>
  </si>
  <si>
    <t>#</t>
  </si>
  <si>
    <t>lari</t>
  </si>
  <si>
    <t>maT Soris xelfasi:</t>
  </si>
  <si>
    <t>saxarjTaRricxvo Rirebuleba:</t>
  </si>
  <si>
    <t>xarjTaRricxva</t>
  </si>
  <si>
    <t>ცალი</t>
  </si>
  <si>
    <t>1-961</t>
  </si>
  <si>
    <t>kac.-sT</t>
  </si>
  <si>
    <t>მ/სთ</t>
  </si>
  <si>
    <t>ცემენტის ხსნარი 1:3</t>
  </si>
  <si>
    <t>4,1-379</t>
  </si>
  <si>
    <t>15-55-9</t>
  </si>
  <si>
    <t>ხსნარის ტუმბო</t>
  </si>
  <si>
    <t>ლითონის ბადე</t>
  </si>
  <si>
    <t>15-168-7</t>
  </si>
  <si>
    <t>საფითხნი</t>
  </si>
  <si>
    <t>16-24-5</t>
  </si>
  <si>
    <t>2,6-26</t>
  </si>
  <si>
    <t xml:space="preserve"> 17-1-5</t>
  </si>
  <si>
    <t>ხელსაბანი ნიჟარის მოწყობა</t>
  </si>
  <si>
    <t>ხელსაბანი ნიჟარა ფეხიანი</t>
  </si>
  <si>
    <t>წყალსადენის პლასტმასის მილის მოწყობა ხელით დ-25მმ</t>
  </si>
  <si>
    <t>პოლიეთილენის მილი დ-25მმ</t>
  </si>
  <si>
    <t xml:space="preserve"> 16-12-1</t>
  </si>
  <si>
    <t>ვენტილი დ-25მმ</t>
  </si>
  <si>
    <t xml:space="preserve">კედლების შელესვა ქვიშა-ცემენტის ხსნარით </t>
  </si>
  <si>
    <t>კომპლ</t>
  </si>
  <si>
    <t>46-15-2</t>
  </si>
  <si>
    <t xml:space="preserve">დაზიანებული ნალესის დემონტჟი </t>
  </si>
  <si>
    <t>კოდი-1430</t>
  </si>
  <si>
    <t>1,9-1</t>
  </si>
  <si>
    <t>46-30-5</t>
  </si>
  <si>
    <t xml:space="preserve"> 11-20-3</t>
  </si>
  <si>
    <t>მეტლახის ფილების მოწყობა წებ-ცემენტზე</t>
  </si>
  <si>
    <t>4,3-16</t>
  </si>
  <si>
    <t>მეტლახის ფილა</t>
  </si>
  <si>
    <t>4,1-206</t>
  </si>
  <si>
    <t>წებო-ცემენტი</t>
  </si>
  <si>
    <t>15-14-1</t>
  </si>
  <si>
    <t>კედლების მოპირკეთება მოჭიქული ფილებით წებ-ცემენტზე</t>
  </si>
  <si>
    <t>მოჭიქული ფილა</t>
  </si>
  <si>
    <t>11-36-3</t>
  </si>
  <si>
    <t>მეტლახის პლინტუსის მოწყობა წებო-ცემენტზე</t>
  </si>
  <si>
    <t>კედლებიდან საღებავის გაცლა და დამუშავება ფითხით და შეღებვა წუალ-ემულსიური საღებავით 2-ჯერ</t>
  </si>
  <si>
    <t>4,2-48</t>
  </si>
  <si>
    <t>საღებავი პვა</t>
  </si>
  <si>
    <t>4,2-87</t>
  </si>
  <si>
    <t>2. სამზარეულის ოთახი მოწყობა</t>
  </si>
  <si>
    <t>46-23-5</t>
  </si>
  <si>
    <t>11-20-3</t>
  </si>
  <si>
    <t>ჭურჭლის სარეცხის მოწყობა ცხელი წყლის შემრევით ორსექციანი</t>
  </si>
  <si>
    <t xml:space="preserve"> 6-26</t>
  </si>
  <si>
    <t>ჭურჭლის სარეცხი შემრევით ორსექციანი</t>
  </si>
  <si>
    <t>წყლის გამაცხელებლის მოწყობა</t>
  </si>
  <si>
    <t>8,1-7</t>
  </si>
  <si>
    <t>წყლის გამაცხელებელი 10ლ</t>
  </si>
  <si>
    <t xml:space="preserve"> 6-5</t>
  </si>
  <si>
    <t>9-16-12</t>
  </si>
  <si>
    <t>ლითონის კარკასის მოწყობა წყლის ავზის მოსაწყობად შეღებვით</t>
  </si>
  <si>
    <t>1,9-74</t>
  </si>
  <si>
    <t>ლითონის კონსტრუქციები</t>
  </si>
  <si>
    <t>4,2-31</t>
  </si>
  <si>
    <t>საღებავი ზეთოვანი</t>
  </si>
  <si>
    <t xml:space="preserve"> 18-6-1</t>
  </si>
  <si>
    <t>46-20-3</t>
  </si>
  <si>
    <t>სამონტაჟო ხვრელების მოწყობა კანალიზაციისა და წყლის გასაყვანად</t>
  </si>
  <si>
    <t>46-23-2</t>
  </si>
  <si>
    <t>სარინელის დანგრევა პნევმატიური ჩაქუჩით</t>
  </si>
  <si>
    <t>კოდი-1504</t>
  </si>
  <si>
    <t>ავტოგრეიდერი</t>
  </si>
  <si>
    <t>კოდი-3410</t>
  </si>
  <si>
    <t>სანგრევი ჩაქუჩი</t>
  </si>
  <si>
    <t xml:space="preserve"> 16-6-1</t>
  </si>
  <si>
    <t>კანალიზაციის პლასტმასის მილი დ-50მმ ფასონური ნაწილებით</t>
  </si>
  <si>
    <t>პოლიეთილენის მილი დ-50მმ ფასონური ნაწილებით</t>
  </si>
  <si>
    <t>1-31-3</t>
  </si>
  <si>
    <t>ტრანშეის შევსება ამოთხრილი გრუნტით</t>
  </si>
  <si>
    <t>ბულდოზერი</t>
  </si>
  <si>
    <t>კოდი-1010</t>
  </si>
  <si>
    <t>2,6-58</t>
  </si>
  <si>
    <t>ვენტილის მოწყობა დ-25მმ</t>
  </si>
  <si>
    <t xml:space="preserve"> 6-65</t>
  </si>
  <si>
    <t>ტნ</t>
  </si>
  <si>
    <t>მან/სთ</t>
  </si>
  <si>
    <t>4,1-341</t>
  </si>
  <si>
    <t>ბეტონი მ-200</t>
  </si>
  <si>
    <t>სსიპ გორის მუნიციპალიტეტის სოფელ ოთარშენის საჯარო სკოლის რეაბილიტაცია</t>
  </si>
  <si>
    <t>1. სასადილო ოთახის რეაბილიტაცია-აღდგენა</t>
  </si>
  <si>
    <t xml:space="preserve">ტიხრების დემონტაჟი სისქით 20სმ </t>
  </si>
  <si>
    <t>ე-46-15-2</t>
  </si>
  <si>
    <t xml:space="preserve">კედლებზე და იატაკზე კერამიკული ფილების მოშლა </t>
  </si>
  <si>
    <t>46-13-1</t>
  </si>
  <si>
    <t>ტიხრების ამოშენება აგურით</t>
  </si>
  <si>
    <t>4,1-1</t>
  </si>
  <si>
    <t>აგური</t>
  </si>
  <si>
    <t xml:space="preserve"> 11-8-1</t>
  </si>
  <si>
    <t>იატაკებზე ცემენტის მოჭიმვის მოწყობა სისქით 40მმ</t>
  </si>
  <si>
    <t>სამშენებლო დუღაბი</t>
  </si>
  <si>
    <t>4,1-334</t>
  </si>
  <si>
    <t>ე-46-32</t>
  </si>
  <si>
    <t>არსებული ხის კარებების დემონტაჟი</t>
  </si>
  <si>
    <t xml:space="preserve"> 9-14-5</t>
  </si>
  <si>
    <t>ხის კარებების მოწყობა გალაქვით</t>
  </si>
  <si>
    <t>5,1-38</t>
  </si>
  <si>
    <t>ხის კარებები ყრუ ფიჭვის</t>
  </si>
  <si>
    <t>5,1-171</t>
  </si>
  <si>
    <t>ანჯამა კარების უბრალო</t>
  </si>
  <si>
    <t>5,1-176</t>
  </si>
  <si>
    <t>საკეტი კარების</t>
  </si>
  <si>
    <t>4,2-1</t>
  </si>
  <si>
    <t>ლაქი</t>
  </si>
  <si>
    <t>15-168-8</t>
  </si>
  <si>
    <t>ჭერზე საღებავის გაცლა და დამუშავება ფითხით და შეღებვა წუალ-ემულსიური საღებავით 2-ჯერ</t>
  </si>
  <si>
    <t>4,1-53</t>
  </si>
  <si>
    <t>საღებავი წყალ-ემულსია</t>
  </si>
  <si>
    <t>46-23-4</t>
  </si>
  <si>
    <t>ღიობის მოსაწყობად კედლის დემონტაჟი</t>
  </si>
  <si>
    <t>ბეტონის იატაკის დემონტაჟი</t>
  </si>
  <si>
    <t>ქვაბულის დამუშავება ხელით საძირკვლის მოსაწყობად</t>
  </si>
  <si>
    <t xml:space="preserve"> 6-1-20</t>
  </si>
  <si>
    <t>ბეტონის საძირკვლის მოწყობა ბეტონით მ-200</t>
  </si>
  <si>
    <t>5,1-138</t>
  </si>
  <si>
    <t>ყალიბის ფიცარი</t>
  </si>
  <si>
    <t>5,1-1</t>
  </si>
  <si>
    <t>დახერხილი ხე-ტყე</t>
  </si>
  <si>
    <t>8-15-1</t>
  </si>
  <si>
    <t>ტიხრების წყობა წვრილი სამშენებლო ბლოკით სისქით 20სმ</t>
  </si>
  <si>
    <t>5,1-379</t>
  </si>
  <si>
    <t>წვრილი სამშენებლო ბლოკი</t>
  </si>
  <si>
    <t>4,3-334</t>
  </si>
  <si>
    <t>4,-48</t>
  </si>
  <si>
    <t>წყალშემრევი</t>
  </si>
  <si>
    <t xml:space="preserve"> 6-47</t>
  </si>
  <si>
    <t>წყლის პოლიეთილენის ავზის მოწყობა 500 ლიტრი</t>
  </si>
  <si>
    <t>პოლიეთილენის ავზი (საკვები) 500 ლიტრიანი</t>
  </si>
  <si>
    <t>4,4-34</t>
  </si>
  <si>
    <t xml:space="preserve"> 1-23-3</t>
  </si>
  <si>
    <t>გრუნტის დამუშავება ექსკავატორით</t>
  </si>
  <si>
    <t>კოდი-0917</t>
  </si>
  <si>
    <t>ექსკავატორის ექსპლოატაცია</t>
  </si>
  <si>
    <t>ქვაბულის დამუშავება ხელით</t>
  </si>
  <si>
    <t>22-27-1</t>
  </si>
  <si>
    <t xml:space="preserve">არსებული გარე წყალსადენის ჩაჭრა </t>
  </si>
  <si>
    <t xml:space="preserve">სამასწავლებლო ოთახში იატაკის დემონტაჟი </t>
  </si>
  <si>
    <t>იატაკებზე ცემენტის მოჭიმვის მოწყობა სისქით 20მმ</t>
  </si>
  <si>
    <t>11-27-4</t>
  </si>
  <si>
    <t>ლამინირებული პარკეტის მოწყობა პლინტუსით ღრუბელზე</t>
  </si>
  <si>
    <t>პარკეტი ლამინირებული პლინტუსით და ღრუბელით</t>
  </si>
  <si>
    <t>m2</t>
  </si>
  <si>
    <t>3. კანალიზაციის მოწყობა</t>
  </si>
  <si>
    <t>4. გარე 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</si>
</sst>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</numFmts>
  <fonts count="32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</font>
    <font>
      <sz val="11"/>
      <color indexed="8"/>
      <name val="Calibri"/>
      <family val="2"/>
    </font>
    <font>
      <b/>
      <sz val="11"/>
      <name val="AcadNusx"/>
    </font>
    <font>
      <b/>
      <sz val="10"/>
      <name val="AcadNusx"/>
    </font>
    <font>
      <b/>
      <sz val="10"/>
      <name val="AcadMtavr"/>
    </font>
    <font>
      <b/>
      <sz val="10"/>
      <name val="Helv"/>
    </font>
    <font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2"/>
      <charset val="204"/>
    </font>
    <font>
      <b/>
      <sz val="12"/>
      <name val="AcadNusx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2" fillId="21" borderId="16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0" fontId="13" fillId="22" borderId="17" applyNumberFormat="0" applyAlignment="0" applyProtection="0"/>
    <xf numFmtId="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19" fillId="8" borderId="16" applyNumberFormat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1" fillId="24" borderId="22" applyNumberFormat="0" applyFon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0" fontId="23" fillId="21" borderId="23" applyNumberFormat="0" applyAlignment="0" applyProtection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2" fillId="0" borderId="0" xfId="2" applyFont="1" applyFill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1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right" vertical="center" wrapText="1"/>
    </xf>
    <xf numFmtId="0" fontId="5" fillId="0" borderId="2" xfId="5" applyFont="1" applyFill="1" applyBorder="1" applyAlignment="1" applyProtection="1">
      <alignment horizontal="center" vertical="center"/>
    </xf>
    <xf numFmtId="9" fontId="6" fillId="0" borderId="2" xfId="6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left"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/>
    </xf>
    <xf numFmtId="9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9" fontId="5" fillId="0" borderId="2" xfId="7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2" borderId="0" xfId="2" applyFont="1" applyFill="1" applyAlignment="1" applyProtection="1">
      <alignment horizontal="center" vertical="center"/>
    </xf>
    <xf numFmtId="164" fontId="5" fillId="2" borderId="0" xfId="2" applyNumberFormat="1" applyFont="1" applyFill="1" applyAlignment="1" applyProtection="1">
      <alignment horizontal="center" vertical="center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4" applyNumberFormat="1" applyFont="1" applyFill="1" applyBorder="1" applyAlignment="1" applyProtection="1">
      <alignment horizontal="center" vertical="center" wrapText="1"/>
    </xf>
    <xf numFmtId="9" fontId="5" fillId="2" borderId="2" xfId="7" applyFont="1" applyFill="1" applyBorder="1" applyAlignment="1" applyProtection="1">
      <alignment horizontal="center" vertical="center"/>
    </xf>
    <xf numFmtId="0" fontId="5" fillId="2" borderId="2" xfId="5" applyFont="1" applyFill="1" applyBorder="1" applyAlignment="1" applyProtection="1">
      <alignment horizontal="right" vertical="center" wrapText="1"/>
    </xf>
    <xf numFmtId="0" fontId="5" fillId="2" borderId="2" xfId="5" applyFont="1" applyFill="1" applyBorder="1" applyAlignment="1" applyProtection="1">
      <alignment horizontal="center" vertical="center"/>
    </xf>
    <xf numFmtId="0" fontId="1" fillId="0" borderId="0" xfId="5" applyFont="1" applyFill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left" vertical="center" wrapText="1"/>
    </xf>
    <xf numFmtId="0" fontId="8" fillId="0" borderId="3" xfId="5" applyFont="1" applyFill="1" applyBorder="1" applyAlignment="1" applyProtection="1">
      <alignment horizontal="center" vertical="center" wrapText="1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7" xfId="5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left" vertical="center" wrapText="1"/>
    </xf>
    <xf numFmtId="14" fontId="8" fillId="0" borderId="7" xfId="5" applyNumberFormat="1" applyFont="1" applyFill="1" applyBorder="1" applyAlignment="1" applyProtection="1">
      <alignment horizontal="center" vertical="center" wrapText="1"/>
    </xf>
    <xf numFmtId="0" fontId="2" fillId="0" borderId="9" xfId="5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0" xfId="5" applyNumberFormat="1" applyFont="1" applyFill="1" applyBorder="1" applyAlignment="1" applyProtection="1">
      <alignment horizontal="center" vertical="center" wrapText="1"/>
    </xf>
    <xf numFmtId="0" fontId="2" fillId="0" borderId="3" xfId="5" applyNumberFormat="1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left" vertical="center" wrapText="1"/>
    </xf>
    <xf numFmtId="0" fontId="2" fillId="0" borderId="7" xfId="5" applyFont="1" applyFill="1" applyBorder="1" applyAlignment="1" applyProtection="1">
      <alignment horizontal="left" vertical="center" wrapText="1"/>
    </xf>
    <xf numFmtId="0" fontId="2" fillId="0" borderId="7" xfId="5" applyNumberFormat="1" applyFont="1" applyFill="1" applyBorder="1" applyAlignment="1" applyProtection="1">
      <alignment horizontal="center" vertical="center" wrapText="1"/>
    </xf>
    <xf numFmtId="0" fontId="2" fillId="0" borderId="6" xfId="5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horizontal="center" vertical="center"/>
    </xf>
    <xf numFmtId="9" fontId="5" fillId="0" borderId="10" xfId="7" applyFont="1" applyFill="1" applyBorder="1" applyAlignment="1" applyProtection="1">
      <alignment horizontal="center" vertical="center"/>
    </xf>
    <xf numFmtId="0" fontId="5" fillId="0" borderId="2" xfId="8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 applyProtection="1">
      <alignment horizontal="center" vertical="center"/>
    </xf>
    <xf numFmtId="0" fontId="5" fillId="0" borderId="13" xfId="8" applyFont="1" applyFill="1" applyBorder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left" vertical="center" wrapText="1"/>
    </xf>
    <xf numFmtId="0" fontId="5" fillId="0" borderId="1" xfId="8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14" fontId="2" fillId="0" borderId="7" xfId="5" applyNumberFormat="1" applyFont="1" applyFill="1" applyBorder="1" applyAlignment="1" applyProtection="1">
      <alignment horizontal="center" vertical="center" wrapText="1"/>
    </xf>
    <xf numFmtId="17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5" applyNumberFormat="1" applyFont="1" applyFill="1" applyBorder="1" applyAlignment="1" applyProtection="1">
      <alignment horizontal="center" vertical="center" wrapText="1"/>
    </xf>
    <xf numFmtId="0" fontId="8" fillId="0" borderId="3" xfId="5" quotePrefix="1" applyFont="1" applyFill="1" applyBorder="1" applyAlignment="1" applyProtection="1">
      <alignment horizontal="center" vertical="center" wrapText="1"/>
    </xf>
    <xf numFmtId="0" fontId="2" fillId="0" borderId="5" xfId="5" applyNumberFormat="1" applyFont="1" applyFill="1" applyBorder="1" applyAlignment="1" applyProtection="1">
      <alignment horizontal="center" vertical="center" wrapText="1"/>
    </xf>
    <xf numFmtId="0" fontId="5" fillId="0" borderId="7" xfId="8" applyFont="1" applyFill="1" applyBorder="1" applyAlignment="1" applyProtection="1">
      <alignment horizontal="center" vertical="center"/>
    </xf>
    <xf numFmtId="9" fontId="5" fillId="0" borderId="9" xfId="7" applyFont="1" applyFill="1" applyBorder="1" applyAlignment="1" applyProtection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center" vertical="center" wrapText="1"/>
    </xf>
    <xf numFmtId="0" fontId="29" fillId="0" borderId="2" xfId="5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9" fillId="0" borderId="0" xfId="5" applyFont="1" applyFill="1" applyAlignment="1" applyProtection="1">
      <alignment horizontal="center" vertical="center"/>
    </xf>
    <xf numFmtId="17" fontId="8" fillId="0" borderId="3" xfId="5" applyNumberFormat="1" applyFont="1" applyFill="1" applyBorder="1" applyAlignment="1" applyProtection="1">
      <alignment horizontal="center" vertical="center" wrapText="1"/>
    </xf>
    <xf numFmtId="0" fontId="5" fillId="0" borderId="7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5" fillId="0" borderId="9" xfId="4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1" fontId="5" fillId="0" borderId="0" xfId="2" applyNumberFormat="1" applyFont="1" applyFill="1" applyAlignment="1" applyProtection="1">
      <alignment horizontal="center" vertical="center"/>
    </xf>
    <xf numFmtId="0" fontId="30" fillId="0" borderId="0" xfId="5" applyFont="1" applyFill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0" xfId="2" applyNumberFormat="1" applyFont="1" applyFill="1" applyAlignment="1" applyProtection="1">
      <alignment horizontal="left" vertical="center"/>
    </xf>
    <xf numFmtId="0" fontId="5" fillId="0" borderId="1" xfId="2" applyFont="1" applyFill="1" applyBorder="1" applyAlignment="1" applyProtection="1">
      <alignment vertical="center" wrapText="1"/>
    </xf>
    <xf numFmtId="0" fontId="5" fillId="0" borderId="0" xfId="2" applyNumberFormat="1" applyFont="1" applyFill="1" applyAlignment="1" applyProtection="1">
      <alignment horizontal="center" vertical="center"/>
    </xf>
    <xf numFmtId="0" fontId="5" fillId="0" borderId="7" xfId="8" applyFont="1" applyFill="1" applyBorder="1" applyAlignment="1" applyProtection="1">
      <alignment horizontal="center" vertical="center" wrapText="1"/>
    </xf>
    <xf numFmtId="0" fontId="5" fillId="0" borderId="7" xfId="4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2" applyFont="1" applyFill="1" applyAlignment="1" applyProtection="1">
      <alignment horizontal="center" vertical="center"/>
    </xf>
    <xf numFmtId="0" fontId="5" fillId="0" borderId="7" xfId="8" applyNumberFormat="1" applyFont="1" applyFill="1" applyBorder="1" applyAlignment="1" applyProtection="1">
      <alignment horizontal="center" vertical="center"/>
    </xf>
    <xf numFmtId="0" fontId="5" fillId="0" borderId="3" xfId="8" applyNumberFormat="1" applyFont="1" applyFill="1" applyBorder="1" applyAlignment="1" applyProtection="1">
      <alignment horizontal="center" vertical="center"/>
    </xf>
    <xf numFmtId="0" fontId="5" fillId="0" borderId="4" xfId="8" applyNumberFormat="1" applyFont="1" applyFill="1" applyBorder="1" applyAlignment="1" applyProtection="1">
      <alignment horizontal="center" vertical="center"/>
    </xf>
    <xf numFmtId="0" fontId="5" fillId="0" borderId="7" xfId="8" applyFont="1" applyFill="1" applyBorder="1" applyAlignment="1" applyProtection="1">
      <alignment horizontal="center" vertical="center" wrapText="1"/>
    </xf>
    <xf numFmtId="0" fontId="5" fillId="0" borderId="3" xfId="8" applyFont="1" applyFill="1" applyBorder="1" applyAlignment="1" applyProtection="1">
      <alignment horizontal="center" vertical="center" wrapText="1"/>
    </xf>
    <xf numFmtId="0" fontId="5" fillId="0" borderId="4" xfId="8" applyFont="1" applyFill="1" applyBorder="1" applyAlignment="1" applyProtection="1">
      <alignment horizontal="center" vertical="center" wrapText="1"/>
    </xf>
    <xf numFmtId="9" fontId="5" fillId="0" borderId="7" xfId="7" applyFont="1" applyFill="1" applyBorder="1" applyAlignment="1" applyProtection="1">
      <alignment horizontal="center" vertical="center"/>
    </xf>
    <xf numFmtId="9" fontId="5" fillId="0" borderId="3" xfId="7" applyFont="1" applyFill="1" applyBorder="1" applyAlignment="1" applyProtection="1">
      <alignment horizontal="center" vertical="center"/>
    </xf>
    <xf numFmtId="9" fontId="5" fillId="0" borderId="4" xfId="7" applyFont="1" applyFill="1" applyBorder="1" applyAlignment="1" applyProtection="1">
      <alignment horizontal="center" vertical="center"/>
    </xf>
    <xf numFmtId="0" fontId="5" fillId="0" borderId="9" xfId="4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15" xfId="4" applyNumberFormat="1" applyFont="1" applyFill="1" applyBorder="1" applyAlignment="1" applyProtection="1">
      <alignment horizontal="center" vertical="center"/>
    </xf>
    <xf numFmtId="0" fontId="5" fillId="0" borderId="14" xfId="4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</cellXfs>
  <cellStyles count="347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3"/>
    <cellStyle name="Comma 2 2" xfId="201"/>
    <cellStyle name="Comma 3" xfId="4"/>
    <cellStyle name="Comma 3 2" xfId="202"/>
    <cellStyle name="Comma 4" xfId="203"/>
    <cellStyle name="Comma 5" xfId="204"/>
    <cellStyle name="Currency 2" xfId="205"/>
    <cellStyle name="Explanatory Text 2" xfId="206"/>
    <cellStyle name="Explanatory Text 3" xfId="207"/>
    <cellStyle name="Explanatory Text 4" xfId="208"/>
    <cellStyle name="Explanatory Text 4 2" xfId="209"/>
    <cellStyle name="Explanatory Text 5" xfId="210"/>
    <cellStyle name="Explanatory Text 6" xfId="211"/>
    <cellStyle name="Explanatory Text 7" xfId="212"/>
    <cellStyle name="Good 2" xfId="213"/>
    <cellStyle name="Good 3" xfId="214"/>
    <cellStyle name="Good 4" xfId="215"/>
    <cellStyle name="Good 4 2" xfId="216"/>
    <cellStyle name="Good 5" xfId="217"/>
    <cellStyle name="Good 6" xfId="218"/>
    <cellStyle name="Good 7" xfId="219"/>
    <cellStyle name="Heading 1 2" xfId="220"/>
    <cellStyle name="Heading 1 3" xfId="221"/>
    <cellStyle name="Heading 1 4" xfId="222"/>
    <cellStyle name="Heading 1 4 2" xfId="223"/>
    <cellStyle name="Heading 1 4_SAN2009-IIIxlsx" xfId="224"/>
    <cellStyle name="Heading 1 5" xfId="225"/>
    <cellStyle name="Heading 1 6" xfId="226"/>
    <cellStyle name="Heading 1 7" xfId="227"/>
    <cellStyle name="Heading 2 2" xfId="228"/>
    <cellStyle name="Heading 2 3" xfId="229"/>
    <cellStyle name="Heading 2 4" xfId="230"/>
    <cellStyle name="Heading 2 4 2" xfId="231"/>
    <cellStyle name="Heading 2 4_SAN2009-IIIxlsx" xfId="232"/>
    <cellStyle name="Heading 2 5" xfId="233"/>
    <cellStyle name="Heading 2 6" xfId="234"/>
    <cellStyle name="Heading 2 7" xfId="235"/>
    <cellStyle name="Heading 3 2" xfId="236"/>
    <cellStyle name="Heading 3 3" xfId="237"/>
    <cellStyle name="Heading 3 4" xfId="238"/>
    <cellStyle name="Heading 3 4 2" xfId="239"/>
    <cellStyle name="Heading 3 4_SAN2009-IIIxlsx" xfId="240"/>
    <cellStyle name="Heading 3 5" xfId="241"/>
    <cellStyle name="Heading 3 6" xfId="242"/>
    <cellStyle name="Heading 3 7" xfId="243"/>
    <cellStyle name="Heading 4 2" xfId="244"/>
    <cellStyle name="Heading 4 3" xfId="245"/>
    <cellStyle name="Heading 4 4" xfId="246"/>
    <cellStyle name="Heading 4 4 2" xfId="247"/>
    <cellStyle name="Heading 4 5" xfId="248"/>
    <cellStyle name="Heading 4 6" xfId="249"/>
    <cellStyle name="Heading 4 7" xfId="250"/>
    <cellStyle name="Input 2" xfId="251"/>
    <cellStyle name="Input 3" xfId="252"/>
    <cellStyle name="Input 4" xfId="253"/>
    <cellStyle name="Input 4 2" xfId="254"/>
    <cellStyle name="Input 4_SAN2009-IIIxlsx" xfId="255"/>
    <cellStyle name="Input 5" xfId="256"/>
    <cellStyle name="Input 6" xfId="257"/>
    <cellStyle name="Input 7" xfId="258"/>
    <cellStyle name="Linked Cell 2" xfId="259"/>
    <cellStyle name="Linked Cell 3" xfId="260"/>
    <cellStyle name="Linked Cell 4" xfId="261"/>
    <cellStyle name="Linked Cell 4 2" xfId="262"/>
    <cellStyle name="Linked Cell 4_SAN2009-IIIxlsx" xfId="263"/>
    <cellStyle name="Linked Cell 5" xfId="264"/>
    <cellStyle name="Linked Cell 6" xfId="265"/>
    <cellStyle name="Linked Cell 7" xfId="266"/>
    <cellStyle name="Neutral 2" xfId="267"/>
    <cellStyle name="Neutral 3" xfId="268"/>
    <cellStyle name="Neutral 4" xfId="269"/>
    <cellStyle name="Neutral 4 2" xfId="270"/>
    <cellStyle name="Neutral 5" xfId="271"/>
    <cellStyle name="Neutral 6" xfId="272"/>
    <cellStyle name="Neutral 7" xfId="273"/>
    <cellStyle name="Normal" xfId="0" builtinId="0"/>
    <cellStyle name="Normal 10" xfId="2"/>
    <cellStyle name="Normal 11" xfId="274"/>
    <cellStyle name="Normal 12" xfId="275"/>
    <cellStyle name="Normal 13" xfId="276"/>
    <cellStyle name="Normal 14" xfId="277"/>
    <cellStyle name="Normal 2" xfId="278"/>
    <cellStyle name="Normal 2 2" xfId="279"/>
    <cellStyle name="Normal 2 2 2" xfId="280"/>
    <cellStyle name="Normal 2 2 3" xfId="281"/>
    <cellStyle name="Normal 2 2 4" xfId="282"/>
    <cellStyle name="Normal 2 2 5" xfId="283"/>
    <cellStyle name="Normal 2 2_samsheneblo 2009-II" xfId="284"/>
    <cellStyle name="Normal 2 3" xfId="285"/>
    <cellStyle name="Normal 2 4" xfId="286"/>
    <cellStyle name="Normal 2 5" xfId="287"/>
    <cellStyle name="Normal 2 6" xfId="288"/>
    <cellStyle name="Normal 2 7" xfId="289"/>
    <cellStyle name="Normal 2_samseneblo - 2009" xfId="290"/>
    <cellStyle name="Normal 26" xfId="291"/>
    <cellStyle name="Normal 27" xfId="292"/>
    <cellStyle name="Normal 3" xfId="5"/>
    <cellStyle name="Normal 3 2" xfId="293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8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 2" xfId="6"/>
    <cellStyle name="Percent 2 2" xfId="322"/>
    <cellStyle name="Percent 3" xfId="7"/>
    <cellStyle name="Style 1" xfId="323"/>
    <cellStyle name="Title 2" xfId="324"/>
    <cellStyle name="Title 3" xfId="325"/>
    <cellStyle name="Title 4" xfId="326"/>
    <cellStyle name="Title 4 2" xfId="327"/>
    <cellStyle name="Title 5" xfId="328"/>
    <cellStyle name="Title 6" xfId="329"/>
    <cellStyle name="Title 7" xfId="330"/>
    <cellStyle name="Total 2" xfId="331"/>
    <cellStyle name="Total 3" xfId="332"/>
    <cellStyle name="Total 4" xfId="333"/>
    <cellStyle name="Total 4 2" xfId="334"/>
    <cellStyle name="Total 4_SAN2009-IIIxlsx" xfId="335"/>
    <cellStyle name="Total 5" xfId="336"/>
    <cellStyle name="Total 6" xfId="337"/>
    <cellStyle name="Total 7" xfId="338"/>
    <cellStyle name="Warning Text 2" xfId="339"/>
    <cellStyle name="Warning Text 3" xfId="340"/>
    <cellStyle name="Warning Text 4" xfId="341"/>
    <cellStyle name="Warning Text 4 2" xfId="342"/>
    <cellStyle name="Warning Text 5" xfId="343"/>
    <cellStyle name="Warning Text 6" xfId="344"/>
    <cellStyle name="Warning Text 7" xfId="345"/>
    <cellStyle name="㼿㼿㼿㼿㼿㼿" xfId="3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showZeros="0" tabSelected="1" topLeftCell="A205" zoomScaleSheetLayoutView="100" workbookViewId="0">
      <selection activeCell="B220" sqref="B220"/>
    </sheetView>
  </sheetViews>
  <sheetFormatPr defaultColWidth="11.42578125" defaultRowHeight="13.5" x14ac:dyDescent="0.25"/>
  <cols>
    <col min="1" max="1" width="3.7109375" style="1" customWidth="1"/>
    <col min="2" max="2" width="10.5703125" style="1" customWidth="1"/>
    <col min="3" max="3" width="45.7109375" style="1" customWidth="1"/>
    <col min="4" max="4" width="7.7109375" style="1" customWidth="1"/>
    <col min="5" max="5" width="7.7109375" style="2" customWidth="1"/>
    <col min="6" max="6" width="7.7109375" style="3" customWidth="1"/>
    <col min="7" max="7" width="7.7109375" style="2" customWidth="1"/>
    <col min="8" max="8" width="8.7109375" style="2" customWidth="1"/>
    <col min="9" max="9" width="7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10.7109375" style="2" customWidth="1"/>
    <col min="14" max="14" width="14.28515625" style="1" bestFit="1" customWidth="1"/>
    <col min="15" max="16384" width="11.42578125" style="1"/>
  </cols>
  <sheetData>
    <row r="1" spans="1:14" s="76" customFormat="1" ht="22.5" customHeight="1" x14ac:dyDescent="0.25">
      <c r="A1" s="112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4" s="95" customFormat="1" ht="22.5" customHeight="1" x14ac:dyDescent="0.25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4" s="4" customFormat="1" ht="22.5" customHeight="1" x14ac:dyDescent="0.25">
      <c r="G3" s="99" t="s">
        <v>46</v>
      </c>
      <c r="L3" s="100">
        <f>M219</f>
        <v>0</v>
      </c>
      <c r="M3" s="4" t="s">
        <v>44</v>
      </c>
    </row>
    <row r="4" spans="1:14" s="4" customFormat="1" ht="22.5" customHeight="1" x14ac:dyDescent="0.25">
      <c r="G4" s="99" t="s">
        <v>45</v>
      </c>
      <c r="L4" s="100">
        <f>H209</f>
        <v>0</v>
      </c>
      <c r="M4" s="4" t="s">
        <v>44</v>
      </c>
    </row>
    <row r="5" spans="1:14" s="4" customFormat="1" x14ac:dyDescent="0.25">
      <c r="A5" s="114" t="s">
        <v>43</v>
      </c>
      <c r="B5" s="117" t="s">
        <v>42</v>
      </c>
      <c r="C5" s="75"/>
      <c r="D5" s="120" t="s">
        <v>41</v>
      </c>
      <c r="E5" s="123" t="s">
        <v>40</v>
      </c>
      <c r="F5" s="124"/>
      <c r="G5" s="123" t="s">
        <v>39</v>
      </c>
      <c r="H5" s="125"/>
      <c r="I5" s="123" t="s">
        <v>38</v>
      </c>
      <c r="J5" s="125"/>
      <c r="K5" s="123" t="s">
        <v>37</v>
      </c>
      <c r="L5" s="125"/>
      <c r="M5" s="107" t="s">
        <v>0</v>
      </c>
      <c r="N5" s="74"/>
    </row>
    <row r="6" spans="1:14" s="4" customFormat="1" x14ac:dyDescent="0.25">
      <c r="A6" s="115"/>
      <c r="B6" s="118"/>
      <c r="C6" s="73" t="s">
        <v>36</v>
      </c>
      <c r="D6" s="121"/>
      <c r="E6" s="126" t="s">
        <v>35</v>
      </c>
      <c r="F6" s="129"/>
      <c r="G6" s="126"/>
      <c r="H6" s="127"/>
      <c r="I6" s="126"/>
      <c r="J6" s="127"/>
      <c r="K6" s="126" t="s">
        <v>34</v>
      </c>
      <c r="L6" s="127"/>
      <c r="M6" s="128"/>
    </row>
    <row r="7" spans="1:14" s="4" customFormat="1" ht="13.5" customHeight="1" x14ac:dyDescent="0.25">
      <c r="A7" s="115"/>
      <c r="B7" s="118"/>
      <c r="C7" s="72" t="s">
        <v>33</v>
      </c>
      <c r="D7" s="121"/>
      <c r="E7" s="107" t="s">
        <v>32</v>
      </c>
      <c r="F7" s="109" t="s">
        <v>30</v>
      </c>
      <c r="G7" s="98" t="s">
        <v>31</v>
      </c>
      <c r="H7" s="107" t="s">
        <v>30</v>
      </c>
      <c r="I7" s="98" t="s">
        <v>31</v>
      </c>
      <c r="J7" s="107" t="s">
        <v>30</v>
      </c>
      <c r="K7" s="98" t="s">
        <v>31</v>
      </c>
      <c r="L7" s="107" t="s">
        <v>30</v>
      </c>
      <c r="M7" s="128"/>
    </row>
    <row r="8" spans="1:14" s="4" customFormat="1" x14ac:dyDescent="0.25">
      <c r="A8" s="116"/>
      <c r="B8" s="119"/>
      <c r="C8" s="71"/>
      <c r="D8" s="122"/>
      <c r="E8" s="108"/>
      <c r="F8" s="110"/>
      <c r="G8" s="94" t="s">
        <v>29</v>
      </c>
      <c r="H8" s="111"/>
      <c r="I8" s="94" t="s">
        <v>29</v>
      </c>
      <c r="J8" s="111"/>
      <c r="K8" s="94" t="s">
        <v>29</v>
      </c>
      <c r="L8" s="111"/>
      <c r="M8" s="111"/>
    </row>
    <row r="9" spans="1:14" s="4" customFormat="1" x14ac:dyDescent="0.25">
      <c r="A9" s="70">
        <v>1</v>
      </c>
      <c r="B9" s="70" t="s">
        <v>28</v>
      </c>
      <c r="C9" s="69" t="s">
        <v>27</v>
      </c>
      <c r="D9" s="68" t="s">
        <v>26</v>
      </c>
      <c r="E9" s="64" t="s">
        <v>25</v>
      </c>
      <c r="F9" s="67" t="s">
        <v>24</v>
      </c>
      <c r="G9" s="66" t="s">
        <v>23</v>
      </c>
      <c r="H9" s="65" t="s">
        <v>22</v>
      </c>
      <c r="I9" s="64" t="s">
        <v>21</v>
      </c>
      <c r="J9" s="66" t="s">
        <v>20</v>
      </c>
      <c r="K9" s="64" t="s">
        <v>19</v>
      </c>
      <c r="L9" s="65" t="s">
        <v>18</v>
      </c>
      <c r="M9" s="64" t="s">
        <v>17</v>
      </c>
    </row>
    <row r="10" spans="1:14" s="4" customFormat="1" ht="27" x14ac:dyDescent="0.25">
      <c r="A10" s="82"/>
      <c r="B10" s="82"/>
      <c r="C10" s="106" t="s">
        <v>130</v>
      </c>
      <c r="D10" s="83"/>
      <c r="E10" s="93"/>
      <c r="F10" s="97"/>
      <c r="G10" s="84"/>
      <c r="H10" s="96"/>
      <c r="I10" s="93"/>
      <c r="J10" s="84"/>
      <c r="K10" s="93"/>
      <c r="L10" s="96"/>
      <c r="M10" s="93"/>
    </row>
    <row r="11" spans="1:14" s="101" customFormat="1" x14ac:dyDescent="0.25">
      <c r="A11" s="45">
        <v>1</v>
      </c>
      <c r="B11" s="47" t="s">
        <v>91</v>
      </c>
      <c r="C11" s="60" t="s">
        <v>131</v>
      </c>
      <c r="D11" s="63" t="s">
        <v>15</v>
      </c>
      <c r="E11" s="61"/>
      <c r="F11" s="44">
        <v>3.51</v>
      </c>
      <c r="G11" s="44"/>
      <c r="H11" s="44"/>
      <c r="I11" s="44"/>
      <c r="J11" s="44"/>
      <c r="K11" s="44"/>
      <c r="L11" s="44"/>
      <c r="M11" s="44"/>
    </row>
    <row r="12" spans="1:14" s="101" customFormat="1" x14ac:dyDescent="0.25">
      <c r="A12" s="43"/>
      <c r="B12" s="41" t="s">
        <v>12</v>
      </c>
      <c r="C12" s="59" t="s">
        <v>11</v>
      </c>
      <c r="D12" s="39" t="s">
        <v>10</v>
      </c>
      <c r="E12" s="58">
        <v>6.5</v>
      </c>
      <c r="F12" s="38">
        <f>F11*E12</f>
        <v>22.814999999999998</v>
      </c>
      <c r="G12" s="38"/>
      <c r="H12" s="38">
        <f>F12*G12</f>
        <v>0</v>
      </c>
      <c r="I12" s="38"/>
      <c r="J12" s="38">
        <f>F12*I12</f>
        <v>0</v>
      </c>
      <c r="K12" s="38"/>
      <c r="L12" s="38"/>
      <c r="M12" s="38">
        <f>H12+J12+L12</f>
        <v>0</v>
      </c>
    </row>
    <row r="13" spans="1:14" s="101" customFormat="1" x14ac:dyDescent="0.25">
      <c r="A13" s="43"/>
      <c r="B13" s="41"/>
      <c r="C13" s="59" t="s">
        <v>9</v>
      </c>
      <c r="D13" s="39" t="s">
        <v>8</v>
      </c>
      <c r="E13" s="62">
        <v>1.1000000000000001</v>
      </c>
      <c r="F13" s="38">
        <f>E13*F11</f>
        <v>3.8610000000000002</v>
      </c>
      <c r="G13" s="56"/>
      <c r="H13" s="38"/>
      <c r="I13" s="38"/>
      <c r="J13" s="38">
        <f>I13*F13</f>
        <v>0</v>
      </c>
      <c r="K13" s="38"/>
      <c r="L13" s="38">
        <f>K13*F13</f>
        <v>0</v>
      </c>
      <c r="M13" s="38">
        <f t="shared" ref="M13" si="0">H13+J13+L13</f>
        <v>0</v>
      </c>
    </row>
    <row r="14" spans="1:14" s="101" customFormat="1" ht="27" x14ac:dyDescent="0.25">
      <c r="A14" s="45">
        <v>2</v>
      </c>
      <c r="B14" s="47" t="s">
        <v>132</v>
      </c>
      <c r="C14" s="60" t="s">
        <v>133</v>
      </c>
      <c r="D14" s="63" t="s">
        <v>7</v>
      </c>
      <c r="E14" s="61"/>
      <c r="F14" s="44">
        <v>14.6</v>
      </c>
      <c r="G14" s="44"/>
      <c r="H14" s="44"/>
      <c r="I14" s="44"/>
      <c r="J14" s="44"/>
      <c r="K14" s="44"/>
      <c r="L14" s="44"/>
      <c r="M14" s="44"/>
    </row>
    <row r="15" spans="1:14" s="101" customFormat="1" x14ac:dyDescent="0.25">
      <c r="A15" s="43"/>
      <c r="B15" s="41"/>
      <c r="C15" s="59" t="s">
        <v>11</v>
      </c>
      <c r="D15" s="39" t="s">
        <v>10</v>
      </c>
      <c r="E15" s="58">
        <v>0.5</v>
      </c>
      <c r="F15" s="38">
        <f>F14*E15</f>
        <v>7.3</v>
      </c>
      <c r="G15" s="38"/>
      <c r="H15" s="38">
        <f>F15*G15</f>
        <v>0</v>
      </c>
      <c r="I15" s="38"/>
      <c r="J15" s="38">
        <f>F15*I15</f>
        <v>0</v>
      </c>
      <c r="K15" s="38"/>
      <c r="L15" s="38"/>
      <c r="M15" s="38">
        <f>H15+J15+L15</f>
        <v>0</v>
      </c>
    </row>
    <row r="16" spans="1:14" s="101" customFormat="1" x14ac:dyDescent="0.25">
      <c r="A16" s="43"/>
      <c r="B16" s="41" t="s">
        <v>12</v>
      </c>
      <c r="C16" s="59" t="s">
        <v>9</v>
      </c>
      <c r="D16" s="39" t="s">
        <v>8</v>
      </c>
      <c r="E16" s="62">
        <v>1.2E-2</v>
      </c>
      <c r="F16" s="38">
        <f>E16*F14</f>
        <v>0.17519999999999999</v>
      </c>
      <c r="G16" s="56"/>
      <c r="H16" s="38"/>
      <c r="I16" s="38"/>
      <c r="J16" s="38">
        <f>I16*F16</f>
        <v>0</v>
      </c>
      <c r="K16" s="38"/>
      <c r="L16" s="38">
        <f>K16*F16</f>
        <v>0</v>
      </c>
      <c r="M16" s="38">
        <f t="shared" ref="M16" si="1">H16+J16+L16</f>
        <v>0</v>
      </c>
    </row>
    <row r="17" spans="1:13" s="101" customFormat="1" x14ac:dyDescent="0.25">
      <c r="A17" s="45">
        <v>3</v>
      </c>
      <c r="B17" s="47" t="s">
        <v>70</v>
      </c>
      <c r="C17" s="60" t="s">
        <v>71</v>
      </c>
      <c r="D17" s="63" t="s">
        <v>7</v>
      </c>
      <c r="E17" s="61"/>
      <c r="F17" s="44">
        <v>14.6</v>
      </c>
      <c r="G17" s="44"/>
      <c r="H17" s="44"/>
      <c r="I17" s="44"/>
      <c r="J17" s="44"/>
      <c r="K17" s="44"/>
      <c r="L17" s="44"/>
      <c r="M17" s="44"/>
    </row>
    <row r="18" spans="1:13" s="101" customFormat="1" x14ac:dyDescent="0.25">
      <c r="A18" s="43"/>
      <c r="B18" s="41" t="s">
        <v>12</v>
      </c>
      <c r="C18" s="59" t="s">
        <v>11</v>
      </c>
      <c r="D18" s="39" t="s">
        <v>10</v>
      </c>
      <c r="E18" s="58">
        <v>0.6</v>
      </c>
      <c r="F18" s="38">
        <f>F17*E18</f>
        <v>8.76</v>
      </c>
      <c r="G18" s="38"/>
      <c r="H18" s="38">
        <f>F18*G18</f>
        <v>0</v>
      </c>
      <c r="I18" s="38"/>
      <c r="J18" s="38">
        <f>F18*I18</f>
        <v>0</v>
      </c>
      <c r="K18" s="38"/>
      <c r="L18" s="38"/>
      <c r="M18" s="38">
        <f>H18+J18+L18</f>
        <v>0</v>
      </c>
    </row>
    <row r="19" spans="1:13" s="101" customFormat="1" x14ac:dyDescent="0.25">
      <c r="A19" s="43"/>
      <c r="B19" s="41"/>
      <c r="C19" s="59" t="s">
        <v>9</v>
      </c>
      <c r="D19" s="39" t="s">
        <v>8</v>
      </c>
      <c r="E19" s="62">
        <v>1.6000000000000001E-3</v>
      </c>
      <c r="F19" s="38">
        <f>E19*F17</f>
        <v>2.3359999999999999E-2</v>
      </c>
      <c r="G19" s="56"/>
      <c r="H19" s="38"/>
      <c r="I19" s="38"/>
      <c r="J19" s="38">
        <f>I19*F19</f>
        <v>0</v>
      </c>
      <c r="K19" s="38"/>
      <c r="L19" s="38">
        <f>K19*F19</f>
        <v>0</v>
      </c>
      <c r="M19" s="38">
        <f t="shared" ref="M19" si="2">H19+J19+L19</f>
        <v>0</v>
      </c>
    </row>
    <row r="20" spans="1:13" s="37" customFormat="1" x14ac:dyDescent="0.25">
      <c r="A20" s="45">
        <v>4</v>
      </c>
      <c r="B20" s="77" t="s">
        <v>134</v>
      </c>
      <c r="C20" s="60" t="s">
        <v>135</v>
      </c>
      <c r="D20" s="45" t="s">
        <v>15</v>
      </c>
      <c r="E20" s="61"/>
      <c r="F20" s="44">
        <v>0.25</v>
      </c>
      <c r="G20" s="44"/>
      <c r="H20" s="44"/>
      <c r="I20" s="44"/>
      <c r="J20" s="44"/>
      <c r="K20" s="44"/>
      <c r="L20" s="44"/>
      <c r="M20" s="44"/>
    </row>
    <row r="21" spans="1:13" s="37" customFormat="1" x14ac:dyDescent="0.25">
      <c r="A21" s="43"/>
      <c r="B21" s="43"/>
      <c r="C21" s="59" t="s">
        <v>11</v>
      </c>
      <c r="D21" s="43" t="s">
        <v>10</v>
      </c>
      <c r="E21" s="58">
        <v>12.9</v>
      </c>
      <c r="F21" s="38">
        <f>E21*F20</f>
        <v>3.2250000000000001</v>
      </c>
      <c r="G21" s="38"/>
      <c r="H21" s="38">
        <f>F21*G21</f>
        <v>0</v>
      </c>
      <c r="I21" s="38"/>
      <c r="J21" s="38">
        <f>F21*I21</f>
        <v>0</v>
      </c>
      <c r="K21" s="38"/>
      <c r="L21" s="38"/>
      <c r="M21" s="38">
        <f>H21+J21+L21</f>
        <v>0</v>
      </c>
    </row>
    <row r="22" spans="1:13" s="37" customFormat="1" x14ac:dyDescent="0.25">
      <c r="A22" s="43"/>
      <c r="B22" s="43"/>
      <c r="C22" s="59" t="s">
        <v>9</v>
      </c>
      <c r="D22" s="43" t="s">
        <v>8</v>
      </c>
      <c r="E22" s="58">
        <v>0.63</v>
      </c>
      <c r="F22" s="38">
        <f>E22*F20</f>
        <v>0.1575</v>
      </c>
      <c r="G22" s="38"/>
      <c r="H22" s="38"/>
      <c r="I22" s="38"/>
      <c r="J22" s="38"/>
      <c r="K22" s="38"/>
      <c r="L22" s="38">
        <f>K22*F22</f>
        <v>0</v>
      </c>
      <c r="M22" s="38">
        <f t="shared" ref="M22:M24" si="3">H22+J22+L22</f>
        <v>0</v>
      </c>
    </row>
    <row r="23" spans="1:13" s="37" customFormat="1" x14ac:dyDescent="0.25">
      <c r="A23" s="43"/>
      <c r="B23" s="43" t="s">
        <v>53</v>
      </c>
      <c r="C23" s="59" t="s">
        <v>52</v>
      </c>
      <c r="D23" s="43" t="s">
        <v>15</v>
      </c>
      <c r="E23" s="58">
        <v>0.24</v>
      </c>
      <c r="F23" s="38">
        <f>E23*F20</f>
        <v>0.06</v>
      </c>
      <c r="G23" s="38"/>
      <c r="H23" s="38"/>
      <c r="I23" s="38"/>
      <c r="J23" s="38">
        <f>I23*F23</f>
        <v>0</v>
      </c>
      <c r="K23" s="38"/>
      <c r="L23" s="38">
        <f t="shared" ref="L23" si="4">K23*F23</f>
        <v>0</v>
      </c>
      <c r="M23" s="38">
        <f t="shared" si="3"/>
        <v>0</v>
      </c>
    </row>
    <row r="24" spans="1:13" s="37" customFormat="1" x14ac:dyDescent="0.25">
      <c r="A24" s="42"/>
      <c r="B24" s="43" t="s">
        <v>136</v>
      </c>
      <c r="C24" s="40" t="s">
        <v>137</v>
      </c>
      <c r="D24" s="43" t="s">
        <v>48</v>
      </c>
      <c r="E24" s="57">
        <v>410</v>
      </c>
      <c r="F24" s="38">
        <f>E24*F20</f>
        <v>102.5</v>
      </c>
      <c r="G24" s="56"/>
      <c r="H24" s="38"/>
      <c r="I24" s="38"/>
      <c r="J24" s="38">
        <f t="shared" ref="J24" si="5">I24*F24</f>
        <v>0</v>
      </c>
      <c r="K24" s="38"/>
      <c r="L24" s="38"/>
      <c r="M24" s="38">
        <f t="shared" si="3"/>
        <v>0</v>
      </c>
    </row>
    <row r="25" spans="1:13" s="37" customFormat="1" x14ac:dyDescent="0.25">
      <c r="A25" s="45">
        <v>5</v>
      </c>
      <c r="B25" s="77" t="s">
        <v>54</v>
      </c>
      <c r="C25" s="60" t="s">
        <v>68</v>
      </c>
      <c r="D25" s="45" t="s">
        <v>7</v>
      </c>
      <c r="E25" s="61"/>
      <c r="F25" s="44">
        <v>23.8</v>
      </c>
      <c r="G25" s="44"/>
      <c r="H25" s="44"/>
      <c r="I25" s="44"/>
      <c r="J25" s="44"/>
      <c r="K25" s="44"/>
      <c r="L25" s="44"/>
      <c r="M25" s="44"/>
    </row>
    <row r="26" spans="1:13" s="37" customFormat="1" x14ac:dyDescent="0.25">
      <c r="A26" s="43"/>
      <c r="B26" s="43"/>
      <c r="C26" s="59" t="s">
        <v>11</v>
      </c>
      <c r="D26" s="43" t="s">
        <v>10</v>
      </c>
      <c r="E26" s="58">
        <v>1.01</v>
      </c>
      <c r="F26" s="38">
        <f>E26*F25</f>
        <v>24.038</v>
      </c>
      <c r="G26" s="38"/>
      <c r="H26" s="38">
        <f>F26*G26</f>
        <v>0</v>
      </c>
      <c r="I26" s="38"/>
      <c r="J26" s="38">
        <f>F26*I26</f>
        <v>0</v>
      </c>
      <c r="K26" s="38"/>
      <c r="L26" s="38"/>
      <c r="M26" s="38">
        <f>H26+J26+L26</f>
        <v>0</v>
      </c>
    </row>
    <row r="27" spans="1:13" s="37" customFormat="1" x14ac:dyDescent="0.25">
      <c r="A27" s="43"/>
      <c r="B27" s="43" t="s">
        <v>72</v>
      </c>
      <c r="C27" s="59" t="s">
        <v>55</v>
      </c>
      <c r="D27" s="43" t="s">
        <v>51</v>
      </c>
      <c r="E27" s="58">
        <v>4.1000000000000002E-2</v>
      </c>
      <c r="F27" s="38">
        <f>E27*F25</f>
        <v>0.97580000000000011</v>
      </c>
      <c r="G27" s="38"/>
      <c r="H27" s="38"/>
      <c r="I27" s="38"/>
      <c r="J27" s="38"/>
      <c r="K27" s="38"/>
      <c r="L27" s="38">
        <f>K27*F27</f>
        <v>0</v>
      </c>
      <c r="M27" s="38">
        <f t="shared" ref="M27:M31" si="6">H27+J27+L27</f>
        <v>0</v>
      </c>
    </row>
    <row r="28" spans="1:13" s="37" customFormat="1" x14ac:dyDescent="0.25">
      <c r="A28" s="43"/>
      <c r="B28" s="43"/>
      <c r="C28" s="59" t="s">
        <v>9</v>
      </c>
      <c r="D28" s="43" t="s">
        <v>8</v>
      </c>
      <c r="E28" s="58">
        <v>2.7E-2</v>
      </c>
      <c r="F28" s="38">
        <f>E28*F25</f>
        <v>0.64260000000000006</v>
      </c>
      <c r="G28" s="38"/>
      <c r="H28" s="38"/>
      <c r="I28" s="38"/>
      <c r="J28" s="38"/>
      <c r="K28" s="38"/>
      <c r="L28" s="38">
        <f>K28*F28</f>
        <v>0</v>
      </c>
      <c r="M28" s="38">
        <f t="shared" si="6"/>
        <v>0</v>
      </c>
    </row>
    <row r="29" spans="1:13" s="37" customFormat="1" x14ac:dyDescent="0.25">
      <c r="A29" s="43"/>
      <c r="B29" s="43" t="s">
        <v>53</v>
      </c>
      <c r="C29" s="59" t="s">
        <v>52</v>
      </c>
      <c r="D29" s="43" t="s">
        <v>15</v>
      </c>
      <c r="E29" s="58">
        <v>3.3000000000000002E-2</v>
      </c>
      <c r="F29" s="38">
        <f>E29*F25</f>
        <v>0.7854000000000001</v>
      </c>
      <c r="G29" s="38"/>
      <c r="H29" s="38"/>
      <c r="I29" s="38"/>
      <c r="J29" s="38">
        <f>I29*F29</f>
        <v>0</v>
      </c>
      <c r="K29" s="38"/>
      <c r="L29" s="38">
        <f t="shared" ref="L29" si="7">K29*F29</f>
        <v>0</v>
      </c>
      <c r="M29" s="38">
        <f t="shared" si="6"/>
        <v>0</v>
      </c>
    </row>
    <row r="30" spans="1:13" s="37" customFormat="1" x14ac:dyDescent="0.25">
      <c r="A30" s="42"/>
      <c r="B30" s="43" t="s">
        <v>73</v>
      </c>
      <c r="C30" s="40" t="s">
        <v>56</v>
      </c>
      <c r="D30" s="43" t="s">
        <v>7</v>
      </c>
      <c r="E30" s="57">
        <v>5.28E-2</v>
      </c>
      <c r="F30" s="38">
        <f>E30*F25</f>
        <v>1.25664</v>
      </c>
      <c r="G30" s="56"/>
      <c r="H30" s="38"/>
      <c r="I30" s="38"/>
      <c r="J30" s="38">
        <f t="shared" ref="J30:J31" si="8">I30*F30</f>
        <v>0</v>
      </c>
      <c r="K30" s="38"/>
      <c r="L30" s="38"/>
      <c r="M30" s="38">
        <f t="shared" si="6"/>
        <v>0</v>
      </c>
    </row>
    <row r="31" spans="1:13" s="37" customFormat="1" x14ac:dyDescent="0.25">
      <c r="A31" s="42"/>
      <c r="B31" s="43"/>
      <c r="C31" s="40" t="s">
        <v>13</v>
      </c>
      <c r="D31" s="43" t="s">
        <v>8</v>
      </c>
      <c r="E31" s="57">
        <v>0.03</v>
      </c>
      <c r="F31" s="38">
        <f>E31*F25</f>
        <v>0.71399999999999997</v>
      </c>
      <c r="G31" s="56"/>
      <c r="H31" s="38"/>
      <c r="I31" s="38"/>
      <c r="J31" s="38">
        <f t="shared" si="8"/>
        <v>0</v>
      </c>
      <c r="K31" s="38"/>
      <c r="L31" s="38">
        <f t="shared" ref="L31" si="9">K31*F31</f>
        <v>0</v>
      </c>
      <c r="M31" s="38">
        <f t="shared" si="6"/>
        <v>0</v>
      </c>
    </row>
    <row r="32" spans="1:13" s="37" customFormat="1" ht="27" x14ac:dyDescent="0.25">
      <c r="A32" s="45">
        <v>6</v>
      </c>
      <c r="B32" s="77" t="s">
        <v>138</v>
      </c>
      <c r="C32" s="60" t="s">
        <v>139</v>
      </c>
      <c r="D32" s="45" t="s">
        <v>7</v>
      </c>
      <c r="E32" s="61"/>
      <c r="F32" s="44">
        <v>10.1</v>
      </c>
      <c r="G32" s="44"/>
      <c r="H32" s="44"/>
      <c r="I32" s="44"/>
      <c r="J32" s="44"/>
      <c r="K32" s="44"/>
      <c r="L32" s="44"/>
      <c r="M32" s="44"/>
    </row>
    <row r="33" spans="1:13" s="37" customFormat="1" x14ac:dyDescent="0.25">
      <c r="A33" s="43"/>
      <c r="B33" s="43" t="s">
        <v>12</v>
      </c>
      <c r="C33" s="59" t="s">
        <v>11</v>
      </c>
      <c r="D33" s="43" t="s">
        <v>10</v>
      </c>
      <c r="E33" s="58">
        <v>0.6</v>
      </c>
      <c r="F33" s="38">
        <f>E33*F32</f>
        <v>6.06</v>
      </c>
      <c r="G33" s="38"/>
      <c r="H33" s="38">
        <f>F33*G33</f>
        <v>0</v>
      </c>
      <c r="I33" s="38"/>
      <c r="J33" s="38">
        <f>F33*I33</f>
        <v>0</v>
      </c>
      <c r="K33" s="38"/>
      <c r="L33" s="38"/>
      <c r="M33" s="38">
        <f>H33+J33+L33</f>
        <v>0</v>
      </c>
    </row>
    <row r="34" spans="1:13" s="37" customFormat="1" x14ac:dyDescent="0.25">
      <c r="A34" s="43"/>
      <c r="B34" s="43"/>
      <c r="C34" s="59" t="s">
        <v>9</v>
      </c>
      <c r="D34" s="43" t="s">
        <v>8</v>
      </c>
      <c r="E34" s="58">
        <v>1.41E-2</v>
      </c>
      <c r="F34" s="38">
        <f>E34*F32</f>
        <v>0.14240999999999998</v>
      </c>
      <c r="G34" s="38"/>
      <c r="H34" s="38"/>
      <c r="I34" s="38"/>
      <c r="J34" s="38"/>
      <c r="K34" s="38"/>
      <c r="L34" s="38">
        <f>K34*F34</f>
        <v>0</v>
      </c>
      <c r="M34" s="38">
        <f t="shared" ref="M34:M36" si="10">H34+J34+L34</f>
        <v>0</v>
      </c>
    </row>
    <row r="35" spans="1:13" s="37" customFormat="1" x14ac:dyDescent="0.25">
      <c r="A35" s="43"/>
      <c r="B35" s="43" t="s">
        <v>53</v>
      </c>
      <c r="C35" s="59" t="s">
        <v>140</v>
      </c>
      <c r="D35" s="43" t="s">
        <v>15</v>
      </c>
      <c r="E35" s="58">
        <v>4.2999999999999997E-2</v>
      </c>
      <c r="F35" s="38">
        <f>E35*F32</f>
        <v>0.43429999999999996</v>
      </c>
      <c r="G35" s="38"/>
      <c r="H35" s="38"/>
      <c r="I35" s="38"/>
      <c r="J35" s="38">
        <f>I35*F35</f>
        <v>0</v>
      </c>
      <c r="K35" s="38"/>
      <c r="L35" s="38">
        <f t="shared" ref="L35" si="11">K35*F35</f>
        <v>0</v>
      </c>
      <c r="M35" s="38">
        <f t="shared" si="10"/>
        <v>0</v>
      </c>
    </row>
    <row r="36" spans="1:13" s="37" customFormat="1" x14ac:dyDescent="0.25">
      <c r="A36" s="42"/>
      <c r="B36" s="43"/>
      <c r="C36" s="40" t="s">
        <v>13</v>
      </c>
      <c r="D36" s="43" t="s">
        <v>8</v>
      </c>
      <c r="E36" s="57">
        <v>6.3E-2</v>
      </c>
      <c r="F36" s="38">
        <f>E36*F32</f>
        <v>0.63629999999999998</v>
      </c>
      <c r="G36" s="56"/>
      <c r="H36" s="38"/>
      <c r="I36" s="38"/>
      <c r="J36" s="38">
        <f t="shared" ref="J36" si="12">I36*F36</f>
        <v>0</v>
      </c>
      <c r="K36" s="38"/>
      <c r="L36" s="38">
        <f t="shared" ref="L36" si="13">K36*F36</f>
        <v>0</v>
      </c>
      <c r="M36" s="38">
        <f t="shared" si="10"/>
        <v>0</v>
      </c>
    </row>
    <row r="37" spans="1:13" s="37" customFormat="1" x14ac:dyDescent="0.25">
      <c r="A37" s="45">
        <v>7</v>
      </c>
      <c r="B37" s="77" t="s">
        <v>75</v>
      </c>
      <c r="C37" s="60" t="s">
        <v>76</v>
      </c>
      <c r="D37" s="45" t="s">
        <v>7</v>
      </c>
      <c r="E37" s="61"/>
      <c r="F37" s="44">
        <v>10.1</v>
      </c>
      <c r="G37" s="44"/>
      <c r="H37" s="44"/>
      <c r="I37" s="44"/>
      <c r="J37" s="44"/>
      <c r="K37" s="44"/>
      <c r="L37" s="44"/>
      <c r="M37" s="44"/>
    </row>
    <row r="38" spans="1:13" s="37" customFormat="1" x14ac:dyDescent="0.25">
      <c r="A38" s="43"/>
      <c r="B38" s="43" t="s">
        <v>12</v>
      </c>
      <c r="C38" s="59" t="s">
        <v>11</v>
      </c>
      <c r="D38" s="43" t="s">
        <v>10</v>
      </c>
      <c r="E38" s="58">
        <v>1.6</v>
      </c>
      <c r="F38" s="38">
        <f>E38*F37</f>
        <v>16.16</v>
      </c>
      <c r="G38" s="38"/>
      <c r="H38" s="38">
        <f>F38*G38</f>
        <v>0</v>
      </c>
      <c r="I38" s="38"/>
      <c r="J38" s="38">
        <f>F38*I38</f>
        <v>0</v>
      </c>
      <c r="K38" s="38"/>
      <c r="L38" s="38"/>
      <c r="M38" s="38">
        <f>H38+J38+L38</f>
        <v>0</v>
      </c>
    </row>
    <row r="39" spans="1:13" s="37" customFormat="1" x14ac:dyDescent="0.25">
      <c r="A39" s="43"/>
      <c r="B39" s="43"/>
      <c r="C39" s="59" t="s">
        <v>9</v>
      </c>
      <c r="D39" s="43" t="s">
        <v>8</v>
      </c>
      <c r="E39" s="58">
        <v>4.4999999999999998E-2</v>
      </c>
      <c r="F39" s="38">
        <f>E39*F37</f>
        <v>0.45449999999999996</v>
      </c>
      <c r="G39" s="38"/>
      <c r="H39" s="38"/>
      <c r="I39" s="38"/>
      <c r="J39" s="38"/>
      <c r="K39" s="38"/>
      <c r="L39" s="38">
        <f>K39*F39</f>
        <v>0</v>
      </c>
      <c r="M39" s="38">
        <f t="shared" ref="M39:M42" si="14">H39+J39+L39</f>
        <v>0</v>
      </c>
    </row>
    <row r="40" spans="1:13" s="37" customFormat="1" x14ac:dyDescent="0.25">
      <c r="A40" s="43"/>
      <c r="B40" s="43" t="s">
        <v>77</v>
      </c>
      <c r="C40" s="59" t="s">
        <v>78</v>
      </c>
      <c r="D40" s="43" t="s">
        <v>7</v>
      </c>
      <c r="E40" s="58">
        <v>1.05</v>
      </c>
      <c r="F40" s="38">
        <f>E40*F37</f>
        <v>10.605</v>
      </c>
      <c r="G40" s="38"/>
      <c r="H40" s="38"/>
      <c r="I40" s="38"/>
      <c r="J40" s="38">
        <f>I40*F40</f>
        <v>0</v>
      </c>
      <c r="K40" s="38"/>
      <c r="L40" s="38">
        <f t="shared" ref="L40" si="15">K40*F40</f>
        <v>0</v>
      </c>
      <c r="M40" s="38">
        <f t="shared" si="14"/>
        <v>0</v>
      </c>
    </row>
    <row r="41" spans="1:13" s="37" customFormat="1" x14ac:dyDescent="0.25">
      <c r="A41" s="42"/>
      <c r="B41" s="43" t="s">
        <v>79</v>
      </c>
      <c r="C41" s="40" t="s">
        <v>80</v>
      </c>
      <c r="D41" s="43" t="s">
        <v>14</v>
      </c>
      <c r="E41" s="57">
        <v>5</v>
      </c>
      <c r="F41" s="38">
        <f>E41*F37</f>
        <v>50.5</v>
      </c>
      <c r="G41" s="56"/>
      <c r="H41" s="38"/>
      <c r="I41" s="38"/>
      <c r="J41" s="38">
        <f t="shared" ref="J41:J42" si="16">I41*F41</f>
        <v>0</v>
      </c>
      <c r="K41" s="38"/>
      <c r="L41" s="38"/>
      <c r="M41" s="38">
        <f t="shared" si="14"/>
        <v>0</v>
      </c>
    </row>
    <row r="42" spans="1:13" s="37" customFormat="1" x14ac:dyDescent="0.25">
      <c r="A42" s="42"/>
      <c r="B42" s="43"/>
      <c r="C42" s="40" t="s">
        <v>13</v>
      </c>
      <c r="D42" s="43" t="s">
        <v>8</v>
      </c>
      <c r="E42" s="57">
        <v>0.182</v>
      </c>
      <c r="F42" s="38">
        <f>E42*F37</f>
        <v>1.8381999999999998</v>
      </c>
      <c r="G42" s="56"/>
      <c r="H42" s="38"/>
      <c r="I42" s="38"/>
      <c r="J42" s="38">
        <f t="shared" si="16"/>
        <v>0</v>
      </c>
      <c r="K42" s="38"/>
      <c r="L42" s="38">
        <f t="shared" ref="L42" si="17">K42*F42</f>
        <v>0</v>
      </c>
      <c r="M42" s="38">
        <f t="shared" si="14"/>
        <v>0</v>
      </c>
    </row>
    <row r="43" spans="1:13" s="37" customFormat="1" x14ac:dyDescent="0.25">
      <c r="A43" s="45">
        <v>8</v>
      </c>
      <c r="B43" s="77" t="s">
        <v>84</v>
      </c>
      <c r="C43" s="60" t="s">
        <v>85</v>
      </c>
      <c r="D43" s="45" t="s">
        <v>16</v>
      </c>
      <c r="E43" s="61"/>
      <c r="F43" s="44">
        <v>10.8</v>
      </c>
      <c r="G43" s="44"/>
      <c r="H43" s="44"/>
      <c r="I43" s="44"/>
      <c r="J43" s="44"/>
      <c r="K43" s="44"/>
      <c r="L43" s="44"/>
      <c r="M43" s="44"/>
    </row>
    <row r="44" spans="1:13" s="37" customFormat="1" x14ac:dyDescent="0.25">
      <c r="A44" s="43"/>
      <c r="B44" s="43" t="s">
        <v>12</v>
      </c>
      <c r="C44" s="59" t="s">
        <v>11</v>
      </c>
      <c r="D44" s="43" t="s">
        <v>10</v>
      </c>
      <c r="E44" s="58">
        <v>0.41</v>
      </c>
      <c r="F44" s="38">
        <f>E44*F43</f>
        <v>4.4279999999999999</v>
      </c>
      <c r="G44" s="38"/>
      <c r="H44" s="38">
        <f>F44*G44</f>
        <v>0</v>
      </c>
      <c r="I44" s="38"/>
      <c r="J44" s="38">
        <f>F44*I44</f>
        <v>0</v>
      </c>
      <c r="K44" s="38"/>
      <c r="L44" s="38"/>
      <c r="M44" s="38">
        <f>H44+J44+L44</f>
        <v>0</v>
      </c>
    </row>
    <row r="45" spans="1:13" s="37" customFormat="1" x14ac:dyDescent="0.25">
      <c r="A45" s="43"/>
      <c r="B45" s="43"/>
      <c r="C45" s="59" t="s">
        <v>9</v>
      </c>
      <c r="D45" s="43" t="s">
        <v>8</v>
      </c>
      <c r="E45" s="58">
        <v>1.1599999999999999E-2</v>
      </c>
      <c r="F45" s="38">
        <f>E45*F43</f>
        <v>0.12528</v>
      </c>
      <c r="G45" s="38"/>
      <c r="H45" s="38"/>
      <c r="I45" s="38"/>
      <c r="J45" s="38"/>
      <c r="K45" s="38"/>
      <c r="L45" s="38">
        <f>K45*F45</f>
        <v>0</v>
      </c>
      <c r="M45" s="38">
        <f t="shared" ref="M45:M48" si="18">H45+J45+L45</f>
        <v>0</v>
      </c>
    </row>
    <row r="46" spans="1:13" s="37" customFormat="1" x14ac:dyDescent="0.25">
      <c r="A46" s="43"/>
      <c r="B46" s="43" t="s">
        <v>77</v>
      </c>
      <c r="C46" s="59" t="s">
        <v>78</v>
      </c>
      <c r="D46" s="43" t="s">
        <v>7</v>
      </c>
      <c r="E46" s="58">
        <v>0.157</v>
      </c>
      <c r="F46" s="38">
        <f>E46*F43</f>
        <v>1.6956000000000002</v>
      </c>
      <c r="G46" s="38"/>
      <c r="H46" s="38"/>
      <c r="I46" s="38"/>
      <c r="J46" s="38">
        <f>I46*F46</f>
        <v>0</v>
      </c>
      <c r="K46" s="38"/>
      <c r="L46" s="38">
        <f t="shared" ref="L46" si="19">K46*F46</f>
        <v>0</v>
      </c>
      <c r="M46" s="38">
        <f t="shared" si="18"/>
        <v>0</v>
      </c>
    </row>
    <row r="47" spans="1:13" s="37" customFormat="1" x14ac:dyDescent="0.25">
      <c r="A47" s="42"/>
      <c r="B47" s="43" t="s">
        <v>79</v>
      </c>
      <c r="C47" s="40" t="s">
        <v>80</v>
      </c>
      <c r="D47" s="43" t="s">
        <v>14</v>
      </c>
      <c r="E47" s="57">
        <v>0.78500000000000003</v>
      </c>
      <c r="F47" s="38">
        <f>E47*F43</f>
        <v>8.4780000000000015</v>
      </c>
      <c r="G47" s="56"/>
      <c r="H47" s="38"/>
      <c r="I47" s="38"/>
      <c r="J47" s="38">
        <f t="shared" ref="J47:J48" si="20">I47*F47</f>
        <v>0</v>
      </c>
      <c r="K47" s="38"/>
      <c r="L47" s="38"/>
      <c r="M47" s="38">
        <f t="shared" si="18"/>
        <v>0</v>
      </c>
    </row>
    <row r="48" spans="1:13" s="37" customFormat="1" x14ac:dyDescent="0.25">
      <c r="A48" s="42"/>
      <c r="B48" s="43"/>
      <c r="C48" s="40" t="s">
        <v>13</v>
      </c>
      <c r="D48" s="43" t="s">
        <v>8</v>
      </c>
      <c r="E48" s="57">
        <v>0.11</v>
      </c>
      <c r="F48" s="38">
        <f>E48*F43</f>
        <v>1.1880000000000002</v>
      </c>
      <c r="G48" s="56"/>
      <c r="H48" s="38"/>
      <c r="I48" s="38"/>
      <c r="J48" s="38">
        <f t="shared" si="20"/>
        <v>0</v>
      </c>
      <c r="K48" s="38"/>
      <c r="L48" s="38">
        <f t="shared" ref="L48" si="21">K48*F48</f>
        <v>0</v>
      </c>
      <c r="M48" s="38">
        <f t="shared" si="18"/>
        <v>0</v>
      </c>
    </row>
    <row r="49" spans="1:13" s="37" customFormat="1" ht="27" x14ac:dyDescent="0.25">
      <c r="A49" s="45">
        <v>9</v>
      </c>
      <c r="B49" s="77" t="s">
        <v>81</v>
      </c>
      <c r="C49" s="60" t="s">
        <v>82</v>
      </c>
      <c r="D49" s="45" t="s">
        <v>7</v>
      </c>
      <c r="E49" s="61"/>
      <c r="F49" s="44">
        <v>16.2</v>
      </c>
      <c r="G49" s="44"/>
      <c r="H49" s="44"/>
      <c r="I49" s="44"/>
      <c r="J49" s="44"/>
      <c r="K49" s="44"/>
      <c r="L49" s="44"/>
      <c r="M49" s="44"/>
    </row>
    <row r="50" spans="1:13" s="37" customFormat="1" x14ac:dyDescent="0.25">
      <c r="A50" s="43"/>
      <c r="B50" s="43"/>
      <c r="C50" s="59" t="s">
        <v>11</v>
      </c>
      <c r="D50" s="43" t="s">
        <v>10</v>
      </c>
      <c r="E50" s="58">
        <v>1.7</v>
      </c>
      <c r="F50" s="38">
        <f>E50*F49</f>
        <v>27.54</v>
      </c>
      <c r="G50" s="38"/>
      <c r="H50" s="38">
        <f>F50*G50</f>
        <v>0</v>
      </c>
      <c r="I50" s="38"/>
      <c r="J50" s="38">
        <f>F50*I50</f>
        <v>0</v>
      </c>
      <c r="K50" s="38"/>
      <c r="L50" s="38"/>
      <c r="M50" s="38">
        <f>H50+J50+L50</f>
        <v>0</v>
      </c>
    </row>
    <row r="51" spans="1:13" s="37" customFormat="1" x14ac:dyDescent="0.25">
      <c r="A51" s="43"/>
      <c r="B51" s="43"/>
      <c r="C51" s="59" t="s">
        <v>9</v>
      </c>
      <c r="D51" s="43" t="s">
        <v>8</v>
      </c>
      <c r="E51" s="58">
        <v>0.02</v>
      </c>
      <c r="F51" s="38">
        <f>E51*F49</f>
        <v>0.32400000000000001</v>
      </c>
      <c r="G51" s="38"/>
      <c r="H51" s="38"/>
      <c r="I51" s="38"/>
      <c r="J51" s="38"/>
      <c r="K51" s="38"/>
      <c r="L51" s="38">
        <f>K51*F51</f>
        <v>0</v>
      </c>
      <c r="M51" s="38">
        <f t="shared" ref="M51:M54" si="22">H51+J51+L51</f>
        <v>0</v>
      </c>
    </row>
    <row r="52" spans="1:13" s="37" customFormat="1" x14ac:dyDescent="0.25">
      <c r="A52" s="43"/>
      <c r="B52" s="43" t="s">
        <v>141</v>
      </c>
      <c r="C52" s="59" t="s">
        <v>83</v>
      </c>
      <c r="D52" s="43" t="s">
        <v>7</v>
      </c>
      <c r="E52" s="58">
        <v>1.05</v>
      </c>
      <c r="F52" s="38">
        <f>E52*F49</f>
        <v>17.010000000000002</v>
      </c>
      <c r="G52" s="38"/>
      <c r="H52" s="38"/>
      <c r="I52" s="38"/>
      <c r="J52" s="38">
        <f>I52*F52</f>
        <v>0</v>
      </c>
      <c r="K52" s="38"/>
      <c r="L52" s="38">
        <f t="shared" ref="L52" si="23">K52*F52</f>
        <v>0</v>
      </c>
      <c r="M52" s="38">
        <f t="shared" si="22"/>
        <v>0</v>
      </c>
    </row>
    <row r="53" spans="1:13" s="37" customFormat="1" x14ac:dyDescent="0.25">
      <c r="A53" s="42"/>
      <c r="B53" s="43" t="s">
        <v>79</v>
      </c>
      <c r="C53" s="40" t="s">
        <v>80</v>
      </c>
      <c r="D53" s="43" t="s">
        <v>14</v>
      </c>
      <c r="E53" s="57">
        <v>5</v>
      </c>
      <c r="F53" s="38">
        <f>E53*F49</f>
        <v>81</v>
      </c>
      <c r="G53" s="56"/>
      <c r="H53" s="38"/>
      <c r="I53" s="38"/>
      <c r="J53" s="38">
        <f t="shared" ref="J53:J54" si="24">I53*F53</f>
        <v>0</v>
      </c>
      <c r="K53" s="38"/>
      <c r="L53" s="38"/>
      <c r="M53" s="38">
        <f t="shared" si="22"/>
        <v>0</v>
      </c>
    </row>
    <row r="54" spans="1:13" s="37" customFormat="1" x14ac:dyDescent="0.25">
      <c r="A54" s="42"/>
      <c r="B54" s="43"/>
      <c r="C54" s="40" t="s">
        <v>13</v>
      </c>
      <c r="D54" s="43" t="s">
        <v>8</v>
      </c>
      <c r="E54" s="57">
        <v>7.0000000000000007E-2</v>
      </c>
      <c r="F54" s="38">
        <f>E54*F49</f>
        <v>1.1340000000000001</v>
      </c>
      <c r="G54" s="56"/>
      <c r="H54" s="38"/>
      <c r="I54" s="38"/>
      <c r="J54" s="38">
        <f t="shared" si="24"/>
        <v>0</v>
      </c>
      <c r="K54" s="38"/>
      <c r="L54" s="38">
        <f t="shared" ref="L54" si="25">K54*F54</f>
        <v>0</v>
      </c>
      <c r="M54" s="38">
        <f t="shared" si="22"/>
        <v>0</v>
      </c>
    </row>
    <row r="55" spans="1:13" s="37" customFormat="1" ht="40.5" x14ac:dyDescent="0.25">
      <c r="A55" s="48">
        <v>10</v>
      </c>
      <c r="B55" s="47" t="s">
        <v>57</v>
      </c>
      <c r="C55" s="46" t="s">
        <v>86</v>
      </c>
      <c r="D55" s="45" t="s">
        <v>7</v>
      </c>
      <c r="E55" s="79"/>
      <c r="F55" s="44">
        <v>15.2</v>
      </c>
      <c r="G55" s="44"/>
      <c r="H55" s="44"/>
      <c r="I55" s="44"/>
      <c r="J55" s="44"/>
      <c r="K55" s="44"/>
      <c r="L55" s="44"/>
      <c r="M55" s="44"/>
    </row>
    <row r="56" spans="1:13" s="37" customFormat="1" x14ac:dyDescent="0.25">
      <c r="A56" s="42"/>
      <c r="B56" s="80"/>
      <c r="C56" s="40" t="s">
        <v>11</v>
      </c>
      <c r="D56" s="39" t="s">
        <v>50</v>
      </c>
      <c r="E56" s="81">
        <v>0.65800000000000003</v>
      </c>
      <c r="F56" s="38">
        <f>F55*E56</f>
        <v>10.0016</v>
      </c>
      <c r="G56" s="38"/>
      <c r="H56" s="38">
        <f>F56*G56</f>
        <v>0</v>
      </c>
      <c r="I56" s="38"/>
      <c r="J56" s="38">
        <f>F56*I56</f>
        <v>0</v>
      </c>
      <c r="K56" s="38"/>
      <c r="L56" s="38"/>
      <c r="M56" s="38">
        <f>H56+J56+L56</f>
        <v>0</v>
      </c>
    </row>
    <row r="57" spans="1:13" s="37" customFormat="1" x14ac:dyDescent="0.25">
      <c r="A57" s="42"/>
      <c r="B57" s="41"/>
      <c r="C57" s="40" t="s">
        <v>9</v>
      </c>
      <c r="D57" s="43" t="s">
        <v>8</v>
      </c>
      <c r="E57" s="81">
        <v>0.01</v>
      </c>
      <c r="F57" s="38">
        <f>F55*E57</f>
        <v>0.152</v>
      </c>
      <c r="G57" s="38"/>
      <c r="H57" s="38">
        <f>F57*G57</f>
        <v>0</v>
      </c>
      <c r="I57" s="38"/>
      <c r="J57" s="38">
        <f>F57*I57</f>
        <v>0</v>
      </c>
      <c r="K57" s="38"/>
      <c r="L57" s="38">
        <f>K57*F57</f>
        <v>0</v>
      </c>
      <c r="M57" s="38">
        <f t="shared" ref="M57:M60" si="26">H57+J57+L57</f>
        <v>0</v>
      </c>
    </row>
    <row r="58" spans="1:13" s="37" customFormat="1" x14ac:dyDescent="0.25">
      <c r="A58" s="42"/>
      <c r="B58" s="41" t="s">
        <v>87</v>
      </c>
      <c r="C58" s="40" t="s">
        <v>88</v>
      </c>
      <c r="D58" s="43" t="s">
        <v>14</v>
      </c>
      <c r="E58" s="81">
        <v>0.63</v>
      </c>
      <c r="F58" s="38">
        <f>E58*F55</f>
        <v>9.5759999999999987</v>
      </c>
      <c r="G58" s="38"/>
      <c r="H58" s="38"/>
      <c r="I58" s="38"/>
      <c r="J58" s="38">
        <f t="shared" ref="J58:J60" si="27">F58*I58</f>
        <v>0</v>
      </c>
      <c r="K58" s="38"/>
      <c r="L58" s="38">
        <f t="shared" ref="L58:L60" si="28">K58*F58</f>
        <v>0</v>
      </c>
      <c r="M58" s="38">
        <f t="shared" si="26"/>
        <v>0</v>
      </c>
    </row>
    <row r="59" spans="1:13" s="37" customFormat="1" x14ac:dyDescent="0.25">
      <c r="A59" s="42"/>
      <c r="B59" s="41" t="s">
        <v>89</v>
      </c>
      <c r="C59" s="40" t="s">
        <v>58</v>
      </c>
      <c r="D59" s="43" t="s">
        <v>14</v>
      </c>
      <c r="E59" s="57">
        <v>0.79</v>
      </c>
      <c r="F59" s="38">
        <f>E59*F55</f>
        <v>12.007999999999999</v>
      </c>
      <c r="G59" s="56"/>
      <c r="H59" s="38"/>
      <c r="I59" s="38"/>
      <c r="J59" s="38">
        <f t="shared" si="27"/>
        <v>0</v>
      </c>
      <c r="K59" s="38"/>
      <c r="L59" s="38">
        <f t="shared" si="28"/>
        <v>0</v>
      </c>
      <c r="M59" s="38">
        <f t="shared" si="26"/>
        <v>0</v>
      </c>
    </row>
    <row r="60" spans="1:13" s="37" customFormat="1" x14ac:dyDescent="0.25">
      <c r="A60" s="42"/>
      <c r="B60" s="41"/>
      <c r="C60" s="40" t="s">
        <v>13</v>
      </c>
      <c r="D60" s="43" t="s">
        <v>8</v>
      </c>
      <c r="E60" s="57">
        <v>0.6</v>
      </c>
      <c r="F60" s="38">
        <f>E60*F55</f>
        <v>9.1199999999999992</v>
      </c>
      <c r="G60" s="56"/>
      <c r="H60" s="38"/>
      <c r="I60" s="38"/>
      <c r="J60" s="38">
        <f t="shared" si="27"/>
        <v>0</v>
      </c>
      <c r="K60" s="38"/>
      <c r="L60" s="38">
        <f t="shared" si="28"/>
        <v>0</v>
      </c>
      <c r="M60" s="38">
        <f t="shared" si="26"/>
        <v>0</v>
      </c>
    </row>
    <row r="61" spans="1:13" s="101" customFormat="1" x14ac:dyDescent="0.25">
      <c r="A61" s="45">
        <v>11</v>
      </c>
      <c r="B61" s="47" t="s">
        <v>142</v>
      </c>
      <c r="C61" s="60" t="s">
        <v>143</v>
      </c>
      <c r="D61" s="63" t="s">
        <v>7</v>
      </c>
      <c r="E61" s="61"/>
      <c r="F61" s="44">
        <v>3.36</v>
      </c>
      <c r="G61" s="44"/>
      <c r="H61" s="44"/>
      <c r="I61" s="44"/>
      <c r="J61" s="44"/>
      <c r="K61" s="44"/>
      <c r="L61" s="44"/>
      <c r="M61" s="44"/>
    </row>
    <row r="62" spans="1:13" s="101" customFormat="1" x14ac:dyDescent="0.25">
      <c r="A62" s="43"/>
      <c r="B62" s="41" t="s">
        <v>12</v>
      </c>
      <c r="C62" s="59" t="s">
        <v>11</v>
      </c>
      <c r="D62" s="39" t="s">
        <v>10</v>
      </c>
      <c r="E62" s="58">
        <v>1.54</v>
      </c>
      <c r="F62" s="38">
        <f>F61*E62</f>
        <v>5.1744000000000003</v>
      </c>
      <c r="G62" s="38"/>
      <c r="H62" s="38">
        <f>F62*G62</f>
        <v>0</v>
      </c>
      <c r="I62" s="38"/>
      <c r="J62" s="38">
        <f>F62*I62</f>
        <v>0</v>
      </c>
      <c r="K62" s="38"/>
      <c r="L62" s="38"/>
      <c r="M62" s="38">
        <f>H62+J62+L62</f>
        <v>0</v>
      </c>
    </row>
    <row r="63" spans="1:13" s="101" customFormat="1" x14ac:dyDescent="0.25">
      <c r="A63" s="43"/>
      <c r="B63" s="41"/>
      <c r="C63" s="59" t="s">
        <v>9</v>
      </c>
      <c r="D63" s="39" t="s">
        <v>8</v>
      </c>
      <c r="E63" s="62">
        <v>4.8000000000000001E-2</v>
      </c>
      <c r="F63" s="38">
        <f>E63*F61</f>
        <v>0.16128000000000001</v>
      </c>
      <c r="G63" s="56"/>
      <c r="H63" s="38"/>
      <c r="I63" s="38"/>
      <c r="J63" s="38">
        <f>I63*F63</f>
        <v>0</v>
      </c>
      <c r="K63" s="38"/>
      <c r="L63" s="38">
        <f>K63*F63</f>
        <v>0</v>
      </c>
      <c r="M63" s="38">
        <f t="shared" ref="M63" si="29">H63+J63+L63</f>
        <v>0</v>
      </c>
    </row>
    <row r="64" spans="1:13" s="37" customFormat="1" x14ac:dyDescent="0.25">
      <c r="A64" s="48">
        <v>12</v>
      </c>
      <c r="B64" s="47" t="s">
        <v>144</v>
      </c>
      <c r="C64" s="46" t="s">
        <v>145</v>
      </c>
      <c r="D64" s="45" t="s">
        <v>7</v>
      </c>
      <c r="E64" s="79"/>
      <c r="F64" s="44">
        <v>1.68</v>
      </c>
      <c r="G64" s="44"/>
      <c r="H64" s="44"/>
      <c r="I64" s="44"/>
      <c r="J64" s="44"/>
      <c r="K64" s="44"/>
      <c r="L64" s="44"/>
      <c r="M64" s="44"/>
    </row>
    <row r="65" spans="1:13" s="37" customFormat="1" x14ac:dyDescent="0.25">
      <c r="A65" s="42"/>
      <c r="B65" s="80"/>
      <c r="C65" s="40" t="s">
        <v>11</v>
      </c>
      <c r="D65" s="39" t="s">
        <v>50</v>
      </c>
      <c r="E65" s="81">
        <v>2.72</v>
      </c>
      <c r="F65" s="38">
        <f>F64*E65</f>
        <v>4.5696000000000003</v>
      </c>
      <c r="G65" s="38"/>
      <c r="H65" s="38">
        <f>F65*G65</f>
        <v>0</v>
      </c>
      <c r="I65" s="38"/>
      <c r="J65" s="38">
        <f>F65*I65</f>
        <v>0</v>
      </c>
      <c r="K65" s="38"/>
      <c r="L65" s="38"/>
      <c r="M65" s="38">
        <f>H65+J65+L65</f>
        <v>0</v>
      </c>
    </row>
    <row r="66" spans="1:13" s="37" customFormat="1" x14ac:dyDescent="0.25">
      <c r="A66" s="42"/>
      <c r="B66" s="41" t="s">
        <v>146</v>
      </c>
      <c r="C66" s="40" t="s">
        <v>147</v>
      </c>
      <c r="D66" s="43" t="s">
        <v>191</v>
      </c>
      <c r="E66" s="81">
        <v>1</v>
      </c>
      <c r="F66" s="38">
        <f>F64*E66</f>
        <v>1.68</v>
      </c>
      <c r="G66" s="38"/>
      <c r="H66" s="38">
        <f>F66*G66</f>
        <v>0</v>
      </c>
      <c r="I66" s="38"/>
      <c r="J66" s="38">
        <f>F66*I66</f>
        <v>0</v>
      </c>
      <c r="K66" s="38"/>
      <c r="L66" s="38">
        <f>K66*F66</f>
        <v>0</v>
      </c>
      <c r="M66" s="38">
        <f t="shared" ref="M66:M70" si="30">H66+J66+L66</f>
        <v>0</v>
      </c>
    </row>
    <row r="67" spans="1:13" s="37" customFormat="1" x14ac:dyDescent="0.25">
      <c r="A67" s="42"/>
      <c r="B67" s="41" t="s">
        <v>148</v>
      </c>
      <c r="C67" s="40" t="s">
        <v>149</v>
      </c>
      <c r="D67" s="43" t="s">
        <v>48</v>
      </c>
      <c r="E67" s="81">
        <v>1</v>
      </c>
      <c r="F67" s="38">
        <v>2</v>
      </c>
      <c r="G67" s="38"/>
      <c r="H67" s="38"/>
      <c r="I67" s="38"/>
      <c r="J67" s="38">
        <f t="shared" ref="J67:J70" si="31">F67*I67</f>
        <v>0</v>
      </c>
      <c r="K67" s="38"/>
      <c r="L67" s="38">
        <f t="shared" ref="L67:L70" si="32">K67*F67</f>
        <v>0</v>
      </c>
      <c r="M67" s="38">
        <f t="shared" si="30"/>
        <v>0</v>
      </c>
    </row>
    <row r="68" spans="1:13" s="37" customFormat="1" x14ac:dyDescent="0.25">
      <c r="A68" s="42"/>
      <c r="B68" s="41" t="s">
        <v>150</v>
      </c>
      <c r="C68" s="40" t="s">
        <v>151</v>
      </c>
      <c r="D68" s="43" t="s">
        <v>48</v>
      </c>
      <c r="E68" s="57">
        <v>1</v>
      </c>
      <c r="F68" s="38">
        <v>1</v>
      </c>
      <c r="G68" s="56"/>
      <c r="H68" s="38"/>
      <c r="I68" s="38"/>
      <c r="J68" s="38">
        <f t="shared" si="31"/>
        <v>0</v>
      </c>
      <c r="K68" s="38"/>
      <c r="L68" s="38">
        <f t="shared" si="32"/>
        <v>0</v>
      </c>
      <c r="M68" s="38">
        <f t="shared" si="30"/>
        <v>0</v>
      </c>
    </row>
    <row r="69" spans="1:13" s="37" customFormat="1" x14ac:dyDescent="0.25">
      <c r="A69" s="42"/>
      <c r="B69" s="41" t="s">
        <v>152</v>
      </c>
      <c r="C69" s="40" t="s">
        <v>153</v>
      </c>
      <c r="D69" s="43" t="s">
        <v>14</v>
      </c>
      <c r="E69" s="57">
        <v>0.82</v>
      </c>
      <c r="F69" s="38">
        <f>E69*F64</f>
        <v>1.3775999999999999</v>
      </c>
      <c r="G69" s="56"/>
      <c r="H69" s="38"/>
      <c r="I69" s="38"/>
      <c r="J69" s="38">
        <f t="shared" si="31"/>
        <v>0</v>
      </c>
      <c r="K69" s="38"/>
      <c r="L69" s="38"/>
      <c r="M69" s="38">
        <f t="shared" si="30"/>
        <v>0</v>
      </c>
    </row>
    <row r="70" spans="1:13" s="37" customFormat="1" x14ac:dyDescent="0.25">
      <c r="A70" s="42"/>
      <c r="B70" s="41"/>
      <c r="C70" s="40" t="s">
        <v>13</v>
      </c>
      <c r="D70" s="43" t="s">
        <v>8</v>
      </c>
      <c r="E70" s="57">
        <v>0.65</v>
      </c>
      <c r="F70" s="38">
        <f>E70*F64</f>
        <v>1.0920000000000001</v>
      </c>
      <c r="G70" s="56"/>
      <c r="H70" s="38"/>
      <c r="I70" s="38"/>
      <c r="J70" s="38">
        <f t="shared" si="31"/>
        <v>0</v>
      </c>
      <c r="K70" s="38"/>
      <c r="L70" s="38">
        <f t="shared" si="32"/>
        <v>0</v>
      </c>
      <c r="M70" s="38">
        <f t="shared" si="30"/>
        <v>0</v>
      </c>
    </row>
    <row r="71" spans="1:13" s="37" customFormat="1" ht="40.5" x14ac:dyDescent="0.25">
      <c r="A71" s="48">
        <v>13</v>
      </c>
      <c r="B71" s="47" t="s">
        <v>154</v>
      </c>
      <c r="C71" s="46" t="s">
        <v>155</v>
      </c>
      <c r="D71" s="45" t="s">
        <v>7</v>
      </c>
      <c r="E71" s="79"/>
      <c r="F71" s="44">
        <v>10.8</v>
      </c>
      <c r="G71" s="44"/>
      <c r="H71" s="44"/>
      <c r="I71" s="44"/>
      <c r="J71" s="44"/>
      <c r="K71" s="44"/>
      <c r="L71" s="44"/>
      <c r="M71" s="44"/>
    </row>
    <row r="72" spans="1:13" s="37" customFormat="1" x14ac:dyDescent="0.25">
      <c r="A72" s="42"/>
      <c r="B72" s="80"/>
      <c r="C72" s="40" t="s">
        <v>11</v>
      </c>
      <c r="D72" s="39" t="s">
        <v>50</v>
      </c>
      <c r="E72" s="81">
        <v>0.85599999999999998</v>
      </c>
      <c r="F72" s="38">
        <f>F71*E72</f>
        <v>9.2447999999999997</v>
      </c>
      <c r="G72" s="38"/>
      <c r="H72" s="38">
        <f>F72*G72</f>
        <v>0</v>
      </c>
      <c r="I72" s="38"/>
      <c r="J72" s="38">
        <f>F72*I72</f>
        <v>0</v>
      </c>
      <c r="K72" s="38"/>
      <c r="L72" s="38"/>
      <c r="M72" s="38">
        <f>H72+J72+L72</f>
        <v>0</v>
      </c>
    </row>
    <row r="73" spans="1:13" s="37" customFormat="1" x14ac:dyDescent="0.25">
      <c r="A73" s="42"/>
      <c r="B73" s="41" t="s">
        <v>156</v>
      </c>
      <c r="C73" s="40" t="s">
        <v>157</v>
      </c>
      <c r="D73" s="43" t="s">
        <v>14</v>
      </c>
      <c r="E73" s="81">
        <v>0.63</v>
      </c>
      <c r="F73" s="38">
        <f>E73*F71</f>
        <v>6.8040000000000003</v>
      </c>
      <c r="G73" s="38"/>
      <c r="H73" s="38"/>
      <c r="I73" s="38"/>
      <c r="J73" s="38">
        <f t="shared" ref="J73:J75" si="33">F73*I73</f>
        <v>0</v>
      </c>
      <c r="K73" s="38"/>
      <c r="L73" s="38">
        <f t="shared" ref="L73:L75" si="34">K73*F73</f>
        <v>0</v>
      </c>
      <c r="M73" s="38">
        <f t="shared" ref="M73:M75" si="35">H73+J73+L73</f>
        <v>0</v>
      </c>
    </row>
    <row r="74" spans="1:13" s="37" customFormat="1" x14ac:dyDescent="0.25">
      <c r="A74" s="42"/>
      <c r="B74" s="41" t="s">
        <v>89</v>
      </c>
      <c r="C74" s="40" t="s">
        <v>58</v>
      </c>
      <c r="D74" s="43" t="s">
        <v>14</v>
      </c>
      <c r="E74" s="57">
        <v>0.92</v>
      </c>
      <c r="F74" s="38">
        <f>E74*F71</f>
        <v>9.9360000000000017</v>
      </c>
      <c r="G74" s="56"/>
      <c r="H74" s="38"/>
      <c r="I74" s="38"/>
      <c r="J74" s="38">
        <f t="shared" si="33"/>
        <v>0</v>
      </c>
      <c r="K74" s="38"/>
      <c r="L74" s="38">
        <f t="shared" si="34"/>
        <v>0</v>
      </c>
      <c r="M74" s="38">
        <f t="shared" si="35"/>
        <v>0</v>
      </c>
    </row>
    <row r="75" spans="1:13" s="37" customFormat="1" x14ac:dyDescent="0.25">
      <c r="A75" s="42"/>
      <c r="B75" s="41"/>
      <c r="C75" s="40" t="s">
        <v>13</v>
      </c>
      <c r="D75" s="43" t="s">
        <v>8</v>
      </c>
      <c r="E75" s="57">
        <v>0.18</v>
      </c>
      <c r="F75" s="38">
        <f>E75*F71</f>
        <v>1.944</v>
      </c>
      <c r="G75" s="56"/>
      <c r="H75" s="38"/>
      <c r="I75" s="38"/>
      <c r="J75" s="38">
        <f t="shared" si="33"/>
        <v>0</v>
      </c>
      <c r="K75" s="38"/>
      <c r="L75" s="38">
        <f t="shared" si="34"/>
        <v>0</v>
      </c>
      <c r="M75" s="38">
        <f t="shared" si="35"/>
        <v>0</v>
      </c>
    </row>
    <row r="76" spans="1:13" s="85" customFormat="1" x14ac:dyDescent="0.25">
      <c r="A76" s="86"/>
      <c r="B76" s="87"/>
      <c r="C76" s="86" t="s">
        <v>90</v>
      </c>
      <c r="D76" s="86"/>
      <c r="E76" s="88"/>
      <c r="F76" s="18"/>
      <c r="G76" s="18"/>
      <c r="H76" s="18"/>
      <c r="I76" s="18"/>
      <c r="J76" s="18"/>
      <c r="K76" s="18"/>
      <c r="L76" s="18"/>
      <c r="M76" s="18"/>
    </row>
    <row r="77" spans="1:13" s="37" customFormat="1" x14ac:dyDescent="0.25">
      <c r="A77" s="48">
        <v>1</v>
      </c>
      <c r="B77" s="47" t="s">
        <v>158</v>
      </c>
      <c r="C77" s="46" t="s">
        <v>159</v>
      </c>
      <c r="D77" s="45" t="s">
        <v>7</v>
      </c>
      <c r="E77" s="79"/>
      <c r="F77" s="44">
        <v>0.9</v>
      </c>
      <c r="G77" s="44"/>
      <c r="H77" s="44"/>
      <c r="I77" s="44"/>
      <c r="J77" s="44"/>
      <c r="K77" s="44"/>
      <c r="L77" s="44"/>
      <c r="M77" s="44"/>
    </row>
    <row r="78" spans="1:13" s="37" customFormat="1" x14ac:dyDescent="0.25">
      <c r="A78" s="42"/>
      <c r="B78" s="80"/>
      <c r="C78" s="40" t="s">
        <v>11</v>
      </c>
      <c r="D78" s="39" t="s">
        <v>50</v>
      </c>
      <c r="E78" s="81">
        <v>6.5</v>
      </c>
      <c r="F78" s="38">
        <f>F77*E78</f>
        <v>5.8500000000000005</v>
      </c>
      <c r="G78" s="38"/>
      <c r="H78" s="38">
        <f>F78*G78</f>
        <v>0</v>
      </c>
      <c r="I78" s="38"/>
      <c r="J78" s="38">
        <f>F78*I78</f>
        <v>0</v>
      </c>
      <c r="K78" s="38"/>
      <c r="L78" s="38"/>
      <c r="M78" s="38">
        <f>H78+J78+L78</f>
        <v>0</v>
      </c>
    </row>
    <row r="79" spans="1:13" s="37" customFormat="1" x14ac:dyDescent="0.25">
      <c r="A79" s="42"/>
      <c r="B79" s="41"/>
      <c r="C79" s="40" t="s">
        <v>9</v>
      </c>
      <c r="D79" s="43" t="s">
        <v>8</v>
      </c>
      <c r="E79" s="81">
        <v>1.1000000000000001</v>
      </c>
      <c r="F79" s="38">
        <f>F77*E79</f>
        <v>0.9900000000000001</v>
      </c>
      <c r="G79" s="38"/>
      <c r="H79" s="38">
        <f>F79*G79</f>
        <v>0</v>
      </c>
      <c r="I79" s="38"/>
      <c r="J79" s="38">
        <f>F79*I79</f>
        <v>0</v>
      </c>
      <c r="K79" s="38"/>
      <c r="L79" s="38">
        <f>K79*F79</f>
        <v>0</v>
      </c>
      <c r="M79" s="38">
        <f t="shared" ref="M79" si="36">H79+J79+L79</f>
        <v>0</v>
      </c>
    </row>
    <row r="80" spans="1:13" s="37" customFormat="1" x14ac:dyDescent="0.25">
      <c r="A80" s="45">
        <v>2</v>
      </c>
      <c r="B80" s="45" t="s">
        <v>109</v>
      </c>
      <c r="C80" s="60" t="s">
        <v>160</v>
      </c>
      <c r="D80" s="45" t="s">
        <v>15</v>
      </c>
      <c r="E80" s="61"/>
      <c r="F80" s="44">
        <v>0.2</v>
      </c>
      <c r="G80" s="44"/>
      <c r="H80" s="44"/>
      <c r="I80" s="44"/>
      <c r="J80" s="44"/>
      <c r="K80" s="44"/>
      <c r="L80" s="44"/>
      <c r="M80" s="44"/>
    </row>
    <row r="81" spans="1:13" s="37" customFormat="1" x14ac:dyDescent="0.25">
      <c r="A81" s="43"/>
      <c r="B81" s="43"/>
      <c r="C81" s="59" t="s">
        <v>11</v>
      </c>
      <c r="D81" s="43" t="s">
        <v>10</v>
      </c>
      <c r="E81" s="58">
        <v>13.2</v>
      </c>
      <c r="F81" s="38">
        <v>3.95</v>
      </c>
      <c r="G81" s="38"/>
      <c r="H81" s="38">
        <f>F81*G81</f>
        <v>0</v>
      </c>
      <c r="I81" s="38"/>
      <c r="J81" s="38">
        <f>F81*I81</f>
        <v>0</v>
      </c>
      <c r="K81" s="38"/>
      <c r="L81" s="38"/>
      <c r="M81" s="38">
        <f>H81+J81+L81</f>
        <v>0</v>
      </c>
    </row>
    <row r="82" spans="1:13" s="37" customFormat="1" x14ac:dyDescent="0.25">
      <c r="A82" s="42"/>
      <c r="B82" s="43"/>
      <c r="C82" s="40" t="s">
        <v>9</v>
      </c>
      <c r="D82" s="43" t="s">
        <v>8</v>
      </c>
      <c r="E82" s="81">
        <v>16.8</v>
      </c>
      <c r="F82" s="38">
        <f>F80*E82</f>
        <v>3.3600000000000003</v>
      </c>
      <c r="G82" s="38"/>
      <c r="H82" s="38"/>
      <c r="I82" s="38"/>
      <c r="J82" s="38"/>
      <c r="K82" s="38"/>
      <c r="L82" s="38">
        <f>K82*F82</f>
        <v>0</v>
      </c>
      <c r="M82" s="38">
        <f>H82+J82+L82</f>
        <v>0</v>
      </c>
    </row>
    <row r="83" spans="1:13" s="37" customFormat="1" ht="27" x14ac:dyDescent="0.25">
      <c r="A83" s="48">
        <v>3</v>
      </c>
      <c r="B83" s="47" t="s">
        <v>49</v>
      </c>
      <c r="C83" s="46" t="s">
        <v>161</v>
      </c>
      <c r="D83" s="45" t="s">
        <v>15</v>
      </c>
      <c r="E83" s="79"/>
      <c r="F83" s="44">
        <v>0.54</v>
      </c>
      <c r="G83" s="44"/>
      <c r="H83" s="44"/>
      <c r="I83" s="44"/>
      <c r="J83" s="44"/>
      <c r="K83" s="44"/>
      <c r="L83" s="44"/>
      <c r="M83" s="44"/>
    </row>
    <row r="84" spans="1:13" s="37" customFormat="1" x14ac:dyDescent="0.25">
      <c r="A84" s="42"/>
      <c r="B84" s="80"/>
      <c r="C84" s="40" t="s">
        <v>11</v>
      </c>
      <c r="D84" s="39" t="s">
        <v>50</v>
      </c>
      <c r="E84" s="81">
        <v>2.06</v>
      </c>
      <c r="F84" s="38">
        <f>F83*E84</f>
        <v>1.1124000000000001</v>
      </c>
      <c r="G84" s="38"/>
      <c r="H84" s="38">
        <f>F84*G84</f>
        <v>0</v>
      </c>
      <c r="I84" s="38"/>
      <c r="J84" s="38">
        <f>F84*I84</f>
        <v>0</v>
      </c>
      <c r="K84" s="38"/>
      <c r="L84" s="38"/>
      <c r="M84" s="38">
        <f>H84+J84+L84</f>
        <v>0</v>
      </c>
    </row>
    <row r="85" spans="1:13" s="37" customFormat="1" x14ac:dyDescent="0.25">
      <c r="A85" s="45">
        <v>4</v>
      </c>
      <c r="B85" s="77" t="s">
        <v>162</v>
      </c>
      <c r="C85" s="60" t="s">
        <v>163</v>
      </c>
      <c r="D85" s="45" t="s">
        <v>15</v>
      </c>
      <c r="E85" s="61"/>
      <c r="F85" s="44">
        <v>0.7</v>
      </c>
      <c r="G85" s="44"/>
      <c r="H85" s="44"/>
      <c r="I85" s="44"/>
      <c r="J85" s="44"/>
      <c r="K85" s="44"/>
      <c r="L85" s="44"/>
      <c r="M85" s="44"/>
    </row>
    <row r="86" spans="1:13" s="37" customFormat="1" x14ac:dyDescent="0.25">
      <c r="A86" s="43"/>
      <c r="B86" s="43"/>
      <c r="C86" s="59" t="s">
        <v>11</v>
      </c>
      <c r="D86" s="43" t="s">
        <v>10</v>
      </c>
      <c r="E86" s="58">
        <v>2.86</v>
      </c>
      <c r="F86" s="38">
        <f>E86*F85</f>
        <v>2.0019999999999998</v>
      </c>
      <c r="G86" s="38"/>
      <c r="H86" s="38">
        <f>F86*G86</f>
        <v>0</v>
      </c>
      <c r="I86" s="38"/>
      <c r="J86" s="38">
        <f>F86*I86</f>
        <v>0</v>
      </c>
      <c r="K86" s="38"/>
      <c r="L86" s="38"/>
      <c r="M86" s="38">
        <f>H86+J86+L86</f>
        <v>0</v>
      </c>
    </row>
    <row r="87" spans="1:13" s="37" customFormat="1" x14ac:dyDescent="0.25">
      <c r="A87" s="43"/>
      <c r="B87" s="43"/>
      <c r="C87" s="59" t="s">
        <v>9</v>
      </c>
      <c r="D87" s="43" t="s">
        <v>8</v>
      </c>
      <c r="E87" s="58">
        <v>0.76</v>
      </c>
      <c r="F87" s="38">
        <f>E87*F85</f>
        <v>0.53199999999999992</v>
      </c>
      <c r="G87" s="38"/>
      <c r="H87" s="38"/>
      <c r="I87" s="38"/>
      <c r="J87" s="38"/>
      <c r="K87" s="38"/>
      <c r="L87" s="38">
        <f>K87*F87</f>
        <v>0</v>
      </c>
      <c r="M87" s="38">
        <f t="shared" ref="M87:M91" si="37">H87+J87+L87</f>
        <v>0</v>
      </c>
    </row>
    <row r="88" spans="1:13" s="37" customFormat="1" x14ac:dyDescent="0.25">
      <c r="A88" s="43"/>
      <c r="B88" s="43" t="s">
        <v>127</v>
      </c>
      <c r="C88" s="59" t="s">
        <v>128</v>
      </c>
      <c r="D88" s="43" t="s">
        <v>15</v>
      </c>
      <c r="E88" s="58">
        <v>1.02</v>
      </c>
      <c r="F88" s="38">
        <f>E88*F85</f>
        <v>0.71399999999999997</v>
      </c>
      <c r="G88" s="38"/>
      <c r="H88" s="38"/>
      <c r="I88" s="38"/>
      <c r="J88" s="38">
        <f>I88*F88</f>
        <v>0</v>
      </c>
      <c r="K88" s="38"/>
      <c r="L88" s="38">
        <f>K88*F88</f>
        <v>0</v>
      </c>
      <c r="M88" s="38">
        <f t="shared" si="37"/>
        <v>0</v>
      </c>
    </row>
    <row r="89" spans="1:13" s="37" customFormat="1" x14ac:dyDescent="0.25">
      <c r="A89" s="43"/>
      <c r="B89" s="43" t="s">
        <v>164</v>
      </c>
      <c r="C89" s="59" t="s">
        <v>165</v>
      </c>
      <c r="D89" s="43" t="s">
        <v>7</v>
      </c>
      <c r="E89" s="58">
        <v>0.80300000000000005</v>
      </c>
      <c r="F89" s="38">
        <f>E89*F85</f>
        <v>0.56210000000000004</v>
      </c>
      <c r="G89" s="38"/>
      <c r="H89" s="38"/>
      <c r="I89" s="38"/>
      <c r="J89" s="38">
        <f t="shared" ref="J89:J90" si="38">I89*F89</f>
        <v>0</v>
      </c>
      <c r="K89" s="38"/>
      <c r="L89" s="38">
        <f>K89*F89</f>
        <v>0</v>
      </c>
      <c r="M89" s="38">
        <f t="shared" si="37"/>
        <v>0</v>
      </c>
    </row>
    <row r="90" spans="1:13" s="37" customFormat="1" x14ac:dyDescent="0.25">
      <c r="A90" s="43"/>
      <c r="B90" s="43" t="s">
        <v>166</v>
      </c>
      <c r="C90" s="59" t="s">
        <v>167</v>
      </c>
      <c r="D90" s="43" t="s">
        <v>15</v>
      </c>
      <c r="E90" s="58">
        <v>3.8999999999999998E-3</v>
      </c>
      <c r="F90" s="38">
        <f>E90*F85</f>
        <v>2.7299999999999998E-3</v>
      </c>
      <c r="G90" s="38"/>
      <c r="H90" s="38"/>
      <c r="I90" s="38"/>
      <c r="J90" s="38">
        <f t="shared" si="38"/>
        <v>0</v>
      </c>
      <c r="K90" s="38"/>
      <c r="L90" s="38">
        <f t="shared" ref="L90" si="39">K90*F90</f>
        <v>0</v>
      </c>
      <c r="M90" s="38">
        <f t="shared" si="37"/>
        <v>0</v>
      </c>
    </row>
    <row r="91" spans="1:13" s="37" customFormat="1" x14ac:dyDescent="0.25">
      <c r="A91" s="42"/>
      <c r="B91" s="43"/>
      <c r="C91" s="40" t="s">
        <v>13</v>
      </c>
      <c r="D91" s="43" t="s">
        <v>8</v>
      </c>
      <c r="E91" s="57">
        <v>0.13</v>
      </c>
      <c r="F91" s="38">
        <f>E91*F85</f>
        <v>9.0999999999999998E-2</v>
      </c>
      <c r="G91" s="56"/>
      <c r="H91" s="38"/>
      <c r="I91" s="38"/>
      <c r="J91" s="38">
        <f t="shared" ref="J91" si="40">I91*F91</f>
        <v>0</v>
      </c>
      <c r="K91" s="38"/>
      <c r="L91" s="38">
        <f t="shared" ref="L91" si="41">K91*F91</f>
        <v>0</v>
      </c>
      <c r="M91" s="38">
        <f t="shared" si="37"/>
        <v>0</v>
      </c>
    </row>
    <row r="92" spans="1:13" s="37" customFormat="1" ht="27" x14ac:dyDescent="0.25">
      <c r="A92" s="45">
        <v>5</v>
      </c>
      <c r="B92" s="77" t="s">
        <v>168</v>
      </c>
      <c r="C92" s="60" t="s">
        <v>169</v>
      </c>
      <c r="D92" s="45" t="s">
        <v>7</v>
      </c>
      <c r="E92" s="61"/>
      <c r="F92" s="44">
        <v>2.86</v>
      </c>
      <c r="G92" s="44"/>
      <c r="H92" s="44"/>
      <c r="I92" s="44"/>
      <c r="J92" s="44"/>
      <c r="K92" s="44"/>
      <c r="L92" s="44"/>
      <c r="M92" s="44"/>
    </row>
    <row r="93" spans="1:13" s="37" customFormat="1" x14ac:dyDescent="0.25">
      <c r="A93" s="43"/>
      <c r="B93" s="43"/>
      <c r="C93" s="59" t="s">
        <v>11</v>
      </c>
      <c r="D93" s="43" t="s">
        <v>10</v>
      </c>
      <c r="E93" s="58">
        <v>3.26</v>
      </c>
      <c r="F93" s="38">
        <f>E93*F92</f>
        <v>9.323599999999999</v>
      </c>
      <c r="G93" s="38"/>
      <c r="H93" s="38">
        <f>F93*G93</f>
        <v>0</v>
      </c>
      <c r="I93" s="38"/>
      <c r="J93" s="38">
        <f>F93*I93</f>
        <v>0</v>
      </c>
      <c r="K93" s="38"/>
      <c r="L93" s="38"/>
      <c r="M93" s="38">
        <f>H93+J93+L93</f>
        <v>0</v>
      </c>
    </row>
    <row r="94" spans="1:13" s="37" customFormat="1" x14ac:dyDescent="0.25">
      <c r="A94" s="43"/>
      <c r="B94" s="43"/>
      <c r="C94" s="59" t="s">
        <v>9</v>
      </c>
      <c r="D94" s="43" t="s">
        <v>8</v>
      </c>
      <c r="E94" s="58">
        <v>0.92</v>
      </c>
      <c r="F94" s="38">
        <f>E94*F92</f>
        <v>2.6312000000000002</v>
      </c>
      <c r="G94" s="38"/>
      <c r="H94" s="38"/>
      <c r="I94" s="38"/>
      <c r="J94" s="38"/>
      <c r="K94" s="38"/>
      <c r="L94" s="38">
        <f>K94*F94</f>
        <v>0</v>
      </c>
      <c r="M94" s="38">
        <f t="shared" ref="M94:M97" si="42">H94+J94+L94</f>
        <v>0</v>
      </c>
    </row>
    <row r="95" spans="1:13" s="37" customFormat="1" x14ac:dyDescent="0.25">
      <c r="A95" s="43"/>
      <c r="B95" s="43" t="s">
        <v>170</v>
      </c>
      <c r="C95" s="59" t="s">
        <v>140</v>
      </c>
      <c r="D95" s="43" t="s">
        <v>15</v>
      </c>
      <c r="E95" s="58">
        <v>0.11</v>
      </c>
      <c r="F95" s="38">
        <f>E95*F92</f>
        <v>0.31459999999999999</v>
      </c>
      <c r="G95" s="38"/>
      <c r="H95" s="38"/>
      <c r="I95" s="38"/>
      <c r="J95" s="38">
        <f>I95*F95</f>
        <v>0</v>
      </c>
      <c r="K95" s="38"/>
      <c r="L95" s="38">
        <f>K95*F95</f>
        <v>0</v>
      </c>
      <c r="M95" s="38">
        <f t="shared" si="42"/>
        <v>0</v>
      </c>
    </row>
    <row r="96" spans="1:13" s="37" customFormat="1" x14ac:dyDescent="0.25">
      <c r="A96" s="43"/>
      <c r="B96" s="43" t="s">
        <v>146</v>
      </c>
      <c r="C96" s="59" t="s">
        <v>171</v>
      </c>
      <c r="D96" s="43" t="s">
        <v>48</v>
      </c>
      <c r="E96" s="58">
        <v>66.040000000000006</v>
      </c>
      <c r="F96" s="38">
        <f>E96*F92</f>
        <v>188.87440000000001</v>
      </c>
      <c r="G96" s="38"/>
      <c r="H96" s="38"/>
      <c r="I96" s="38"/>
      <c r="J96" s="38">
        <f t="shared" ref="J96:J97" si="43">I96*F96</f>
        <v>0</v>
      </c>
      <c r="K96" s="38"/>
      <c r="L96" s="38">
        <f>K96*F96</f>
        <v>0</v>
      </c>
      <c r="M96" s="38">
        <f t="shared" si="42"/>
        <v>0</v>
      </c>
    </row>
    <row r="97" spans="1:13" s="37" customFormat="1" x14ac:dyDescent="0.25">
      <c r="A97" s="42"/>
      <c r="B97" s="43"/>
      <c r="C97" s="40" t="s">
        <v>13</v>
      </c>
      <c r="D97" s="43" t="s">
        <v>8</v>
      </c>
      <c r="E97" s="57">
        <v>0.16</v>
      </c>
      <c r="F97" s="38">
        <f>E97*F92</f>
        <v>0.45760000000000001</v>
      </c>
      <c r="G97" s="56"/>
      <c r="H97" s="38"/>
      <c r="I97" s="38"/>
      <c r="J97" s="38">
        <f t="shared" si="43"/>
        <v>0</v>
      </c>
      <c r="K97" s="38"/>
      <c r="L97" s="38">
        <f t="shared" ref="L97" si="44">K97*F97</f>
        <v>0</v>
      </c>
      <c r="M97" s="38">
        <f t="shared" si="42"/>
        <v>0</v>
      </c>
    </row>
    <row r="98" spans="1:13" s="37" customFormat="1" x14ac:dyDescent="0.25">
      <c r="A98" s="45">
        <v>6</v>
      </c>
      <c r="B98" s="77" t="s">
        <v>70</v>
      </c>
      <c r="C98" s="60" t="s">
        <v>71</v>
      </c>
      <c r="D98" s="45" t="s">
        <v>7</v>
      </c>
      <c r="E98" s="61"/>
      <c r="F98" s="44">
        <v>13.5</v>
      </c>
      <c r="G98" s="44"/>
      <c r="H98" s="44"/>
      <c r="I98" s="44"/>
      <c r="J98" s="44"/>
      <c r="K98" s="44"/>
      <c r="L98" s="44"/>
      <c r="M98" s="44"/>
    </row>
    <row r="99" spans="1:13" s="37" customFormat="1" x14ac:dyDescent="0.25">
      <c r="A99" s="43"/>
      <c r="B99" s="43"/>
      <c r="C99" s="59" t="s">
        <v>11</v>
      </c>
      <c r="D99" s="43" t="s">
        <v>10</v>
      </c>
      <c r="E99" s="58">
        <v>0.6</v>
      </c>
      <c r="F99" s="38">
        <f>E99*F98</f>
        <v>8.1</v>
      </c>
      <c r="G99" s="38"/>
      <c r="H99" s="38">
        <f>F99*G99</f>
        <v>0</v>
      </c>
      <c r="I99" s="38"/>
      <c r="J99" s="38">
        <f>F99*I99</f>
        <v>0</v>
      </c>
      <c r="K99" s="38"/>
      <c r="L99" s="38"/>
      <c r="M99" s="38">
        <f>H99+J99+L99</f>
        <v>0</v>
      </c>
    </row>
    <row r="100" spans="1:13" s="37" customFormat="1" x14ac:dyDescent="0.25">
      <c r="A100" s="43"/>
      <c r="B100" s="43"/>
      <c r="C100" s="59" t="s">
        <v>9</v>
      </c>
      <c r="D100" s="43" t="s">
        <v>8</v>
      </c>
      <c r="E100" s="58">
        <v>1.6000000000000001E-3</v>
      </c>
      <c r="F100" s="38">
        <f>E100*F98</f>
        <v>2.1600000000000001E-2</v>
      </c>
      <c r="G100" s="38"/>
      <c r="H100" s="38"/>
      <c r="I100" s="38"/>
      <c r="J100" s="38"/>
      <c r="K100" s="38"/>
      <c r="L100" s="38">
        <f>K100*F100</f>
        <v>0</v>
      </c>
      <c r="M100" s="38">
        <f>H100+J100+L100</f>
        <v>0</v>
      </c>
    </row>
    <row r="101" spans="1:13" s="37" customFormat="1" x14ac:dyDescent="0.25">
      <c r="A101" s="45">
        <v>7</v>
      </c>
      <c r="B101" s="77" t="s">
        <v>54</v>
      </c>
      <c r="C101" s="60" t="s">
        <v>68</v>
      </c>
      <c r="D101" s="45" t="s">
        <v>7</v>
      </c>
      <c r="E101" s="61"/>
      <c r="F101" s="44">
        <v>33.5</v>
      </c>
      <c r="G101" s="44"/>
      <c r="H101" s="44"/>
      <c r="I101" s="44"/>
      <c r="J101" s="44"/>
      <c r="K101" s="44"/>
      <c r="L101" s="44"/>
      <c r="M101" s="44"/>
    </row>
    <row r="102" spans="1:13" s="37" customFormat="1" x14ac:dyDescent="0.25">
      <c r="A102" s="43"/>
      <c r="B102" s="43"/>
      <c r="C102" s="59" t="s">
        <v>11</v>
      </c>
      <c r="D102" s="43" t="s">
        <v>10</v>
      </c>
      <c r="E102" s="58">
        <v>1.01</v>
      </c>
      <c r="F102" s="38">
        <f>E102*F101</f>
        <v>33.835000000000001</v>
      </c>
      <c r="G102" s="38"/>
      <c r="H102" s="38">
        <f>F102*G102</f>
        <v>0</v>
      </c>
      <c r="I102" s="38"/>
      <c r="J102" s="38">
        <f>F102*I102</f>
        <v>0</v>
      </c>
      <c r="K102" s="38"/>
      <c r="L102" s="38"/>
      <c r="M102" s="38">
        <f>H102+J102+L102</f>
        <v>0</v>
      </c>
    </row>
    <row r="103" spans="1:13" s="37" customFormat="1" x14ac:dyDescent="0.25">
      <c r="A103" s="43"/>
      <c r="B103" s="43" t="s">
        <v>72</v>
      </c>
      <c r="C103" s="59" t="s">
        <v>55</v>
      </c>
      <c r="D103" s="43" t="s">
        <v>51</v>
      </c>
      <c r="E103" s="58">
        <v>0.41</v>
      </c>
      <c r="F103" s="38">
        <f>E103*F101</f>
        <v>13.734999999999999</v>
      </c>
      <c r="G103" s="38"/>
      <c r="H103" s="38"/>
      <c r="I103" s="38"/>
      <c r="J103" s="38"/>
      <c r="K103" s="38"/>
      <c r="L103" s="38">
        <f>K103*F103</f>
        <v>0</v>
      </c>
      <c r="M103" s="38">
        <f t="shared" ref="M103:M107" si="45">H103+J103+L103</f>
        <v>0</v>
      </c>
    </row>
    <row r="104" spans="1:13" s="37" customFormat="1" x14ac:dyDescent="0.25">
      <c r="A104" s="43"/>
      <c r="B104" s="43"/>
      <c r="C104" s="59" t="s">
        <v>9</v>
      </c>
      <c r="D104" s="43" t="s">
        <v>8</v>
      </c>
      <c r="E104" s="58">
        <v>2.7E-2</v>
      </c>
      <c r="F104" s="38">
        <f>E104*F101</f>
        <v>0.90449999999999997</v>
      </c>
      <c r="G104" s="38"/>
      <c r="H104" s="38"/>
      <c r="I104" s="38"/>
      <c r="J104" s="38"/>
      <c r="K104" s="38"/>
      <c r="L104" s="38">
        <f>K104*F104</f>
        <v>0</v>
      </c>
      <c r="M104" s="38">
        <f t="shared" si="45"/>
        <v>0</v>
      </c>
    </row>
    <row r="105" spans="1:13" s="37" customFormat="1" x14ac:dyDescent="0.25">
      <c r="A105" s="43"/>
      <c r="B105" s="43" t="s">
        <v>53</v>
      </c>
      <c r="C105" s="59" t="s">
        <v>52</v>
      </c>
      <c r="D105" s="43" t="s">
        <v>15</v>
      </c>
      <c r="E105" s="58">
        <v>3.3000000000000002E-2</v>
      </c>
      <c r="F105" s="38">
        <f>E105*F101</f>
        <v>1.1055000000000001</v>
      </c>
      <c r="G105" s="38"/>
      <c r="H105" s="38"/>
      <c r="I105" s="38"/>
      <c r="J105" s="38">
        <f>I105*F105</f>
        <v>0</v>
      </c>
      <c r="K105" s="38"/>
      <c r="L105" s="38">
        <f t="shared" ref="L105" si="46">K105*F105</f>
        <v>0</v>
      </c>
      <c r="M105" s="38">
        <f t="shared" si="45"/>
        <v>0</v>
      </c>
    </row>
    <row r="106" spans="1:13" s="37" customFormat="1" x14ac:dyDescent="0.25">
      <c r="A106" s="42"/>
      <c r="B106" s="43" t="s">
        <v>73</v>
      </c>
      <c r="C106" s="40" t="s">
        <v>56</v>
      </c>
      <c r="D106" s="43" t="s">
        <v>7</v>
      </c>
      <c r="E106" s="57">
        <v>5.28E-2</v>
      </c>
      <c r="F106" s="38">
        <f>E106*F101</f>
        <v>1.7687999999999999</v>
      </c>
      <c r="G106" s="56"/>
      <c r="H106" s="38"/>
      <c r="I106" s="38"/>
      <c r="J106" s="38">
        <f t="shared" ref="J106:J107" si="47">I106*F106</f>
        <v>0</v>
      </c>
      <c r="K106" s="38"/>
      <c r="L106" s="38"/>
      <c r="M106" s="38">
        <f t="shared" si="45"/>
        <v>0</v>
      </c>
    </row>
    <row r="107" spans="1:13" s="37" customFormat="1" x14ac:dyDescent="0.25">
      <c r="A107" s="42"/>
      <c r="B107" s="43"/>
      <c r="C107" s="40" t="s">
        <v>13</v>
      </c>
      <c r="D107" s="43" t="s">
        <v>8</v>
      </c>
      <c r="E107" s="57">
        <v>3.0000000000000001E-3</v>
      </c>
      <c r="F107" s="38">
        <f>E107*F101</f>
        <v>0.10050000000000001</v>
      </c>
      <c r="G107" s="56"/>
      <c r="H107" s="38"/>
      <c r="I107" s="38"/>
      <c r="J107" s="38">
        <f t="shared" si="47"/>
        <v>0</v>
      </c>
      <c r="K107" s="38"/>
      <c r="L107" s="38">
        <f t="shared" ref="L107" si="48">K107*F107</f>
        <v>0</v>
      </c>
      <c r="M107" s="38">
        <f t="shared" si="45"/>
        <v>0</v>
      </c>
    </row>
    <row r="108" spans="1:13" s="37" customFormat="1" ht="27" x14ac:dyDescent="0.25">
      <c r="A108" s="45">
        <v>8</v>
      </c>
      <c r="B108" s="77" t="s">
        <v>138</v>
      </c>
      <c r="C108" s="60" t="s">
        <v>139</v>
      </c>
      <c r="D108" s="45" t="s">
        <v>7</v>
      </c>
      <c r="E108" s="61"/>
      <c r="F108" s="44">
        <v>6</v>
      </c>
      <c r="G108" s="44"/>
      <c r="H108" s="44"/>
      <c r="I108" s="44"/>
      <c r="J108" s="44"/>
      <c r="K108" s="44"/>
      <c r="L108" s="44"/>
      <c r="M108" s="44"/>
    </row>
    <row r="109" spans="1:13" s="37" customFormat="1" x14ac:dyDescent="0.25">
      <c r="A109" s="43"/>
      <c r="B109" s="43" t="s">
        <v>12</v>
      </c>
      <c r="C109" s="59" t="s">
        <v>11</v>
      </c>
      <c r="D109" s="43" t="s">
        <v>10</v>
      </c>
      <c r="E109" s="58">
        <v>0.6</v>
      </c>
      <c r="F109" s="38">
        <f>E109*F108</f>
        <v>3.5999999999999996</v>
      </c>
      <c r="G109" s="38"/>
      <c r="H109" s="38">
        <f>F109*G109</f>
        <v>0</v>
      </c>
      <c r="I109" s="38"/>
      <c r="J109" s="38">
        <f>F109*I109</f>
        <v>0</v>
      </c>
      <c r="K109" s="38"/>
      <c r="L109" s="38"/>
      <c r="M109" s="38">
        <f>H109+J109+L109</f>
        <v>0</v>
      </c>
    </row>
    <row r="110" spans="1:13" s="37" customFormat="1" x14ac:dyDescent="0.25">
      <c r="A110" s="43"/>
      <c r="B110" s="43"/>
      <c r="C110" s="59" t="s">
        <v>9</v>
      </c>
      <c r="D110" s="43" t="s">
        <v>8</v>
      </c>
      <c r="E110" s="58">
        <v>1.41E-2</v>
      </c>
      <c r="F110" s="38">
        <f>E110*F108</f>
        <v>8.4599999999999995E-2</v>
      </c>
      <c r="G110" s="38"/>
      <c r="H110" s="38"/>
      <c r="I110" s="38"/>
      <c r="J110" s="38"/>
      <c r="K110" s="38"/>
      <c r="L110" s="38">
        <f>K110*F110</f>
        <v>0</v>
      </c>
      <c r="M110" s="38">
        <f t="shared" ref="M110:M112" si="49">H110+J110+L110</f>
        <v>0</v>
      </c>
    </row>
    <row r="111" spans="1:13" s="37" customFormat="1" x14ac:dyDescent="0.25">
      <c r="A111" s="43"/>
      <c r="B111" s="43" t="s">
        <v>53</v>
      </c>
      <c r="C111" s="59" t="s">
        <v>140</v>
      </c>
      <c r="D111" s="43" t="s">
        <v>15</v>
      </c>
      <c r="E111" s="58">
        <v>4.2999999999999997E-2</v>
      </c>
      <c r="F111" s="38">
        <f>E111*F108</f>
        <v>0.25800000000000001</v>
      </c>
      <c r="G111" s="38"/>
      <c r="H111" s="38"/>
      <c r="I111" s="38"/>
      <c r="J111" s="38">
        <f>I111*F111</f>
        <v>0</v>
      </c>
      <c r="K111" s="38"/>
      <c r="L111" s="38">
        <f t="shared" ref="L111:L112" si="50">K111*F111</f>
        <v>0</v>
      </c>
      <c r="M111" s="38">
        <f t="shared" si="49"/>
        <v>0</v>
      </c>
    </row>
    <row r="112" spans="1:13" s="37" customFormat="1" x14ac:dyDescent="0.25">
      <c r="A112" s="42"/>
      <c r="B112" s="43"/>
      <c r="C112" s="40" t="s">
        <v>13</v>
      </c>
      <c r="D112" s="43" t="s">
        <v>8</v>
      </c>
      <c r="E112" s="57">
        <v>6.3E-2</v>
      </c>
      <c r="F112" s="38">
        <f>E112*F108</f>
        <v>0.378</v>
      </c>
      <c r="G112" s="56"/>
      <c r="H112" s="38"/>
      <c r="I112" s="38"/>
      <c r="J112" s="38">
        <f t="shared" ref="J112" si="51">I112*F112</f>
        <v>0</v>
      </c>
      <c r="K112" s="38"/>
      <c r="L112" s="38">
        <f t="shared" si="50"/>
        <v>0</v>
      </c>
      <c r="M112" s="38">
        <f t="shared" si="49"/>
        <v>0</v>
      </c>
    </row>
    <row r="113" spans="1:13" s="37" customFormat="1" x14ac:dyDescent="0.25">
      <c r="A113" s="45">
        <v>9</v>
      </c>
      <c r="B113" s="77" t="s">
        <v>92</v>
      </c>
      <c r="C113" s="60" t="s">
        <v>76</v>
      </c>
      <c r="D113" s="45" t="s">
        <v>7</v>
      </c>
      <c r="E113" s="61"/>
      <c r="F113" s="44">
        <v>6</v>
      </c>
      <c r="G113" s="44"/>
      <c r="H113" s="44"/>
      <c r="I113" s="44"/>
      <c r="J113" s="44"/>
      <c r="K113" s="44"/>
      <c r="L113" s="44"/>
      <c r="M113" s="44"/>
    </row>
    <row r="114" spans="1:13" s="37" customFormat="1" x14ac:dyDescent="0.25">
      <c r="A114" s="43"/>
      <c r="B114" s="43"/>
      <c r="C114" s="59" t="s">
        <v>11</v>
      </c>
      <c r="D114" s="43" t="s">
        <v>10</v>
      </c>
      <c r="E114" s="58">
        <v>1.6</v>
      </c>
      <c r="F114" s="38">
        <f>E114*F113</f>
        <v>9.6000000000000014</v>
      </c>
      <c r="G114" s="38"/>
      <c r="H114" s="38">
        <f>F114*G114</f>
        <v>0</v>
      </c>
      <c r="I114" s="38"/>
      <c r="J114" s="38">
        <f>F114*I114</f>
        <v>0</v>
      </c>
      <c r="K114" s="38"/>
      <c r="L114" s="38"/>
      <c r="M114" s="38">
        <f>H114+J114+L114</f>
        <v>0</v>
      </c>
    </row>
    <row r="115" spans="1:13" s="37" customFormat="1" x14ac:dyDescent="0.25">
      <c r="A115" s="43"/>
      <c r="B115" s="43"/>
      <c r="C115" s="59" t="s">
        <v>9</v>
      </c>
      <c r="D115" s="43" t="s">
        <v>8</v>
      </c>
      <c r="E115" s="58">
        <v>4.4999999999999998E-2</v>
      </c>
      <c r="F115" s="38">
        <f>E115*F113</f>
        <v>0.27</v>
      </c>
      <c r="G115" s="38"/>
      <c r="H115" s="38"/>
      <c r="I115" s="38"/>
      <c r="J115" s="38"/>
      <c r="K115" s="38"/>
      <c r="L115" s="38">
        <f>K115*F115</f>
        <v>0</v>
      </c>
      <c r="M115" s="38">
        <f t="shared" ref="M115:M118" si="52">H115+J115+L115</f>
        <v>0</v>
      </c>
    </row>
    <row r="116" spans="1:13" s="37" customFormat="1" x14ac:dyDescent="0.25">
      <c r="A116" s="43"/>
      <c r="B116" s="43" t="s">
        <v>77</v>
      </c>
      <c r="C116" s="59" t="s">
        <v>78</v>
      </c>
      <c r="D116" s="43" t="s">
        <v>7</v>
      </c>
      <c r="E116" s="58">
        <v>1.03</v>
      </c>
      <c r="F116" s="38">
        <f>E116*F113</f>
        <v>6.18</v>
      </c>
      <c r="G116" s="38"/>
      <c r="H116" s="38"/>
      <c r="I116" s="38"/>
      <c r="J116" s="38">
        <f>I116*F116</f>
        <v>0</v>
      </c>
      <c r="K116" s="38"/>
      <c r="L116" s="38">
        <f t="shared" ref="L116" si="53">K116*F116</f>
        <v>0</v>
      </c>
      <c r="M116" s="38">
        <f t="shared" si="52"/>
        <v>0</v>
      </c>
    </row>
    <row r="117" spans="1:13" s="37" customFormat="1" x14ac:dyDescent="0.25">
      <c r="A117" s="42"/>
      <c r="B117" s="43" t="s">
        <v>79</v>
      </c>
      <c r="C117" s="40" t="s">
        <v>80</v>
      </c>
      <c r="D117" s="43" t="s">
        <v>14</v>
      </c>
      <c r="E117" s="57">
        <v>5</v>
      </c>
      <c r="F117" s="38">
        <f>E117*F113</f>
        <v>30</v>
      </c>
      <c r="G117" s="56"/>
      <c r="H117" s="38"/>
      <c r="I117" s="38"/>
      <c r="J117" s="38">
        <f t="shared" ref="J117:J118" si="54">I117*F117</f>
        <v>0</v>
      </c>
      <c r="K117" s="38"/>
      <c r="L117" s="38"/>
      <c r="M117" s="38">
        <f t="shared" si="52"/>
        <v>0</v>
      </c>
    </row>
    <row r="118" spans="1:13" s="37" customFormat="1" x14ac:dyDescent="0.25">
      <c r="A118" s="42"/>
      <c r="B118" s="43"/>
      <c r="C118" s="40" t="s">
        <v>13</v>
      </c>
      <c r="D118" s="43" t="s">
        <v>8</v>
      </c>
      <c r="E118" s="57">
        <v>0.182</v>
      </c>
      <c r="F118" s="38">
        <f>E118*F113</f>
        <v>1.0920000000000001</v>
      </c>
      <c r="G118" s="56"/>
      <c r="H118" s="38"/>
      <c r="I118" s="38"/>
      <c r="J118" s="38">
        <f t="shared" si="54"/>
        <v>0</v>
      </c>
      <c r="K118" s="38"/>
      <c r="L118" s="38">
        <f t="shared" ref="L118" si="55">K118*F118</f>
        <v>0</v>
      </c>
      <c r="M118" s="38">
        <f t="shared" si="52"/>
        <v>0</v>
      </c>
    </row>
    <row r="119" spans="1:13" s="37" customFormat="1" x14ac:dyDescent="0.25">
      <c r="A119" s="45">
        <v>10</v>
      </c>
      <c r="B119" s="77" t="s">
        <v>84</v>
      </c>
      <c r="C119" s="60" t="s">
        <v>85</v>
      </c>
      <c r="D119" s="45" t="s">
        <v>16</v>
      </c>
      <c r="E119" s="61"/>
      <c r="F119" s="44">
        <v>9</v>
      </c>
      <c r="G119" s="44"/>
      <c r="H119" s="44"/>
      <c r="I119" s="44"/>
      <c r="J119" s="44"/>
      <c r="K119" s="44"/>
      <c r="L119" s="44"/>
      <c r="M119" s="44"/>
    </row>
    <row r="120" spans="1:13" s="37" customFormat="1" x14ac:dyDescent="0.25">
      <c r="A120" s="43"/>
      <c r="B120" s="43"/>
      <c r="C120" s="59" t="s">
        <v>11</v>
      </c>
      <c r="D120" s="43" t="s">
        <v>10</v>
      </c>
      <c r="E120" s="58">
        <v>0.48</v>
      </c>
      <c r="F120" s="38">
        <f>E120*F119</f>
        <v>4.32</v>
      </c>
      <c r="G120" s="38"/>
      <c r="H120" s="38">
        <f>F120*G120</f>
        <v>0</v>
      </c>
      <c r="I120" s="38"/>
      <c r="J120" s="38">
        <f>F120*I120</f>
        <v>0</v>
      </c>
      <c r="K120" s="38"/>
      <c r="L120" s="38"/>
      <c r="M120" s="38">
        <f>H120+J120+L120</f>
        <v>0</v>
      </c>
    </row>
    <row r="121" spans="1:13" s="37" customFormat="1" x14ac:dyDescent="0.25">
      <c r="A121" s="43"/>
      <c r="B121" s="43"/>
      <c r="C121" s="59" t="s">
        <v>9</v>
      </c>
      <c r="D121" s="43" t="s">
        <v>8</v>
      </c>
      <c r="E121" s="58">
        <v>1.1599999999999999E-2</v>
      </c>
      <c r="F121" s="38">
        <f>E121*F119</f>
        <v>0.10439999999999999</v>
      </c>
      <c r="G121" s="38"/>
      <c r="H121" s="38"/>
      <c r="I121" s="38"/>
      <c r="J121" s="38"/>
      <c r="K121" s="38"/>
      <c r="L121" s="38">
        <f>K121*F121</f>
        <v>0</v>
      </c>
      <c r="M121" s="38">
        <f t="shared" ref="M121:M124" si="56">H121+J121+L121</f>
        <v>0</v>
      </c>
    </row>
    <row r="122" spans="1:13" s="37" customFormat="1" x14ac:dyDescent="0.25">
      <c r="A122" s="43"/>
      <c r="B122" s="43" t="s">
        <v>77</v>
      </c>
      <c r="C122" s="59" t="s">
        <v>78</v>
      </c>
      <c r="D122" s="43" t="s">
        <v>7</v>
      </c>
      <c r="E122" s="58">
        <v>0.157</v>
      </c>
      <c r="F122" s="38">
        <f>E122*F119</f>
        <v>1.413</v>
      </c>
      <c r="G122" s="38"/>
      <c r="H122" s="38"/>
      <c r="I122" s="38"/>
      <c r="J122" s="38">
        <f>I122*F122</f>
        <v>0</v>
      </c>
      <c r="K122" s="38"/>
      <c r="L122" s="38">
        <f t="shared" ref="L122" si="57">K122*F122</f>
        <v>0</v>
      </c>
      <c r="M122" s="38">
        <f t="shared" si="56"/>
        <v>0</v>
      </c>
    </row>
    <row r="123" spans="1:13" s="37" customFormat="1" x14ac:dyDescent="0.25">
      <c r="A123" s="42"/>
      <c r="B123" s="43" t="s">
        <v>79</v>
      </c>
      <c r="C123" s="40" t="s">
        <v>80</v>
      </c>
      <c r="D123" s="43" t="s">
        <v>14</v>
      </c>
      <c r="E123" s="57">
        <v>0.78500000000000003</v>
      </c>
      <c r="F123" s="38">
        <f>E123*F119</f>
        <v>7.0650000000000004</v>
      </c>
      <c r="G123" s="56"/>
      <c r="H123" s="38"/>
      <c r="I123" s="38"/>
      <c r="J123" s="38">
        <f t="shared" ref="J123:J124" si="58">I123*F123</f>
        <v>0</v>
      </c>
      <c r="K123" s="38"/>
      <c r="L123" s="38"/>
      <c r="M123" s="38">
        <f t="shared" si="56"/>
        <v>0</v>
      </c>
    </row>
    <row r="124" spans="1:13" s="37" customFormat="1" x14ac:dyDescent="0.25">
      <c r="A124" s="42"/>
      <c r="B124" s="43"/>
      <c r="C124" s="40" t="s">
        <v>13</v>
      </c>
      <c r="D124" s="43" t="s">
        <v>8</v>
      </c>
      <c r="E124" s="57">
        <v>0.11</v>
      </c>
      <c r="F124" s="38">
        <f>E124*F119</f>
        <v>0.99</v>
      </c>
      <c r="G124" s="56"/>
      <c r="H124" s="38"/>
      <c r="I124" s="38"/>
      <c r="J124" s="38">
        <f t="shared" si="58"/>
        <v>0</v>
      </c>
      <c r="K124" s="38"/>
      <c r="L124" s="38">
        <f t="shared" ref="L124" si="59">K124*F124</f>
        <v>0</v>
      </c>
      <c r="M124" s="38">
        <f t="shared" si="56"/>
        <v>0</v>
      </c>
    </row>
    <row r="125" spans="1:13" s="37" customFormat="1" ht="27" x14ac:dyDescent="0.25">
      <c r="A125" s="45">
        <v>11</v>
      </c>
      <c r="B125" s="77" t="s">
        <v>81</v>
      </c>
      <c r="C125" s="60" t="s">
        <v>82</v>
      </c>
      <c r="D125" s="45" t="s">
        <v>7</v>
      </c>
      <c r="E125" s="61"/>
      <c r="F125" s="44">
        <v>13.5</v>
      </c>
      <c r="G125" s="44"/>
      <c r="H125" s="44"/>
      <c r="I125" s="44"/>
      <c r="J125" s="44"/>
      <c r="K125" s="44"/>
      <c r="L125" s="44"/>
      <c r="M125" s="44"/>
    </row>
    <row r="126" spans="1:13" s="37" customFormat="1" x14ac:dyDescent="0.25">
      <c r="A126" s="43"/>
      <c r="B126" s="43"/>
      <c r="C126" s="59" t="s">
        <v>11</v>
      </c>
      <c r="D126" s="43" t="s">
        <v>10</v>
      </c>
      <c r="E126" s="58">
        <v>1.7</v>
      </c>
      <c r="F126" s="38">
        <f>E126*F125</f>
        <v>22.95</v>
      </c>
      <c r="G126" s="38"/>
      <c r="H126" s="38">
        <f>F126*G126</f>
        <v>0</v>
      </c>
      <c r="I126" s="38"/>
      <c r="J126" s="38">
        <f>F126*I126</f>
        <v>0</v>
      </c>
      <c r="K126" s="38"/>
      <c r="L126" s="38"/>
      <c r="M126" s="38">
        <f>H126+J126+L126</f>
        <v>0</v>
      </c>
    </row>
    <row r="127" spans="1:13" s="37" customFormat="1" x14ac:dyDescent="0.25">
      <c r="A127" s="43"/>
      <c r="B127" s="43"/>
      <c r="C127" s="59" t="s">
        <v>9</v>
      </c>
      <c r="D127" s="43" t="s">
        <v>8</v>
      </c>
      <c r="E127" s="58">
        <v>0.02</v>
      </c>
      <c r="F127" s="38">
        <f>E127*F125</f>
        <v>0.27</v>
      </c>
      <c r="G127" s="38"/>
      <c r="H127" s="38"/>
      <c r="I127" s="38"/>
      <c r="J127" s="38"/>
      <c r="K127" s="38"/>
      <c r="L127" s="38">
        <f>K127*F127</f>
        <v>0</v>
      </c>
      <c r="M127" s="38">
        <f t="shared" ref="M127:M130" si="60">H127+J127+L127</f>
        <v>0</v>
      </c>
    </row>
    <row r="128" spans="1:13" s="37" customFormat="1" x14ac:dyDescent="0.25">
      <c r="A128" s="43"/>
      <c r="B128" s="43" t="s">
        <v>172</v>
      </c>
      <c r="C128" s="59" t="s">
        <v>83</v>
      </c>
      <c r="D128" s="43" t="s">
        <v>7</v>
      </c>
      <c r="E128" s="58">
        <v>1.03</v>
      </c>
      <c r="F128" s="38">
        <f>E128*F125</f>
        <v>13.905000000000001</v>
      </c>
      <c r="G128" s="38"/>
      <c r="H128" s="38"/>
      <c r="I128" s="38"/>
      <c r="J128" s="38">
        <f>I128*F128</f>
        <v>0</v>
      </c>
      <c r="K128" s="38"/>
      <c r="L128" s="38">
        <f t="shared" ref="L128" si="61">K128*F128</f>
        <v>0</v>
      </c>
      <c r="M128" s="38">
        <f t="shared" si="60"/>
        <v>0</v>
      </c>
    </row>
    <row r="129" spans="1:13" s="37" customFormat="1" x14ac:dyDescent="0.25">
      <c r="A129" s="42"/>
      <c r="B129" s="43" t="s">
        <v>79</v>
      </c>
      <c r="C129" s="40" t="s">
        <v>80</v>
      </c>
      <c r="D129" s="43" t="s">
        <v>14</v>
      </c>
      <c r="E129" s="57">
        <v>5</v>
      </c>
      <c r="F129" s="38">
        <f>E129*F125</f>
        <v>67.5</v>
      </c>
      <c r="G129" s="56"/>
      <c r="H129" s="38"/>
      <c r="I129" s="38"/>
      <c r="J129" s="38">
        <f t="shared" ref="J129:J130" si="62">I129*F129</f>
        <v>0</v>
      </c>
      <c r="K129" s="38"/>
      <c r="L129" s="38"/>
      <c r="M129" s="38">
        <f t="shared" si="60"/>
        <v>0</v>
      </c>
    </row>
    <row r="130" spans="1:13" s="37" customFormat="1" x14ac:dyDescent="0.25">
      <c r="A130" s="42"/>
      <c r="B130" s="43"/>
      <c r="C130" s="40" t="s">
        <v>13</v>
      </c>
      <c r="D130" s="43" t="s">
        <v>8</v>
      </c>
      <c r="E130" s="57">
        <v>7.0000000000000007E-2</v>
      </c>
      <c r="F130" s="38">
        <f>E130*F125</f>
        <v>0.94500000000000006</v>
      </c>
      <c r="G130" s="56"/>
      <c r="H130" s="38"/>
      <c r="I130" s="38"/>
      <c r="J130" s="38">
        <f t="shared" si="62"/>
        <v>0</v>
      </c>
      <c r="K130" s="38"/>
      <c r="L130" s="38">
        <f t="shared" ref="L130" si="63">K130*F130</f>
        <v>0</v>
      </c>
      <c r="M130" s="38">
        <f t="shared" si="60"/>
        <v>0</v>
      </c>
    </row>
    <row r="131" spans="1:13" s="37" customFormat="1" ht="40.5" x14ac:dyDescent="0.25">
      <c r="A131" s="48">
        <v>12</v>
      </c>
      <c r="B131" s="47" t="s">
        <v>57</v>
      </c>
      <c r="C131" s="46" t="s">
        <v>86</v>
      </c>
      <c r="D131" s="45" t="s">
        <v>7</v>
      </c>
      <c r="E131" s="79"/>
      <c r="F131" s="44">
        <v>13.5</v>
      </c>
      <c r="G131" s="44"/>
      <c r="H131" s="44"/>
      <c r="I131" s="44"/>
      <c r="J131" s="44"/>
      <c r="K131" s="44"/>
      <c r="L131" s="44"/>
      <c r="M131" s="44"/>
    </row>
    <row r="132" spans="1:13" s="37" customFormat="1" x14ac:dyDescent="0.25">
      <c r="A132" s="42"/>
      <c r="B132" s="80"/>
      <c r="C132" s="40" t="s">
        <v>11</v>
      </c>
      <c r="D132" s="39" t="s">
        <v>50</v>
      </c>
      <c r="E132" s="81">
        <v>0.65800000000000003</v>
      </c>
      <c r="F132" s="38">
        <f>F131*E132</f>
        <v>8.8830000000000009</v>
      </c>
      <c r="G132" s="38"/>
      <c r="H132" s="38">
        <f>F132*G132</f>
        <v>0</v>
      </c>
      <c r="I132" s="38"/>
      <c r="J132" s="38">
        <f>F132*I132</f>
        <v>0</v>
      </c>
      <c r="K132" s="38"/>
      <c r="L132" s="38"/>
      <c r="M132" s="38">
        <f>H132+J132+L132</f>
        <v>0</v>
      </c>
    </row>
    <row r="133" spans="1:13" s="37" customFormat="1" x14ac:dyDescent="0.25">
      <c r="A133" s="42"/>
      <c r="B133" s="41"/>
      <c r="C133" s="40" t="s">
        <v>9</v>
      </c>
      <c r="D133" s="43" t="s">
        <v>8</v>
      </c>
      <c r="E133" s="81">
        <v>0.01</v>
      </c>
      <c r="F133" s="38">
        <f>F131*E133</f>
        <v>0.13500000000000001</v>
      </c>
      <c r="G133" s="38"/>
      <c r="H133" s="38">
        <f>F133*G133</f>
        <v>0</v>
      </c>
      <c r="I133" s="38"/>
      <c r="J133" s="38">
        <f>F133*I133</f>
        <v>0</v>
      </c>
      <c r="K133" s="38"/>
      <c r="L133" s="38">
        <f>K133*F133</f>
        <v>0</v>
      </c>
      <c r="M133" s="38">
        <f t="shared" ref="M133:M136" si="64">H133+J133+L133</f>
        <v>0</v>
      </c>
    </row>
    <row r="134" spans="1:13" s="37" customFormat="1" x14ac:dyDescent="0.25">
      <c r="A134" s="42"/>
      <c r="B134" s="41" t="s">
        <v>87</v>
      </c>
      <c r="C134" s="40" t="s">
        <v>88</v>
      </c>
      <c r="D134" s="43" t="s">
        <v>14</v>
      </c>
      <c r="E134" s="81">
        <v>0.63</v>
      </c>
      <c r="F134" s="38">
        <f>E134*F131</f>
        <v>8.5050000000000008</v>
      </c>
      <c r="G134" s="38"/>
      <c r="H134" s="38"/>
      <c r="I134" s="38"/>
      <c r="J134" s="38">
        <f t="shared" ref="J134:J136" si="65">F134*I134</f>
        <v>0</v>
      </c>
      <c r="K134" s="38"/>
      <c r="L134" s="38">
        <f t="shared" ref="L134:L136" si="66">K134*F134</f>
        <v>0</v>
      </c>
      <c r="M134" s="38">
        <f t="shared" si="64"/>
        <v>0</v>
      </c>
    </row>
    <row r="135" spans="1:13" s="37" customFormat="1" x14ac:dyDescent="0.25">
      <c r="A135" s="42"/>
      <c r="B135" s="41" t="s">
        <v>89</v>
      </c>
      <c r="C135" s="40" t="s">
        <v>58</v>
      </c>
      <c r="D135" s="43" t="s">
        <v>14</v>
      </c>
      <c r="E135" s="57">
        <v>0.79</v>
      </c>
      <c r="F135" s="38">
        <f>E135*F131</f>
        <v>10.665000000000001</v>
      </c>
      <c r="G135" s="56"/>
      <c r="H135" s="38"/>
      <c r="I135" s="38"/>
      <c r="J135" s="38">
        <f t="shared" si="65"/>
        <v>0</v>
      </c>
      <c r="K135" s="38"/>
      <c r="L135" s="38">
        <f t="shared" si="66"/>
        <v>0</v>
      </c>
      <c r="M135" s="38">
        <f t="shared" si="64"/>
        <v>0</v>
      </c>
    </row>
    <row r="136" spans="1:13" s="37" customFormat="1" x14ac:dyDescent="0.25">
      <c r="A136" s="42"/>
      <c r="B136" s="41"/>
      <c r="C136" s="40" t="s">
        <v>13</v>
      </c>
      <c r="D136" s="43" t="s">
        <v>8</v>
      </c>
      <c r="E136" s="57">
        <v>1.6E-2</v>
      </c>
      <c r="F136" s="38">
        <f>E136*F131</f>
        <v>0.216</v>
      </c>
      <c r="G136" s="56"/>
      <c r="H136" s="38"/>
      <c r="I136" s="38"/>
      <c r="J136" s="38">
        <f t="shared" si="65"/>
        <v>0</v>
      </c>
      <c r="K136" s="38"/>
      <c r="L136" s="38">
        <f t="shared" si="66"/>
        <v>0</v>
      </c>
      <c r="M136" s="38">
        <f t="shared" si="64"/>
        <v>0</v>
      </c>
    </row>
    <row r="137" spans="1:13" s="37" customFormat="1" ht="40.5" x14ac:dyDescent="0.25">
      <c r="A137" s="48">
        <v>13</v>
      </c>
      <c r="B137" s="47" t="s">
        <v>154</v>
      </c>
      <c r="C137" s="46" t="s">
        <v>155</v>
      </c>
      <c r="D137" s="45" t="s">
        <v>7</v>
      </c>
      <c r="E137" s="79"/>
      <c r="F137" s="44">
        <v>6</v>
      </c>
      <c r="G137" s="44"/>
      <c r="H137" s="44"/>
      <c r="I137" s="44"/>
      <c r="J137" s="44"/>
      <c r="K137" s="44"/>
      <c r="L137" s="44"/>
      <c r="M137" s="44"/>
    </row>
    <row r="138" spans="1:13" s="37" customFormat="1" x14ac:dyDescent="0.25">
      <c r="A138" s="42"/>
      <c r="B138" s="80"/>
      <c r="C138" s="40" t="s">
        <v>11</v>
      </c>
      <c r="D138" s="39" t="s">
        <v>50</v>
      </c>
      <c r="E138" s="81">
        <v>0.85599999999999998</v>
      </c>
      <c r="F138" s="38">
        <f>F137*E138</f>
        <v>5.1360000000000001</v>
      </c>
      <c r="G138" s="38"/>
      <c r="H138" s="38">
        <f>F138*G138</f>
        <v>0</v>
      </c>
      <c r="I138" s="38"/>
      <c r="J138" s="38">
        <f>F138*I138</f>
        <v>0</v>
      </c>
      <c r="K138" s="38"/>
      <c r="L138" s="38"/>
      <c r="M138" s="38">
        <f>H138+J138+L138</f>
        <v>0</v>
      </c>
    </row>
    <row r="139" spans="1:13" s="37" customFormat="1" x14ac:dyDescent="0.25">
      <c r="A139" s="42"/>
      <c r="B139" s="41" t="s">
        <v>173</v>
      </c>
      <c r="C139" s="40" t="s">
        <v>157</v>
      </c>
      <c r="D139" s="43" t="s">
        <v>14</v>
      </c>
      <c r="E139" s="81">
        <v>1.2E-2</v>
      </c>
      <c r="F139" s="38">
        <f>E139*F137</f>
        <v>7.2000000000000008E-2</v>
      </c>
      <c r="G139" s="38"/>
      <c r="H139" s="38"/>
      <c r="I139" s="38"/>
      <c r="J139" s="38">
        <f t="shared" ref="J139:J141" si="67">F139*I139</f>
        <v>0</v>
      </c>
      <c r="K139" s="38"/>
      <c r="L139" s="38">
        <f t="shared" ref="L139:L141" si="68">K139*F139</f>
        <v>0</v>
      </c>
      <c r="M139" s="38">
        <f t="shared" ref="M139:M141" si="69">H139+J139+L139</f>
        <v>0</v>
      </c>
    </row>
    <row r="140" spans="1:13" s="37" customFormat="1" x14ac:dyDescent="0.25">
      <c r="A140" s="42"/>
      <c r="B140" s="41" t="s">
        <v>89</v>
      </c>
      <c r="C140" s="40" t="s">
        <v>58</v>
      </c>
      <c r="D140" s="43" t="s">
        <v>14</v>
      </c>
      <c r="E140" s="57">
        <v>0.92</v>
      </c>
      <c r="F140" s="38">
        <f>E140*F137</f>
        <v>5.5200000000000005</v>
      </c>
      <c r="G140" s="56"/>
      <c r="H140" s="38"/>
      <c r="I140" s="38"/>
      <c r="J140" s="38">
        <f t="shared" si="67"/>
        <v>0</v>
      </c>
      <c r="K140" s="38"/>
      <c r="L140" s="38">
        <f t="shared" si="68"/>
        <v>0</v>
      </c>
      <c r="M140" s="38">
        <f t="shared" si="69"/>
        <v>0</v>
      </c>
    </row>
    <row r="141" spans="1:13" s="37" customFormat="1" x14ac:dyDescent="0.25">
      <c r="A141" s="42"/>
      <c r="B141" s="41"/>
      <c r="C141" s="40" t="s">
        <v>13</v>
      </c>
      <c r="D141" s="43" t="s">
        <v>8</v>
      </c>
      <c r="E141" s="57">
        <v>1.7999999999999999E-2</v>
      </c>
      <c r="F141" s="38">
        <f>E141*F137</f>
        <v>0.10799999999999998</v>
      </c>
      <c r="G141" s="56"/>
      <c r="H141" s="38"/>
      <c r="I141" s="38"/>
      <c r="J141" s="38">
        <f t="shared" si="67"/>
        <v>0</v>
      </c>
      <c r="K141" s="38"/>
      <c r="L141" s="38">
        <f t="shared" si="68"/>
        <v>0</v>
      </c>
      <c r="M141" s="38">
        <f t="shared" si="69"/>
        <v>0</v>
      </c>
    </row>
    <row r="142" spans="1:13" s="37" customFormat="1" ht="27" x14ac:dyDescent="0.25">
      <c r="A142" s="48">
        <v>14</v>
      </c>
      <c r="B142" s="47" t="s">
        <v>61</v>
      </c>
      <c r="C142" s="46" t="s">
        <v>93</v>
      </c>
      <c r="D142" s="45" t="s">
        <v>69</v>
      </c>
      <c r="E142" s="79"/>
      <c r="F142" s="44">
        <v>1</v>
      </c>
      <c r="G142" s="44"/>
      <c r="H142" s="44"/>
      <c r="I142" s="44"/>
      <c r="J142" s="44"/>
      <c r="K142" s="44"/>
      <c r="L142" s="44"/>
      <c r="M142" s="44"/>
    </row>
    <row r="143" spans="1:13" s="37" customFormat="1" x14ac:dyDescent="0.25">
      <c r="A143" s="42"/>
      <c r="B143" s="80"/>
      <c r="C143" s="40" t="s">
        <v>11</v>
      </c>
      <c r="D143" s="39" t="s">
        <v>50</v>
      </c>
      <c r="E143" s="81">
        <v>7.5</v>
      </c>
      <c r="F143" s="38">
        <f>F142*E143</f>
        <v>7.5</v>
      </c>
      <c r="G143" s="38"/>
      <c r="H143" s="38">
        <f>F143*G143</f>
        <v>0</v>
      </c>
      <c r="I143" s="38"/>
      <c r="J143" s="38">
        <f>F143*I143</f>
        <v>0</v>
      </c>
      <c r="K143" s="38"/>
      <c r="L143" s="38"/>
      <c r="M143" s="38">
        <f>H143+J143+L143</f>
        <v>0</v>
      </c>
    </row>
    <row r="144" spans="1:13" s="37" customFormat="1" x14ac:dyDescent="0.25">
      <c r="A144" s="42"/>
      <c r="B144" s="41"/>
      <c r="C144" s="40" t="s">
        <v>9</v>
      </c>
      <c r="D144" s="43" t="s">
        <v>8</v>
      </c>
      <c r="E144" s="81">
        <v>7.0000000000000007E-2</v>
      </c>
      <c r="F144" s="38">
        <f>F142*E144</f>
        <v>7.0000000000000007E-2</v>
      </c>
      <c r="G144" s="38"/>
      <c r="H144" s="38">
        <f>F144*G144</f>
        <v>0</v>
      </c>
      <c r="I144" s="38"/>
      <c r="J144" s="38">
        <f>F144*I144</f>
        <v>0</v>
      </c>
      <c r="K144" s="38"/>
      <c r="L144" s="38">
        <f>K144*F144</f>
        <v>0</v>
      </c>
      <c r="M144" s="38">
        <f t="shared" ref="M144:M146" si="70">H144+J144+L144</f>
        <v>0</v>
      </c>
    </row>
    <row r="145" spans="1:13" s="37" customFormat="1" x14ac:dyDescent="0.25">
      <c r="A145" s="42"/>
      <c r="B145" s="92" t="s">
        <v>94</v>
      </c>
      <c r="C145" s="40" t="s">
        <v>95</v>
      </c>
      <c r="D145" s="43" t="s">
        <v>69</v>
      </c>
      <c r="E145" s="81">
        <v>1</v>
      </c>
      <c r="F145" s="38">
        <f>E145*F142</f>
        <v>1</v>
      </c>
      <c r="G145" s="38"/>
      <c r="H145" s="38"/>
      <c r="I145" s="38"/>
      <c r="J145" s="38">
        <f t="shared" ref="J145:J146" si="71">F145*I145</f>
        <v>0</v>
      </c>
      <c r="K145" s="38"/>
      <c r="L145" s="38">
        <f t="shared" ref="L145:L146" si="72">K145*F145</f>
        <v>0</v>
      </c>
      <c r="M145" s="38">
        <f t="shared" si="70"/>
        <v>0</v>
      </c>
    </row>
    <row r="146" spans="1:13" s="37" customFormat="1" x14ac:dyDescent="0.25">
      <c r="A146" s="42">
        <v>0</v>
      </c>
      <c r="B146" s="41"/>
      <c r="C146" s="40" t="s">
        <v>13</v>
      </c>
      <c r="D146" s="43" t="s">
        <v>8</v>
      </c>
      <c r="E146" s="57">
        <v>0.37</v>
      </c>
      <c r="F146" s="38">
        <f>E146*F142</f>
        <v>0.37</v>
      </c>
      <c r="G146" s="56"/>
      <c r="H146" s="38"/>
      <c r="I146" s="38"/>
      <c r="J146" s="38">
        <f t="shared" si="71"/>
        <v>0</v>
      </c>
      <c r="K146" s="38"/>
      <c r="L146" s="38">
        <f t="shared" si="72"/>
        <v>0</v>
      </c>
      <c r="M146" s="38">
        <f t="shared" si="70"/>
        <v>0</v>
      </c>
    </row>
    <row r="147" spans="1:13" s="37" customFormat="1" x14ac:dyDescent="0.25">
      <c r="A147" s="48">
        <v>15</v>
      </c>
      <c r="B147" s="47" t="s">
        <v>12</v>
      </c>
      <c r="C147" s="46" t="s">
        <v>96</v>
      </c>
      <c r="D147" s="45" t="s">
        <v>69</v>
      </c>
      <c r="E147" s="79"/>
      <c r="F147" s="44">
        <v>1</v>
      </c>
      <c r="G147" s="44"/>
      <c r="H147" s="44"/>
      <c r="I147" s="44"/>
      <c r="J147" s="44"/>
      <c r="K147" s="44"/>
      <c r="L147" s="44"/>
      <c r="M147" s="44"/>
    </row>
    <row r="148" spans="1:13" s="37" customFormat="1" x14ac:dyDescent="0.25">
      <c r="A148" s="42"/>
      <c r="B148" s="80"/>
      <c r="C148" s="40" t="s">
        <v>11</v>
      </c>
      <c r="D148" s="39" t="s">
        <v>50</v>
      </c>
      <c r="E148" s="81">
        <v>8</v>
      </c>
      <c r="F148" s="38">
        <f>F147*E148</f>
        <v>8</v>
      </c>
      <c r="G148" s="38"/>
      <c r="H148" s="38">
        <f>F148*G148</f>
        <v>0</v>
      </c>
      <c r="I148" s="38"/>
      <c r="J148" s="38">
        <f>F148*I148</f>
        <v>0</v>
      </c>
      <c r="K148" s="38"/>
      <c r="L148" s="38"/>
      <c r="M148" s="38">
        <f>H148+J148+L148</f>
        <v>0</v>
      </c>
    </row>
    <row r="149" spans="1:13" s="37" customFormat="1" x14ac:dyDescent="0.25">
      <c r="A149" s="42"/>
      <c r="B149" s="92" t="s">
        <v>97</v>
      </c>
      <c r="C149" s="40" t="s">
        <v>98</v>
      </c>
      <c r="D149" s="43" t="s">
        <v>69</v>
      </c>
      <c r="E149" s="81">
        <v>1</v>
      </c>
      <c r="F149" s="38">
        <f>E149*F147</f>
        <v>1</v>
      </c>
      <c r="G149" s="38"/>
      <c r="H149" s="38"/>
      <c r="I149" s="38"/>
      <c r="J149" s="38">
        <f t="shared" ref="J149" si="73">F149*I149</f>
        <v>0</v>
      </c>
      <c r="K149" s="38"/>
      <c r="L149" s="38">
        <f t="shared" ref="L149" si="74">K149*F149</f>
        <v>0</v>
      </c>
      <c r="M149" s="38">
        <f t="shared" ref="M149" si="75">H149+J149+L149</f>
        <v>0</v>
      </c>
    </row>
    <row r="150" spans="1:13" s="37" customFormat="1" x14ac:dyDescent="0.25">
      <c r="A150" s="48">
        <v>16</v>
      </c>
      <c r="B150" s="47" t="s">
        <v>61</v>
      </c>
      <c r="C150" s="46" t="s">
        <v>62</v>
      </c>
      <c r="D150" s="45" t="s">
        <v>69</v>
      </c>
      <c r="E150" s="79"/>
      <c r="F150" s="44">
        <v>2</v>
      </c>
      <c r="G150" s="44"/>
      <c r="H150" s="44"/>
      <c r="I150" s="44"/>
      <c r="J150" s="44"/>
      <c r="K150" s="44"/>
      <c r="L150" s="44"/>
      <c r="M150" s="44"/>
    </row>
    <row r="151" spans="1:13" s="37" customFormat="1" x14ac:dyDescent="0.25">
      <c r="A151" s="42"/>
      <c r="B151" s="80"/>
      <c r="C151" s="40" t="s">
        <v>11</v>
      </c>
      <c r="D151" s="39" t="s">
        <v>50</v>
      </c>
      <c r="E151" s="81">
        <v>8</v>
      </c>
      <c r="F151" s="38">
        <f>F150*E151</f>
        <v>16</v>
      </c>
      <c r="G151" s="38"/>
      <c r="H151" s="38">
        <f>F151*G151</f>
        <v>0</v>
      </c>
      <c r="I151" s="38"/>
      <c r="J151" s="38">
        <f>F151*I151</f>
        <v>0</v>
      </c>
      <c r="K151" s="38"/>
      <c r="L151" s="38"/>
      <c r="M151" s="38">
        <f>H151+J151+L151</f>
        <v>0</v>
      </c>
    </row>
    <row r="152" spans="1:13" s="37" customFormat="1" x14ac:dyDescent="0.25">
      <c r="A152" s="42"/>
      <c r="B152" s="92" t="s">
        <v>99</v>
      </c>
      <c r="C152" s="40" t="s">
        <v>63</v>
      </c>
      <c r="D152" s="43" t="s">
        <v>69</v>
      </c>
      <c r="E152" s="81">
        <v>1</v>
      </c>
      <c r="F152" s="38">
        <f>E152*F150</f>
        <v>2</v>
      </c>
      <c r="G152" s="38"/>
      <c r="H152" s="38"/>
      <c r="I152" s="38"/>
      <c r="J152" s="38">
        <f t="shared" ref="J152:J153" si="76">F152*I152</f>
        <v>0</v>
      </c>
      <c r="K152" s="38"/>
      <c r="L152" s="38">
        <f t="shared" ref="L152" si="77">K152*F152</f>
        <v>0</v>
      </c>
      <c r="M152" s="38">
        <f t="shared" ref="M152:M153" si="78">H152+J152+L152</f>
        <v>0</v>
      </c>
    </row>
    <row r="153" spans="1:13" s="37" customFormat="1" x14ac:dyDescent="0.25">
      <c r="A153" s="42"/>
      <c r="B153" s="92" t="s">
        <v>175</v>
      </c>
      <c r="C153" s="40" t="s">
        <v>174</v>
      </c>
      <c r="D153" s="43" t="s">
        <v>69</v>
      </c>
      <c r="E153" s="81">
        <v>1</v>
      </c>
      <c r="F153" s="38">
        <f>E153*F150</f>
        <v>2</v>
      </c>
      <c r="G153" s="38"/>
      <c r="H153" s="38"/>
      <c r="I153" s="38"/>
      <c r="J153" s="38">
        <f t="shared" si="76"/>
        <v>0</v>
      </c>
      <c r="K153" s="38"/>
      <c r="L153" s="38"/>
      <c r="M153" s="38">
        <f t="shared" si="78"/>
        <v>0</v>
      </c>
    </row>
    <row r="154" spans="1:13" s="37" customFormat="1" ht="27" x14ac:dyDescent="0.25">
      <c r="A154" s="48">
        <v>17</v>
      </c>
      <c r="B154" s="47" t="s">
        <v>100</v>
      </c>
      <c r="C154" s="46" t="s">
        <v>101</v>
      </c>
      <c r="D154" s="45" t="s">
        <v>125</v>
      </c>
      <c r="E154" s="79"/>
      <c r="F154" s="44">
        <v>0.15</v>
      </c>
      <c r="G154" s="44"/>
      <c r="H154" s="44"/>
      <c r="I154" s="44"/>
      <c r="J154" s="44"/>
      <c r="K154" s="44"/>
      <c r="L154" s="44"/>
      <c r="M154" s="44"/>
    </row>
    <row r="155" spans="1:13" s="37" customFormat="1" x14ac:dyDescent="0.25">
      <c r="A155" s="42"/>
      <c r="B155" s="41" t="s">
        <v>12</v>
      </c>
      <c r="C155" s="40" t="s">
        <v>11</v>
      </c>
      <c r="D155" s="39" t="s">
        <v>50</v>
      </c>
      <c r="E155" s="81">
        <v>23</v>
      </c>
      <c r="F155" s="38">
        <f>F154*E155</f>
        <v>3.4499999999999997</v>
      </c>
      <c r="G155" s="38"/>
      <c r="H155" s="38">
        <f>F155*G155</f>
        <v>0</v>
      </c>
      <c r="I155" s="38"/>
      <c r="J155" s="38">
        <f>F155*I155</f>
        <v>0</v>
      </c>
      <c r="K155" s="38"/>
      <c r="L155" s="38"/>
      <c r="M155" s="38">
        <f>H155+J155+L155</f>
        <v>0</v>
      </c>
    </row>
    <row r="156" spans="1:13" s="37" customFormat="1" x14ac:dyDescent="0.25">
      <c r="A156" s="42"/>
      <c r="B156" s="92" t="s">
        <v>102</v>
      </c>
      <c r="C156" s="40" t="s">
        <v>103</v>
      </c>
      <c r="D156" s="43" t="s">
        <v>125</v>
      </c>
      <c r="E156" s="81">
        <v>1</v>
      </c>
      <c r="F156" s="38">
        <f>E156*F154</f>
        <v>0.15</v>
      </c>
      <c r="G156" s="38"/>
      <c r="H156" s="38"/>
      <c r="I156" s="38"/>
      <c r="J156" s="38">
        <f t="shared" ref="J156:J157" si="79">F156*I156</f>
        <v>0</v>
      </c>
      <c r="K156" s="38"/>
      <c r="L156" s="38">
        <f t="shared" ref="L156:L157" si="80">K156*F156</f>
        <v>0</v>
      </c>
      <c r="M156" s="38">
        <f t="shared" ref="M156:M157" si="81">H156+J156+L156</f>
        <v>0</v>
      </c>
    </row>
    <row r="157" spans="1:13" s="37" customFormat="1" x14ac:dyDescent="0.25">
      <c r="A157" s="42">
        <v>0</v>
      </c>
      <c r="B157" s="41" t="s">
        <v>104</v>
      </c>
      <c r="C157" s="40" t="s">
        <v>105</v>
      </c>
      <c r="D157" s="43" t="s">
        <v>14</v>
      </c>
      <c r="E157" s="57">
        <v>100</v>
      </c>
      <c r="F157" s="38">
        <f>E157*F154</f>
        <v>15</v>
      </c>
      <c r="G157" s="56"/>
      <c r="H157" s="38"/>
      <c r="I157" s="38"/>
      <c r="J157" s="38">
        <f t="shared" si="79"/>
        <v>0</v>
      </c>
      <c r="K157" s="38"/>
      <c r="L157" s="38">
        <f t="shared" si="80"/>
        <v>0</v>
      </c>
      <c r="M157" s="38">
        <f t="shared" si="81"/>
        <v>0</v>
      </c>
    </row>
    <row r="158" spans="1:13" s="37" customFormat="1" ht="27" x14ac:dyDescent="0.25">
      <c r="A158" s="48">
        <v>18</v>
      </c>
      <c r="B158" s="47" t="s">
        <v>106</v>
      </c>
      <c r="C158" s="46" t="s">
        <v>176</v>
      </c>
      <c r="D158" s="45" t="s">
        <v>69</v>
      </c>
      <c r="E158" s="79"/>
      <c r="F158" s="44">
        <v>1</v>
      </c>
      <c r="G158" s="44"/>
      <c r="H158" s="44"/>
      <c r="I158" s="44"/>
      <c r="J158" s="44"/>
      <c r="K158" s="44"/>
      <c r="L158" s="44"/>
      <c r="M158" s="44"/>
    </row>
    <row r="159" spans="1:13" s="37" customFormat="1" x14ac:dyDescent="0.25">
      <c r="A159" s="42"/>
      <c r="B159" s="41"/>
      <c r="C159" s="40" t="s">
        <v>11</v>
      </c>
      <c r="D159" s="39" t="s">
        <v>50</v>
      </c>
      <c r="E159" s="81">
        <v>3.8</v>
      </c>
      <c r="F159" s="38">
        <f>F158*E159</f>
        <v>3.8</v>
      </c>
      <c r="G159" s="38"/>
      <c r="H159" s="38">
        <f>F159*G159</f>
        <v>0</v>
      </c>
      <c r="I159" s="38"/>
      <c r="J159" s="38">
        <f>F159*I159</f>
        <v>0</v>
      </c>
      <c r="K159" s="38"/>
      <c r="L159" s="38"/>
      <c r="M159" s="38">
        <f>H159+J159+L159</f>
        <v>0</v>
      </c>
    </row>
    <row r="160" spans="1:13" s="37" customFormat="1" x14ac:dyDescent="0.25">
      <c r="A160" s="42"/>
      <c r="B160" s="41"/>
      <c r="C160" s="40" t="s">
        <v>9</v>
      </c>
      <c r="D160" s="43" t="s">
        <v>8</v>
      </c>
      <c r="E160" s="81">
        <v>0.22</v>
      </c>
      <c r="F160" s="38">
        <f>F158*E160</f>
        <v>0.22</v>
      </c>
      <c r="G160" s="38"/>
      <c r="H160" s="38">
        <f>F160*G160</f>
        <v>0</v>
      </c>
      <c r="I160" s="38"/>
      <c r="J160" s="38">
        <f>F160*I160</f>
        <v>0</v>
      </c>
      <c r="K160" s="38"/>
      <c r="L160" s="38">
        <f>K160*F160</f>
        <v>0</v>
      </c>
      <c r="M160" s="38">
        <f t="shared" ref="M160:M162" si="82">H160+J160+L160</f>
        <v>0</v>
      </c>
    </row>
    <row r="161" spans="1:13" s="37" customFormat="1" x14ac:dyDescent="0.25">
      <c r="A161" s="42"/>
      <c r="B161" s="92" t="s">
        <v>178</v>
      </c>
      <c r="C161" s="40" t="s">
        <v>177</v>
      </c>
      <c r="D161" s="43" t="s">
        <v>48</v>
      </c>
      <c r="E161" s="81">
        <v>1</v>
      </c>
      <c r="F161" s="38">
        <f>E161*F158</f>
        <v>1</v>
      </c>
      <c r="G161" s="38"/>
      <c r="H161" s="38"/>
      <c r="I161" s="38"/>
      <c r="J161" s="38">
        <f t="shared" ref="J161:J162" si="83">F161*I161</f>
        <v>0</v>
      </c>
      <c r="K161" s="38"/>
      <c r="L161" s="38">
        <f t="shared" ref="L161:L162" si="84">K161*F161</f>
        <v>0</v>
      </c>
      <c r="M161" s="38">
        <f t="shared" si="82"/>
        <v>0</v>
      </c>
    </row>
    <row r="162" spans="1:13" s="37" customFormat="1" x14ac:dyDescent="0.25">
      <c r="A162" s="42">
        <v>0</v>
      </c>
      <c r="B162" s="41"/>
      <c r="C162" s="40" t="s">
        <v>13</v>
      </c>
      <c r="D162" s="43" t="s">
        <v>8</v>
      </c>
      <c r="E162" s="57">
        <v>0.22</v>
      </c>
      <c r="F162" s="38">
        <f>E162*F158</f>
        <v>0.22</v>
      </c>
      <c r="G162" s="56"/>
      <c r="H162" s="38"/>
      <c r="I162" s="38"/>
      <c r="J162" s="38">
        <f t="shared" si="83"/>
        <v>0</v>
      </c>
      <c r="K162" s="38"/>
      <c r="L162" s="38">
        <f t="shared" si="84"/>
        <v>0</v>
      </c>
      <c r="M162" s="38">
        <f t="shared" si="82"/>
        <v>0</v>
      </c>
    </row>
    <row r="163" spans="1:13" s="91" customFormat="1" x14ac:dyDescent="0.25">
      <c r="A163" s="86"/>
      <c r="B163" s="89"/>
      <c r="C163" s="90" t="s">
        <v>192</v>
      </c>
      <c r="D163" s="90"/>
      <c r="E163" s="24"/>
      <c r="F163" s="18"/>
      <c r="G163" s="18"/>
      <c r="H163" s="18"/>
      <c r="I163" s="18"/>
      <c r="J163" s="18"/>
      <c r="K163" s="18"/>
      <c r="L163" s="18"/>
      <c r="M163" s="18"/>
    </row>
    <row r="164" spans="1:13" s="37" customFormat="1" x14ac:dyDescent="0.25">
      <c r="A164" s="48">
        <v>1</v>
      </c>
      <c r="B164" s="47" t="s">
        <v>109</v>
      </c>
      <c r="C164" s="46" t="s">
        <v>110</v>
      </c>
      <c r="D164" s="45" t="s">
        <v>15</v>
      </c>
      <c r="E164" s="79"/>
      <c r="F164" s="44">
        <v>0.65</v>
      </c>
      <c r="G164" s="44"/>
      <c r="H164" s="44"/>
      <c r="I164" s="44"/>
      <c r="J164" s="44"/>
      <c r="K164" s="44"/>
      <c r="L164" s="44"/>
      <c r="M164" s="44"/>
    </row>
    <row r="165" spans="1:13" s="37" customFormat="1" x14ac:dyDescent="0.25">
      <c r="A165" s="42"/>
      <c r="B165" s="41"/>
      <c r="C165" s="40" t="s">
        <v>11</v>
      </c>
      <c r="D165" s="39" t="s">
        <v>50</v>
      </c>
      <c r="E165" s="81">
        <v>1.6</v>
      </c>
      <c r="F165" s="38">
        <f>F164*E165</f>
        <v>1.04</v>
      </c>
      <c r="G165" s="38"/>
      <c r="H165" s="38">
        <f>F165*G165</f>
        <v>0</v>
      </c>
      <c r="I165" s="38"/>
      <c r="J165" s="38">
        <f>F165*I165</f>
        <v>0</v>
      </c>
      <c r="K165" s="38"/>
      <c r="L165" s="38"/>
      <c r="M165" s="38">
        <f>H165+J165+L165</f>
        <v>0</v>
      </c>
    </row>
    <row r="166" spans="1:13" s="37" customFormat="1" x14ac:dyDescent="0.25">
      <c r="A166" s="42"/>
      <c r="B166" s="92" t="s">
        <v>111</v>
      </c>
      <c r="C166" s="40" t="s">
        <v>112</v>
      </c>
      <c r="D166" s="43" t="s">
        <v>126</v>
      </c>
      <c r="E166" s="81">
        <v>1.9099999999999999E-2</v>
      </c>
      <c r="F166" s="38">
        <f>E166*F164</f>
        <v>1.2414999999999999E-2</v>
      </c>
      <c r="G166" s="38"/>
      <c r="H166" s="38"/>
      <c r="I166" s="38"/>
      <c r="J166" s="38">
        <f t="shared" ref="J166:J167" si="85">F166*I166</f>
        <v>0</v>
      </c>
      <c r="K166" s="38"/>
      <c r="L166" s="38">
        <f t="shared" ref="L166:L167" si="86">K166*F166</f>
        <v>0</v>
      </c>
      <c r="M166" s="38">
        <f t="shared" ref="M166:M167" si="87">H166+J166+L166</f>
        <v>0</v>
      </c>
    </row>
    <row r="167" spans="1:13" s="37" customFormat="1" x14ac:dyDescent="0.25">
      <c r="A167" s="42">
        <v>0</v>
      </c>
      <c r="B167" s="41" t="s">
        <v>113</v>
      </c>
      <c r="C167" s="40" t="s">
        <v>114</v>
      </c>
      <c r="D167" s="43" t="s">
        <v>126</v>
      </c>
      <c r="E167" s="57">
        <v>0.77500000000000002</v>
      </c>
      <c r="F167" s="38">
        <f>E167*F164</f>
        <v>0.50375000000000003</v>
      </c>
      <c r="G167" s="56"/>
      <c r="H167" s="38"/>
      <c r="I167" s="38"/>
      <c r="J167" s="38">
        <f t="shared" si="85"/>
        <v>0</v>
      </c>
      <c r="K167" s="38"/>
      <c r="L167" s="38">
        <f t="shared" si="86"/>
        <v>0</v>
      </c>
      <c r="M167" s="38">
        <f t="shared" si="87"/>
        <v>0</v>
      </c>
    </row>
    <row r="168" spans="1:13" s="50" customFormat="1" x14ac:dyDescent="0.25">
      <c r="A168" s="48">
        <v>2</v>
      </c>
      <c r="B168" s="78" t="s">
        <v>179</v>
      </c>
      <c r="C168" s="46" t="s">
        <v>180</v>
      </c>
      <c r="D168" s="45" t="s">
        <v>15</v>
      </c>
      <c r="E168" s="55"/>
      <c r="F168" s="54">
        <v>30</v>
      </c>
      <c r="G168" s="53"/>
      <c r="H168" s="44"/>
      <c r="I168" s="44"/>
      <c r="J168" s="44"/>
      <c r="K168" s="44"/>
      <c r="L168" s="44"/>
      <c r="M168" s="44"/>
    </row>
    <row r="169" spans="1:13" s="50" customFormat="1" x14ac:dyDescent="0.25">
      <c r="A169" s="42"/>
      <c r="B169" s="49"/>
      <c r="C169" s="52" t="s">
        <v>11</v>
      </c>
      <c r="D169" s="39" t="s">
        <v>10</v>
      </c>
      <c r="E169" s="51">
        <v>2.8299999999999999E-2</v>
      </c>
      <c r="F169" s="38">
        <f>F168*E169</f>
        <v>0.84899999999999998</v>
      </c>
      <c r="G169" s="38"/>
      <c r="H169" s="38">
        <f>F169*G169</f>
        <v>0</v>
      </c>
      <c r="I169" s="38"/>
      <c r="J169" s="38">
        <f>F169*I169</f>
        <v>0</v>
      </c>
      <c r="K169" s="38"/>
      <c r="L169" s="38"/>
      <c r="M169" s="38">
        <f>H169+J169+L169</f>
        <v>0</v>
      </c>
    </row>
    <row r="170" spans="1:13" s="50" customFormat="1" x14ac:dyDescent="0.25">
      <c r="A170" s="42"/>
      <c r="B170" s="49" t="s">
        <v>181</v>
      </c>
      <c r="C170" s="52" t="s">
        <v>182</v>
      </c>
      <c r="D170" s="39" t="s">
        <v>51</v>
      </c>
      <c r="E170" s="51">
        <v>6.3399999999999998E-2</v>
      </c>
      <c r="F170" s="38">
        <f>E170*F168</f>
        <v>1.9019999999999999</v>
      </c>
      <c r="G170" s="38"/>
      <c r="H170" s="38"/>
      <c r="I170" s="38"/>
      <c r="J170" s="38"/>
      <c r="K170" s="38"/>
      <c r="L170" s="38">
        <f>K170*F170</f>
        <v>0</v>
      </c>
      <c r="M170" s="38">
        <f>H170+J170+L170</f>
        <v>0</v>
      </c>
    </row>
    <row r="171" spans="1:13" s="50" customFormat="1" x14ac:dyDescent="0.25">
      <c r="A171" s="48">
        <v>3</v>
      </c>
      <c r="B171" s="78" t="s">
        <v>49</v>
      </c>
      <c r="C171" s="46" t="s">
        <v>183</v>
      </c>
      <c r="D171" s="45" t="s">
        <v>15</v>
      </c>
      <c r="E171" s="55"/>
      <c r="F171" s="54">
        <v>3</v>
      </c>
      <c r="G171" s="53"/>
      <c r="H171" s="44"/>
      <c r="I171" s="44"/>
      <c r="J171" s="44"/>
      <c r="K171" s="44"/>
      <c r="L171" s="44"/>
      <c r="M171" s="44"/>
    </row>
    <row r="172" spans="1:13" s="50" customFormat="1" x14ac:dyDescent="0.25">
      <c r="A172" s="42"/>
      <c r="B172" s="49"/>
      <c r="C172" s="52" t="s">
        <v>11</v>
      </c>
      <c r="D172" s="39" t="s">
        <v>10</v>
      </c>
      <c r="E172" s="51">
        <v>2.06</v>
      </c>
      <c r="F172" s="38">
        <f>F171*E172</f>
        <v>6.18</v>
      </c>
      <c r="G172" s="38"/>
      <c r="H172" s="38">
        <f>F172*G172</f>
        <v>0</v>
      </c>
      <c r="I172" s="38"/>
      <c r="J172" s="38">
        <f>F172*I172</f>
        <v>0</v>
      </c>
      <c r="K172" s="38"/>
      <c r="L172" s="38"/>
      <c r="M172" s="38">
        <f>H172+J172+L172</f>
        <v>0</v>
      </c>
    </row>
    <row r="173" spans="1:13" s="37" customFormat="1" ht="27" x14ac:dyDescent="0.25">
      <c r="A173" s="48">
        <v>4</v>
      </c>
      <c r="B173" s="47" t="s">
        <v>115</v>
      </c>
      <c r="C173" s="46" t="s">
        <v>116</v>
      </c>
      <c r="D173" s="45" t="s">
        <v>16</v>
      </c>
      <c r="E173" s="79"/>
      <c r="F173" s="44">
        <v>50</v>
      </c>
      <c r="G173" s="44"/>
      <c r="H173" s="44"/>
      <c r="I173" s="44"/>
      <c r="J173" s="44"/>
      <c r="K173" s="44"/>
      <c r="L173" s="44"/>
      <c r="M173" s="44"/>
    </row>
    <row r="174" spans="1:13" s="37" customFormat="1" x14ac:dyDescent="0.25">
      <c r="A174" s="42"/>
      <c r="B174" s="80"/>
      <c r="C174" s="40" t="s">
        <v>11</v>
      </c>
      <c r="D174" s="39" t="s">
        <v>50</v>
      </c>
      <c r="E174" s="81">
        <v>0.60899999999999999</v>
      </c>
      <c r="F174" s="38">
        <f>F173*E174</f>
        <v>30.45</v>
      </c>
      <c r="G174" s="38"/>
      <c r="H174" s="38">
        <f>F174*G174</f>
        <v>0</v>
      </c>
      <c r="I174" s="38"/>
      <c r="J174" s="38">
        <f>F174*I174</f>
        <v>0</v>
      </c>
      <c r="K174" s="38"/>
      <c r="L174" s="38"/>
      <c r="M174" s="38">
        <f>H174+J174+L174</f>
        <v>0</v>
      </c>
    </row>
    <row r="175" spans="1:13" s="37" customFormat="1" x14ac:dyDescent="0.25">
      <c r="A175" s="42"/>
      <c r="B175" s="41"/>
      <c r="C175" s="40" t="s">
        <v>9</v>
      </c>
      <c r="D175" s="43" t="s">
        <v>8</v>
      </c>
      <c r="E175" s="81">
        <v>4.1000000000000003E-3</v>
      </c>
      <c r="F175" s="38">
        <f>F173*E175</f>
        <v>0.20500000000000002</v>
      </c>
      <c r="G175" s="38"/>
      <c r="H175" s="38">
        <f>F175*G175</f>
        <v>0</v>
      </c>
      <c r="I175" s="38"/>
      <c r="J175" s="38">
        <f>F175*I175</f>
        <v>0</v>
      </c>
      <c r="K175" s="38"/>
      <c r="L175" s="38">
        <f>K175*F175</f>
        <v>0</v>
      </c>
      <c r="M175" s="38">
        <f t="shared" ref="M175:M177" si="88">H175+J175+L175</f>
        <v>0</v>
      </c>
    </row>
    <row r="176" spans="1:13" s="37" customFormat="1" ht="27" x14ac:dyDescent="0.25">
      <c r="A176" s="42"/>
      <c r="B176" s="92" t="s">
        <v>60</v>
      </c>
      <c r="C176" s="40" t="s">
        <v>117</v>
      </c>
      <c r="D176" s="43" t="s">
        <v>16</v>
      </c>
      <c r="E176" s="81">
        <v>0.998</v>
      </c>
      <c r="F176" s="38">
        <f>E176*F173</f>
        <v>49.9</v>
      </c>
      <c r="G176" s="38"/>
      <c r="H176" s="38"/>
      <c r="I176" s="38"/>
      <c r="J176" s="38">
        <f t="shared" ref="J176:J177" si="89">F176*I176</f>
        <v>0</v>
      </c>
      <c r="K176" s="38"/>
      <c r="L176" s="38">
        <f t="shared" ref="L176" si="90">K176*F176</f>
        <v>0</v>
      </c>
      <c r="M176" s="38">
        <f t="shared" si="88"/>
        <v>0</v>
      </c>
    </row>
    <row r="177" spans="1:13" s="37" customFormat="1" x14ac:dyDescent="0.25">
      <c r="A177" s="42"/>
      <c r="B177" s="41"/>
      <c r="C177" s="40" t="s">
        <v>13</v>
      </c>
      <c r="D177" s="43" t="s">
        <v>8</v>
      </c>
      <c r="E177" s="57">
        <v>0.156</v>
      </c>
      <c r="F177" s="38">
        <f>E177*F173</f>
        <v>7.8</v>
      </c>
      <c r="G177" s="56"/>
      <c r="H177" s="38"/>
      <c r="I177" s="38"/>
      <c r="J177" s="38">
        <f t="shared" si="89"/>
        <v>0</v>
      </c>
      <c r="K177" s="38"/>
      <c r="L177" s="38"/>
      <c r="M177" s="38">
        <f t="shared" si="88"/>
        <v>0</v>
      </c>
    </row>
    <row r="178" spans="1:13" s="91" customFormat="1" x14ac:dyDescent="0.25">
      <c r="A178" s="86"/>
      <c r="B178" s="89"/>
      <c r="C178" s="90" t="s">
        <v>193</v>
      </c>
      <c r="D178" s="90"/>
      <c r="E178" s="24"/>
      <c r="F178" s="18"/>
      <c r="G178" s="18"/>
      <c r="H178" s="18"/>
      <c r="I178" s="18"/>
      <c r="J178" s="18"/>
      <c r="K178" s="18"/>
      <c r="L178" s="18"/>
      <c r="M178" s="18"/>
    </row>
    <row r="179" spans="1:13" s="37" customFormat="1" ht="27" x14ac:dyDescent="0.25">
      <c r="A179" s="48">
        <v>1</v>
      </c>
      <c r="B179" s="47" t="s">
        <v>59</v>
      </c>
      <c r="C179" s="46" t="s">
        <v>64</v>
      </c>
      <c r="D179" s="45" t="s">
        <v>16</v>
      </c>
      <c r="E179" s="79"/>
      <c r="F179" s="44">
        <v>60</v>
      </c>
      <c r="G179" s="44"/>
      <c r="H179" s="44"/>
      <c r="I179" s="44"/>
      <c r="J179" s="44"/>
      <c r="K179" s="44"/>
      <c r="L179" s="44"/>
      <c r="M179" s="44"/>
    </row>
    <row r="180" spans="1:13" s="37" customFormat="1" x14ac:dyDescent="0.25">
      <c r="A180" s="42"/>
      <c r="B180" s="80"/>
      <c r="C180" s="40" t="s">
        <v>11</v>
      </c>
      <c r="D180" s="39" t="s">
        <v>50</v>
      </c>
      <c r="E180" s="81">
        <v>1.17</v>
      </c>
      <c r="F180" s="38">
        <f>F179*E180</f>
        <v>70.199999999999989</v>
      </c>
      <c r="G180" s="38"/>
      <c r="H180" s="38">
        <f>F180*G180</f>
        <v>0</v>
      </c>
      <c r="I180" s="38"/>
      <c r="J180" s="38">
        <f>F180*I180</f>
        <v>0</v>
      </c>
      <c r="K180" s="38"/>
      <c r="L180" s="38"/>
      <c r="M180" s="38">
        <f>H180+J180+L180</f>
        <v>0</v>
      </c>
    </row>
    <row r="181" spans="1:13" s="37" customFormat="1" x14ac:dyDescent="0.25">
      <c r="A181" s="42"/>
      <c r="B181" s="41"/>
      <c r="C181" s="40" t="s">
        <v>9</v>
      </c>
      <c r="D181" s="43" t="s">
        <v>8</v>
      </c>
      <c r="E181" s="81">
        <v>1.72E-2</v>
      </c>
      <c r="F181" s="38">
        <f>F179*E181</f>
        <v>1.032</v>
      </c>
      <c r="G181" s="38"/>
      <c r="H181" s="38">
        <f>F181*G181</f>
        <v>0</v>
      </c>
      <c r="I181" s="38"/>
      <c r="J181" s="38">
        <f>F181*I181</f>
        <v>0</v>
      </c>
      <c r="K181" s="38"/>
      <c r="L181" s="38">
        <f>K181*F181</f>
        <v>0</v>
      </c>
      <c r="M181" s="38">
        <f t="shared" ref="M181:M183" si="91">H181+J181+L181</f>
        <v>0</v>
      </c>
    </row>
    <row r="182" spans="1:13" s="37" customFormat="1" x14ac:dyDescent="0.25">
      <c r="A182" s="42"/>
      <c r="B182" s="41" t="s">
        <v>122</v>
      </c>
      <c r="C182" s="40" t="s">
        <v>65</v>
      </c>
      <c r="D182" s="43" t="s">
        <v>16</v>
      </c>
      <c r="E182" s="81">
        <v>0.998</v>
      </c>
      <c r="F182" s="38">
        <f>E182*F179</f>
        <v>59.88</v>
      </c>
      <c r="G182" s="38"/>
      <c r="H182" s="38"/>
      <c r="I182" s="38"/>
      <c r="J182" s="38">
        <f t="shared" ref="J182:J183" si="92">F182*I182</f>
        <v>0</v>
      </c>
      <c r="K182" s="38"/>
      <c r="L182" s="38">
        <f t="shared" ref="L182" si="93">K182*F182</f>
        <v>0</v>
      </c>
      <c r="M182" s="38">
        <f t="shared" si="91"/>
        <v>0</v>
      </c>
    </row>
    <row r="183" spans="1:13" s="37" customFormat="1" x14ac:dyDescent="0.25">
      <c r="A183" s="42"/>
      <c r="B183" s="41"/>
      <c r="C183" s="40" t="s">
        <v>13</v>
      </c>
      <c r="D183" s="43" t="s">
        <v>8</v>
      </c>
      <c r="E183" s="57">
        <v>3.9300000000000002E-2</v>
      </c>
      <c r="F183" s="38">
        <f>E183*F179</f>
        <v>2.3580000000000001</v>
      </c>
      <c r="G183" s="56"/>
      <c r="H183" s="38"/>
      <c r="I183" s="38"/>
      <c r="J183" s="38">
        <f t="shared" si="92"/>
        <v>0</v>
      </c>
      <c r="K183" s="38"/>
      <c r="L183" s="38"/>
      <c r="M183" s="38">
        <f t="shared" si="91"/>
        <v>0</v>
      </c>
    </row>
    <row r="184" spans="1:13" s="50" customFormat="1" x14ac:dyDescent="0.25">
      <c r="A184" s="48">
        <v>2</v>
      </c>
      <c r="B184" s="78" t="s">
        <v>118</v>
      </c>
      <c r="C184" s="46" t="s">
        <v>119</v>
      </c>
      <c r="D184" s="45" t="s">
        <v>15</v>
      </c>
      <c r="E184" s="55"/>
      <c r="F184" s="54">
        <v>33</v>
      </c>
      <c r="G184" s="53"/>
      <c r="H184" s="44"/>
      <c r="I184" s="44"/>
      <c r="J184" s="44"/>
      <c r="K184" s="44"/>
      <c r="L184" s="44"/>
      <c r="M184" s="44"/>
    </row>
    <row r="185" spans="1:13" s="50" customFormat="1" x14ac:dyDescent="0.25">
      <c r="A185" s="42"/>
      <c r="B185" s="49" t="s">
        <v>121</v>
      </c>
      <c r="C185" s="52" t="s">
        <v>120</v>
      </c>
      <c r="D185" s="39" t="s">
        <v>126</v>
      </c>
      <c r="E185" s="51">
        <v>9.8000000000000004E-2</v>
      </c>
      <c r="F185" s="38">
        <f>F184*E185</f>
        <v>3.234</v>
      </c>
      <c r="G185" s="38"/>
      <c r="H185" s="38">
        <f>F185*G185</f>
        <v>0</v>
      </c>
      <c r="I185" s="38"/>
      <c r="J185" s="38">
        <f>F185*I185</f>
        <v>0</v>
      </c>
      <c r="K185" s="38"/>
      <c r="L185" s="38"/>
      <c r="M185" s="38">
        <f>H185+J185+L185</f>
        <v>0</v>
      </c>
    </row>
    <row r="186" spans="1:13" s="37" customFormat="1" x14ac:dyDescent="0.25">
      <c r="A186" s="48">
        <v>3</v>
      </c>
      <c r="B186" s="47" t="s">
        <v>66</v>
      </c>
      <c r="C186" s="46" t="s">
        <v>123</v>
      </c>
      <c r="D186" s="45" t="s">
        <v>69</v>
      </c>
      <c r="E186" s="79"/>
      <c r="F186" s="44">
        <v>2</v>
      </c>
      <c r="G186" s="44"/>
      <c r="H186" s="44"/>
      <c r="I186" s="44"/>
      <c r="J186" s="44"/>
      <c r="K186" s="44"/>
      <c r="L186" s="44"/>
      <c r="M186" s="44"/>
    </row>
    <row r="187" spans="1:13" s="37" customFormat="1" x14ac:dyDescent="0.25">
      <c r="A187" s="42"/>
      <c r="B187" s="80"/>
      <c r="C187" s="40" t="s">
        <v>11</v>
      </c>
      <c r="D187" s="39" t="s">
        <v>50</v>
      </c>
      <c r="E187" s="81">
        <v>1.51</v>
      </c>
      <c r="F187" s="38">
        <f>F186*E187</f>
        <v>3.02</v>
      </c>
      <c r="G187" s="38"/>
      <c r="H187" s="38">
        <f>F187*G187</f>
        <v>0</v>
      </c>
      <c r="I187" s="38"/>
      <c r="J187" s="38">
        <f>F187*I187</f>
        <v>0</v>
      </c>
      <c r="K187" s="38"/>
      <c r="L187" s="38"/>
      <c r="M187" s="38">
        <f>H187+J187+L187</f>
        <v>0</v>
      </c>
    </row>
    <row r="188" spans="1:13" s="37" customFormat="1" x14ac:dyDescent="0.25">
      <c r="A188" s="42"/>
      <c r="B188" s="41"/>
      <c r="C188" s="40" t="s">
        <v>9</v>
      </c>
      <c r="D188" s="43" t="s">
        <v>8</v>
      </c>
      <c r="E188" s="81">
        <v>0.13</v>
      </c>
      <c r="F188" s="38">
        <f>F186*E188</f>
        <v>0.26</v>
      </c>
      <c r="G188" s="38"/>
      <c r="H188" s="38">
        <f>F188*G188</f>
        <v>0</v>
      </c>
      <c r="I188" s="38"/>
      <c r="J188" s="38">
        <f>F188*I188</f>
        <v>0</v>
      </c>
      <c r="K188" s="38"/>
      <c r="L188" s="38">
        <f>K188*F188</f>
        <v>0</v>
      </c>
      <c r="M188" s="38">
        <f t="shared" ref="M188:M190" si="94">H188+J188+L188</f>
        <v>0</v>
      </c>
    </row>
    <row r="189" spans="1:13" s="37" customFormat="1" x14ac:dyDescent="0.25">
      <c r="A189" s="42"/>
      <c r="B189" s="41" t="s">
        <v>124</v>
      </c>
      <c r="C189" s="40" t="s">
        <v>67</v>
      </c>
      <c r="D189" s="43" t="s">
        <v>48</v>
      </c>
      <c r="E189" s="57">
        <v>1</v>
      </c>
      <c r="F189" s="38">
        <f>E189*F186</f>
        <v>2</v>
      </c>
      <c r="G189" s="56"/>
      <c r="H189" s="38"/>
      <c r="I189" s="38"/>
      <c r="J189" s="38">
        <f>I189*F189</f>
        <v>0</v>
      </c>
      <c r="K189" s="38"/>
      <c r="L189" s="38"/>
      <c r="M189" s="38">
        <f t="shared" si="94"/>
        <v>0</v>
      </c>
    </row>
    <row r="190" spans="1:13" s="37" customFormat="1" x14ac:dyDescent="0.25">
      <c r="A190" s="42"/>
      <c r="B190" s="41"/>
      <c r="C190" s="40" t="s">
        <v>13</v>
      </c>
      <c r="D190" s="43" t="s">
        <v>8</v>
      </c>
      <c r="E190" s="57">
        <v>7.0000000000000007E-2</v>
      </c>
      <c r="F190" s="38">
        <f>E190*F186</f>
        <v>0.14000000000000001</v>
      </c>
      <c r="G190" s="56"/>
      <c r="H190" s="38">
        <v>0</v>
      </c>
      <c r="I190" s="38"/>
      <c r="J190" s="38">
        <f>I190*F190</f>
        <v>0</v>
      </c>
      <c r="K190" s="38"/>
      <c r="L190" s="38">
        <v>0</v>
      </c>
      <c r="M190" s="38">
        <f t="shared" si="94"/>
        <v>0</v>
      </c>
    </row>
    <row r="191" spans="1:13" s="37" customFormat="1" ht="27" x14ac:dyDescent="0.25">
      <c r="A191" s="48">
        <v>4</v>
      </c>
      <c r="B191" s="47" t="s">
        <v>107</v>
      </c>
      <c r="C191" s="46" t="s">
        <v>108</v>
      </c>
      <c r="D191" s="45" t="s">
        <v>48</v>
      </c>
      <c r="E191" s="79"/>
      <c r="F191" s="44">
        <v>6</v>
      </c>
      <c r="G191" s="44"/>
      <c r="H191" s="44"/>
      <c r="I191" s="44"/>
      <c r="J191" s="44"/>
      <c r="K191" s="44"/>
      <c r="L191" s="44"/>
      <c r="M191" s="44"/>
    </row>
    <row r="192" spans="1:13" s="37" customFormat="1" x14ac:dyDescent="0.25">
      <c r="A192" s="42"/>
      <c r="B192" s="41" t="s">
        <v>12</v>
      </c>
      <c r="C192" s="40" t="s">
        <v>11</v>
      </c>
      <c r="D192" s="39" t="s">
        <v>50</v>
      </c>
      <c r="E192" s="81">
        <v>2.41</v>
      </c>
      <c r="F192" s="38">
        <f>F191*E192</f>
        <v>14.46</v>
      </c>
      <c r="G192" s="38"/>
      <c r="H192" s="38">
        <f>F192*G192</f>
        <v>0</v>
      </c>
      <c r="I192" s="38"/>
      <c r="J192" s="38">
        <f>F192*I192</f>
        <v>0</v>
      </c>
      <c r="K192" s="38"/>
      <c r="L192" s="38"/>
      <c r="M192" s="38">
        <f>H192+J192+L192</f>
        <v>0</v>
      </c>
    </row>
    <row r="193" spans="1:13" s="37" customFormat="1" x14ac:dyDescent="0.25">
      <c r="A193" s="42">
        <v>0</v>
      </c>
      <c r="B193" s="41"/>
      <c r="C193" s="40" t="s">
        <v>9</v>
      </c>
      <c r="D193" s="43" t="s">
        <v>8</v>
      </c>
      <c r="E193" s="57">
        <v>0.17799999999999999</v>
      </c>
      <c r="F193" s="38">
        <f>E193*F191</f>
        <v>1.0680000000000001</v>
      </c>
      <c r="G193" s="56"/>
      <c r="H193" s="38"/>
      <c r="I193" s="38"/>
      <c r="J193" s="38">
        <f t="shared" ref="J193" si="95">F193*I193</f>
        <v>0</v>
      </c>
      <c r="K193" s="38"/>
      <c r="L193" s="38">
        <f t="shared" ref="L193" si="96">K193*F193</f>
        <v>0</v>
      </c>
      <c r="M193" s="38">
        <f t="shared" ref="M193" si="97">H193+J193+L193</f>
        <v>0</v>
      </c>
    </row>
    <row r="194" spans="1:13" s="37" customFormat="1" x14ac:dyDescent="0.25">
      <c r="A194" s="45">
        <v>5</v>
      </c>
      <c r="B194" s="77" t="s">
        <v>184</v>
      </c>
      <c r="C194" s="60" t="s">
        <v>185</v>
      </c>
      <c r="D194" s="45" t="s">
        <v>7</v>
      </c>
      <c r="E194" s="61"/>
      <c r="F194" s="44">
        <v>1</v>
      </c>
      <c r="G194" s="44"/>
      <c r="H194" s="44"/>
      <c r="I194" s="44"/>
      <c r="J194" s="44"/>
      <c r="K194" s="44"/>
      <c r="L194" s="44"/>
      <c r="M194" s="44"/>
    </row>
    <row r="195" spans="1:13" s="37" customFormat="1" x14ac:dyDescent="0.25">
      <c r="A195" s="43"/>
      <c r="B195" s="43"/>
      <c r="C195" s="59" t="s">
        <v>11</v>
      </c>
      <c r="D195" s="43" t="s">
        <v>10</v>
      </c>
      <c r="E195" s="58">
        <v>1.0900000000000001</v>
      </c>
      <c r="F195" s="38">
        <f>E195*F194</f>
        <v>1.0900000000000001</v>
      </c>
      <c r="G195" s="38"/>
      <c r="H195" s="38">
        <f>F195*G195</f>
        <v>0</v>
      </c>
      <c r="I195" s="38"/>
      <c r="J195" s="38">
        <f>F195*I195</f>
        <v>0</v>
      </c>
      <c r="K195" s="38"/>
      <c r="L195" s="38"/>
      <c r="M195" s="38">
        <f>H195+J195+L195</f>
        <v>0</v>
      </c>
    </row>
    <row r="196" spans="1:13" s="37" customFormat="1" x14ac:dyDescent="0.25">
      <c r="A196" s="43"/>
      <c r="B196" s="43"/>
      <c r="C196" s="59" t="s">
        <v>9</v>
      </c>
      <c r="D196" s="43" t="s">
        <v>8</v>
      </c>
      <c r="E196" s="58">
        <v>1.47</v>
      </c>
      <c r="F196" s="38">
        <f>E196*F194</f>
        <v>1.47</v>
      </c>
      <c r="G196" s="38"/>
      <c r="H196" s="38"/>
      <c r="I196" s="38"/>
      <c r="J196" s="38"/>
      <c r="K196" s="38"/>
      <c r="L196" s="38">
        <f>K196*F196</f>
        <v>0</v>
      </c>
      <c r="M196" s="38">
        <f t="shared" ref="M196:M197" si="98">H196+J196+L196</f>
        <v>0</v>
      </c>
    </row>
    <row r="197" spans="1:13" s="37" customFormat="1" x14ac:dyDescent="0.25">
      <c r="A197" s="42"/>
      <c r="B197" s="43"/>
      <c r="C197" s="40" t="s">
        <v>13</v>
      </c>
      <c r="D197" s="43" t="s">
        <v>8</v>
      </c>
      <c r="E197" s="57">
        <v>0.28000000000000003</v>
      </c>
      <c r="F197" s="38">
        <f>E197*F194</f>
        <v>0.28000000000000003</v>
      </c>
      <c r="G197" s="56"/>
      <c r="H197" s="38"/>
      <c r="I197" s="38"/>
      <c r="J197" s="38">
        <f t="shared" ref="J197" si="99">I197*F197</f>
        <v>0</v>
      </c>
      <c r="K197" s="38"/>
      <c r="L197" s="38">
        <f t="shared" ref="L197" si="100">K197*F197</f>
        <v>0</v>
      </c>
      <c r="M197" s="38">
        <f t="shared" si="98"/>
        <v>0</v>
      </c>
    </row>
    <row r="198" spans="1:13" s="37" customFormat="1" x14ac:dyDescent="0.25">
      <c r="A198" s="48">
        <v>6</v>
      </c>
      <c r="B198" s="47" t="s">
        <v>74</v>
      </c>
      <c r="C198" s="46" t="s">
        <v>186</v>
      </c>
      <c r="D198" s="45" t="s">
        <v>7</v>
      </c>
      <c r="E198" s="79"/>
      <c r="F198" s="44">
        <v>34.5</v>
      </c>
      <c r="G198" s="44"/>
      <c r="H198" s="44"/>
      <c r="I198" s="44"/>
      <c r="J198" s="44"/>
      <c r="K198" s="44"/>
      <c r="L198" s="44"/>
      <c r="M198" s="44"/>
    </row>
    <row r="199" spans="1:13" s="37" customFormat="1" x14ac:dyDescent="0.25">
      <c r="A199" s="42"/>
      <c r="B199" s="80"/>
      <c r="C199" s="40" t="s">
        <v>11</v>
      </c>
      <c r="D199" s="39" t="s">
        <v>50</v>
      </c>
      <c r="E199" s="81">
        <v>0.38</v>
      </c>
      <c r="F199" s="38">
        <f>F198*E199</f>
        <v>13.11</v>
      </c>
      <c r="G199" s="38"/>
      <c r="H199" s="38">
        <f>F199*G199</f>
        <v>0</v>
      </c>
      <c r="I199" s="38"/>
      <c r="J199" s="38">
        <f>F199*I199</f>
        <v>0</v>
      </c>
      <c r="K199" s="38"/>
      <c r="L199" s="38"/>
      <c r="M199" s="38">
        <f>H199+J199+L199</f>
        <v>0</v>
      </c>
    </row>
    <row r="200" spans="1:13" s="37" customFormat="1" ht="27" x14ac:dyDescent="0.25">
      <c r="A200" s="45">
        <v>7</v>
      </c>
      <c r="B200" s="77" t="s">
        <v>138</v>
      </c>
      <c r="C200" s="60" t="s">
        <v>187</v>
      </c>
      <c r="D200" s="45" t="s">
        <v>7</v>
      </c>
      <c r="E200" s="61"/>
      <c r="F200" s="44">
        <v>34.5</v>
      </c>
      <c r="G200" s="44"/>
      <c r="H200" s="44"/>
      <c r="I200" s="44"/>
      <c r="J200" s="44"/>
      <c r="K200" s="44"/>
      <c r="L200" s="44"/>
      <c r="M200" s="44"/>
    </row>
    <row r="201" spans="1:13" s="37" customFormat="1" x14ac:dyDescent="0.25">
      <c r="A201" s="43"/>
      <c r="B201" s="43"/>
      <c r="C201" s="59" t="s">
        <v>11</v>
      </c>
      <c r="D201" s="43" t="s">
        <v>10</v>
      </c>
      <c r="E201" s="58">
        <v>0.6</v>
      </c>
      <c r="F201" s="38">
        <f>E201*F200</f>
        <v>20.7</v>
      </c>
      <c r="G201" s="38"/>
      <c r="H201" s="38">
        <f>F201*G201</f>
        <v>0</v>
      </c>
      <c r="I201" s="38"/>
      <c r="J201" s="38">
        <f>F201*I201</f>
        <v>0</v>
      </c>
      <c r="K201" s="38"/>
      <c r="L201" s="38"/>
      <c r="M201" s="38">
        <f>H201+J201+L201</f>
        <v>0</v>
      </c>
    </row>
    <row r="202" spans="1:13" s="37" customFormat="1" x14ac:dyDescent="0.25">
      <c r="A202" s="43"/>
      <c r="B202" s="43" t="s">
        <v>53</v>
      </c>
      <c r="C202" s="59" t="s">
        <v>140</v>
      </c>
      <c r="D202" s="43" t="s">
        <v>15</v>
      </c>
      <c r="E202" s="58">
        <v>2.4E-2</v>
      </c>
      <c r="F202" s="38">
        <f>E202*F200</f>
        <v>0.82800000000000007</v>
      </c>
      <c r="G202" s="38"/>
      <c r="H202" s="38"/>
      <c r="I202" s="38"/>
      <c r="J202" s="38">
        <f>I202*F202</f>
        <v>0</v>
      </c>
      <c r="K202" s="38"/>
      <c r="L202" s="38">
        <f t="shared" ref="L202:L203" si="101">K202*F202</f>
        <v>0</v>
      </c>
      <c r="M202" s="38">
        <f t="shared" ref="M202:M203" si="102">H202+J202+L202</f>
        <v>0</v>
      </c>
    </row>
    <row r="203" spans="1:13" s="37" customFormat="1" x14ac:dyDescent="0.25">
      <c r="A203" s="42"/>
      <c r="B203" s="43"/>
      <c r="C203" s="40" t="s">
        <v>13</v>
      </c>
      <c r="D203" s="43" t="s">
        <v>8</v>
      </c>
      <c r="E203" s="57">
        <v>6.3E-2</v>
      </c>
      <c r="F203" s="38">
        <f>E203*F200</f>
        <v>2.1735000000000002</v>
      </c>
      <c r="G203" s="56"/>
      <c r="H203" s="38"/>
      <c r="I203" s="38"/>
      <c r="J203" s="38">
        <f t="shared" ref="J203" si="103">I203*F203</f>
        <v>0</v>
      </c>
      <c r="K203" s="38"/>
      <c r="L203" s="38">
        <f t="shared" si="101"/>
        <v>0</v>
      </c>
      <c r="M203" s="38">
        <f t="shared" si="102"/>
        <v>0</v>
      </c>
    </row>
    <row r="204" spans="1:13" s="37" customFormat="1" ht="27" x14ac:dyDescent="0.25">
      <c r="A204" s="48">
        <v>8</v>
      </c>
      <c r="B204" s="47" t="s">
        <v>188</v>
      </c>
      <c r="C204" s="46" t="s">
        <v>189</v>
      </c>
      <c r="D204" s="45" t="s">
        <v>7</v>
      </c>
      <c r="E204" s="79"/>
      <c r="F204" s="44">
        <v>34.5</v>
      </c>
      <c r="G204" s="44"/>
      <c r="H204" s="44"/>
      <c r="I204" s="44"/>
      <c r="J204" s="44"/>
      <c r="K204" s="44"/>
      <c r="L204" s="44"/>
      <c r="M204" s="44"/>
    </row>
    <row r="205" spans="1:13" s="37" customFormat="1" x14ac:dyDescent="0.25">
      <c r="A205" s="42"/>
      <c r="B205" s="41"/>
      <c r="C205" s="40" t="s">
        <v>11</v>
      </c>
      <c r="D205" s="39" t="s">
        <v>50</v>
      </c>
      <c r="E205" s="81">
        <v>0.53600000000000003</v>
      </c>
      <c r="F205" s="38">
        <f>F204*E205</f>
        <v>18.492000000000001</v>
      </c>
      <c r="G205" s="38"/>
      <c r="H205" s="38">
        <f>F205*G205</f>
        <v>0</v>
      </c>
      <c r="I205" s="38"/>
      <c r="J205" s="38">
        <f>F205*I205</f>
        <v>0</v>
      </c>
      <c r="K205" s="38"/>
      <c r="L205" s="38"/>
      <c r="M205" s="38">
        <f>H205+J205+L205</f>
        <v>0</v>
      </c>
    </row>
    <row r="206" spans="1:13" s="37" customFormat="1" x14ac:dyDescent="0.25">
      <c r="A206" s="42"/>
      <c r="B206" s="41"/>
      <c r="C206" s="40" t="s">
        <v>9</v>
      </c>
      <c r="D206" s="43" t="s">
        <v>8</v>
      </c>
      <c r="E206" s="81">
        <v>3.6499999999999998E-2</v>
      </c>
      <c r="F206" s="38">
        <f>F204*E206</f>
        <v>1.25925</v>
      </c>
      <c r="G206" s="38"/>
      <c r="H206" s="38">
        <f>F206*G206</f>
        <v>0</v>
      </c>
      <c r="I206" s="38"/>
      <c r="J206" s="38">
        <f>F206*I206</f>
        <v>0</v>
      </c>
      <c r="K206" s="38"/>
      <c r="L206" s="38">
        <f>K206*F206</f>
        <v>0</v>
      </c>
      <c r="M206" s="38">
        <f t="shared" ref="M206:M208" si="104">H206+J206+L206</f>
        <v>0</v>
      </c>
    </row>
    <row r="207" spans="1:13" s="37" customFormat="1" ht="27" x14ac:dyDescent="0.25">
      <c r="A207" s="42"/>
      <c r="B207" s="41" t="s">
        <v>12</v>
      </c>
      <c r="C207" s="40" t="s">
        <v>190</v>
      </c>
      <c r="D207" s="43" t="s">
        <v>7</v>
      </c>
      <c r="E207" s="57">
        <v>1.02</v>
      </c>
      <c r="F207" s="38">
        <f>E207*F204</f>
        <v>35.19</v>
      </c>
      <c r="G207" s="56"/>
      <c r="H207" s="38"/>
      <c r="I207" s="38"/>
      <c r="J207" s="38">
        <f>I207*F207</f>
        <v>0</v>
      </c>
      <c r="K207" s="38"/>
      <c r="L207" s="38"/>
      <c r="M207" s="38">
        <f t="shared" si="104"/>
        <v>0</v>
      </c>
    </row>
    <row r="208" spans="1:13" s="37" customFormat="1" x14ac:dyDescent="0.25">
      <c r="A208" s="42"/>
      <c r="B208" s="41"/>
      <c r="C208" s="40" t="s">
        <v>13</v>
      </c>
      <c r="D208" s="43" t="s">
        <v>8</v>
      </c>
      <c r="E208" s="57">
        <v>0.107</v>
      </c>
      <c r="F208" s="38">
        <f>E208*F204</f>
        <v>3.6915</v>
      </c>
      <c r="G208" s="56"/>
      <c r="H208" s="38">
        <v>0</v>
      </c>
      <c r="I208" s="38"/>
      <c r="J208" s="38">
        <f>I208*F208</f>
        <v>0</v>
      </c>
      <c r="K208" s="38"/>
      <c r="L208" s="38">
        <v>0</v>
      </c>
      <c r="M208" s="38">
        <f t="shared" si="104"/>
        <v>0</v>
      </c>
    </row>
    <row r="209" spans="1:15" s="29" customFormat="1" x14ac:dyDescent="0.25">
      <c r="A209" s="36"/>
      <c r="B209" s="36"/>
      <c r="C209" s="35" t="s">
        <v>0</v>
      </c>
      <c r="D209" s="34"/>
      <c r="E209" s="33"/>
      <c r="F209" s="32"/>
      <c r="G209" s="32"/>
      <c r="H209" s="31">
        <f>SUM(H12:H208)</f>
        <v>0</v>
      </c>
      <c r="I209" s="31"/>
      <c r="J209" s="31">
        <f>SUM(J12:J208)</f>
        <v>0</v>
      </c>
      <c r="K209" s="31"/>
      <c r="L209" s="31">
        <f>SUM(L12:L208)</f>
        <v>0</v>
      </c>
      <c r="M209" s="31">
        <f>SUM(M12:M208)</f>
        <v>0</v>
      </c>
      <c r="N209" s="30"/>
    </row>
    <row r="210" spans="1:15" s="22" customFormat="1" x14ac:dyDescent="0.25">
      <c r="A210" s="10"/>
      <c r="B210" s="10"/>
      <c r="C210" s="28" t="s">
        <v>6</v>
      </c>
      <c r="D210" s="11"/>
      <c r="E210" s="24"/>
      <c r="F210" s="18"/>
      <c r="G210" s="18"/>
      <c r="H210" s="17"/>
      <c r="I210" s="17"/>
      <c r="J210" s="17">
        <f>J209*D210</f>
        <v>0</v>
      </c>
      <c r="K210" s="17"/>
      <c r="L210" s="17"/>
      <c r="M210" s="17">
        <f>J210</f>
        <v>0</v>
      </c>
    </row>
    <row r="211" spans="1:15" s="22" customFormat="1" x14ac:dyDescent="0.25">
      <c r="A211" s="10"/>
      <c r="B211" s="10"/>
      <c r="C211" s="27" t="s">
        <v>4</v>
      </c>
      <c r="D211" s="26"/>
      <c r="E211" s="24"/>
      <c r="F211" s="18"/>
      <c r="G211" s="18"/>
      <c r="H211" s="17"/>
      <c r="I211" s="17"/>
      <c r="J211" s="17"/>
      <c r="K211" s="17"/>
      <c r="L211" s="17"/>
      <c r="M211" s="17">
        <f>M210+M209</f>
        <v>0</v>
      </c>
    </row>
    <row r="212" spans="1:15" s="22" customFormat="1" x14ac:dyDescent="0.25">
      <c r="A212" s="10"/>
      <c r="B212" s="10"/>
      <c r="C212" s="28" t="s">
        <v>5</v>
      </c>
      <c r="D212" s="11"/>
      <c r="E212" s="24"/>
      <c r="F212" s="18"/>
      <c r="G212" s="18"/>
      <c r="H212" s="17"/>
      <c r="I212" s="17"/>
      <c r="J212" s="17"/>
      <c r="K212" s="17"/>
      <c r="L212" s="17"/>
      <c r="M212" s="17">
        <f>M211*D212</f>
        <v>0</v>
      </c>
    </row>
    <row r="213" spans="1:15" s="22" customFormat="1" x14ac:dyDescent="0.25">
      <c r="A213" s="10"/>
      <c r="B213" s="10"/>
      <c r="C213" s="27" t="s">
        <v>4</v>
      </c>
      <c r="D213" s="26"/>
      <c r="E213" s="24"/>
      <c r="F213" s="18"/>
      <c r="G213" s="18"/>
      <c r="H213" s="17"/>
      <c r="I213" s="17"/>
      <c r="J213" s="17"/>
      <c r="K213" s="17"/>
      <c r="L213" s="17"/>
      <c r="M213" s="17">
        <f>M212+M211</f>
        <v>0</v>
      </c>
    </row>
    <row r="214" spans="1:15" s="22" customFormat="1" x14ac:dyDescent="0.25">
      <c r="A214" s="10"/>
      <c r="B214" s="10"/>
      <c r="C214" s="25" t="s">
        <v>3</v>
      </c>
      <c r="D214" s="11"/>
      <c r="E214" s="24"/>
      <c r="F214" s="18"/>
      <c r="G214" s="18"/>
      <c r="H214" s="17"/>
      <c r="I214" s="17"/>
      <c r="J214" s="17"/>
      <c r="K214" s="17"/>
      <c r="L214" s="17"/>
      <c r="M214" s="17">
        <f>M213*D214</f>
        <v>0</v>
      </c>
      <c r="O214" s="23"/>
    </row>
    <row r="215" spans="1:15" s="4" customFormat="1" x14ac:dyDescent="0.25">
      <c r="A215" s="10"/>
      <c r="B215" s="10"/>
      <c r="C215" s="21" t="s">
        <v>0</v>
      </c>
      <c r="D215" s="20"/>
      <c r="E215" s="7"/>
      <c r="F215" s="18"/>
      <c r="G215" s="18"/>
      <c r="H215" s="17"/>
      <c r="I215" s="17"/>
      <c r="J215" s="17"/>
      <c r="K215" s="17"/>
      <c r="L215" s="17"/>
      <c r="M215" s="17">
        <f>M214+M213</f>
        <v>0</v>
      </c>
    </row>
    <row r="216" spans="1:15" s="4" customFormat="1" x14ac:dyDescent="0.25">
      <c r="A216" s="10"/>
      <c r="B216" s="10"/>
      <c r="C216" s="19" t="s">
        <v>2</v>
      </c>
      <c r="D216" s="11">
        <v>0.03</v>
      </c>
      <c r="E216" s="7"/>
      <c r="F216" s="18"/>
      <c r="G216" s="18"/>
      <c r="H216" s="17"/>
      <c r="I216" s="17"/>
      <c r="J216" s="17"/>
      <c r="K216" s="17"/>
      <c r="L216" s="17"/>
      <c r="M216" s="17">
        <f>M215*D216</f>
        <v>0</v>
      </c>
    </row>
    <row r="217" spans="1:15" s="4" customFormat="1" x14ac:dyDescent="0.25">
      <c r="A217" s="10"/>
      <c r="B217" s="10"/>
      <c r="C217" s="9" t="s">
        <v>0</v>
      </c>
      <c r="D217" s="8"/>
      <c r="E217" s="16"/>
      <c r="F217" s="15"/>
      <c r="G217" s="14"/>
      <c r="H217" s="13"/>
      <c r="I217" s="13"/>
      <c r="J217" s="13"/>
      <c r="K217" s="13"/>
      <c r="L217" s="13"/>
      <c r="M217" s="13">
        <f>M216+M215</f>
        <v>0</v>
      </c>
    </row>
    <row r="218" spans="1:15" s="4" customFormat="1" x14ac:dyDescent="0.25">
      <c r="A218" s="10"/>
      <c r="B218" s="10"/>
      <c r="C218" s="12" t="s">
        <v>1</v>
      </c>
      <c r="D218" s="11">
        <v>0.18</v>
      </c>
      <c r="E218" s="7"/>
      <c r="F218" s="6"/>
      <c r="G218" s="6"/>
      <c r="H218" s="5"/>
      <c r="I218" s="5"/>
      <c r="J218" s="5"/>
      <c r="K218" s="5"/>
      <c r="L218" s="5"/>
      <c r="M218" s="5">
        <f>M217*D218</f>
        <v>0</v>
      </c>
    </row>
    <row r="219" spans="1:15" s="4" customFormat="1" x14ac:dyDescent="0.25">
      <c r="A219" s="10"/>
      <c r="B219" s="10"/>
      <c r="C219" s="9" t="s">
        <v>0</v>
      </c>
      <c r="D219" s="8"/>
      <c r="E219" s="7"/>
      <c r="F219" s="6"/>
      <c r="G219" s="6"/>
      <c r="H219" s="5"/>
      <c r="I219" s="5"/>
      <c r="J219" s="5"/>
      <c r="K219" s="5"/>
      <c r="L219" s="5"/>
      <c r="M219" s="5">
        <f>M218+M217</f>
        <v>0</v>
      </c>
    </row>
    <row r="220" spans="1:15" s="4" customFormat="1" ht="51" customHeight="1" x14ac:dyDescent="0.25">
      <c r="A220" s="102"/>
      <c r="B220" s="103"/>
      <c r="C220" s="104"/>
      <c r="D220" s="104"/>
      <c r="E220" s="104"/>
      <c r="F220" s="104"/>
      <c r="G220" s="104"/>
      <c r="H220" s="105"/>
      <c r="I220" s="105"/>
      <c r="L220" s="105"/>
      <c r="M220" s="105"/>
    </row>
  </sheetData>
  <sheetProtection selectLockedCells="1"/>
  <autoFilter ref="A9:M219"/>
  <mergeCells count="17">
    <mergeCell ref="A1:M1"/>
    <mergeCell ref="A2:M2"/>
    <mergeCell ref="A5:A8"/>
    <mergeCell ref="B5:B8"/>
    <mergeCell ref="D5:D8"/>
    <mergeCell ref="E5:F5"/>
    <mergeCell ref="G5:H6"/>
    <mergeCell ref="I5:J6"/>
    <mergeCell ref="K5:L5"/>
    <mergeCell ref="M5:M8"/>
    <mergeCell ref="E6:F6"/>
    <mergeCell ref="K6:L6"/>
    <mergeCell ref="E7:E8"/>
    <mergeCell ref="F7:F8"/>
    <mergeCell ref="H7:H8"/>
    <mergeCell ref="J7:J8"/>
    <mergeCell ref="L7:L8"/>
  </mergeCells>
  <printOptions horizontalCentered="1"/>
  <pageMargins left="0.19685039370078741" right="0.19685039370078741" top="0.39370078740157483" bottom="0.59055118110236227" header="0" footer="0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</dc:creator>
  <cp:lastModifiedBy>demetre demetrashvili</cp:lastModifiedBy>
  <cp:lastPrinted>2018-08-02T20:44:51Z</cp:lastPrinted>
  <dcterms:created xsi:type="dcterms:W3CDTF">2018-02-06T17:58:50Z</dcterms:created>
  <dcterms:modified xsi:type="dcterms:W3CDTF">2018-09-12T13:40:57Z</dcterms:modified>
</cp:coreProperties>
</file>