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chokheli\Desktop\ნამტვრიანის სტადიონი\"/>
    </mc:Choice>
  </mc:AlternateContent>
  <bookViews>
    <workbookView xWindow="0" yWindow="0" windowWidth="24000" windowHeight="8280"/>
  </bookViews>
  <sheets>
    <sheet name="Лист1" sheetId="1" r:id="rId1"/>
  </sheets>
  <definedNames>
    <definedName name="_xlnm.Print_Area" localSheetId="0">Лист1!$A$1:$M$179</definedName>
  </definedNames>
  <calcPr calcId="152511"/>
</workbook>
</file>

<file path=xl/calcChain.xml><?xml version="1.0" encoding="utf-8"?>
<calcChain xmlns="http://schemas.openxmlformats.org/spreadsheetml/2006/main">
  <c r="E108" i="1" l="1"/>
  <c r="F143" i="1" l="1"/>
  <c r="F106" i="1"/>
  <c r="F53" i="1"/>
  <c r="F52" i="1"/>
  <c r="F142" i="1" l="1"/>
  <c r="F80" i="1"/>
  <c r="F81" i="1"/>
  <c r="F42" i="1"/>
  <c r="F41" i="1"/>
  <c r="F14" i="1"/>
  <c r="F15" i="1"/>
  <c r="F17" i="1"/>
  <c r="E12" i="1"/>
  <c r="E11" i="1"/>
  <c r="E10" i="1"/>
  <c r="F9" i="1"/>
  <c r="F108" i="1" l="1"/>
  <c r="F59" i="1"/>
  <c r="F60" i="1" l="1"/>
  <c r="F57" i="1"/>
  <c r="F56" i="1"/>
  <c r="F54" i="1" l="1"/>
  <c r="F49" i="1"/>
  <c r="F48" i="1"/>
  <c r="F47" i="1"/>
  <c r="F45" i="1"/>
  <c r="F40" i="1"/>
  <c r="F39" i="1"/>
  <c r="F38" i="1"/>
  <c r="F36" i="1"/>
  <c r="F33" i="1"/>
  <c r="F32" i="1"/>
  <c r="F31" i="1"/>
  <c r="F29" i="1"/>
  <c r="F28" i="1"/>
  <c r="F27" i="1"/>
  <c r="F26" i="1"/>
  <c r="F23" i="1" l="1"/>
  <c r="F22" i="1"/>
  <c r="F21" i="1"/>
  <c r="F19" i="1"/>
  <c r="F12" i="1" l="1"/>
  <c r="F11" i="1"/>
  <c r="F10" i="1"/>
  <c r="F162" i="1"/>
  <c r="F161" i="1"/>
  <c r="F160" i="1"/>
  <c r="F159" i="1"/>
  <c r="F157" i="1"/>
  <c r="F156" i="1"/>
  <c r="F155" i="1"/>
  <c r="F153" i="1"/>
  <c r="F152" i="1"/>
  <c r="F151" i="1"/>
  <c r="F150" i="1"/>
  <c r="F148" i="1"/>
  <c r="F141" i="1"/>
  <c r="F140" i="1"/>
  <c r="F131" i="1"/>
  <c r="F130" i="1"/>
  <c r="F129" i="1"/>
  <c r="F128" i="1"/>
  <c r="F126" i="1"/>
  <c r="F125" i="1"/>
  <c r="F124" i="1"/>
  <c r="F122" i="1"/>
  <c r="F121" i="1"/>
  <c r="F120" i="1"/>
  <c r="F118" i="1"/>
  <c r="F117" i="1"/>
  <c r="F116" i="1"/>
  <c r="F114" i="1"/>
  <c r="F113" i="1"/>
  <c r="F112" i="1"/>
  <c r="F111" i="1"/>
  <c r="F109" i="1"/>
  <c r="F107" i="1"/>
  <c r="F104" i="1"/>
  <c r="F103" i="1"/>
  <c r="F102" i="1"/>
  <c r="F101" i="1"/>
  <c r="F99" i="1"/>
  <c r="F98" i="1"/>
  <c r="F97" i="1"/>
  <c r="F96" i="1"/>
  <c r="F94" i="1"/>
  <c r="F93" i="1"/>
  <c r="F92" i="1"/>
  <c r="F91" i="1"/>
  <c r="F89" i="1"/>
  <c r="F86" i="1"/>
  <c r="F79" i="1"/>
  <c r="F78" i="1"/>
  <c r="F76" i="1"/>
  <c r="F75" i="1"/>
  <c r="F72" i="1"/>
  <c r="F71" i="1"/>
  <c r="F70" i="1"/>
  <c r="F73" i="1" s="1"/>
  <c r="F68" i="1"/>
  <c r="F67" i="1"/>
  <c r="F66" i="1"/>
  <c r="F64" i="1"/>
  <c r="F63" i="1"/>
  <c r="F62" i="1"/>
</calcChain>
</file>

<file path=xl/sharedStrings.xml><?xml version="1.0" encoding="utf-8"?>
<sst xmlns="http://schemas.openxmlformats.org/spreadsheetml/2006/main" count="455" uniqueCount="213">
  <si>
    <t xml:space="preserve">   xelfasi</t>
  </si>
  <si>
    <t>jami</t>
  </si>
  <si>
    <t>#</t>
  </si>
  <si>
    <t>safuZveli</t>
  </si>
  <si>
    <t>ganz.</t>
  </si>
  <si>
    <t>erTeulze</t>
  </si>
  <si>
    <t>sul</t>
  </si>
  <si>
    <t>erT.</t>
  </si>
  <si>
    <t>fasi</t>
  </si>
  <si>
    <t>1'</t>
  </si>
  <si>
    <t>2'</t>
  </si>
  <si>
    <t>3'</t>
  </si>
  <si>
    <t>4'</t>
  </si>
  <si>
    <t>5'</t>
  </si>
  <si>
    <t>6'</t>
  </si>
  <si>
    <t>7'</t>
  </si>
  <si>
    <t>8'</t>
  </si>
  <si>
    <t>9'</t>
  </si>
  <si>
    <t>10'</t>
  </si>
  <si>
    <t>11'</t>
  </si>
  <si>
    <t>12'</t>
  </si>
  <si>
    <t>13'</t>
  </si>
  <si>
    <t>cali</t>
  </si>
  <si>
    <t>SromiTi resursebi</t>
  </si>
  <si>
    <t>kac/sT</t>
  </si>
  <si>
    <t>m/sT</t>
  </si>
  <si>
    <t>sxva manqanebi</t>
  </si>
  <si>
    <t>lari</t>
  </si>
  <si>
    <t>kub.m</t>
  </si>
  <si>
    <t>sxva xarjebi</t>
  </si>
  <si>
    <t xml:space="preserve">zednadebi xarjebi </t>
  </si>
  <si>
    <t>grZ.m</t>
  </si>
  <si>
    <t>gauTvaliswinebeli xarji</t>
  </si>
  <si>
    <t>samuSaos  dasaxeleba</t>
  </si>
  <si>
    <t xml:space="preserve"> normatiuli resursi</t>
  </si>
  <si>
    <t xml:space="preserve"> masala</t>
  </si>
  <si>
    <t>m3</t>
  </si>
  <si>
    <t>s.r.f.k.</t>
  </si>
  <si>
    <t>sasaqonlo betoni, mZime m-250</t>
  </si>
  <si>
    <t>kg</t>
  </si>
  <si>
    <t>t</t>
  </si>
  <si>
    <t>m2</t>
  </si>
  <si>
    <t xml:space="preserve"> manqanebi</t>
  </si>
  <si>
    <t>კგ</t>
  </si>
  <si>
    <t xml:space="preserve">  manqana meqanizmebi </t>
  </si>
  <si>
    <t>100m2</t>
  </si>
  <si>
    <t>100m3</t>
  </si>
  <si>
    <t>armatura a-I klasis d=6mm</t>
  </si>
  <si>
    <t>armatura a-III klasis d=10mm</t>
  </si>
  <si>
    <t>1.1p13</t>
  </si>
  <si>
    <t>1.1p22</t>
  </si>
  <si>
    <t>eleqtrodi   d=3mm</t>
  </si>
  <si>
    <t>7_17_6</t>
  </si>
  <si>
    <t>mavTulbadis montaJi Robis seqciebSi</t>
  </si>
  <si>
    <t xml:space="preserve">Robis seqciebis montaJi </t>
  </si>
  <si>
    <t>9_4_10</t>
  </si>
  <si>
    <t>stadionis SemoRobvis liTonis konstruqciebis SeRebva</t>
  </si>
  <si>
    <t>11_1_6</t>
  </si>
  <si>
    <t>SromiTi resursi</t>
  </si>
  <si>
    <t>კac/სთ</t>
  </si>
  <si>
    <t>ლარი</t>
  </si>
  <si>
    <t>მ3</t>
  </si>
  <si>
    <t>11_1_3</t>
  </si>
  <si>
    <t>qviSa Savi</t>
  </si>
  <si>
    <t xml:space="preserve">xelovnuri balaxis ,,mwvane safaris" mowyoba </t>
  </si>
  <si>
    <t>xelovnuri balaxi ,,mwvane safari", sisqiT 26mm</t>
  </si>
  <si>
    <t>4.7p9</t>
  </si>
  <si>
    <t>kalaTburTis fari kompleqtSi (fari,rgoli, bade da Zelze samagri konstruqcia)</t>
  </si>
  <si>
    <t>jami Tavi1.</t>
  </si>
  <si>
    <t>sakontaqto momWerebi</t>
  </si>
  <si>
    <t>satransporto xarjebi masalaze</t>
  </si>
  <si>
    <t>zednadebi xarjebi montaJze</t>
  </si>
  <si>
    <t>gegmiuri mogeba</t>
  </si>
  <si>
    <t>I+II Tavebis jami</t>
  </si>
  <si>
    <t>Tavi II. eleqtrosamontaJo samuSaoebi</t>
  </si>
  <si>
    <t>TaviI.  samSeneblo samuSaoebi</t>
  </si>
  <si>
    <t>qviSis fenis mowyoba saS. sisqiT 15mm, xelovnuri balaxis safarSi CavarcxniT</t>
  </si>
  <si>
    <t>100grZ.m</t>
  </si>
  <si>
    <t>100c</t>
  </si>
  <si>
    <r>
      <t>L</t>
    </r>
    <r>
      <rPr>
        <sz val="12"/>
        <rFont val="Calibri"/>
        <family val="2"/>
        <charset val="204"/>
        <scheme val="minor"/>
      </rPr>
      <t xml:space="preserve">LED </t>
    </r>
    <r>
      <rPr>
        <sz val="12"/>
        <rFont val="AcadNusx"/>
      </rPr>
      <t>proJeqtorebis  montaJi</t>
    </r>
  </si>
  <si>
    <t>jami TaviII.</t>
  </si>
  <si>
    <t>7_21_11</t>
  </si>
  <si>
    <t>15_164_8</t>
  </si>
  <si>
    <t>sxva xarjebi   0,02</t>
  </si>
  <si>
    <t>RorRi  fraqcia 10-20mm</t>
  </si>
  <si>
    <t>1_80_2</t>
  </si>
  <si>
    <t>tranSeis gaWra xeliT SemoRobvis lenturi saZirkvlis mosawyobad</t>
  </si>
  <si>
    <t>1_80_6</t>
  </si>
  <si>
    <t>ormoebis amoReba xeliT SemoRobvis da ganaTebis boZebis, aseve kalaTburTis faris da fexburTis karis boZebis  mosawyobad</t>
  </si>
  <si>
    <t>1_23_5</t>
  </si>
  <si>
    <t>eqskavatori erTcicxviani pnevmatur svlaze sxva saxis mSeneblobaze 0,25m3</t>
  </si>
  <si>
    <t>kodi 0926</t>
  </si>
  <si>
    <t>1000m3</t>
  </si>
  <si>
    <t>6_1_2</t>
  </si>
  <si>
    <t>4.1p 342</t>
  </si>
  <si>
    <t>pr.</t>
  </si>
  <si>
    <t xml:space="preserve">  sxva masalebi</t>
  </si>
  <si>
    <t>1მ3</t>
  </si>
  <si>
    <t>k/sT</t>
  </si>
  <si>
    <t>sxva masalebi</t>
  </si>
  <si>
    <t>balastis sagebis mowyoba SemoRobvis saZirkvelSi</t>
  </si>
  <si>
    <t>balasti</t>
  </si>
  <si>
    <t>4.1p 225</t>
  </si>
  <si>
    <t>6_1_22</t>
  </si>
  <si>
    <t xml:space="preserve">fari ficris, yalibis </t>
  </si>
  <si>
    <t>5.1p138</t>
  </si>
  <si>
    <t>1.10p13</t>
  </si>
  <si>
    <t>furclovani foladi, sisqiT 2mm</t>
  </si>
  <si>
    <t>1.6p 27</t>
  </si>
  <si>
    <t>armatura a-I klasis d=8mm</t>
  </si>
  <si>
    <t>1.1p14</t>
  </si>
  <si>
    <t>zolovana 40X4mm</t>
  </si>
  <si>
    <t>1.6p57</t>
  </si>
  <si>
    <t>amwe saavtomobilo svlaze 10t</t>
  </si>
  <si>
    <t>liTonis bade 2,5mm, moTuTiebuli ujrediT 50X50mm</t>
  </si>
  <si>
    <t>1.9p 19</t>
  </si>
  <si>
    <t>kodi 0470</t>
  </si>
  <si>
    <t>1t</t>
  </si>
  <si>
    <t>1t.</t>
  </si>
  <si>
    <t>amwe muxluxa svlaze 25t</t>
  </si>
  <si>
    <t>kodi 0481</t>
  </si>
  <si>
    <t>amwe muxluxa svlaze 40t</t>
  </si>
  <si>
    <t>kodi 0483</t>
  </si>
  <si>
    <t xml:space="preserve">  manqanebi</t>
  </si>
  <si>
    <t>foladis kvadratuli mili 120X120X5mm</t>
  </si>
  <si>
    <t>2.2p 105</t>
  </si>
  <si>
    <t>foladis mili 100X4mm</t>
  </si>
  <si>
    <t>2.1p 35</t>
  </si>
  <si>
    <t>2.1p 14</t>
  </si>
  <si>
    <t>foladis mili 32X3mm</t>
  </si>
  <si>
    <t>fexburTis karis, kalaTburTis faris  da ganaTebis sayrdeni boZis konstruqciebis mowyoba da montaJi</t>
  </si>
  <si>
    <t>fexburTis karis, kalaTburTis faris  da ganaTebis sayrdeni boZis dabetoneba</t>
  </si>
  <si>
    <t>saRebavi zeTovani  (mwvane)</t>
  </si>
  <si>
    <t>fexburTis karis, kalaTburTis faris  da ganaTebis sayrdeni boZis SeRebva</t>
  </si>
  <si>
    <t>4.2p25</t>
  </si>
  <si>
    <t>saRebavi zeTovani  (TeTri)</t>
  </si>
  <si>
    <t xml:space="preserve">SromiTi resursi  </t>
  </si>
  <si>
    <t xml:space="preserve">manqanebi  </t>
  </si>
  <si>
    <t>RorRis safuZvlis mowyoba  sisqiT 9,0sm</t>
  </si>
  <si>
    <t>RorRis safuZvlis mowyoba  sisqiT 5,0sm</t>
  </si>
  <si>
    <t>4.1p232</t>
  </si>
  <si>
    <t>4.1p231</t>
  </si>
  <si>
    <t>qviSis safuZvlis mowyoba sisqiT 4sm</t>
  </si>
  <si>
    <t>4.1p222</t>
  </si>
  <si>
    <t>4.1p221</t>
  </si>
  <si>
    <t>qviSa yviTeli</t>
  </si>
  <si>
    <t xml:space="preserve"> eleqtrosadenis montaJi  saTanado samagrebisa da damxmare masalebis CaTvliT</t>
  </si>
  <si>
    <t>1 km</t>
  </si>
  <si>
    <t>xazis Sualeduri samagri, liTonis</t>
  </si>
  <si>
    <r>
      <t xml:space="preserve">aluminis sahaero kabeli </t>
    </r>
    <r>
      <rPr>
        <sz val="12"/>
        <rFont val="Calibri"/>
        <family val="2"/>
        <charset val="204"/>
        <scheme val="minor"/>
      </rPr>
      <t>SIP-ABC</t>
    </r>
    <r>
      <rPr>
        <sz val="12"/>
        <rFont val="AcadNusx"/>
      </rPr>
      <t xml:space="preserve"> 2X10mm</t>
    </r>
  </si>
  <si>
    <t>manqanebi</t>
  </si>
  <si>
    <t>8.1p 52</t>
  </si>
  <si>
    <t>kodi0208</t>
  </si>
  <si>
    <t>СНиП IV-6-82</t>
  </si>
  <si>
    <t>8_596_2</t>
  </si>
  <si>
    <t>8.14p 207</t>
  </si>
  <si>
    <r>
      <t xml:space="preserve">proJeqtori </t>
    </r>
    <r>
      <rPr>
        <sz val="12"/>
        <rFont val="Calibri"/>
        <family val="2"/>
        <charset val="204"/>
        <scheme val="minor"/>
      </rPr>
      <t xml:space="preserve">LED-50W  6500K  </t>
    </r>
  </si>
  <si>
    <t>rkinis dasakidi karadis montaJi</t>
  </si>
  <si>
    <t>1c</t>
  </si>
  <si>
    <t>rkinis karada 300X400X180mm</t>
  </si>
  <si>
    <t>8_574_18</t>
  </si>
  <si>
    <t>avtomatebis montaJi</t>
  </si>
  <si>
    <t>avtomati 1p.  10amp.</t>
  </si>
  <si>
    <t>8_3_2</t>
  </si>
  <si>
    <t>sportuli moednis daxazva</t>
  </si>
  <si>
    <t>15_159_3</t>
  </si>
  <si>
    <t>RorRi  fraqcia 5-10mm</t>
  </si>
  <si>
    <r>
      <t>aluminis  kabeli A</t>
    </r>
    <r>
      <rPr>
        <sz val="12"/>
        <rFont val="Calibri"/>
        <family val="2"/>
        <charset val="204"/>
        <scheme val="minor"/>
      </rPr>
      <t>ABBГ-P</t>
    </r>
    <r>
      <rPr>
        <sz val="12"/>
        <rFont val="AcadNusx"/>
      </rPr>
      <t xml:space="preserve"> 2X4mm</t>
    </r>
  </si>
  <si>
    <t>qalaq TeTriwyaroSi (e.w. namtvrianis dasaxlebaSi) arsebuli sportuli moednis sareabilitacio samuSaoebi</t>
  </si>
  <si>
    <t>kodi0470</t>
  </si>
  <si>
    <t>sportuli moednis SemoRobvis liTonis seqciebis da boZebis demontaJi</t>
  </si>
  <si>
    <t xml:space="preserve">moednis asfaltobetonis safaris demontaJi </t>
  </si>
  <si>
    <t xml:space="preserve">inertuli masalis zidva 30km-mde </t>
  </si>
  <si>
    <t>foladis mili 60X3,5mm (arsebuli)</t>
  </si>
  <si>
    <t>ficari Camoganuli wiwvovani, sisqiT   40mm,    III xarisxis</t>
  </si>
  <si>
    <t>kuTxovana  40X40X4mm</t>
  </si>
  <si>
    <t>1.4p 39</t>
  </si>
  <si>
    <t>7-21-12
miyeneb.
k=0.8</t>
  </si>
  <si>
    <t>SromiTi resursebi  173*0,8=1384.4</t>
  </si>
  <si>
    <t>100 m</t>
  </si>
  <si>
    <t xml:space="preserve"> manqanebi 6*0.8=4.8</t>
  </si>
  <si>
    <t>amwe saavtomobilo svlaze 10t 20.5*0.8=16.4</t>
  </si>
  <si>
    <t>46-30-1
gamoy.</t>
  </si>
  <si>
    <t>6_1_2
მიყენებ.</t>
  </si>
  <si>
    <t>საყალიბე ფარი</t>
  </si>
  <si>
    <t>ფიცარი ჩამოგანული 40 მმ III x.</t>
  </si>
  <si>
    <t>5.1-138</t>
  </si>
  <si>
    <t>5.1-33</t>
  </si>
  <si>
    <t xml:space="preserve">stadionis SemoRobvis rk/betonis zeZirkvelis  mowyoba  </t>
  </si>
  <si>
    <t>stadionis SemoRobvis Sesasvleli karis seqciis damzadeba</t>
  </si>
  <si>
    <t>satransporto xarjebi liTonis profilebis zidvaze 30 km-ze</t>
  </si>
  <si>
    <t xml:space="preserve">stadionis SemoRobvis rk/betonis saZirkvelis  mowyoba </t>
  </si>
  <si>
    <t>SemoRobvis  boZebis  mowyoba</t>
  </si>
  <si>
    <t>gamomuSavebuli inertuli masalis datvirTva avtoTviTmclelze 0,25m3 tevadobis eqskavatoriT</t>
  </si>
  <si>
    <t>9_4_10
gamoy.</t>
  </si>
  <si>
    <t>kodi 0489</t>
  </si>
  <si>
    <t>kodi 0491</t>
  </si>
  <si>
    <t>33-115-1
gamoy.</t>
  </si>
  <si>
    <t>kodi1904</t>
  </si>
  <si>
    <t>koSkura teleskopuri 26 m</t>
  </si>
  <si>
    <t>traqtori muxluxa svlaze,  40 kvt. (54 cx. Z.)</t>
  </si>
  <si>
    <t>8_573_6</t>
  </si>
  <si>
    <t>8.14p 305</t>
  </si>
  <si>
    <t>8.14p53</t>
  </si>
  <si>
    <t>zednadebi xarjebi l/k</t>
  </si>
  <si>
    <t>m. S. l/k</t>
  </si>
  <si>
    <t>invoisi #8986 11.04.2018 w.</t>
  </si>
  <si>
    <t>11_28
miyen.</t>
  </si>
  <si>
    <t>8.2p.64</t>
  </si>
  <si>
    <t>2.1p 26</t>
  </si>
  <si>
    <t>%</t>
  </si>
  <si>
    <t xml:space="preserve">                                                               ხელმოწერა------------------ბ.ა.</t>
  </si>
  <si>
    <t>fexburTis karis bade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</si>
</sst>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000"/>
    <numFmt numFmtId="166" formatCode="0.0"/>
    <numFmt numFmtId="167" formatCode="0.00000"/>
  </numFmts>
  <fonts count="16">
    <font>
      <sz val="12"/>
      <color theme="1"/>
      <name val="Calibri"/>
      <family val="2"/>
      <charset val="204"/>
      <scheme val="minor"/>
    </font>
    <font>
      <sz val="10"/>
      <name val="Arial"/>
      <family val="2"/>
    </font>
    <font>
      <sz val="10"/>
      <name val="AcadNusx"/>
    </font>
    <font>
      <sz val="11"/>
      <name val="AcadNusx"/>
    </font>
    <font>
      <sz val="12"/>
      <name val="AcadNusx"/>
    </font>
    <font>
      <sz val="10"/>
      <name val="Arial"/>
      <family val="2"/>
      <charset val="204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2"/>
      <color theme="1"/>
      <name val="AcadNusx"/>
    </font>
    <font>
      <b/>
      <sz val="12"/>
      <name val="AcadNusx"/>
    </font>
    <font>
      <b/>
      <sz val="12"/>
      <color theme="1"/>
      <name val="AcadNusx"/>
    </font>
    <font>
      <sz val="12"/>
      <color theme="1"/>
      <name val="AcadNusx"/>
      <family val="2"/>
      <charset val="204"/>
    </font>
    <font>
      <sz val="12"/>
      <name val="Calibri"/>
      <family val="2"/>
      <charset val="204"/>
      <scheme val="minor"/>
    </font>
    <font>
      <sz val="12"/>
      <color rgb="FFFF0000"/>
      <name val="AcadNusx"/>
    </font>
    <font>
      <sz val="9"/>
      <name val="Calibri"/>
      <family val="2"/>
      <charset val="204"/>
      <scheme val="minor"/>
    </font>
    <font>
      <sz val="8"/>
      <name val="AcadNusx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6" fillId="0" borderId="0"/>
    <xf numFmtId="0" fontId="1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  <xf numFmtId="0" fontId="7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5" fillId="0" borderId="0" applyFont="0" applyFill="0" applyBorder="0" applyAlignment="0" applyProtection="0"/>
    <xf numFmtId="0" fontId="5" fillId="0" borderId="0"/>
    <xf numFmtId="0" fontId="11" fillId="0" borderId="0"/>
    <xf numFmtId="0" fontId="1" fillId="0" borderId="0"/>
  </cellStyleXfs>
  <cellXfs count="227">
    <xf numFmtId="0" fontId="0" fillId="0" borderId="0" xfId="0"/>
    <xf numFmtId="0" fontId="2" fillId="0" borderId="11" xfId="1" applyFont="1" applyBorder="1" applyAlignment="1">
      <alignment horizontal="center"/>
    </xf>
    <xf numFmtId="0" fontId="2" fillId="0" borderId="12" xfId="1" applyFont="1" applyBorder="1" applyAlignment="1">
      <alignment horizontal="center"/>
    </xf>
    <xf numFmtId="0" fontId="2" fillId="0" borderId="13" xfId="1" applyFont="1" applyBorder="1" applyAlignment="1">
      <alignment horizontal="center"/>
    </xf>
    <xf numFmtId="0" fontId="2" fillId="0" borderId="14" xfId="1" applyFont="1" applyBorder="1" applyAlignment="1">
      <alignment horizontal="center"/>
    </xf>
    <xf numFmtId="0" fontId="10" fillId="0" borderId="12" xfId="0" applyFont="1" applyBorder="1"/>
    <xf numFmtId="0" fontId="10" fillId="0" borderId="12" xfId="0" applyFont="1" applyBorder="1" applyAlignment="1">
      <alignment horizontal="center" vertical="center"/>
    </xf>
    <xf numFmtId="0" fontId="0" fillId="0" borderId="0" xfId="0" applyBorder="1"/>
    <xf numFmtId="0" fontId="4" fillId="0" borderId="12" xfId="3" applyFont="1" applyBorder="1" applyAlignment="1">
      <alignment horizontal="center"/>
    </xf>
    <xf numFmtId="0" fontId="4" fillId="0" borderId="6" xfId="2" applyFont="1" applyFill="1" applyBorder="1" applyAlignment="1">
      <alignment horizontal="center" vertical="center"/>
    </xf>
    <xf numFmtId="0" fontId="4" fillId="0" borderId="6" xfId="2" applyFont="1" applyFill="1" applyBorder="1" applyAlignment="1">
      <alignment horizontal="center"/>
    </xf>
    <xf numFmtId="0" fontId="4" fillId="0" borderId="7" xfId="2" applyFont="1" applyFill="1" applyBorder="1" applyAlignment="1">
      <alignment horizontal="center"/>
    </xf>
    <xf numFmtId="0" fontId="4" fillId="0" borderId="6" xfId="3" applyFont="1" applyFill="1" applyBorder="1" applyAlignment="1">
      <alignment horizontal="center" vertical="center" wrapText="1"/>
    </xf>
    <xf numFmtId="0" fontId="4" fillId="0" borderId="7" xfId="3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6" xfId="5" applyFont="1" applyFill="1" applyBorder="1" applyAlignment="1">
      <alignment horizontal="center" vertical="center" wrapText="1"/>
    </xf>
    <xf numFmtId="0" fontId="4" fillId="0" borderId="6" xfId="5" applyFont="1" applyFill="1" applyBorder="1" applyAlignment="1">
      <alignment horizontal="center"/>
    </xf>
    <xf numFmtId="0" fontId="4" fillId="0" borderId="7" xfId="5" applyFont="1" applyFill="1" applyBorder="1" applyAlignment="1">
      <alignment horizontal="center"/>
    </xf>
    <xf numFmtId="0" fontId="9" fillId="0" borderId="12" xfId="8" applyFont="1" applyFill="1" applyBorder="1" applyAlignment="1">
      <alignment horizontal="center"/>
    </xf>
    <xf numFmtId="0" fontId="9" fillId="0" borderId="12" xfId="8" applyFont="1" applyBorder="1" applyAlignment="1">
      <alignment horizontal="center"/>
    </xf>
    <xf numFmtId="164" fontId="9" fillId="0" borderId="12" xfId="8" applyNumberFormat="1" applyFont="1" applyBorder="1" applyAlignment="1">
      <alignment horizontal="center"/>
    </xf>
    <xf numFmtId="0" fontId="4" fillId="0" borderId="12" xfId="3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/>
    </xf>
    <xf numFmtId="9" fontId="10" fillId="0" borderId="12" xfId="0" applyNumberFormat="1" applyFont="1" applyBorder="1" applyAlignment="1">
      <alignment horizontal="center" vertical="center"/>
    </xf>
    <xf numFmtId="0" fontId="4" fillId="0" borderId="12" xfId="3" applyFont="1" applyFill="1" applyBorder="1" applyAlignment="1">
      <alignment horizontal="center" vertical="center" wrapText="1"/>
    </xf>
    <xf numFmtId="0" fontId="4" fillId="0" borderId="12" xfId="3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/>
    </xf>
    <xf numFmtId="0" fontId="4" fillId="0" borderId="6" xfId="1" applyFont="1" applyBorder="1" applyAlignment="1">
      <alignment horizontal="center"/>
    </xf>
    <xf numFmtId="0" fontId="4" fillId="0" borderId="12" xfId="3" applyFont="1" applyBorder="1" applyAlignment="1">
      <alignment horizontal="left" vertical="center" wrapText="1" indent="1"/>
    </xf>
    <xf numFmtId="164" fontId="4" fillId="0" borderId="12" xfId="3" applyNumberFormat="1" applyFont="1" applyBorder="1" applyAlignment="1">
      <alignment horizontal="center" vertical="center" wrapText="1"/>
    </xf>
    <xf numFmtId="0" fontId="3" fillId="0" borderId="0" xfId="12" applyFont="1" applyFill="1" applyAlignment="1">
      <alignment horizontal="center"/>
    </xf>
    <xf numFmtId="0" fontId="9" fillId="0" borderId="0" xfId="12" applyFont="1" applyFill="1" applyAlignment="1">
      <alignment vertical="center" wrapText="1"/>
    </xf>
    <xf numFmtId="0" fontId="0" fillId="0" borderId="0" xfId="0" applyFill="1"/>
    <xf numFmtId="0" fontId="8" fillId="0" borderId="2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vertical="center" wrapText="1"/>
    </xf>
    <xf numFmtId="0" fontId="9" fillId="0" borderId="12" xfId="1" applyFont="1" applyBorder="1" applyAlignment="1">
      <alignment horizontal="center"/>
    </xf>
    <xf numFmtId="0" fontId="4" fillId="0" borderId="12" xfId="3" applyFont="1" applyFill="1" applyBorder="1" applyAlignment="1">
      <alignment horizontal="center"/>
    </xf>
    <xf numFmtId="2" fontId="4" fillId="0" borderId="12" xfId="3" applyNumberFormat="1" applyFont="1" applyBorder="1" applyAlignment="1">
      <alignment horizontal="center"/>
    </xf>
    <xf numFmtId="0" fontId="9" fillId="0" borderId="12" xfId="2" applyFont="1" applyFill="1" applyBorder="1" applyAlignment="1">
      <alignment horizontal="center"/>
    </xf>
    <xf numFmtId="0" fontId="9" fillId="0" borderId="12" xfId="2" applyFont="1" applyBorder="1" applyAlignment="1">
      <alignment horizontal="center"/>
    </xf>
    <xf numFmtId="164" fontId="9" fillId="0" borderId="12" xfId="2" applyNumberFormat="1" applyFont="1" applyBorder="1" applyAlignment="1">
      <alignment horizontal="center"/>
    </xf>
    <xf numFmtId="9" fontId="9" fillId="0" borderId="12" xfId="2" applyNumberFormat="1" applyFont="1" applyBorder="1" applyAlignment="1">
      <alignment horizontal="center"/>
    </xf>
    <xf numFmtId="0" fontId="9" fillId="0" borderId="12" xfId="2" applyFont="1" applyFill="1" applyBorder="1" applyAlignment="1">
      <alignment horizontal="center" vertical="center" wrapText="1"/>
    </xf>
    <xf numFmtId="0" fontId="9" fillId="0" borderId="12" xfId="2" applyFont="1" applyBorder="1" applyAlignment="1">
      <alignment horizontal="center" vertical="center" wrapText="1"/>
    </xf>
    <xf numFmtId="9" fontId="9" fillId="0" borderId="12" xfId="2" applyNumberFormat="1" applyFont="1" applyBorder="1" applyAlignment="1">
      <alignment horizontal="center" vertical="center" wrapText="1"/>
    </xf>
    <xf numFmtId="164" fontId="9" fillId="0" borderId="12" xfId="2" applyNumberFormat="1" applyFont="1" applyBorder="1" applyAlignment="1">
      <alignment horizontal="center" vertical="center" wrapText="1"/>
    </xf>
    <xf numFmtId="0" fontId="4" fillId="0" borderId="6" xfId="3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4" fillId="0" borderId="12" xfId="8" applyFont="1" applyFill="1" applyBorder="1" applyAlignment="1">
      <alignment horizontal="center" vertical="center"/>
    </xf>
    <xf numFmtId="9" fontId="4" fillId="0" borderId="12" xfId="9" applyFont="1" applyBorder="1" applyAlignment="1">
      <alignment horizontal="center" vertical="center"/>
    </xf>
    <xf numFmtId="164" fontId="4" fillId="0" borderId="12" xfId="8" applyNumberFormat="1" applyFont="1" applyBorder="1" applyAlignment="1">
      <alignment horizontal="center" vertical="center"/>
    </xf>
    <xf numFmtId="0" fontId="4" fillId="0" borderId="12" xfId="8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2" xfId="8" applyFont="1" applyBorder="1" applyAlignment="1">
      <alignment horizontal="left" wrapText="1"/>
    </xf>
    <xf numFmtId="0" fontId="4" fillId="0" borderId="12" xfId="5" applyFont="1" applyBorder="1" applyAlignment="1">
      <alignment vertical="center" wrapText="1"/>
    </xf>
    <xf numFmtId="0" fontId="4" fillId="0" borderId="12" xfId="2" applyFont="1" applyBorder="1" applyAlignment="1">
      <alignment horizontal="center" vertical="center"/>
    </xf>
    <xf numFmtId="0" fontId="2" fillId="0" borderId="12" xfId="5" applyFont="1" applyBorder="1" applyAlignment="1">
      <alignment horizontal="center" vertical="center" wrapText="1"/>
    </xf>
    <xf numFmtId="0" fontId="4" fillId="0" borderId="12" xfId="5" applyFont="1" applyBorder="1" applyAlignment="1">
      <alignment horizontal="left" indent="1"/>
    </xf>
    <xf numFmtId="0" fontId="4" fillId="0" borderId="12" xfId="5" applyFont="1" applyBorder="1" applyAlignment="1">
      <alignment horizontal="center"/>
    </xf>
    <xf numFmtId="2" fontId="4" fillId="0" borderId="12" xfId="2" applyNumberFormat="1" applyFont="1" applyBorder="1" applyAlignment="1">
      <alignment horizontal="center"/>
    </xf>
    <xf numFmtId="0" fontId="4" fillId="0" borderId="12" xfId="2" applyFont="1" applyBorder="1" applyAlignment="1">
      <alignment horizontal="center"/>
    </xf>
    <xf numFmtId="0" fontId="2" fillId="0" borderId="12" xfId="2" applyFont="1" applyBorder="1" applyAlignment="1">
      <alignment horizontal="center" vertical="center"/>
    </xf>
    <xf numFmtId="0" fontId="4" fillId="0" borderId="12" xfId="2" applyFont="1" applyBorder="1" applyAlignment="1">
      <alignment horizontal="left" indent="1"/>
    </xf>
    <xf numFmtId="0" fontId="4" fillId="0" borderId="12" xfId="3" applyFont="1" applyBorder="1" applyAlignment="1">
      <alignment horizontal="left" indent="1"/>
    </xf>
    <xf numFmtId="2" fontId="4" fillId="0" borderId="12" xfId="5" applyNumberFormat="1" applyFont="1" applyBorder="1" applyAlignment="1">
      <alignment horizontal="center" vertical="center"/>
    </xf>
    <xf numFmtId="165" fontId="4" fillId="0" borderId="12" xfId="3" applyNumberFormat="1" applyFont="1" applyFill="1" applyBorder="1" applyAlignment="1">
      <alignment horizontal="center" vertical="center" wrapText="1"/>
    </xf>
    <xf numFmtId="165" fontId="4" fillId="0" borderId="12" xfId="3" applyNumberFormat="1" applyFont="1" applyFill="1" applyBorder="1" applyAlignment="1">
      <alignment horizontal="center"/>
    </xf>
    <xf numFmtId="0" fontId="4" fillId="2" borderId="12" xfId="5" applyFont="1" applyFill="1" applyBorder="1" applyAlignment="1">
      <alignment horizontal="center" vertical="center" wrapText="1"/>
    </xf>
    <xf numFmtId="0" fontId="4" fillId="0" borderId="12" xfId="5" applyFont="1" applyBorder="1" applyAlignment="1">
      <alignment horizontal="center" vertical="center" wrapText="1"/>
    </xf>
    <xf numFmtId="164" fontId="4" fillId="0" borderId="12" xfId="5" applyNumberFormat="1" applyFont="1" applyBorder="1" applyAlignment="1">
      <alignment horizontal="center" vertical="center" wrapText="1"/>
    </xf>
    <xf numFmtId="164" fontId="4" fillId="0" borderId="12" xfId="5" applyNumberFormat="1" applyFont="1" applyFill="1" applyBorder="1" applyAlignment="1">
      <alignment horizontal="center" vertical="center" wrapText="1"/>
    </xf>
    <xf numFmtId="2" fontId="4" fillId="0" borderId="12" xfId="5" applyNumberFormat="1" applyFont="1" applyBorder="1" applyAlignment="1">
      <alignment horizontal="center" vertical="center" wrapText="1"/>
    </xf>
    <xf numFmtId="2" fontId="4" fillId="0" borderId="12" xfId="5" applyNumberFormat="1" applyFont="1" applyBorder="1" applyAlignment="1">
      <alignment horizontal="center"/>
    </xf>
    <xf numFmtId="165" fontId="4" fillId="0" borderId="12" xfId="5" applyNumberFormat="1" applyFont="1" applyFill="1" applyBorder="1" applyAlignment="1">
      <alignment horizontal="center"/>
    </xf>
    <xf numFmtId="0" fontId="4" fillId="0" borderId="12" xfId="5" applyFont="1" applyBorder="1" applyAlignment="1">
      <alignment horizontal="left" wrapText="1" indent="1"/>
    </xf>
    <xf numFmtId="165" fontId="4" fillId="0" borderId="12" xfId="5" applyNumberFormat="1" applyFont="1" applyBorder="1" applyAlignment="1">
      <alignment horizontal="center" vertical="center"/>
    </xf>
    <xf numFmtId="167" fontId="4" fillId="0" borderId="12" xfId="5" applyNumberFormat="1" applyFont="1" applyBorder="1" applyAlignment="1">
      <alignment horizontal="center"/>
    </xf>
    <xf numFmtId="2" fontId="4" fillId="0" borderId="12" xfId="3" applyNumberFormat="1" applyFont="1" applyFill="1" applyBorder="1" applyAlignment="1">
      <alignment horizontal="center" vertical="center" wrapText="1"/>
    </xf>
    <xf numFmtId="14" fontId="4" fillId="0" borderId="12" xfId="5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/>
    </xf>
    <xf numFmtId="164" fontId="4" fillId="0" borderId="12" xfId="0" applyNumberFormat="1" applyFont="1" applyFill="1" applyBorder="1" applyAlignment="1">
      <alignment horizontal="center" vertical="center"/>
    </xf>
    <xf numFmtId="0" fontId="8" fillId="0" borderId="12" xfId="0" applyFont="1" applyFill="1" applyBorder="1"/>
    <xf numFmtId="0" fontId="8" fillId="0" borderId="12" xfId="0" applyFont="1" applyFill="1" applyBorder="1" applyAlignment="1">
      <alignment horizontal="left" vertical="center" indent="1"/>
    </xf>
    <xf numFmtId="0" fontId="8" fillId="0" borderId="12" xfId="0" applyFont="1" applyFill="1" applyBorder="1" applyAlignment="1">
      <alignment horizontal="center" vertical="center"/>
    </xf>
    <xf numFmtId="2" fontId="4" fillId="0" borderId="12" xfId="5" applyNumberFormat="1" applyFont="1" applyFill="1" applyBorder="1" applyAlignment="1">
      <alignment horizontal="center" vertical="center"/>
    </xf>
    <xf numFmtId="0" fontId="4" fillId="0" borderId="12" xfId="5" applyFont="1" applyBorder="1" applyAlignment="1">
      <alignment horizontal="left" indent="2"/>
    </xf>
    <xf numFmtId="164" fontId="4" fillId="0" borderId="12" xfId="2" applyNumberFormat="1" applyFont="1" applyBorder="1" applyAlignment="1">
      <alignment horizontal="center"/>
    </xf>
    <xf numFmtId="165" fontId="4" fillId="0" borderId="12" xfId="2" applyNumberFormat="1" applyFont="1" applyBorder="1" applyAlignment="1">
      <alignment horizontal="center"/>
    </xf>
    <xf numFmtId="0" fontId="4" fillId="0" borderId="12" xfId="13" applyFont="1" applyFill="1" applyBorder="1" applyAlignment="1">
      <alignment horizontal="left" vertical="center" wrapText="1" indent="1"/>
    </xf>
    <xf numFmtId="2" fontId="8" fillId="0" borderId="12" xfId="0" applyNumberFormat="1" applyFont="1" applyFill="1" applyBorder="1" applyAlignment="1">
      <alignment horizontal="center" vertical="center"/>
    </xf>
    <xf numFmtId="164" fontId="8" fillId="0" borderId="12" xfId="0" applyNumberFormat="1" applyFont="1" applyFill="1" applyBorder="1" applyAlignment="1">
      <alignment horizontal="center" vertical="center"/>
    </xf>
    <xf numFmtId="165" fontId="8" fillId="0" borderId="12" xfId="0" applyNumberFormat="1" applyFont="1" applyFill="1" applyBorder="1" applyAlignment="1">
      <alignment horizontal="center" vertical="center"/>
    </xf>
    <xf numFmtId="164" fontId="4" fillId="0" borderId="12" xfId="5" applyNumberFormat="1" applyFont="1" applyBorder="1" applyAlignment="1">
      <alignment horizontal="center"/>
    </xf>
    <xf numFmtId="165" fontId="4" fillId="0" borderId="12" xfId="5" applyNumberFormat="1" applyFont="1" applyBorder="1" applyAlignment="1">
      <alignment horizontal="center"/>
    </xf>
    <xf numFmtId="0" fontId="4" fillId="0" borderId="12" xfId="5" applyFont="1" applyBorder="1" applyAlignment="1">
      <alignment horizontal="left" vertical="center" wrapText="1" indent="1"/>
    </xf>
    <xf numFmtId="0" fontId="3" fillId="0" borderId="12" xfId="2" applyFont="1" applyBorder="1" applyAlignment="1">
      <alignment horizontal="center"/>
    </xf>
    <xf numFmtId="0" fontId="8" fillId="0" borderId="12" xfId="0" applyFont="1" applyFill="1" applyBorder="1" applyAlignment="1">
      <alignment vertical="center" wrapText="1"/>
    </xf>
    <xf numFmtId="165" fontId="8" fillId="0" borderId="12" xfId="0" applyNumberFormat="1" applyFont="1" applyFill="1" applyBorder="1" applyAlignment="1">
      <alignment horizontal="center" vertical="center" wrapText="1"/>
    </xf>
    <xf numFmtId="164" fontId="8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left" indent="1"/>
    </xf>
    <xf numFmtId="0" fontId="4" fillId="0" borderId="12" xfId="0" applyFont="1" applyBorder="1" applyAlignment="1">
      <alignment horizontal="center"/>
    </xf>
    <xf numFmtId="164" fontId="4" fillId="0" borderId="12" xfId="0" applyNumberFormat="1" applyFont="1" applyBorder="1" applyAlignment="1">
      <alignment horizontal="center"/>
    </xf>
    <xf numFmtId="2" fontId="4" fillId="2" borderId="12" xfId="2" applyNumberFormat="1" applyFont="1" applyFill="1" applyBorder="1" applyAlignment="1">
      <alignment horizontal="center" vertical="center"/>
    </xf>
    <xf numFmtId="0" fontId="4" fillId="2" borderId="12" xfId="2" applyFont="1" applyFill="1" applyBorder="1" applyAlignment="1">
      <alignment horizontal="center" vertical="center"/>
    </xf>
    <xf numFmtId="2" fontId="4" fillId="2" borderId="12" xfId="5" applyNumberFormat="1" applyFont="1" applyFill="1" applyBorder="1" applyAlignment="1">
      <alignment horizontal="center"/>
    </xf>
    <xf numFmtId="0" fontId="4" fillId="2" borderId="12" xfId="5" applyFont="1" applyFill="1" applyBorder="1" applyAlignment="1">
      <alignment horizontal="center"/>
    </xf>
    <xf numFmtId="2" fontId="4" fillId="2" borderId="12" xfId="2" applyNumberFormat="1" applyFont="1" applyFill="1" applyBorder="1" applyAlignment="1">
      <alignment horizontal="center"/>
    </xf>
    <xf numFmtId="0" fontId="4" fillId="2" borderId="12" xfId="2" applyFont="1" applyFill="1" applyBorder="1" applyAlignment="1">
      <alignment horizontal="center"/>
    </xf>
    <xf numFmtId="2" fontId="4" fillId="2" borderId="12" xfId="3" applyNumberFormat="1" applyFont="1" applyFill="1" applyBorder="1" applyAlignment="1">
      <alignment horizontal="center" vertical="center" wrapText="1"/>
    </xf>
    <xf numFmtId="166" fontId="4" fillId="2" borderId="12" xfId="3" applyNumberFormat="1" applyFont="1" applyFill="1" applyBorder="1" applyAlignment="1">
      <alignment horizontal="center" vertical="center" wrapText="1"/>
    </xf>
    <xf numFmtId="0" fontId="4" fillId="2" borderId="12" xfId="3" applyFont="1" applyFill="1" applyBorder="1" applyAlignment="1">
      <alignment horizontal="center" vertical="center" wrapText="1"/>
    </xf>
    <xf numFmtId="2" fontId="4" fillId="2" borderId="12" xfId="3" applyNumberFormat="1" applyFont="1" applyFill="1" applyBorder="1" applyAlignment="1">
      <alignment horizontal="center"/>
    </xf>
    <xf numFmtId="0" fontId="4" fillId="2" borderId="12" xfId="3" applyFont="1" applyFill="1" applyBorder="1" applyAlignment="1">
      <alignment horizontal="center"/>
    </xf>
    <xf numFmtId="2" fontId="4" fillId="2" borderId="12" xfId="5" applyNumberFormat="1" applyFont="1" applyFill="1" applyBorder="1" applyAlignment="1">
      <alignment horizontal="center" vertical="center"/>
    </xf>
    <xf numFmtId="0" fontId="4" fillId="2" borderId="12" xfId="5" applyFont="1" applyFill="1" applyBorder="1" applyAlignment="1">
      <alignment horizontal="center" vertical="center"/>
    </xf>
    <xf numFmtId="0" fontId="4" fillId="2" borderId="12" xfId="6" applyFont="1" applyFill="1" applyBorder="1" applyAlignment="1">
      <alignment horizontal="center" vertical="center"/>
    </xf>
    <xf numFmtId="2" fontId="4" fillId="2" borderId="12" xfId="5" applyNumberFormat="1" applyFont="1" applyFill="1" applyBorder="1" applyAlignment="1">
      <alignment horizontal="center" vertical="center" wrapText="1"/>
    </xf>
    <xf numFmtId="1" fontId="4" fillId="2" borderId="12" xfId="5" applyNumberFormat="1" applyFont="1" applyFill="1" applyBorder="1" applyAlignment="1">
      <alignment horizontal="center" vertical="center" wrapText="1"/>
    </xf>
    <xf numFmtId="1" fontId="4" fillId="2" borderId="12" xfId="6" applyNumberFormat="1" applyFont="1" applyFill="1" applyBorder="1" applyAlignment="1">
      <alignment horizontal="center" vertical="center" wrapText="1"/>
    </xf>
    <xf numFmtId="2" fontId="4" fillId="2" borderId="12" xfId="6" applyNumberFormat="1" applyFont="1" applyFill="1" applyBorder="1" applyAlignment="1">
      <alignment horizontal="center" vertical="center"/>
    </xf>
    <xf numFmtId="0" fontId="4" fillId="2" borderId="12" xfId="6" applyFont="1" applyFill="1" applyBorder="1" applyAlignment="1">
      <alignment horizontal="center"/>
    </xf>
    <xf numFmtId="2" fontId="4" fillId="2" borderId="12" xfId="6" applyNumberFormat="1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2" xfId="0" applyFont="1" applyFill="1" applyBorder="1"/>
    <xf numFmtId="2" fontId="8" fillId="2" borderId="12" xfId="0" applyNumberFormat="1" applyFont="1" applyFill="1" applyBorder="1" applyAlignment="1">
      <alignment horizontal="center" vertical="center"/>
    </xf>
    <xf numFmtId="0" fontId="4" fillId="2" borderId="12" xfId="6" applyFont="1" applyFill="1" applyBorder="1" applyAlignment="1">
      <alignment horizontal="center" vertical="center" wrapText="1"/>
    </xf>
    <xf numFmtId="1" fontId="4" fillId="2" borderId="12" xfId="2" applyNumberFormat="1" applyFont="1" applyFill="1" applyBorder="1" applyAlignment="1">
      <alignment horizontal="center"/>
    </xf>
    <xf numFmtId="2" fontId="13" fillId="2" borderId="12" xfId="2" applyNumberFormat="1" applyFont="1" applyFill="1" applyBorder="1" applyAlignment="1">
      <alignment horizontal="center"/>
    </xf>
    <xf numFmtId="2" fontId="4" fillId="2" borderId="12" xfId="8" applyNumberFormat="1" applyFont="1" applyFill="1" applyBorder="1" applyAlignment="1">
      <alignment horizontal="center" vertical="center"/>
    </xf>
    <xf numFmtId="166" fontId="4" fillId="2" borderId="12" xfId="8" applyNumberFormat="1" applyFont="1" applyFill="1" applyBorder="1" applyAlignment="1">
      <alignment horizontal="center" vertical="center"/>
    </xf>
    <xf numFmtId="0" fontId="9" fillId="2" borderId="12" xfId="8" applyFont="1" applyFill="1" applyBorder="1" applyAlignment="1">
      <alignment horizontal="center"/>
    </xf>
    <xf numFmtId="4" fontId="9" fillId="2" borderId="12" xfId="8" applyNumberFormat="1" applyFont="1" applyFill="1" applyBorder="1" applyAlignment="1">
      <alignment horizontal="center"/>
    </xf>
    <xf numFmtId="2" fontId="9" fillId="2" borderId="12" xfId="8" applyNumberFormat="1" applyFont="1" applyFill="1" applyBorder="1" applyAlignment="1">
      <alignment horizontal="center"/>
    </xf>
    <xf numFmtId="166" fontId="9" fillId="2" borderId="12" xfId="8" applyNumberFormat="1" applyFont="1" applyFill="1" applyBorder="1" applyAlignment="1">
      <alignment horizontal="center"/>
    </xf>
    <xf numFmtId="0" fontId="0" fillId="2" borderId="12" xfId="0" applyFill="1" applyBorder="1"/>
    <xf numFmtId="0" fontId="4" fillId="2" borderId="12" xfId="19" applyFont="1" applyFill="1" applyBorder="1" applyAlignment="1">
      <alignment horizontal="center"/>
    </xf>
    <xf numFmtId="1" fontId="4" fillId="2" borderId="12" xfId="5" applyNumberFormat="1" applyFont="1" applyFill="1" applyBorder="1" applyAlignment="1">
      <alignment horizontal="center"/>
    </xf>
    <xf numFmtId="2" fontId="4" fillId="2" borderId="12" xfId="0" applyNumberFormat="1" applyFont="1" applyFill="1" applyBorder="1" applyAlignment="1">
      <alignment horizontal="center"/>
    </xf>
    <xf numFmtId="0" fontId="9" fillId="2" borderId="12" xfId="2" applyFont="1" applyFill="1" applyBorder="1" applyAlignment="1">
      <alignment horizontal="center"/>
    </xf>
    <xf numFmtId="4" fontId="9" fillId="2" borderId="12" xfId="2" applyNumberFormat="1" applyFont="1" applyFill="1" applyBorder="1" applyAlignment="1">
      <alignment horizontal="center"/>
    </xf>
    <xf numFmtId="2" fontId="9" fillId="2" borderId="12" xfId="2" applyNumberFormat="1" applyFont="1" applyFill="1" applyBorder="1" applyAlignment="1">
      <alignment horizontal="center"/>
    </xf>
    <xf numFmtId="2" fontId="9" fillId="2" borderId="12" xfId="1" applyNumberFormat="1" applyFont="1" applyFill="1" applyBorder="1" applyAlignment="1">
      <alignment horizontal="center"/>
    </xf>
    <xf numFmtId="0" fontId="9" fillId="2" borderId="12" xfId="2" applyFont="1" applyFill="1" applyBorder="1" applyAlignment="1">
      <alignment horizontal="center" vertical="center" wrapText="1"/>
    </xf>
    <xf numFmtId="2" fontId="9" fillId="2" borderId="12" xfId="2" applyNumberFormat="1" applyFont="1" applyFill="1" applyBorder="1" applyAlignment="1">
      <alignment horizontal="center" vertical="center" wrapText="1"/>
    </xf>
    <xf numFmtId="2" fontId="9" fillId="2" borderId="12" xfId="1" applyNumberFormat="1" applyFont="1" applyFill="1" applyBorder="1" applyAlignment="1">
      <alignment horizontal="center" vertical="center" wrapText="1"/>
    </xf>
    <xf numFmtId="4" fontId="9" fillId="2" borderId="12" xfId="2" applyNumberFormat="1" applyFont="1" applyFill="1" applyBorder="1" applyAlignment="1">
      <alignment horizontal="center" vertical="center" wrapText="1"/>
    </xf>
    <xf numFmtId="0" fontId="10" fillId="2" borderId="12" xfId="0" applyFont="1" applyFill="1" applyBorder="1"/>
    <xf numFmtId="4" fontId="10" fillId="2" borderId="12" xfId="0" applyNumberFormat="1" applyFont="1" applyFill="1" applyBorder="1" applyAlignment="1">
      <alignment horizontal="center"/>
    </xf>
    <xf numFmtId="164" fontId="4" fillId="2" borderId="12" xfId="2" applyNumberFormat="1" applyFont="1" applyFill="1" applyBorder="1" applyAlignment="1">
      <alignment horizontal="center" vertical="center"/>
    </xf>
    <xf numFmtId="164" fontId="4" fillId="2" borderId="12" xfId="5" applyNumberFormat="1" applyFont="1" applyFill="1" applyBorder="1" applyAlignment="1">
      <alignment horizontal="center"/>
    </xf>
    <xf numFmtId="165" fontId="4" fillId="2" borderId="12" xfId="5" applyNumberFormat="1" applyFont="1" applyFill="1" applyBorder="1" applyAlignment="1">
      <alignment horizontal="center"/>
    </xf>
    <xf numFmtId="164" fontId="4" fillId="2" borderId="12" xfId="2" applyNumberFormat="1" applyFont="1" applyFill="1" applyBorder="1" applyAlignment="1">
      <alignment horizontal="center"/>
    </xf>
    <xf numFmtId="164" fontId="4" fillId="2" borderId="12" xfId="3" applyNumberFormat="1" applyFont="1" applyFill="1" applyBorder="1" applyAlignment="1">
      <alignment horizontal="center" vertical="center" wrapText="1"/>
    </xf>
    <xf numFmtId="164" fontId="4" fillId="2" borderId="12" xfId="3" applyNumberFormat="1" applyFont="1" applyFill="1" applyBorder="1" applyAlignment="1">
      <alignment horizontal="center"/>
    </xf>
    <xf numFmtId="164" fontId="4" fillId="2" borderId="12" xfId="5" applyNumberFormat="1" applyFont="1" applyFill="1" applyBorder="1" applyAlignment="1">
      <alignment horizontal="center" vertical="center"/>
    </xf>
    <xf numFmtId="0" fontId="3" fillId="2" borderId="12" xfId="2" applyFont="1" applyFill="1" applyBorder="1" applyAlignment="1">
      <alignment horizontal="center" vertical="center" wrapText="1"/>
    </xf>
    <xf numFmtId="0" fontId="4" fillId="2" borderId="12" xfId="5" applyFont="1" applyFill="1" applyBorder="1" applyAlignment="1">
      <alignment vertical="center" wrapText="1"/>
    </xf>
    <xf numFmtId="0" fontId="2" fillId="2" borderId="12" xfId="5" applyFont="1" applyFill="1" applyBorder="1" applyAlignment="1">
      <alignment horizontal="center" vertical="center" wrapText="1"/>
    </xf>
    <xf numFmtId="0" fontId="4" fillId="2" borderId="12" xfId="5" applyFont="1" applyFill="1" applyBorder="1" applyAlignment="1">
      <alignment horizontal="left" indent="1"/>
    </xf>
    <xf numFmtId="0" fontId="2" fillId="2" borderId="12" xfId="2" applyFont="1" applyFill="1" applyBorder="1" applyAlignment="1">
      <alignment horizontal="center" vertical="center"/>
    </xf>
    <xf numFmtId="0" fontId="4" fillId="2" borderId="12" xfId="2" applyFont="1" applyFill="1" applyBorder="1" applyAlignment="1">
      <alignment horizontal="left" indent="1"/>
    </xf>
    <xf numFmtId="0" fontId="4" fillId="2" borderId="12" xfId="3" applyFont="1" applyFill="1" applyBorder="1" applyAlignment="1">
      <alignment vertical="center" wrapText="1"/>
    </xf>
    <xf numFmtId="0" fontId="4" fillId="2" borderId="12" xfId="3" applyFont="1" applyFill="1" applyBorder="1" applyAlignment="1">
      <alignment horizontal="left" indent="1"/>
    </xf>
    <xf numFmtId="0" fontId="4" fillId="2" borderId="12" xfId="5" applyFont="1" applyFill="1" applyBorder="1" applyAlignment="1">
      <alignment horizontal="left" wrapText="1" indent="1"/>
    </xf>
    <xf numFmtId="165" fontId="4" fillId="2" borderId="12" xfId="3" applyNumberFormat="1" applyFont="1" applyFill="1" applyBorder="1" applyAlignment="1">
      <alignment horizontal="center" vertical="center" wrapText="1"/>
    </xf>
    <xf numFmtId="165" fontId="4" fillId="2" borderId="12" xfId="3" applyNumberFormat="1" applyFont="1" applyFill="1" applyBorder="1" applyAlignment="1">
      <alignment horizontal="center"/>
    </xf>
    <xf numFmtId="165" fontId="4" fillId="2" borderId="12" xfId="2" applyNumberFormat="1" applyFont="1" applyFill="1" applyBorder="1" applyAlignment="1">
      <alignment horizontal="center"/>
    </xf>
    <xf numFmtId="164" fontId="4" fillId="2" borderId="12" xfId="5" applyNumberFormat="1" applyFont="1" applyFill="1" applyBorder="1" applyAlignment="1">
      <alignment horizontal="center" vertical="center" wrapText="1"/>
    </xf>
    <xf numFmtId="165" fontId="4" fillId="2" borderId="12" xfId="5" applyNumberFormat="1" applyFont="1" applyFill="1" applyBorder="1" applyAlignment="1">
      <alignment horizontal="center" vertical="center" wrapText="1"/>
    </xf>
    <xf numFmtId="0" fontId="4" fillId="2" borderId="12" xfId="5" applyFont="1" applyFill="1" applyBorder="1" applyAlignment="1">
      <alignment horizontal="left" vertical="center" wrapText="1" indent="1"/>
    </xf>
    <xf numFmtId="0" fontId="4" fillId="2" borderId="12" xfId="2" applyFont="1" applyFill="1" applyBorder="1" applyAlignment="1">
      <alignment horizontal="left" vertical="center" indent="1"/>
    </xf>
    <xf numFmtId="165" fontId="4" fillId="2" borderId="12" xfId="2" applyNumberFormat="1" applyFont="1" applyFill="1" applyBorder="1" applyAlignment="1">
      <alignment horizontal="center" vertical="center"/>
    </xf>
    <xf numFmtId="0" fontId="3" fillId="2" borderId="12" xfId="2" applyFont="1" applyFill="1" applyBorder="1" applyAlignment="1">
      <alignment horizontal="center"/>
    </xf>
    <xf numFmtId="0" fontId="4" fillId="2" borderId="12" xfId="2" applyFont="1" applyFill="1" applyBorder="1" applyAlignment="1">
      <alignment horizontal="left" wrapText="1" indent="1"/>
    </xf>
    <xf numFmtId="167" fontId="4" fillId="2" borderId="12" xfId="2" applyNumberFormat="1" applyFont="1" applyFill="1" applyBorder="1" applyAlignment="1">
      <alignment horizontal="center"/>
    </xf>
    <xf numFmtId="0" fontId="15" fillId="2" borderId="12" xfId="5" applyFont="1" applyFill="1" applyBorder="1" applyAlignment="1">
      <alignment horizontal="center" vertical="center" wrapText="1"/>
    </xf>
    <xf numFmtId="0" fontId="4" fillId="2" borderId="12" xfId="2" applyFont="1" applyFill="1" applyBorder="1" applyAlignment="1"/>
    <xf numFmtId="0" fontId="8" fillId="2" borderId="12" xfId="0" applyFont="1" applyFill="1" applyBorder="1" applyAlignment="1">
      <alignment vertical="center" wrapText="1"/>
    </xf>
    <xf numFmtId="2" fontId="8" fillId="2" borderId="12" xfId="0" applyNumberFormat="1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left" vertical="center" indent="1"/>
    </xf>
    <xf numFmtId="164" fontId="8" fillId="2" borderId="12" xfId="0" applyNumberFormat="1" applyFont="1" applyFill="1" applyBorder="1" applyAlignment="1">
      <alignment horizontal="center" vertical="center"/>
    </xf>
    <xf numFmtId="165" fontId="8" fillId="2" borderId="12" xfId="0" applyNumberFormat="1" applyFont="1" applyFill="1" applyBorder="1" applyAlignment="1">
      <alignment horizontal="center" vertical="center"/>
    </xf>
    <xf numFmtId="0" fontId="4" fillId="2" borderId="12" xfId="13" applyFont="1" applyFill="1" applyBorder="1" applyAlignment="1">
      <alignment horizontal="left" vertical="center" wrapText="1" indent="1"/>
    </xf>
    <xf numFmtId="165" fontId="8" fillId="2" borderId="12" xfId="0" applyNumberFormat="1" applyFont="1" applyFill="1" applyBorder="1" applyAlignment="1">
      <alignment horizontal="center" vertical="center" wrapText="1"/>
    </xf>
    <xf numFmtId="164" fontId="8" fillId="2" borderId="12" xfId="0" applyNumberFormat="1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left" vertical="center" wrapText="1"/>
    </xf>
    <xf numFmtId="0" fontId="8" fillId="2" borderId="12" xfId="0" applyFont="1" applyFill="1" applyBorder="1" applyAlignment="1">
      <alignment horizontal="center" vertical="center" wrapText="1"/>
    </xf>
    <xf numFmtId="9" fontId="9" fillId="2" borderId="12" xfId="9" applyFont="1" applyFill="1" applyBorder="1" applyAlignment="1">
      <alignment horizontal="center"/>
    </xf>
    <xf numFmtId="164" fontId="9" fillId="2" borderId="12" xfId="8" applyNumberFormat="1" applyFont="1" applyFill="1" applyBorder="1" applyAlignment="1">
      <alignment horizontal="center"/>
    </xf>
    <xf numFmtId="0" fontId="9" fillId="2" borderId="12" xfId="3" applyFont="1" applyFill="1" applyBorder="1" applyAlignment="1">
      <alignment horizontal="center"/>
    </xf>
    <xf numFmtId="0" fontId="4" fillId="2" borderId="12" xfId="5" applyFont="1" applyFill="1" applyBorder="1" applyAlignment="1">
      <alignment horizontal="left" vertical="center" wrapText="1"/>
    </xf>
    <xf numFmtId="167" fontId="4" fillId="2" borderId="12" xfId="5" applyNumberFormat="1" applyFont="1" applyFill="1" applyBorder="1" applyAlignment="1">
      <alignment horizontal="center"/>
    </xf>
    <xf numFmtId="0" fontId="4" fillId="2" borderId="12" xfId="0" applyFont="1" applyFill="1" applyBorder="1" applyAlignment="1">
      <alignment horizontal="left" indent="1"/>
    </xf>
    <xf numFmtId="0" fontId="4" fillId="2" borderId="12" xfId="0" applyFont="1" applyFill="1" applyBorder="1" applyAlignment="1">
      <alignment horizontal="center"/>
    </xf>
    <xf numFmtId="164" fontId="4" fillId="2" borderId="12" xfId="0" applyNumberFormat="1" applyFont="1" applyFill="1" applyBorder="1" applyAlignment="1">
      <alignment horizontal="center"/>
    </xf>
    <xf numFmtId="0" fontId="3" fillId="2" borderId="12" xfId="5" applyFont="1" applyFill="1" applyBorder="1" applyAlignment="1">
      <alignment horizontal="center" vertical="center"/>
    </xf>
    <xf numFmtId="14" fontId="14" fillId="2" borderId="12" xfId="5" applyNumberFormat="1" applyFont="1" applyFill="1" applyBorder="1" applyAlignment="1">
      <alignment horizontal="center" vertical="center" wrapText="1"/>
    </xf>
    <xf numFmtId="0" fontId="3" fillId="2" borderId="12" xfId="5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9" fontId="9" fillId="2" borderId="12" xfId="11" applyFont="1" applyFill="1" applyBorder="1" applyAlignment="1">
      <alignment horizontal="center"/>
    </xf>
    <xf numFmtId="0" fontId="0" fillId="0" borderId="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0" xfId="0" applyNumberFormat="1" applyFont="1" applyAlignment="1">
      <alignment horizontal="left" wrapText="1"/>
    </xf>
    <xf numFmtId="0" fontId="4" fillId="0" borderId="1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/>
    </xf>
    <xf numFmtId="0" fontId="4" fillId="0" borderId="10" xfId="12" applyFont="1" applyFill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</cellXfs>
  <cellStyles count="20">
    <cellStyle name="Normal" xfId="0" builtinId="0"/>
    <cellStyle name="Normal 10" xfId="8"/>
    <cellStyle name="Normal 11 2 2" xfId="3"/>
    <cellStyle name="Normal 13" xfId="10"/>
    <cellStyle name="Normal 2 10" xfId="2"/>
    <cellStyle name="Normal 36 2 2" xfId="5"/>
    <cellStyle name="Normal 38 3" xfId="15"/>
    <cellStyle name="Normal 42" xfId="14"/>
    <cellStyle name="Normal 5 2 2" xfId="4"/>
    <cellStyle name="Normal_gare wyalsadfenigagarini 10" xfId="6"/>
    <cellStyle name="Normal_gare wyalsadfenigagarini 2 2" xfId="19"/>
    <cellStyle name="Normal_gare wyalsadfenigagarini_ELEQ-08-IIkv" xfId="1"/>
    <cellStyle name="Normal_gare wyalsadfenigagarini_SAN2008=IIkv" xfId="13"/>
    <cellStyle name="Percent 2" xfId="11"/>
    <cellStyle name="Обычный 2" xfId="18"/>
    <cellStyle name="Обычный 3" xfId="7"/>
    <cellStyle name="Обычный 5 2 2" xfId="17"/>
    <cellStyle name="Обычный_SAN2008-I" xfId="12"/>
    <cellStyle name="Процентный 2" xfId="9"/>
    <cellStyle name="Процентный 3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9"/>
  <sheetViews>
    <sheetView tabSelected="1" view="pageBreakPreview" topLeftCell="A148" zoomScaleSheetLayoutView="100" workbookViewId="0">
      <selection activeCell="I9" sqref="I9"/>
    </sheetView>
  </sheetViews>
  <sheetFormatPr defaultRowHeight="15.75"/>
  <cols>
    <col min="1" max="1" width="5.25" customWidth="1"/>
    <col min="2" max="2" width="9.125" customWidth="1"/>
    <col min="3" max="3" width="52.625" customWidth="1"/>
    <col min="4" max="4" width="8.5" customWidth="1"/>
    <col min="5" max="5" width="8.875" customWidth="1"/>
    <col min="6" max="6" width="9.25" customWidth="1"/>
    <col min="7" max="7" width="7.625" customWidth="1"/>
    <col min="8" max="8" width="9.125" customWidth="1"/>
    <col min="9" max="9" width="7.375" customWidth="1"/>
    <col min="10" max="10" width="10.25" customWidth="1"/>
    <col min="11" max="11" width="7.25" customWidth="1"/>
    <col min="12" max="12" width="9.5" customWidth="1"/>
    <col min="13" max="13" width="11.625" customWidth="1"/>
  </cols>
  <sheetData>
    <row r="1" spans="1:14" ht="16.5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2"/>
    </row>
    <row r="2" spans="1:14" ht="55.5" customHeight="1">
      <c r="A2" s="225" t="s">
        <v>168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</row>
    <row r="3" spans="1:14" ht="15.75" customHeight="1">
      <c r="A3" s="218" t="s">
        <v>2</v>
      </c>
      <c r="B3" s="221" t="s">
        <v>3</v>
      </c>
      <c r="C3" s="211" t="s">
        <v>33</v>
      </c>
      <c r="D3" s="214" t="s">
        <v>4</v>
      </c>
      <c r="E3" s="226" t="s">
        <v>34</v>
      </c>
      <c r="F3" s="226"/>
      <c r="G3" s="214" t="s">
        <v>0</v>
      </c>
      <c r="H3" s="215"/>
      <c r="I3" s="214" t="s">
        <v>35</v>
      </c>
      <c r="J3" s="215"/>
      <c r="K3" s="207" t="s">
        <v>44</v>
      </c>
      <c r="L3" s="208"/>
      <c r="M3" s="211" t="s">
        <v>1</v>
      </c>
    </row>
    <row r="4" spans="1:14" ht="15.75" customHeight="1">
      <c r="A4" s="219"/>
      <c r="B4" s="222"/>
      <c r="C4" s="212"/>
      <c r="D4" s="224"/>
      <c r="E4" s="226"/>
      <c r="F4" s="226"/>
      <c r="G4" s="216"/>
      <c r="H4" s="217"/>
      <c r="I4" s="216"/>
      <c r="J4" s="217"/>
      <c r="K4" s="209"/>
      <c r="L4" s="210"/>
      <c r="M4" s="212"/>
    </row>
    <row r="5" spans="1:14" ht="16.5">
      <c r="A5" s="219"/>
      <c r="B5" s="222"/>
      <c r="C5" s="212"/>
      <c r="D5" s="224"/>
      <c r="E5" s="221" t="s">
        <v>5</v>
      </c>
      <c r="F5" s="211" t="s">
        <v>6</v>
      </c>
      <c r="G5" s="27" t="s">
        <v>7</v>
      </c>
      <c r="H5" s="211" t="s">
        <v>6</v>
      </c>
      <c r="I5" s="27" t="s">
        <v>7</v>
      </c>
      <c r="J5" s="211" t="s">
        <v>6</v>
      </c>
      <c r="K5" s="27" t="s">
        <v>7</v>
      </c>
      <c r="L5" s="211" t="s">
        <v>6</v>
      </c>
      <c r="M5" s="212"/>
    </row>
    <row r="6" spans="1:14" ht="16.5">
      <c r="A6" s="220"/>
      <c r="B6" s="223"/>
      <c r="C6" s="213"/>
      <c r="D6" s="216"/>
      <c r="E6" s="223"/>
      <c r="F6" s="213"/>
      <c r="G6" s="26" t="s">
        <v>8</v>
      </c>
      <c r="H6" s="213"/>
      <c r="I6" s="26" t="s">
        <v>8</v>
      </c>
      <c r="J6" s="213"/>
      <c r="K6" s="26" t="s">
        <v>8</v>
      </c>
      <c r="L6" s="213"/>
      <c r="M6" s="213"/>
    </row>
    <row r="7" spans="1:14">
      <c r="A7" s="1" t="s">
        <v>9</v>
      </c>
      <c r="B7" s="2" t="s">
        <v>10</v>
      </c>
      <c r="C7" s="2" t="s">
        <v>11</v>
      </c>
      <c r="D7" s="1" t="s">
        <v>12</v>
      </c>
      <c r="E7" s="2" t="s">
        <v>13</v>
      </c>
      <c r="F7" s="3" t="s">
        <v>14</v>
      </c>
      <c r="G7" s="4" t="s">
        <v>15</v>
      </c>
      <c r="H7" s="1" t="s">
        <v>16</v>
      </c>
      <c r="I7" s="2" t="s">
        <v>17</v>
      </c>
      <c r="J7" s="4" t="s">
        <v>18</v>
      </c>
      <c r="K7" s="2" t="s">
        <v>19</v>
      </c>
      <c r="L7" s="1" t="s">
        <v>20</v>
      </c>
      <c r="M7" s="2" t="s">
        <v>21</v>
      </c>
    </row>
    <row r="8" spans="1:14" ht="16.5">
      <c r="A8" s="1"/>
      <c r="B8" s="2"/>
      <c r="C8" s="36" t="s">
        <v>75</v>
      </c>
      <c r="D8" s="2"/>
      <c r="E8" s="2"/>
      <c r="F8" s="2"/>
      <c r="G8" s="2"/>
      <c r="H8" s="2"/>
      <c r="I8" s="2"/>
      <c r="J8" s="2"/>
      <c r="K8" s="2"/>
      <c r="L8" s="2"/>
      <c r="M8" s="2"/>
    </row>
    <row r="9" spans="1:14" ht="47.25">
      <c r="A9" s="9">
        <v>1</v>
      </c>
      <c r="B9" s="159" t="s">
        <v>177</v>
      </c>
      <c r="C9" s="160" t="s">
        <v>170</v>
      </c>
      <c r="D9" s="106" t="s">
        <v>179</v>
      </c>
      <c r="E9" s="152"/>
      <c r="F9" s="152">
        <f>(15.1+30.2)*2*0.01</f>
        <v>0.90599999999999992</v>
      </c>
      <c r="G9" s="105"/>
      <c r="H9" s="105"/>
      <c r="I9" s="106"/>
      <c r="J9" s="106"/>
      <c r="K9" s="106"/>
      <c r="L9" s="106"/>
      <c r="M9" s="105"/>
    </row>
    <row r="10" spans="1:14" ht="16.5">
      <c r="A10" s="16"/>
      <c r="B10" s="161"/>
      <c r="C10" s="162" t="s">
        <v>178</v>
      </c>
      <c r="D10" s="108" t="s">
        <v>24</v>
      </c>
      <c r="E10" s="153">
        <f>173*0.8</f>
        <v>138.4</v>
      </c>
      <c r="F10" s="154">
        <f>F9*E10</f>
        <v>125.3904</v>
      </c>
      <c r="G10" s="107"/>
      <c r="H10" s="107"/>
      <c r="I10" s="108"/>
      <c r="J10" s="108"/>
      <c r="K10" s="108"/>
      <c r="L10" s="108"/>
      <c r="M10" s="107"/>
    </row>
    <row r="11" spans="1:14" ht="16.5">
      <c r="A11" s="16"/>
      <c r="B11" s="108"/>
      <c r="C11" s="162" t="s">
        <v>180</v>
      </c>
      <c r="D11" s="108" t="s">
        <v>27</v>
      </c>
      <c r="E11" s="155">
        <f>6*0.8</f>
        <v>4.8000000000000007</v>
      </c>
      <c r="F11" s="155">
        <f>F9*E11</f>
        <v>4.3488000000000007</v>
      </c>
      <c r="G11" s="109"/>
      <c r="H11" s="110"/>
      <c r="I11" s="109"/>
      <c r="J11" s="109"/>
      <c r="K11" s="109"/>
      <c r="L11" s="109"/>
      <c r="M11" s="107"/>
    </row>
    <row r="12" spans="1:14" ht="16.5">
      <c r="A12" s="11"/>
      <c r="B12" s="163" t="s">
        <v>169</v>
      </c>
      <c r="C12" s="164" t="s">
        <v>181</v>
      </c>
      <c r="D12" s="106" t="s">
        <v>25</v>
      </c>
      <c r="E12" s="155">
        <f>20.5*0.8</f>
        <v>16.400000000000002</v>
      </c>
      <c r="F12" s="155">
        <f>F9*E12</f>
        <v>14.858400000000001</v>
      </c>
      <c r="G12" s="109"/>
      <c r="H12" s="109"/>
      <c r="I12" s="110"/>
      <c r="J12" s="110"/>
      <c r="K12" s="105"/>
      <c r="L12" s="105"/>
      <c r="M12" s="107"/>
    </row>
    <row r="13" spans="1:14" ht="33">
      <c r="A13" s="12">
        <v>3</v>
      </c>
      <c r="B13" s="113" t="s">
        <v>182</v>
      </c>
      <c r="C13" s="165" t="s">
        <v>171</v>
      </c>
      <c r="D13" s="113" t="s">
        <v>45</v>
      </c>
      <c r="E13" s="156"/>
      <c r="F13" s="156">
        <v>4.5599999999999996</v>
      </c>
      <c r="G13" s="111"/>
      <c r="H13" s="112"/>
      <c r="I13" s="111"/>
      <c r="J13" s="112"/>
      <c r="K13" s="113"/>
      <c r="L13" s="113"/>
      <c r="M13" s="111"/>
    </row>
    <row r="14" spans="1:14" ht="16.5">
      <c r="A14" s="47"/>
      <c r="B14" s="115"/>
      <c r="C14" s="166" t="s">
        <v>23</v>
      </c>
      <c r="D14" s="115" t="s">
        <v>24</v>
      </c>
      <c r="E14" s="157">
        <v>20.5</v>
      </c>
      <c r="F14" s="114">
        <f>F13*E14</f>
        <v>93.47999999999999</v>
      </c>
      <c r="G14" s="114"/>
      <c r="H14" s="114"/>
      <c r="I14" s="115"/>
      <c r="J14" s="115"/>
      <c r="K14" s="115"/>
      <c r="L14" s="115"/>
      <c r="M14" s="114"/>
      <c r="N14" s="7"/>
    </row>
    <row r="15" spans="1:14" ht="16.5">
      <c r="A15" s="17"/>
      <c r="B15" s="108"/>
      <c r="C15" s="167" t="s">
        <v>150</v>
      </c>
      <c r="D15" s="117" t="s">
        <v>27</v>
      </c>
      <c r="E15" s="116">
        <v>7.8</v>
      </c>
      <c r="F15" s="158">
        <f>F13*E15</f>
        <v>35.567999999999998</v>
      </c>
      <c r="G15" s="116"/>
      <c r="H15" s="117"/>
      <c r="I15" s="116"/>
      <c r="J15" s="116"/>
      <c r="K15" s="118"/>
      <c r="L15" s="118"/>
      <c r="M15" s="114"/>
    </row>
    <row r="16" spans="1:14" ht="33">
      <c r="A16" s="12">
        <v>4</v>
      </c>
      <c r="B16" s="25" t="s">
        <v>85</v>
      </c>
      <c r="C16" s="28" t="s">
        <v>86</v>
      </c>
      <c r="D16" s="25" t="s">
        <v>46</v>
      </c>
      <c r="E16" s="29"/>
      <c r="F16" s="67">
        <v>0.10879999999999999</v>
      </c>
      <c r="G16" s="111"/>
      <c r="H16" s="112"/>
      <c r="I16" s="111"/>
      <c r="J16" s="112"/>
      <c r="K16" s="113"/>
      <c r="L16" s="113"/>
      <c r="M16" s="111"/>
    </row>
    <row r="17" spans="1:14" ht="16.5">
      <c r="A17" s="13"/>
      <c r="B17" s="8"/>
      <c r="C17" s="65" t="s">
        <v>23</v>
      </c>
      <c r="D17" s="8" t="s">
        <v>24</v>
      </c>
      <c r="E17" s="38">
        <v>154</v>
      </c>
      <c r="F17" s="68">
        <f>F16*E17</f>
        <v>16.755199999999999</v>
      </c>
      <c r="G17" s="114"/>
      <c r="H17" s="114"/>
      <c r="I17" s="115"/>
      <c r="J17" s="115"/>
      <c r="K17" s="115"/>
      <c r="L17" s="115"/>
      <c r="M17" s="114"/>
      <c r="N17" s="7"/>
    </row>
    <row r="18" spans="1:14" ht="49.5">
      <c r="A18" s="12">
        <v>5</v>
      </c>
      <c r="B18" s="25" t="s">
        <v>87</v>
      </c>
      <c r="C18" s="56" t="s">
        <v>88</v>
      </c>
      <c r="D18" s="25" t="s">
        <v>46</v>
      </c>
      <c r="E18" s="29"/>
      <c r="F18" s="67">
        <v>3.3599999999999998E-2</v>
      </c>
      <c r="G18" s="111"/>
      <c r="H18" s="112"/>
      <c r="I18" s="111"/>
      <c r="J18" s="112"/>
      <c r="K18" s="113"/>
      <c r="L18" s="113"/>
      <c r="M18" s="111"/>
    </row>
    <row r="19" spans="1:14" ht="16.5">
      <c r="A19" s="13"/>
      <c r="B19" s="8"/>
      <c r="C19" s="65" t="s">
        <v>23</v>
      </c>
      <c r="D19" s="8" t="s">
        <v>24</v>
      </c>
      <c r="E19" s="38">
        <v>282</v>
      </c>
      <c r="F19" s="68">
        <f>F18*E19</f>
        <v>9.4751999999999992</v>
      </c>
      <c r="G19" s="114"/>
      <c r="H19" s="114"/>
      <c r="I19" s="115"/>
      <c r="J19" s="115"/>
      <c r="K19" s="115"/>
      <c r="L19" s="115"/>
      <c r="M19" s="114"/>
    </row>
    <row r="20" spans="1:14" ht="49.5">
      <c r="A20" s="15">
        <v>6</v>
      </c>
      <c r="B20" s="69" t="s">
        <v>89</v>
      </c>
      <c r="C20" s="56" t="s">
        <v>193</v>
      </c>
      <c r="D20" s="70" t="s">
        <v>92</v>
      </c>
      <c r="E20" s="71"/>
      <c r="F20" s="72">
        <v>3.2000000000000001E-2</v>
      </c>
      <c r="G20" s="119"/>
      <c r="H20" s="69"/>
      <c r="I20" s="119"/>
      <c r="J20" s="120"/>
      <c r="K20" s="121"/>
      <c r="L20" s="121"/>
      <c r="M20" s="120"/>
    </row>
    <row r="21" spans="1:14" ht="16.5">
      <c r="A21" s="16"/>
      <c r="B21" s="58"/>
      <c r="C21" s="59" t="s">
        <v>23</v>
      </c>
      <c r="D21" s="60" t="s">
        <v>24</v>
      </c>
      <c r="E21" s="74">
        <v>24.2</v>
      </c>
      <c r="F21" s="75">
        <f>F20*E21</f>
        <v>0.77439999999999998</v>
      </c>
      <c r="G21" s="107"/>
      <c r="H21" s="107"/>
      <c r="I21" s="108"/>
      <c r="J21" s="108"/>
      <c r="K21" s="108"/>
      <c r="L21" s="108"/>
      <c r="M21" s="114"/>
    </row>
    <row r="22" spans="1:14" ht="33">
      <c r="A22" s="16"/>
      <c r="B22" s="63" t="s">
        <v>91</v>
      </c>
      <c r="C22" s="76" t="s">
        <v>90</v>
      </c>
      <c r="D22" s="57" t="s">
        <v>25</v>
      </c>
      <c r="E22" s="66">
        <v>57.1</v>
      </c>
      <c r="F22" s="77">
        <f>F20*E22</f>
        <v>1.8272000000000002</v>
      </c>
      <c r="G22" s="116"/>
      <c r="H22" s="117"/>
      <c r="I22" s="116"/>
      <c r="J22" s="116"/>
      <c r="K22" s="122"/>
      <c r="L22" s="122"/>
      <c r="M22" s="114"/>
    </row>
    <row r="23" spans="1:14" ht="16.5">
      <c r="A23" s="17"/>
      <c r="B23" s="60"/>
      <c r="C23" s="59" t="s">
        <v>26</v>
      </c>
      <c r="D23" s="60" t="s">
        <v>27</v>
      </c>
      <c r="E23" s="74">
        <v>5.57</v>
      </c>
      <c r="F23" s="78">
        <f>F20*E23</f>
        <v>0.17824000000000001</v>
      </c>
      <c r="G23" s="107"/>
      <c r="H23" s="108"/>
      <c r="I23" s="107"/>
      <c r="J23" s="107"/>
      <c r="K23" s="123"/>
      <c r="L23" s="124"/>
      <c r="M23" s="114"/>
    </row>
    <row r="24" spans="1:14" ht="16.5">
      <c r="A24" s="24">
        <v>7</v>
      </c>
      <c r="B24" s="25" t="s">
        <v>37</v>
      </c>
      <c r="C24" s="28" t="s">
        <v>172</v>
      </c>
      <c r="D24" s="25" t="s">
        <v>28</v>
      </c>
      <c r="E24" s="29"/>
      <c r="F24" s="79">
        <v>45.5</v>
      </c>
      <c r="G24" s="111"/>
      <c r="H24" s="112"/>
      <c r="I24" s="111"/>
      <c r="J24" s="112"/>
      <c r="K24" s="113"/>
      <c r="L24" s="111"/>
      <c r="M24" s="111"/>
    </row>
    <row r="25" spans="1:14" ht="33">
      <c r="A25" s="54">
        <v>8</v>
      </c>
      <c r="B25" s="80" t="s">
        <v>163</v>
      </c>
      <c r="C25" s="81" t="s">
        <v>100</v>
      </c>
      <c r="D25" s="82" t="s">
        <v>97</v>
      </c>
      <c r="E25" s="82"/>
      <c r="F25" s="83">
        <v>5.16</v>
      </c>
      <c r="G25" s="125"/>
      <c r="H25" s="125"/>
      <c r="I25" s="125"/>
      <c r="J25" s="125"/>
      <c r="K25" s="125"/>
      <c r="L25" s="125"/>
      <c r="M25" s="125"/>
    </row>
    <row r="26" spans="1:14" ht="16.5">
      <c r="A26" s="48"/>
      <c r="B26" s="84"/>
      <c r="C26" s="85" t="s">
        <v>58</v>
      </c>
      <c r="D26" s="86" t="s">
        <v>98</v>
      </c>
      <c r="E26" s="87">
        <v>0.89</v>
      </c>
      <c r="F26" s="75">
        <f>F25*E26</f>
        <v>4.5924000000000005</v>
      </c>
      <c r="G26" s="116"/>
      <c r="H26" s="107"/>
      <c r="I26" s="116"/>
      <c r="J26" s="116"/>
      <c r="K26" s="116"/>
      <c r="L26" s="116"/>
      <c r="M26" s="114"/>
    </row>
    <row r="27" spans="1:14" ht="16.5">
      <c r="A27" s="16"/>
      <c r="B27" s="60"/>
      <c r="C27" s="88" t="s">
        <v>42</v>
      </c>
      <c r="D27" s="60" t="s">
        <v>27</v>
      </c>
      <c r="E27" s="89">
        <v>0.37</v>
      </c>
      <c r="F27" s="90">
        <f>F25*E27</f>
        <v>1.9092</v>
      </c>
      <c r="G27" s="109"/>
      <c r="H27" s="110"/>
      <c r="I27" s="109"/>
      <c r="J27" s="109"/>
      <c r="K27" s="109"/>
      <c r="L27" s="109"/>
      <c r="M27" s="114"/>
    </row>
    <row r="28" spans="1:14" ht="16.5">
      <c r="A28" s="48"/>
      <c r="B28" s="86" t="s">
        <v>102</v>
      </c>
      <c r="C28" s="91" t="s">
        <v>101</v>
      </c>
      <c r="D28" s="86" t="s">
        <v>36</v>
      </c>
      <c r="E28" s="92">
        <v>1.1499999999999999</v>
      </c>
      <c r="F28" s="93">
        <f>F25*E28</f>
        <v>5.9339999999999993</v>
      </c>
      <c r="G28" s="126"/>
      <c r="H28" s="127"/>
      <c r="I28" s="128"/>
      <c r="J28" s="128"/>
      <c r="K28" s="128"/>
      <c r="L28" s="128"/>
      <c r="M28" s="114"/>
    </row>
    <row r="29" spans="1:14" ht="16.5">
      <c r="A29" s="49"/>
      <c r="B29" s="84"/>
      <c r="C29" s="85" t="s">
        <v>99</v>
      </c>
      <c r="D29" s="86" t="s">
        <v>60</v>
      </c>
      <c r="E29" s="86">
        <v>0.02</v>
      </c>
      <c r="F29" s="94">
        <f>F25*E29</f>
        <v>0.1032</v>
      </c>
      <c r="G29" s="126"/>
      <c r="H29" s="126"/>
      <c r="I29" s="128"/>
      <c r="J29" s="128"/>
      <c r="K29" s="126"/>
      <c r="L29" s="126"/>
      <c r="M29" s="114"/>
    </row>
    <row r="30" spans="1:14" ht="33">
      <c r="A30" s="12">
        <v>9</v>
      </c>
      <c r="B30" s="113" t="s">
        <v>183</v>
      </c>
      <c r="C30" s="165" t="s">
        <v>192</v>
      </c>
      <c r="D30" s="113" t="s">
        <v>46</v>
      </c>
      <c r="E30" s="156"/>
      <c r="F30" s="168">
        <v>2.9499999999999998E-2</v>
      </c>
      <c r="G30" s="111"/>
      <c r="H30" s="112"/>
      <c r="I30" s="111"/>
      <c r="J30" s="112"/>
      <c r="K30" s="113"/>
      <c r="L30" s="113"/>
      <c r="M30" s="111"/>
    </row>
    <row r="31" spans="1:14" ht="16.5">
      <c r="A31" s="47"/>
      <c r="B31" s="115"/>
      <c r="C31" s="166" t="s">
        <v>23</v>
      </c>
      <c r="D31" s="115" t="s">
        <v>24</v>
      </c>
      <c r="E31" s="114">
        <v>450</v>
      </c>
      <c r="F31" s="169">
        <f>F30*E31</f>
        <v>13.274999999999999</v>
      </c>
      <c r="G31" s="114"/>
      <c r="H31" s="114"/>
      <c r="I31" s="115"/>
      <c r="J31" s="115"/>
      <c r="K31" s="115"/>
      <c r="L31" s="115"/>
      <c r="M31" s="114"/>
    </row>
    <row r="32" spans="1:14" ht="16.5">
      <c r="A32" s="16"/>
      <c r="B32" s="108"/>
      <c r="C32" s="162" t="s">
        <v>42</v>
      </c>
      <c r="D32" s="108" t="s">
        <v>27</v>
      </c>
      <c r="E32" s="155">
        <v>37</v>
      </c>
      <c r="F32" s="170">
        <f>F30*E32</f>
        <v>1.0914999999999999</v>
      </c>
      <c r="G32" s="109"/>
      <c r="H32" s="110"/>
      <c r="I32" s="109"/>
      <c r="J32" s="109"/>
      <c r="K32" s="109"/>
      <c r="L32" s="109"/>
      <c r="M32" s="114"/>
    </row>
    <row r="33" spans="1:16" ht="16.5">
      <c r="A33" s="10"/>
      <c r="B33" s="126" t="s">
        <v>94</v>
      </c>
      <c r="C33" s="164" t="s">
        <v>38</v>
      </c>
      <c r="D33" s="110" t="s">
        <v>36</v>
      </c>
      <c r="E33" s="109">
        <v>102</v>
      </c>
      <c r="F33" s="155">
        <f>F30*E33</f>
        <v>3.0089999999999999</v>
      </c>
      <c r="G33" s="109"/>
      <c r="H33" s="110"/>
      <c r="I33" s="109"/>
      <c r="J33" s="109"/>
      <c r="K33" s="109"/>
      <c r="L33" s="109"/>
      <c r="M33" s="114"/>
    </row>
    <row r="34" spans="1:16" ht="16.5">
      <c r="A34" s="10"/>
      <c r="B34" s="126" t="s">
        <v>209</v>
      </c>
      <c r="C34" s="164" t="s">
        <v>173</v>
      </c>
      <c r="D34" s="110" t="s">
        <v>31</v>
      </c>
      <c r="E34" s="155" t="s">
        <v>95</v>
      </c>
      <c r="F34" s="109">
        <v>160.69999999999999</v>
      </c>
      <c r="G34" s="109"/>
      <c r="H34" s="110"/>
      <c r="I34" s="109"/>
      <c r="J34" s="109"/>
      <c r="K34" s="109"/>
      <c r="L34" s="109"/>
      <c r="M34" s="114"/>
    </row>
    <row r="35" spans="1:16" ht="16.5">
      <c r="A35" s="10"/>
      <c r="B35" s="126" t="s">
        <v>108</v>
      </c>
      <c r="C35" s="164" t="s">
        <v>107</v>
      </c>
      <c r="D35" s="110" t="s">
        <v>41</v>
      </c>
      <c r="E35" s="155" t="s">
        <v>95</v>
      </c>
      <c r="F35" s="155">
        <v>0.18</v>
      </c>
      <c r="G35" s="109"/>
      <c r="H35" s="110"/>
      <c r="I35" s="109"/>
      <c r="J35" s="109"/>
      <c r="K35" s="109"/>
      <c r="L35" s="109"/>
      <c r="M35" s="114"/>
    </row>
    <row r="36" spans="1:16" ht="16.5">
      <c r="A36" s="17"/>
      <c r="B36" s="108"/>
      <c r="C36" s="162" t="s">
        <v>96</v>
      </c>
      <c r="D36" s="108" t="s">
        <v>27</v>
      </c>
      <c r="E36" s="107">
        <v>28</v>
      </c>
      <c r="F36" s="153">
        <f>F30*E36</f>
        <v>0.82599999999999996</v>
      </c>
      <c r="G36" s="107"/>
      <c r="H36" s="108"/>
      <c r="I36" s="107"/>
      <c r="J36" s="107"/>
      <c r="K36" s="123"/>
      <c r="L36" s="123"/>
      <c r="M36" s="114"/>
    </row>
    <row r="37" spans="1:16" ht="33">
      <c r="A37" s="15">
        <v>10</v>
      </c>
      <c r="B37" s="69" t="s">
        <v>103</v>
      </c>
      <c r="C37" s="160" t="s">
        <v>191</v>
      </c>
      <c r="D37" s="69" t="s">
        <v>46</v>
      </c>
      <c r="E37" s="171"/>
      <c r="F37" s="172">
        <v>5.4399999999999997E-2</v>
      </c>
      <c r="G37" s="119"/>
      <c r="H37" s="69"/>
      <c r="I37" s="119"/>
      <c r="J37" s="120"/>
      <c r="K37" s="121"/>
      <c r="L37" s="121"/>
      <c r="M37" s="120"/>
    </row>
    <row r="38" spans="1:16" ht="16.5">
      <c r="A38" s="16"/>
      <c r="B38" s="161"/>
      <c r="C38" s="162" t="s">
        <v>23</v>
      </c>
      <c r="D38" s="108" t="s">
        <v>24</v>
      </c>
      <c r="E38" s="107">
        <v>378</v>
      </c>
      <c r="F38" s="154">
        <f>F37*E38</f>
        <v>20.563199999999998</v>
      </c>
      <c r="G38" s="107"/>
      <c r="H38" s="107"/>
      <c r="I38" s="108"/>
      <c r="J38" s="108"/>
      <c r="K38" s="108"/>
      <c r="L38" s="108"/>
      <c r="M38" s="114"/>
    </row>
    <row r="39" spans="1:16" ht="16.5">
      <c r="A39" s="16"/>
      <c r="B39" s="108"/>
      <c r="C39" s="162" t="s">
        <v>42</v>
      </c>
      <c r="D39" s="108" t="s">
        <v>27</v>
      </c>
      <c r="E39" s="155">
        <v>92</v>
      </c>
      <c r="F39" s="170">
        <f>F37*E39</f>
        <v>5.0047999999999995</v>
      </c>
      <c r="G39" s="109"/>
      <c r="H39" s="110"/>
      <c r="I39" s="109"/>
      <c r="J39" s="109"/>
      <c r="K39" s="109"/>
      <c r="L39" s="109"/>
      <c r="M39" s="114"/>
    </row>
    <row r="40" spans="1:16" ht="16.5">
      <c r="A40" s="10"/>
      <c r="B40" s="126" t="s">
        <v>94</v>
      </c>
      <c r="C40" s="164" t="s">
        <v>38</v>
      </c>
      <c r="D40" s="110" t="s">
        <v>36</v>
      </c>
      <c r="E40" s="109">
        <v>101.5</v>
      </c>
      <c r="F40" s="170">
        <f>F37*E40</f>
        <v>5.5215999999999994</v>
      </c>
      <c r="G40" s="109"/>
      <c r="H40" s="110"/>
      <c r="I40" s="109"/>
      <c r="J40" s="109"/>
      <c r="K40" s="109"/>
      <c r="L40" s="109"/>
      <c r="M40" s="114"/>
      <c r="N40" s="206"/>
      <c r="O40" s="206"/>
      <c r="P40" s="206"/>
    </row>
    <row r="41" spans="1:16" ht="16.5">
      <c r="A41" s="10"/>
      <c r="B41" s="126" t="s">
        <v>186</v>
      </c>
      <c r="C41" s="164" t="s">
        <v>184</v>
      </c>
      <c r="D41" s="110" t="s">
        <v>41</v>
      </c>
      <c r="E41" s="109">
        <v>70.3</v>
      </c>
      <c r="F41" s="170">
        <f>E41*F37</f>
        <v>3.8243199999999997</v>
      </c>
      <c r="G41" s="109"/>
      <c r="H41" s="110"/>
      <c r="I41" s="109"/>
      <c r="J41" s="109"/>
      <c r="K41" s="109"/>
      <c r="L41" s="109"/>
      <c r="M41" s="114"/>
    </row>
    <row r="42" spans="1:16" ht="16.5">
      <c r="A42" s="10"/>
      <c r="B42" s="126" t="s">
        <v>187</v>
      </c>
      <c r="C42" s="164" t="s">
        <v>185</v>
      </c>
      <c r="D42" s="110" t="s">
        <v>36</v>
      </c>
      <c r="E42" s="109">
        <v>1.1399999999999999</v>
      </c>
      <c r="F42" s="170">
        <f>E42*F37</f>
        <v>6.2015999999999988E-2</v>
      </c>
      <c r="G42" s="109"/>
      <c r="H42" s="110"/>
      <c r="I42" s="109"/>
      <c r="J42" s="109"/>
      <c r="K42" s="109"/>
      <c r="L42" s="109"/>
      <c r="M42" s="114"/>
    </row>
    <row r="43" spans="1:16" ht="16.5">
      <c r="A43" s="15"/>
      <c r="B43" s="126" t="s">
        <v>49</v>
      </c>
      <c r="C43" s="173" t="s">
        <v>47</v>
      </c>
      <c r="D43" s="110" t="s">
        <v>31</v>
      </c>
      <c r="E43" s="155" t="s">
        <v>95</v>
      </c>
      <c r="F43" s="119">
        <v>44.4</v>
      </c>
      <c r="G43" s="119"/>
      <c r="H43" s="69"/>
      <c r="I43" s="119"/>
      <c r="J43" s="119"/>
      <c r="K43" s="129"/>
      <c r="L43" s="129"/>
      <c r="M43" s="114"/>
    </row>
    <row r="44" spans="1:16" ht="16.5">
      <c r="A44" s="15"/>
      <c r="B44" s="126" t="s">
        <v>50</v>
      </c>
      <c r="C44" s="173" t="s">
        <v>48</v>
      </c>
      <c r="D44" s="110" t="s">
        <v>31</v>
      </c>
      <c r="E44" s="155" t="s">
        <v>95</v>
      </c>
      <c r="F44" s="171">
        <v>457.4</v>
      </c>
      <c r="G44" s="119"/>
      <c r="H44" s="69"/>
      <c r="I44" s="119"/>
      <c r="J44" s="119"/>
      <c r="K44" s="129"/>
      <c r="L44" s="129"/>
      <c r="M44" s="114"/>
    </row>
    <row r="45" spans="1:16" ht="16.5">
      <c r="A45" s="17"/>
      <c r="B45" s="108"/>
      <c r="C45" s="162" t="s">
        <v>96</v>
      </c>
      <c r="D45" s="108" t="s">
        <v>27</v>
      </c>
      <c r="E45" s="107">
        <v>60</v>
      </c>
      <c r="F45" s="153">
        <f>F37*E45</f>
        <v>3.2639999999999998</v>
      </c>
      <c r="G45" s="107"/>
      <c r="H45" s="108"/>
      <c r="I45" s="107"/>
      <c r="J45" s="107"/>
      <c r="K45" s="123"/>
      <c r="L45" s="123"/>
      <c r="M45" s="114"/>
    </row>
    <row r="46" spans="1:16" ht="33">
      <c r="A46" s="15">
        <v>11</v>
      </c>
      <c r="B46" s="69" t="s">
        <v>103</v>
      </c>
      <c r="C46" s="160" t="s">
        <v>188</v>
      </c>
      <c r="D46" s="69" t="s">
        <v>46</v>
      </c>
      <c r="E46" s="171"/>
      <c r="F46" s="172">
        <v>5.4399999999999997E-2</v>
      </c>
      <c r="G46" s="119"/>
      <c r="H46" s="69"/>
      <c r="I46" s="119"/>
      <c r="J46" s="120"/>
      <c r="K46" s="121"/>
      <c r="L46" s="121"/>
      <c r="M46" s="120"/>
    </row>
    <row r="47" spans="1:16" ht="16.5">
      <c r="A47" s="16"/>
      <c r="B47" s="161"/>
      <c r="C47" s="162" t="s">
        <v>23</v>
      </c>
      <c r="D47" s="108" t="s">
        <v>24</v>
      </c>
      <c r="E47" s="107">
        <v>378</v>
      </c>
      <c r="F47" s="154">
        <f>F46*E47</f>
        <v>20.563199999999998</v>
      </c>
      <c r="G47" s="107"/>
      <c r="H47" s="107"/>
      <c r="I47" s="108"/>
      <c r="J47" s="108"/>
      <c r="K47" s="108"/>
      <c r="L47" s="108"/>
      <c r="M47" s="114"/>
    </row>
    <row r="48" spans="1:16" ht="16.5">
      <c r="A48" s="16"/>
      <c r="B48" s="108"/>
      <c r="C48" s="162" t="s">
        <v>42</v>
      </c>
      <c r="D48" s="108" t="s">
        <v>27</v>
      </c>
      <c r="E48" s="155">
        <v>92</v>
      </c>
      <c r="F48" s="170">
        <f>F46*E48</f>
        <v>5.0047999999999995</v>
      </c>
      <c r="G48" s="109"/>
      <c r="H48" s="110"/>
      <c r="I48" s="109"/>
      <c r="J48" s="109"/>
      <c r="K48" s="109"/>
      <c r="L48" s="109"/>
      <c r="M48" s="114"/>
    </row>
    <row r="49" spans="1:16" ht="16.5">
      <c r="A49" s="10"/>
      <c r="B49" s="126" t="s">
        <v>94</v>
      </c>
      <c r="C49" s="174" t="s">
        <v>38</v>
      </c>
      <c r="D49" s="106" t="s">
        <v>36</v>
      </c>
      <c r="E49" s="105">
        <v>101.5</v>
      </c>
      <c r="F49" s="175">
        <f>F46*E49</f>
        <v>5.5215999999999994</v>
      </c>
      <c r="G49" s="109"/>
      <c r="H49" s="110"/>
      <c r="I49" s="105"/>
      <c r="J49" s="105"/>
      <c r="K49" s="105"/>
      <c r="L49" s="105"/>
      <c r="M49" s="114"/>
      <c r="N49" s="206"/>
      <c r="O49" s="206"/>
      <c r="P49" s="206"/>
    </row>
    <row r="50" spans="1:16" ht="16.5">
      <c r="A50" s="15"/>
      <c r="B50" s="126" t="s">
        <v>49</v>
      </c>
      <c r="C50" s="173" t="s">
        <v>47</v>
      </c>
      <c r="D50" s="110" t="s">
        <v>31</v>
      </c>
      <c r="E50" s="155" t="s">
        <v>95</v>
      </c>
      <c r="F50" s="119">
        <v>44.4</v>
      </c>
      <c r="G50" s="119"/>
      <c r="H50" s="69"/>
      <c r="I50" s="119"/>
      <c r="J50" s="119"/>
      <c r="K50" s="129"/>
      <c r="L50" s="129"/>
      <c r="M50" s="114"/>
      <c r="N50" s="7"/>
    </row>
    <row r="51" spans="1:16" ht="16.5">
      <c r="A51" s="15"/>
      <c r="B51" s="126" t="s">
        <v>50</v>
      </c>
      <c r="C51" s="173" t="s">
        <v>48</v>
      </c>
      <c r="D51" s="110" t="s">
        <v>31</v>
      </c>
      <c r="E51" s="155" t="s">
        <v>95</v>
      </c>
      <c r="F51" s="171">
        <v>457.4</v>
      </c>
      <c r="G51" s="119"/>
      <c r="H51" s="69"/>
      <c r="I51" s="119"/>
      <c r="J51" s="119"/>
      <c r="K51" s="129"/>
      <c r="L51" s="129"/>
      <c r="M51" s="114"/>
    </row>
    <row r="52" spans="1:16" ht="16.5">
      <c r="A52" s="15"/>
      <c r="B52" s="69" t="s">
        <v>105</v>
      </c>
      <c r="C52" s="173" t="s">
        <v>104</v>
      </c>
      <c r="D52" s="69" t="s">
        <v>41</v>
      </c>
      <c r="E52" s="105">
        <v>70.3</v>
      </c>
      <c r="F52" s="175">
        <f>E52*F46</f>
        <v>3.8243199999999997</v>
      </c>
      <c r="G52" s="119"/>
      <c r="H52" s="69"/>
      <c r="I52" s="119"/>
      <c r="J52" s="119"/>
      <c r="K52" s="129"/>
      <c r="L52" s="129"/>
      <c r="M52" s="114"/>
    </row>
    <row r="53" spans="1:16" ht="33">
      <c r="A53" s="15"/>
      <c r="B53" s="126" t="s">
        <v>187</v>
      </c>
      <c r="C53" s="173" t="s">
        <v>174</v>
      </c>
      <c r="D53" s="69" t="s">
        <v>36</v>
      </c>
      <c r="E53" s="105">
        <v>1.1399999999999999</v>
      </c>
      <c r="F53" s="175">
        <f>E53*F46</f>
        <v>6.2015999999999988E-2</v>
      </c>
      <c r="G53" s="119"/>
      <c r="H53" s="69"/>
      <c r="I53" s="119"/>
      <c r="J53" s="119"/>
      <c r="K53" s="129"/>
      <c r="L53" s="129"/>
      <c r="M53" s="114"/>
      <c r="N53" s="7"/>
    </row>
    <row r="54" spans="1:16" ht="16.5">
      <c r="A54" s="17"/>
      <c r="B54" s="108"/>
      <c r="C54" s="162" t="s">
        <v>99</v>
      </c>
      <c r="D54" s="108" t="s">
        <v>27</v>
      </c>
      <c r="E54" s="107">
        <v>60</v>
      </c>
      <c r="F54" s="154">
        <f>F46*E54</f>
        <v>3.2639999999999998</v>
      </c>
      <c r="G54" s="107"/>
      <c r="H54" s="108"/>
      <c r="I54" s="107"/>
      <c r="J54" s="107"/>
      <c r="K54" s="123"/>
      <c r="L54" s="123"/>
      <c r="M54" s="114"/>
    </row>
    <row r="55" spans="1:16" ht="33">
      <c r="A55" s="15">
        <v>12</v>
      </c>
      <c r="B55" s="69" t="s">
        <v>52</v>
      </c>
      <c r="C55" s="160" t="s">
        <v>189</v>
      </c>
      <c r="D55" s="69" t="s">
        <v>117</v>
      </c>
      <c r="E55" s="171"/>
      <c r="F55" s="171">
        <v>6.0999999999999999E-2</v>
      </c>
      <c r="G55" s="119"/>
      <c r="H55" s="69"/>
      <c r="I55" s="119"/>
      <c r="J55" s="120"/>
      <c r="K55" s="121"/>
      <c r="L55" s="121"/>
      <c r="M55" s="120"/>
    </row>
    <row r="56" spans="1:16" ht="16.5">
      <c r="A56" s="16"/>
      <c r="B56" s="161"/>
      <c r="C56" s="162" t="s">
        <v>23</v>
      </c>
      <c r="D56" s="108" t="s">
        <v>24</v>
      </c>
      <c r="E56" s="107">
        <v>66.599999999999994</v>
      </c>
      <c r="F56" s="154">
        <f>F55*E56</f>
        <v>4.0625999999999998</v>
      </c>
      <c r="G56" s="107"/>
      <c r="H56" s="107"/>
      <c r="I56" s="108"/>
      <c r="J56" s="108"/>
      <c r="K56" s="108"/>
      <c r="L56" s="108"/>
      <c r="M56" s="114"/>
    </row>
    <row r="57" spans="1:16" ht="16.5">
      <c r="A57" s="16"/>
      <c r="B57" s="108"/>
      <c r="C57" s="162" t="s">
        <v>42</v>
      </c>
      <c r="D57" s="108" t="s">
        <v>27</v>
      </c>
      <c r="E57" s="109">
        <v>3.3</v>
      </c>
      <c r="F57" s="170">
        <f>F55*E57</f>
        <v>0.20129999999999998</v>
      </c>
      <c r="G57" s="109"/>
      <c r="H57" s="110"/>
      <c r="I57" s="109"/>
      <c r="J57" s="130"/>
      <c r="K57" s="109"/>
      <c r="L57" s="109"/>
      <c r="M57" s="114"/>
    </row>
    <row r="58" spans="1:16" ht="16.5">
      <c r="A58" s="10"/>
      <c r="B58" s="126" t="s">
        <v>176</v>
      </c>
      <c r="C58" s="164" t="s">
        <v>175</v>
      </c>
      <c r="D58" s="110" t="s">
        <v>31</v>
      </c>
      <c r="E58" s="155" t="s">
        <v>95</v>
      </c>
      <c r="F58" s="109">
        <v>25.2</v>
      </c>
      <c r="G58" s="109"/>
      <c r="H58" s="110"/>
      <c r="I58" s="109"/>
      <c r="J58" s="109"/>
      <c r="K58" s="109"/>
      <c r="L58" s="109"/>
      <c r="M58" s="114"/>
    </row>
    <row r="59" spans="1:16" ht="16.5">
      <c r="A59" s="16"/>
      <c r="B59" s="108" t="s">
        <v>106</v>
      </c>
      <c r="C59" s="167" t="s">
        <v>51</v>
      </c>
      <c r="D59" s="117" t="s">
        <v>39</v>
      </c>
      <c r="E59" s="116">
        <v>10</v>
      </c>
      <c r="F59" s="158">
        <f>F55*E59</f>
        <v>0.61</v>
      </c>
      <c r="G59" s="116"/>
      <c r="H59" s="117"/>
      <c r="I59" s="116"/>
      <c r="J59" s="116"/>
      <c r="K59" s="118"/>
      <c r="L59" s="118"/>
      <c r="M59" s="114"/>
    </row>
    <row r="60" spans="1:16" ht="16.5">
      <c r="A60" s="17"/>
      <c r="B60" s="108"/>
      <c r="C60" s="162" t="s">
        <v>96</v>
      </c>
      <c r="D60" s="108" t="s">
        <v>27</v>
      </c>
      <c r="E60" s="107">
        <v>1</v>
      </c>
      <c r="F60" s="153">
        <f>F55*E60</f>
        <v>6.0999999999999999E-2</v>
      </c>
      <c r="G60" s="107"/>
      <c r="H60" s="108"/>
      <c r="I60" s="107"/>
      <c r="J60" s="107"/>
      <c r="K60" s="123"/>
      <c r="L60" s="123"/>
      <c r="M60" s="114"/>
    </row>
    <row r="61" spans="1:16" ht="16.5">
      <c r="A61" s="9">
        <v>13</v>
      </c>
      <c r="B61" s="159" t="s">
        <v>81</v>
      </c>
      <c r="C61" s="160" t="s">
        <v>53</v>
      </c>
      <c r="D61" s="176" t="s">
        <v>77</v>
      </c>
      <c r="E61" s="152"/>
      <c r="F61" s="105">
        <v>1.86</v>
      </c>
      <c r="G61" s="105"/>
      <c r="H61" s="105"/>
      <c r="I61" s="106"/>
      <c r="J61" s="106"/>
      <c r="K61" s="106"/>
      <c r="L61" s="106"/>
      <c r="M61" s="105"/>
    </row>
    <row r="62" spans="1:16" ht="16.5">
      <c r="A62" s="16"/>
      <c r="B62" s="161"/>
      <c r="C62" s="162" t="s">
        <v>23</v>
      </c>
      <c r="D62" s="108" t="s">
        <v>24</v>
      </c>
      <c r="E62" s="107">
        <v>166</v>
      </c>
      <c r="F62" s="107">
        <f>F61*E62</f>
        <v>308.76</v>
      </c>
      <c r="G62" s="107"/>
      <c r="H62" s="107"/>
      <c r="I62" s="108"/>
      <c r="J62" s="108"/>
      <c r="K62" s="108"/>
      <c r="L62" s="108"/>
      <c r="M62" s="114"/>
    </row>
    <row r="63" spans="1:16" ht="16.5">
      <c r="A63" s="16"/>
      <c r="B63" s="108"/>
      <c r="C63" s="162" t="s">
        <v>42</v>
      </c>
      <c r="D63" s="108" t="s">
        <v>27</v>
      </c>
      <c r="E63" s="155">
        <v>5</v>
      </c>
      <c r="F63" s="155">
        <f>F61*E63</f>
        <v>9.3000000000000007</v>
      </c>
      <c r="G63" s="109"/>
      <c r="H63" s="110"/>
      <c r="I63" s="109"/>
      <c r="J63" s="130"/>
      <c r="K63" s="109"/>
      <c r="L63" s="109"/>
      <c r="M63" s="114"/>
    </row>
    <row r="64" spans="1:16" ht="16.5">
      <c r="A64" s="10"/>
      <c r="B64" s="163" t="s">
        <v>116</v>
      </c>
      <c r="C64" s="164" t="s">
        <v>113</v>
      </c>
      <c r="D64" s="106" t="s">
        <v>25</v>
      </c>
      <c r="E64" s="155">
        <v>20.5</v>
      </c>
      <c r="F64" s="155">
        <f>F61*E64</f>
        <v>38.130000000000003</v>
      </c>
      <c r="G64" s="109"/>
      <c r="H64" s="109"/>
      <c r="I64" s="110"/>
      <c r="J64" s="110"/>
      <c r="K64" s="105"/>
      <c r="L64" s="105"/>
      <c r="M64" s="114"/>
    </row>
    <row r="65" spans="1:13" ht="16.5">
      <c r="A65" s="15"/>
      <c r="B65" s="126" t="s">
        <v>110</v>
      </c>
      <c r="C65" s="173" t="s">
        <v>109</v>
      </c>
      <c r="D65" s="110" t="s">
        <v>31</v>
      </c>
      <c r="E65" s="155" t="s">
        <v>95</v>
      </c>
      <c r="F65" s="119">
        <v>612.6</v>
      </c>
      <c r="G65" s="119"/>
      <c r="H65" s="69"/>
      <c r="I65" s="119"/>
      <c r="J65" s="119"/>
      <c r="K65" s="129"/>
      <c r="L65" s="129"/>
      <c r="M65" s="114"/>
    </row>
    <row r="66" spans="1:13" ht="33">
      <c r="A66" s="10"/>
      <c r="B66" s="126" t="s">
        <v>115</v>
      </c>
      <c r="C66" s="177" t="s">
        <v>114</v>
      </c>
      <c r="D66" s="106" t="s">
        <v>41</v>
      </c>
      <c r="E66" s="105">
        <v>150</v>
      </c>
      <c r="F66" s="105">
        <f>F61*E66</f>
        <v>279</v>
      </c>
      <c r="G66" s="105"/>
      <c r="H66" s="106"/>
      <c r="I66" s="105"/>
      <c r="J66" s="105"/>
      <c r="K66" s="105"/>
      <c r="L66" s="105"/>
      <c r="M66" s="114"/>
    </row>
    <row r="67" spans="1:13" ht="16.5">
      <c r="A67" s="16"/>
      <c r="B67" s="108" t="s">
        <v>106</v>
      </c>
      <c r="C67" s="167" t="s">
        <v>51</v>
      </c>
      <c r="D67" s="117" t="s">
        <v>39</v>
      </c>
      <c r="E67" s="116">
        <v>10</v>
      </c>
      <c r="F67" s="158">
        <f>F61*E67</f>
        <v>18.600000000000001</v>
      </c>
      <c r="G67" s="116"/>
      <c r="H67" s="117"/>
      <c r="I67" s="116"/>
      <c r="J67" s="116"/>
      <c r="K67" s="118"/>
      <c r="L67" s="118"/>
      <c r="M67" s="114"/>
    </row>
    <row r="68" spans="1:13" ht="16.5">
      <c r="A68" s="11"/>
      <c r="B68" s="110"/>
      <c r="C68" s="162" t="s">
        <v>96</v>
      </c>
      <c r="D68" s="110" t="s">
        <v>27</v>
      </c>
      <c r="E68" s="155">
        <v>6</v>
      </c>
      <c r="F68" s="155">
        <f>F61*E68</f>
        <v>11.16</v>
      </c>
      <c r="G68" s="109"/>
      <c r="H68" s="110"/>
      <c r="I68" s="109"/>
      <c r="J68" s="109"/>
      <c r="K68" s="131"/>
      <c r="L68" s="131"/>
      <c r="M68" s="114"/>
    </row>
    <row r="69" spans="1:13" ht="16.5">
      <c r="A69" s="15">
        <v>14</v>
      </c>
      <c r="B69" s="69" t="s">
        <v>55</v>
      </c>
      <c r="C69" s="160" t="s">
        <v>54</v>
      </c>
      <c r="D69" s="69" t="s">
        <v>118</v>
      </c>
      <c r="E69" s="171"/>
      <c r="F69" s="119">
        <v>2.37</v>
      </c>
      <c r="G69" s="119"/>
      <c r="H69" s="69"/>
      <c r="I69" s="119"/>
      <c r="J69" s="120"/>
      <c r="K69" s="121"/>
      <c r="L69" s="121"/>
      <c r="M69" s="120"/>
    </row>
    <row r="70" spans="1:13" ht="16.5">
      <c r="A70" s="16"/>
      <c r="B70" s="161"/>
      <c r="C70" s="162" t="s">
        <v>23</v>
      </c>
      <c r="D70" s="108" t="s">
        <v>24</v>
      </c>
      <c r="E70" s="107">
        <v>19.399999999999999</v>
      </c>
      <c r="F70" s="153">
        <f>F69*E70</f>
        <v>45.978000000000002</v>
      </c>
      <c r="G70" s="107"/>
      <c r="H70" s="107"/>
      <c r="I70" s="108"/>
      <c r="J70" s="108"/>
      <c r="K70" s="108"/>
      <c r="L70" s="108"/>
      <c r="M70" s="114"/>
    </row>
    <row r="71" spans="1:13" ht="16.5">
      <c r="A71" s="16"/>
      <c r="B71" s="108"/>
      <c r="C71" s="162" t="s">
        <v>42</v>
      </c>
      <c r="D71" s="108" t="s">
        <v>27</v>
      </c>
      <c r="E71" s="155">
        <v>2.09</v>
      </c>
      <c r="F71" s="170">
        <f>F69*E71</f>
        <v>4.9532999999999996</v>
      </c>
      <c r="G71" s="109"/>
      <c r="H71" s="110"/>
      <c r="I71" s="109"/>
      <c r="J71" s="130"/>
      <c r="K71" s="109"/>
      <c r="L71" s="109"/>
      <c r="M71" s="114"/>
    </row>
    <row r="72" spans="1:13" ht="16.5">
      <c r="A72" s="10"/>
      <c r="B72" s="163" t="s">
        <v>120</v>
      </c>
      <c r="C72" s="164" t="s">
        <v>119</v>
      </c>
      <c r="D72" s="106" t="s">
        <v>25</v>
      </c>
      <c r="E72" s="155">
        <v>2.09</v>
      </c>
      <c r="F72" s="170">
        <f>F69*E72</f>
        <v>4.9532999999999996</v>
      </c>
      <c r="G72" s="109"/>
      <c r="H72" s="109"/>
      <c r="I72" s="110"/>
      <c r="J72" s="110"/>
      <c r="K72" s="105"/>
      <c r="L72" s="105"/>
      <c r="M72" s="114"/>
    </row>
    <row r="73" spans="1:13" ht="16.5">
      <c r="A73" s="10"/>
      <c r="B73" s="163" t="s">
        <v>122</v>
      </c>
      <c r="C73" s="164" t="s">
        <v>121</v>
      </c>
      <c r="D73" s="106" t="s">
        <v>25</v>
      </c>
      <c r="E73" s="155">
        <v>0.27</v>
      </c>
      <c r="F73" s="178">
        <f>F70*E73</f>
        <v>12.414060000000001</v>
      </c>
      <c r="G73" s="109"/>
      <c r="H73" s="109"/>
      <c r="I73" s="110"/>
      <c r="J73" s="110"/>
      <c r="K73" s="105"/>
      <c r="L73" s="105"/>
      <c r="M73" s="114"/>
    </row>
    <row r="74" spans="1:13" ht="16.5">
      <c r="A74" s="10"/>
      <c r="B74" s="126" t="s">
        <v>112</v>
      </c>
      <c r="C74" s="164" t="s">
        <v>111</v>
      </c>
      <c r="D74" s="110" t="s">
        <v>31</v>
      </c>
      <c r="E74" s="155" t="s">
        <v>95</v>
      </c>
      <c r="F74" s="109">
        <v>42.2</v>
      </c>
      <c r="G74" s="109"/>
      <c r="H74" s="110"/>
      <c r="I74" s="109"/>
      <c r="J74" s="109"/>
      <c r="K74" s="109"/>
      <c r="L74" s="109"/>
      <c r="M74" s="114"/>
    </row>
    <row r="75" spans="1:13" ht="16.5">
      <c r="A75" s="16"/>
      <c r="B75" s="108" t="s">
        <v>106</v>
      </c>
      <c r="C75" s="167" t="s">
        <v>51</v>
      </c>
      <c r="D75" s="117" t="s">
        <v>39</v>
      </c>
      <c r="E75" s="116">
        <v>6.3</v>
      </c>
      <c r="F75" s="158">
        <f>F69*E75</f>
        <v>14.931000000000001</v>
      </c>
      <c r="G75" s="116"/>
      <c r="H75" s="117"/>
      <c r="I75" s="116"/>
      <c r="J75" s="116"/>
      <c r="K75" s="118"/>
      <c r="L75" s="118"/>
      <c r="M75" s="114"/>
    </row>
    <row r="76" spans="1:13" ht="16.5">
      <c r="A76" s="17"/>
      <c r="B76" s="108"/>
      <c r="C76" s="162" t="s">
        <v>96</v>
      </c>
      <c r="D76" s="108" t="s">
        <v>27</v>
      </c>
      <c r="E76" s="107">
        <v>2.78</v>
      </c>
      <c r="F76" s="154">
        <f>F69*E76</f>
        <v>6.5885999999999996</v>
      </c>
      <c r="G76" s="107"/>
      <c r="H76" s="108"/>
      <c r="I76" s="107"/>
      <c r="J76" s="107"/>
      <c r="K76" s="123"/>
      <c r="L76" s="123"/>
      <c r="M76" s="114"/>
    </row>
    <row r="77" spans="1:13" ht="49.5">
      <c r="A77" s="15">
        <v>15</v>
      </c>
      <c r="B77" s="69" t="s">
        <v>194</v>
      </c>
      <c r="C77" s="160" t="s">
        <v>130</v>
      </c>
      <c r="D77" s="69" t="s">
        <v>118</v>
      </c>
      <c r="E77" s="171"/>
      <c r="F77" s="171">
        <v>0.56999999999999995</v>
      </c>
      <c r="G77" s="119"/>
      <c r="H77" s="69"/>
      <c r="I77" s="119"/>
      <c r="J77" s="120"/>
      <c r="K77" s="121"/>
      <c r="L77" s="121"/>
      <c r="M77" s="120"/>
    </row>
    <row r="78" spans="1:13" ht="16.5">
      <c r="A78" s="16"/>
      <c r="B78" s="161"/>
      <c r="C78" s="162" t="s">
        <v>23</v>
      </c>
      <c r="D78" s="108" t="s">
        <v>24</v>
      </c>
      <c r="E78" s="107">
        <v>19.399999999999999</v>
      </c>
      <c r="F78" s="154">
        <f>F77*E78</f>
        <v>11.057999999999998</v>
      </c>
      <c r="G78" s="107"/>
      <c r="H78" s="107"/>
      <c r="I78" s="108"/>
      <c r="J78" s="108"/>
      <c r="K78" s="108"/>
      <c r="L78" s="108"/>
      <c r="M78" s="114"/>
    </row>
    <row r="79" spans="1:13" ht="16.5">
      <c r="A79" s="16"/>
      <c r="B79" s="108"/>
      <c r="C79" s="162" t="s">
        <v>123</v>
      </c>
      <c r="D79" s="108" t="s">
        <v>27</v>
      </c>
      <c r="E79" s="109">
        <v>2.09</v>
      </c>
      <c r="F79" s="170">
        <f>F77*E79</f>
        <v>1.1912999999999998</v>
      </c>
      <c r="G79" s="109"/>
      <c r="H79" s="110"/>
      <c r="I79" s="109"/>
      <c r="J79" s="130"/>
      <c r="K79" s="109"/>
      <c r="L79" s="109"/>
      <c r="M79" s="114"/>
    </row>
    <row r="80" spans="1:13" ht="16.5">
      <c r="A80" s="10"/>
      <c r="B80" s="163" t="s">
        <v>195</v>
      </c>
      <c r="C80" s="164" t="s">
        <v>119</v>
      </c>
      <c r="D80" s="106" t="s">
        <v>25</v>
      </c>
      <c r="E80" s="155">
        <v>2.09</v>
      </c>
      <c r="F80" s="170">
        <f>F77*E80</f>
        <v>1.1912999999999998</v>
      </c>
      <c r="G80" s="109"/>
      <c r="H80" s="109"/>
      <c r="I80" s="110"/>
      <c r="J80" s="110"/>
      <c r="K80" s="105"/>
      <c r="L80" s="105"/>
      <c r="M80" s="114"/>
    </row>
    <row r="81" spans="1:13" ht="16.5">
      <c r="A81" s="10"/>
      <c r="B81" s="163" t="s">
        <v>196</v>
      </c>
      <c r="C81" s="164" t="s">
        <v>121</v>
      </c>
      <c r="D81" s="106" t="s">
        <v>25</v>
      </c>
      <c r="E81" s="155">
        <v>0.27</v>
      </c>
      <c r="F81" s="170">
        <f>F77*E81</f>
        <v>0.15390000000000001</v>
      </c>
      <c r="G81" s="109"/>
      <c r="H81" s="109"/>
      <c r="I81" s="110"/>
      <c r="J81" s="110"/>
      <c r="K81" s="105"/>
      <c r="L81" s="105"/>
      <c r="M81" s="114"/>
    </row>
    <row r="82" spans="1:13" ht="16.5">
      <c r="A82" s="10"/>
      <c r="B82" s="126" t="s">
        <v>125</v>
      </c>
      <c r="C82" s="164" t="s">
        <v>124</v>
      </c>
      <c r="D82" s="110" t="s">
        <v>31</v>
      </c>
      <c r="E82" s="155" t="s">
        <v>95</v>
      </c>
      <c r="F82" s="109">
        <v>19.2</v>
      </c>
      <c r="G82" s="109"/>
      <c r="H82" s="110"/>
      <c r="I82" s="109"/>
      <c r="J82" s="109"/>
      <c r="K82" s="109"/>
      <c r="L82" s="109"/>
      <c r="M82" s="114"/>
    </row>
    <row r="83" spans="1:13" ht="16.5">
      <c r="A83" s="10"/>
      <c r="B83" s="126" t="s">
        <v>127</v>
      </c>
      <c r="C83" s="164" t="s">
        <v>126</v>
      </c>
      <c r="D83" s="110" t="s">
        <v>31</v>
      </c>
      <c r="E83" s="155" t="s">
        <v>95</v>
      </c>
      <c r="F83" s="109">
        <v>17.3</v>
      </c>
      <c r="G83" s="109"/>
      <c r="H83" s="110"/>
      <c r="I83" s="109"/>
      <c r="J83" s="109"/>
      <c r="K83" s="109"/>
      <c r="L83" s="109"/>
      <c r="M83" s="114"/>
    </row>
    <row r="84" spans="1:13" ht="16.5">
      <c r="A84" s="10"/>
      <c r="B84" s="126" t="s">
        <v>128</v>
      </c>
      <c r="C84" s="164" t="s">
        <v>129</v>
      </c>
      <c r="D84" s="110" t="s">
        <v>31</v>
      </c>
      <c r="E84" s="155" t="s">
        <v>95</v>
      </c>
      <c r="F84" s="109">
        <v>17.600000000000001</v>
      </c>
      <c r="G84" s="109"/>
      <c r="H84" s="110"/>
      <c r="I84" s="109"/>
      <c r="J84" s="109"/>
      <c r="K84" s="109"/>
      <c r="L84" s="109"/>
      <c r="M84" s="114"/>
    </row>
    <row r="85" spans="1:13" ht="16.5">
      <c r="A85" s="15"/>
      <c r="B85" s="126" t="s">
        <v>49</v>
      </c>
      <c r="C85" s="173" t="s">
        <v>47</v>
      </c>
      <c r="D85" s="110" t="s">
        <v>31</v>
      </c>
      <c r="E85" s="155" t="s">
        <v>95</v>
      </c>
      <c r="F85" s="119">
        <v>8</v>
      </c>
      <c r="G85" s="119"/>
      <c r="H85" s="69"/>
      <c r="I85" s="119"/>
      <c r="J85" s="119"/>
      <c r="K85" s="129"/>
      <c r="L85" s="129"/>
      <c r="M85" s="114"/>
    </row>
    <row r="86" spans="1:13" ht="16.5">
      <c r="A86" s="16"/>
      <c r="B86" s="108" t="s">
        <v>106</v>
      </c>
      <c r="C86" s="167" t="s">
        <v>51</v>
      </c>
      <c r="D86" s="117" t="s">
        <v>39</v>
      </c>
      <c r="E86" s="116">
        <v>6.3</v>
      </c>
      <c r="F86" s="158">
        <f>F77*E86</f>
        <v>3.5909999999999997</v>
      </c>
      <c r="G86" s="116"/>
      <c r="H86" s="117"/>
      <c r="I86" s="116"/>
      <c r="J86" s="116"/>
      <c r="K86" s="118"/>
      <c r="L86" s="118"/>
      <c r="M86" s="114"/>
    </row>
    <row r="87" spans="1:13" ht="33">
      <c r="A87" s="16"/>
      <c r="B87" s="179"/>
      <c r="C87" s="167" t="s">
        <v>67</v>
      </c>
      <c r="D87" s="117" t="s">
        <v>22</v>
      </c>
      <c r="E87" s="158" t="s">
        <v>95</v>
      </c>
      <c r="F87" s="158">
        <v>2</v>
      </c>
      <c r="G87" s="116"/>
      <c r="H87" s="117"/>
      <c r="I87" s="116"/>
      <c r="J87" s="116"/>
      <c r="K87" s="118"/>
      <c r="L87" s="118"/>
      <c r="M87" s="114"/>
    </row>
    <row r="88" spans="1:13" ht="16.5">
      <c r="A88" s="15"/>
      <c r="B88" s="179"/>
      <c r="C88" s="173" t="s">
        <v>212</v>
      </c>
      <c r="D88" s="69" t="s">
        <v>22</v>
      </c>
      <c r="E88" s="171" t="s">
        <v>95</v>
      </c>
      <c r="F88" s="119">
        <v>2</v>
      </c>
      <c r="G88" s="119"/>
      <c r="H88" s="69"/>
      <c r="I88" s="119"/>
      <c r="J88" s="119"/>
      <c r="K88" s="129"/>
      <c r="L88" s="129"/>
      <c r="M88" s="114"/>
    </row>
    <row r="89" spans="1:13" ht="16.5">
      <c r="A89" s="17"/>
      <c r="B89" s="108"/>
      <c r="C89" s="162" t="s">
        <v>96</v>
      </c>
      <c r="D89" s="108" t="s">
        <v>27</v>
      </c>
      <c r="E89" s="107">
        <v>2.78</v>
      </c>
      <c r="F89" s="154">
        <f>F77*E89</f>
        <v>1.5845999999999998</v>
      </c>
      <c r="G89" s="107"/>
      <c r="H89" s="108"/>
      <c r="I89" s="107"/>
      <c r="J89" s="107"/>
      <c r="K89" s="123"/>
      <c r="L89" s="123"/>
      <c r="M89" s="114"/>
    </row>
    <row r="90" spans="1:13" ht="33">
      <c r="A90" s="12">
        <v>16</v>
      </c>
      <c r="B90" s="113" t="s">
        <v>93</v>
      </c>
      <c r="C90" s="165" t="s">
        <v>131</v>
      </c>
      <c r="D90" s="113" t="s">
        <v>46</v>
      </c>
      <c r="E90" s="156"/>
      <c r="F90" s="168">
        <v>7.7000000000000002E-3</v>
      </c>
      <c r="G90" s="111"/>
      <c r="H90" s="112"/>
      <c r="I90" s="111"/>
      <c r="J90" s="112"/>
      <c r="K90" s="113"/>
      <c r="L90" s="113"/>
      <c r="M90" s="111"/>
    </row>
    <row r="91" spans="1:13" ht="16.5">
      <c r="A91" s="47"/>
      <c r="B91" s="115"/>
      <c r="C91" s="166" t="s">
        <v>23</v>
      </c>
      <c r="D91" s="115" t="s">
        <v>24</v>
      </c>
      <c r="E91" s="114">
        <v>450</v>
      </c>
      <c r="F91" s="169">
        <f>F90*E91</f>
        <v>3.4650000000000003</v>
      </c>
      <c r="G91" s="114"/>
      <c r="H91" s="114"/>
      <c r="I91" s="115"/>
      <c r="J91" s="115"/>
      <c r="K91" s="115"/>
      <c r="L91" s="115"/>
      <c r="M91" s="114"/>
    </row>
    <row r="92" spans="1:13" ht="16.5">
      <c r="A92" s="16"/>
      <c r="B92" s="108"/>
      <c r="C92" s="162" t="s">
        <v>42</v>
      </c>
      <c r="D92" s="108" t="s">
        <v>27</v>
      </c>
      <c r="E92" s="155">
        <v>37</v>
      </c>
      <c r="F92" s="170">
        <f>F90*E92</f>
        <v>0.28489999999999999</v>
      </c>
      <c r="G92" s="109"/>
      <c r="H92" s="110"/>
      <c r="I92" s="109"/>
      <c r="J92" s="109"/>
      <c r="K92" s="109"/>
      <c r="L92" s="109"/>
      <c r="M92" s="114"/>
    </row>
    <row r="93" spans="1:13" ht="16.5">
      <c r="A93" s="10"/>
      <c r="B93" s="126" t="s">
        <v>94</v>
      </c>
      <c r="C93" s="164" t="s">
        <v>38</v>
      </c>
      <c r="D93" s="110" t="s">
        <v>36</v>
      </c>
      <c r="E93" s="109">
        <v>102</v>
      </c>
      <c r="F93" s="170">
        <f>F90*E93</f>
        <v>0.78539999999999999</v>
      </c>
      <c r="G93" s="109"/>
      <c r="H93" s="110"/>
      <c r="I93" s="109"/>
      <c r="J93" s="109"/>
      <c r="K93" s="109"/>
      <c r="L93" s="109"/>
      <c r="M93" s="114"/>
    </row>
    <row r="94" spans="1:13" ht="16.5">
      <c r="A94" s="17"/>
      <c r="B94" s="108"/>
      <c r="C94" s="162" t="s">
        <v>96</v>
      </c>
      <c r="D94" s="108" t="s">
        <v>27</v>
      </c>
      <c r="E94" s="107">
        <v>28</v>
      </c>
      <c r="F94" s="154">
        <f>F90*E94</f>
        <v>0.21560000000000001</v>
      </c>
      <c r="G94" s="107"/>
      <c r="H94" s="108"/>
      <c r="I94" s="107"/>
      <c r="J94" s="107"/>
      <c r="K94" s="123"/>
      <c r="L94" s="123"/>
      <c r="M94" s="114"/>
    </row>
    <row r="95" spans="1:13" ht="33">
      <c r="A95" s="15">
        <v>17</v>
      </c>
      <c r="B95" s="69" t="s">
        <v>82</v>
      </c>
      <c r="C95" s="160" t="s">
        <v>56</v>
      </c>
      <c r="D95" s="69" t="s">
        <v>45</v>
      </c>
      <c r="E95" s="119"/>
      <c r="F95" s="119">
        <v>1.4</v>
      </c>
      <c r="G95" s="119"/>
      <c r="H95" s="69"/>
      <c r="I95" s="119"/>
      <c r="J95" s="120"/>
      <c r="K95" s="121"/>
      <c r="L95" s="121"/>
      <c r="M95" s="120"/>
    </row>
    <row r="96" spans="1:13" ht="16.5">
      <c r="A96" s="16"/>
      <c r="B96" s="161"/>
      <c r="C96" s="162" t="s">
        <v>23</v>
      </c>
      <c r="D96" s="108" t="s">
        <v>24</v>
      </c>
      <c r="E96" s="107">
        <v>68</v>
      </c>
      <c r="F96" s="107">
        <f>F95*E96</f>
        <v>95.199999999999989</v>
      </c>
      <c r="G96" s="107"/>
      <c r="H96" s="107"/>
      <c r="I96" s="108"/>
      <c r="J96" s="108"/>
      <c r="K96" s="108"/>
      <c r="L96" s="108"/>
      <c r="M96" s="114"/>
    </row>
    <row r="97" spans="1:13" ht="16.5">
      <c r="A97" s="16"/>
      <c r="B97" s="108"/>
      <c r="C97" s="162" t="s">
        <v>42</v>
      </c>
      <c r="D97" s="108" t="s">
        <v>27</v>
      </c>
      <c r="E97" s="109">
        <v>0.03</v>
      </c>
      <c r="F97" s="155">
        <f>F95*E97</f>
        <v>4.1999999999999996E-2</v>
      </c>
      <c r="G97" s="109"/>
      <c r="H97" s="110"/>
      <c r="I97" s="109"/>
      <c r="J97" s="130"/>
      <c r="K97" s="109"/>
      <c r="L97" s="109"/>
      <c r="M97" s="114"/>
    </row>
    <row r="98" spans="1:13" ht="16.5">
      <c r="A98" s="10"/>
      <c r="B98" s="176" t="s">
        <v>134</v>
      </c>
      <c r="C98" s="180" t="s">
        <v>132</v>
      </c>
      <c r="D98" s="110" t="s">
        <v>43</v>
      </c>
      <c r="E98" s="109">
        <v>27.3</v>
      </c>
      <c r="F98" s="109">
        <f>F95*E98</f>
        <v>38.22</v>
      </c>
      <c r="G98" s="109"/>
      <c r="H98" s="110"/>
      <c r="I98" s="109"/>
      <c r="J98" s="109"/>
      <c r="K98" s="109"/>
      <c r="L98" s="109"/>
      <c r="M98" s="114"/>
    </row>
    <row r="99" spans="1:13" ht="16.5">
      <c r="A99" s="17"/>
      <c r="B99" s="108"/>
      <c r="C99" s="162" t="s">
        <v>96</v>
      </c>
      <c r="D99" s="108" t="s">
        <v>27</v>
      </c>
      <c r="E99" s="107">
        <v>0.19</v>
      </c>
      <c r="F99" s="107">
        <f>F95*E99</f>
        <v>0.26599999999999996</v>
      </c>
      <c r="G99" s="107"/>
      <c r="H99" s="108"/>
      <c r="I99" s="107"/>
      <c r="J99" s="107"/>
      <c r="K99" s="123"/>
      <c r="L99" s="123"/>
      <c r="M99" s="114"/>
    </row>
    <row r="100" spans="1:13" ht="33">
      <c r="A100" s="15">
        <v>18</v>
      </c>
      <c r="B100" s="69" t="s">
        <v>82</v>
      </c>
      <c r="C100" s="165" t="s">
        <v>133</v>
      </c>
      <c r="D100" s="69" t="s">
        <v>45</v>
      </c>
      <c r="E100" s="119"/>
      <c r="F100" s="119">
        <v>0.15</v>
      </c>
      <c r="G100" s="119"/>
      <c r="H100" s="69"/>
      <c r="I100" s="119"/>
      <c r="J100" s="120"/>
      <c r="K100" s="121"/>
      <c r="L100" s="121"/>
      <c r="M100" s="120"/>
    </row>
    <row r="101" spans="1:13" ht="16.5">
      <c r="A101" s="16"/>
      <c r="B101" s="161"/>
      <c r="C101" s="162" t="s">
        <v>23</v>
      </c>
      <c r="D101" s="108" t="s">
        <v>24</v>
      </c>
      <c r="E101" s="107">
        <v>68</v>
      </c>
      <c r="F101" s="107">
        <f>F100*E101</f>
        <v>10.199999999999999</v>
      </c>
      <c r="G101" s="107"/>
      <c r="H101" s="107"/>
      <c r="I101" s="108"/>
      <c r="J101" s="108"/>
      <c r="K101" s="108"/>
      <c r="L101" s="108"/>
      <c r="M101" s="114"/>
    </row>
    <row r="102" spans="1:13" ht="16.5">
      <c r="A102" s="16"/>
      <c r="B102" s="108"/>
      <c r="C102" s="162" t="s">
        <v>42</v>
      </c>
      <c r="D102" s="108" t="s">
        <v>27</v>
      </c>
      <c r="E102" s="109">
        <v>0.03</v>
      </c>
      <c r="F102" s="170">
        <f>F100*E102</f>
        <v>4.4999999999999997E-3</v>
      </c>
      <c r="G102" s="109"/>
      <c r="H102" s="110"/>
      <c r="I102" s="109"/>
      <c r="J102" s="130"/>
      <c r="K102" s="109"/>
      <c r="L102" s="109"/>
      <c r="M102" s="114"/>
    </row>
    <row r="103" spans="1:13" ht="16.5">
      <c r="A103" s="10"/>
      <c r="B103" s="176" t="s">
        <v>134</v>
      </c>
      <c r="C103" s="164" t="s">
        <v>135</v>
      </c>
      <c r="D103" s="110" t="s">
        <v>43</v>
      </c>
      <c r="E103" s="109">
        <v>27.3</v>
      </c>
      <c r="F103" s="155">
        <f>F100*E103</f>
        <v>4.0949999999999998</v>
      </c>
      <c r="G103" s="109"/>
      <c r="H103" s="110"/>
      <c r="I103" s="109"/>
      <c r="J103" s="109"/>
      <c r="K103" s="109"/>
      <c r="L103" s="109"/>
      <c r="M103" s="114"/>
    </row>
    <row r="104" spans="1:13" ht="16.5">
      <c r="A104" s="17"/>
      <c r="B104" s="108"/>
      <c r="C104" s="162" t="s">
        <v>96</v>
      </c>
      <c r="D104" s="108" t="s">
        <v>27</v>
      </c>
      <c r="E104" s="107">
        <v>0.19</v>
      </c>
      <c r="F104" s="154">
        <f>F100*E104</f>
        <v>2.8499999999999998E-2</v>
      </c>
      <c r="G104" s="107"/>
      <c r="H104" s="108"/>
      <c r="I104" s="107"/>
      <c r="J104" s="107"/>
      <c r="K104" s="123"/>
      <c r="L104" s="123"/>
      <c r="M104" s="114"/>
    </row>
    <row r="105" spans="1:13" ht="16.5">
      <c r="A105" s="33">
        <v>19</v>
      </c>
      <c r="B105" s="126" t="s">
        <v>57</v>
      </c>
      <c r="C105" s="181" t="s">
        <v>138</v>
      </c>
      <c r="D105" s="126" t="s">
        <v>36</v>
      </c>
      <c r="E105" s="126"/>
      <c r="F105" s="182">
        <v>41.04</v>
      </c>
      <c r="G105" s="126"/>
      <c r="H105" s="128"/>
      <c r="I105" s="126"/>
      <c r="J105" s="128"/>
      <c r="K105" s="126"/>
      <c r="L105" s="126"/>
      <c r="M105" s="126"/>
    </row>
    <row r="106" spans="1:13" ht="16.5">
      <c r="A106" s="34"/>
      <c r="B106" s="126"/>
      <c r="C106" s="183" t="s">
        <v>136</v>
      </c>
      <c r="D106" s="126" t="s">
        <v>59</v>
      </c>
      <c r="E106" s="184">
        <v>3.52</v>
      </c>
      <c r="F106" s="185">
        <f>F105*E106</f>
        <v>144.46080000000001</v>
      </c>
      <c r="G106" s="128"/>
      <c r="H106" s="128"/>
      <c r="I106" s="126"/>
      <c r="J106" s="128"/>
      <c r="K106" s="126"/>
      <c r="L106" s="126"/>
      <c r="M106" s="114"/>
    </row>
    <row r="107" spans="1:13" ht="16.5">
      <c r="A107" s="34"/>
      <c r="B107" s="126"/>
      <c r="C107" s="183" t="s">
        <v>137</v>
      </c>
      <c r="D107" s="126" t="s">
        <v>60</v>
      </c>
      <c r="E107" s="126">
        <v>1.06</v>
      </c>
      <c r="F107" s="185">
        <f>E107*F105</f>
        <v>43.502400000000002</v>
      </c>
      <c r="G107" s="126"/>
      <c r="H107" s="128"/>
      <c r="I107" s="128"/>
      <c r="J107" s="128"/>
      <c r="K107" s="128"/>
      <c r="L107" s="128"/>
      <c r="M107" s="114"/>
    </row>
    <row r="108" spans="1:13" ht="16.5">
      <c r="A108" s="34"/>
      <c r="B108" s="126" t="s">
        <v>140</v>
      </c>
      <c r="C108" s="186" t="s">
        <v>84</v>
      </c>
      <c r="D108" s="126" t="s">
        <v>61</v>
      </c>
      <c r="E108" s="184">
        <f>0.97+0.09+0.18</f>
        <v>1.24</v>
      </c>
      <c r="F108" s="187">
        <f>F105*E108</f>
        <v>50.889600000000002</v>
      </c>
      <c r="G108" s="126"/>
      <c r="H108" s="128"/>
      <c r="I108" s="128"/>
      <c r="J108" s="128"/>
      <c r="K108" s="126"/>
      <c r="L108" s="126"/>
      <c r="M108" s="114"/>
    </row>
    <row r="109" spans="1:13" ht="16.5">
      <c r="A109" s="35"/>
      <c r="B109" s="126"/>
      <c r="C109" s="183" t="s">
        <v>83</v>
      </c>
      <c r="D109" s="126" t="s">
        <v>60</v>
      </c>
      <c r="E109" s="126">
        <v>0.02</v>
      </c>
      <c r="F109" s="185">
        <f>F105*E109</f>
        <v>0.82079999999999997</v>
      </c>
      <c r="G109" s="126"/>
      <c r="H109" s="128"/>
      <c r="I109" s="128"/>
      <c r="J109" s="128"/>
      <c r="K109" s="126"/>
      <c r="L109" s="126"/>
      <c r="M109" s="114"/>
    </row>
    <row r="110" spans="1:13" ht="16.5">
      <c r="A110" s="33">
        <v>20</v>
      </c>
      <c r="B110" s="126" t="s">
        <v>57</v>
      </c>
      <c r="C110" s="181" t="s">
        <v>139</v>
      </c>
      <c r="D110" s="126" t="s">
        <v>36</v>
      </c>
      <c r="E110" s="126"/>
      <c r="F110" s="182">
        <v>22.8</v>
      </c>
      <c r="G110" s="126"/>
      <c r="H110" s="128"/>
      <c r="I110" s="126"/>
      <c r="J110" s="128"/>
      <c r="K110" s="126"/>
      <c r="L110" s="126"/>
      <c r="M110" s="126"/>
    </row>
    <row r="111" spans="1:13" ht="16.5">
      <c r="A111" s="34"/>
      <c r="B111" s="126"/>
      <c r="C111" s="183" t="s">
        <v>136</v>
      </c>
      <c r="D111" s="126" t="s">
        <v>59</v>
      </c>
      <c r="E111" s="184">
        <v>3.52</v>
      </c>
      <c r="F111" s="184">
        <f>F110*E111</f>
        <v>80.256</v>
      </c>
      <c r="G111" s="128"/>
      <c r="H111" s="128"/>
      <c r="I111" s="126"/>
      <c r="J111" s="128"/>
      <c r="K111" s="126"/>
      <c r="L111" s="126"/>
      <c r="M111" s="114"/>
    </row>
    <row r="112" spans="1:13" ht="16.5">
      <c r="A112" s="34"/>
      <c r="B112" s="126"/>
      <c r="C112" s="183" t="s">
        <v>137</v>
      </c>
      <c r="D112" s="126" t="s">
        <v>60</v>
      </c>
      <c r="E112" s="126">
        <v>1.06</v>
      </c>
      <c r="F112" s="184">
        <f>E112*F110</f>
        <v>24.168000000000003</v>
      </c>
      <c r="G112" s="126"/>
      <c r="H112" s="128"/>
      <c r="I112" s="128"/>
      <c r="J112" s="128"/>
      <c r="K112" s="128"/>
      <c r="L112" s="128"/>
      <c r="M112" s="114"/>
    </row>
    <row r="113" spans="1:13" ht="16.5">
      <c r="A113" s="34"/>
      <c r="B113" s="126" t="s">
        <v>141</v>
      </c>
      <c r="C113" s="186" t="s">
        <v>166</v>
      </c>
      <c r="D113" s="126" t="s">
        <v>61</v>
      </c>
      <c r="E113" s="184">
        <v>1.24</v>
      </c>
      <c r="F113" s="188">
        <f>F110*E113</f>
        <v>28.272000000000002</v>
      </c>
      <c r="G113" s="126"/>
      <c r="H113" s="128"/>
      <c r="I113" s="128"/>
      <c r="J113" s="128"/>
      <c r="K113" s="126"/>
      <c r="L113" s="128"/>
      <c r="M113" s="114"/>
    </row>
    <row r="114" spans="1:13" ht="16.5">
      <c r="A114" s="35"/>
      <c r="B114" s="126"/>
      <c r="C114" s="183" t="s">
        <v>83</v>
      </c>
      <c r="D114" s="126" t="s">
        <v>60</v>
      </c>
      <c r="E114" s="126">
        <v>0.02</v>
      </c>
      <c r="F114" s="184">
        <f>F110*E114</f>
        <v>0.45600000000000002</v>
      </c>
      <c r="G114" s="126"/>
      <c r="H114" s="128"/>
      <c r="I114" s="128"/>
      <c r="J114" s="128"/>
      <c r="K114" s="126"/>
      <c r="L114" s="126"/>
      <c r="M114" s="114"/>
    </row>
    <row r="115" spans="1:13" ht="16.5">
      <c r="A115" s="33">
        <v>21</v>
      </c>
      <c r="B115" s="126" t="s">
        <v>62</v>
      </c>
      <c r="C115" s="189" t="s">
        <v>142</v>
      </c>
      <c r="D115" s="126" t="s">
        <v>36</v>
      </c>
      <c r="E115" s="126"/>
      <c r="F115" s="182">
        <v>18.239999999999998</v>
      </c>
      <c r="G115" s="126"/>
      <c r="H115" s="128"/>
      <c r="I115" s="126"/>
      <c r="J115" s="128"/>
      <c r="K115" s="126"/>
      <c r="L115" s="126"/>
      <c r="M115" s="126"/>
    </row>
    <row r="116" spans="1:13" ht="16.5">
      <c r="A116" s="34"/>
      <c r="B116" s="126"/>
      <c r="C116" s="183" t="s">
        <v>58</v>
      </c>
      <c r="D116" s="126" t="s">
        <v>59</v>
      </c>
      <c r="E116" s="184">
        <v>3</v>
      </c>
      <c r="F116" s="184">
        <f>F115*E116</f>
        <v>54.72</v>
      </c>
      <c r="G116" s="128"/>
      <c r="H116" s="128"/>
      <c r="I116" s="126"/>
      <c r="J116" s="128"/>
      <c r="K116" s="126"/>
      <c r="L116" s="126"/>
      <c r="M116" s="114"/>
    </row>
    <row r="117" spans="1:13" ht="16.5">
      <c r="A117" s="34"/>
      <c r="B117" s="126" t="s">
        <v>143</v>
      </c>
      <c r="C117" s="186" t="s">
        <v>63</v>
      </c>
      <c r="D117" s="126" t="s">
        <v>61</v>
      </c>
      <c r="E117" s="184">
        <v>1.1200000000000001</v>
      </c>
      <c r="F117" s="187">
        <f>F115*E117</f>
        <v>20.428799999999999</v>
      </c>
      <c r="G117" s="126"/>
      <c r="H117" s="128"/>
      <c r="I117" s="128"/>
      <c r="J117" s="128"/>
      <c r="K117" s="126"/>
      <c r="L117" s="128"/>
      <c r="M117" s="114"/>
    </row>
    <row r="118" spans="1:13" ht="16.5">
      <c r="A118" s="35"/>
      <c r="B118" s="126"/>
      <c r="C118" s="183" t="s">
        <v>29</v>
      </c>
      <c r="D118" s="126" t="s">
        <v>60</v>
      </c>
      <c r="E118" s="126">
        <v>0.01</v>
      </c>
      <c r="F118" s="185">
        <f>F115*E118</f>
        <v>0.18239999999999998</v>
      </c>
      <c r="G118" s="126"/>
      <c r="H118" s="128"/>
      <c r="I118" s="128"/>
      <c r="J118" s="128"/>
      <c r="K118" s="126"/>
      <c r="L118" s="126"/>
      <c r="M118" s="114"/>
    </row>
    <row r="119" spans="1:13" ht="33">
      <c r="A119" s="33">
        <v>22</v>
      </c>
      <c r="B119" s="190" t="s">
        <v>207</v>
      </c>
      <c r="C119" s="189" t="s">
        <v>64</v>
      </c>
      <c r="D119" s="126" t="s">
        <v>45</v>
      </c>
      <c r="E119" s="126"/>
      <c r="F119" s="188">
        <v>4.5599999999999996</v>
      </c>
      <c r="G119" s="126"/>
      <c r="H119" s="128"/>
      <c r="I119" s="126"/>
      <c r="J119" s="128"/>
      <c r="K119" s="126"/>
      <c r="L119" s="126"/>
      <c r="M119" s="126"/>
    </row>
    <row r="120" spans="1:13" ht="16.5">
      <c r="A120" s="34"/>
      <c r="B120" s="126"/>
      <c r="C120" s="183" t="s">
        <v>58</v>
      </c>
      <c r="D120" s="126" t="s">
        <v>59</v>
      </c>
      <c r="E120" s="128">
        <v>75.5</v>
      </c>
      <c r="F120" s="184">
        <f>F119*E120</f>
        <v>344.28</v>
      </c>
      <c r="G120" s="128"/>
      <c r="H120" s="128"/>
      <c r="I120" s="126"/>
      <c r="J120" s="128"/>
      <c r="K120" s="126"/>
      <c r="L120" s="126"/>
      <c r="M120" s="114"/>
    </row>
    <row r="121" spans="1:13" ht="16.5">
      <c r="A121" s="16"/>
      <c r="B121" s="108"/>
      <c r="C121" s="162" t="s">
        <v>42</v>
      </c>
      <c r="D121" s="108" t="s">
        <v>27</v>
      </c>
      <c r="E121" s="109">
        <v>0.75</v>
      </c>
      <c r="F121" s="155">
        <f>F119*E121</f>
        <v>3.42</v>
      </c>
      <c r="G121" s="109"/>
      <c r="H121" s="110"/>
      <c r="I121" s="109"/>
      <c r="J121" s="130"/>
      <c r="K121" s="109"/>
      <c r="L121" s="109"/>
      <c r="M121" s="114"/>
    </row>
    <row r="122" spans="1:13" ht="16.5">
      <c r="A122" s="35"/>
      <c r="B122" s="126" t="s">
        <v>66</v>
      </c>
      <c r="C122" s="189" t="s">
        <v>65</v>
      </c>
      <c r="D122" s="126" t="s">
        <v>41</v>
      </c>
      <c r="E122" s="128">
        <v>102</v>
      </c>
      <c r="F122" s="188">
        <f>F119*E122</f>
        <v>465.11999999999995</v>
      </c>
      <c r="G122" s="126"/>
      <c r="H122" s="128"/>
      <c r="I122" s="128"/>
      <c r="J122" s="128"/>
      <c r="K122" s="126"/>
      <c r="L122" s="128"/>
      <c r="M122" s="114"/>
    </row>
    <row r="123" spans="1:13" ht="33">
      <c r="A123" s="33">
        <v>23</v>
      </c>
      <c r="B123" s="86" t="s">
        <v>62</v>
      </c>
      <c r="C123" s="99" t="s">
        <v>76</v>
      </c>
      <c r="D123" s="86" t="s">
        <v>36</v>
      </c>
      <c r="E123" s="86"/>
      <c r="F123" s="101">
        <v>6.84</v>
      </c>
      <c r="G123" s="126"/>
      <c r="H123" s="128"/>
      <c r="I123" s="126"/>
      <c r="J123" s="128"/>
      <c r="K123" s="126"/>
      <c r="L123" s="126"/>
      <c r="M123" s="126"/>
    </row>
    <row r="124" spans="1:13" ht="16.5">
      <c r="A124" s="34"/>
      <c r="B124" s="86"/>
      <c r="C124" s="85" t="s">
        <v>58</v>
      </c>
      <c r="D124" s="86" t="s">
        <v>59</v>
      </c>
      <c r="E124" s="93">
        <v>3</v>
      </c>
      <c r="F124" s="93">
        <f>F123*E124</f>
        <v>20.52</v>
      </c>
      <c r="G124" s="128"/>
      <c r="H124" s="128"/>
      <c r="I124" s="126"/>
      <c r="J124" s="128"/>
      <c r="K124" s="126"/>
      <c r="L124" s="126"/>
      <c r="M124" s="114"/>
    </row>
    <row r="125" spans="1:13" ht="16.5">
      <c r="A125" s="34"/>
      <c r="B125" s="86" t="s">
        <v>144</v>
      </c>
      <c r="C125" s="91" t="s">
        <v>145</v>
      </c>
      <c r="D125" s="86" t="s">
        <v>61</v>
      </c>
      <c r="E125" s="93">
        <v>1.1200000000000001</v>
      </c>
      <c r="F125" s="100">
        <f>F123*E125</f>
        <v>7.6608000000000009</v>
      </c>
      <c r="G125" s="126"/>
      <c r="H125" s="128"/>
      <c r="I125" s="128"/>
      <c r="J125" s="128"/>
      <c r="K125" s="126"/>
      <c r="L125" s="128"/>
      <c r="M125" s="114"/>
    </row>
    <row r="126" spans="1:13" ht="16.5">
      <c r="A126" s="35"/>
      <c r="B126" s="86"/>
      <c r="C126" s="85" t="s">
        <v>29</v>
      </c>
      <c r="D126" s="86" t="s">
        <v>60</v>
      </c>
      <c r="E126" s="86">
        <v>0.01</v>
      </c>
      <c r="F126" s="94">
        <f>F123*E126</f>
        <v>6.8400000000000002E-2</v>
      </c>
      <c r="G126" s="126"/>
      <c r="H126" s="128"/>
      <c r="I126" s="128"/>
      <c r="J126" s="128"/>
      <c r="K126" s="126"/>
      <c r="L126" s="126"/>
      <c r="M126" s="114"/>
    </row>
    <row r="127" spans="1:13" ht="16.5">
      <c r="A127" s="15">
        <v>24</v>
      </c>
      <c r="B127" s="69" t="s">
        <v>165</v>
      </c>
      <c r="C127" s="56" t="s">
        <v>164</v>
      </c>
      <c r="D127" s="70" t="s">
        <v>45</v>
      </c>
      <c r="E127" s="71"/>
      <c r="F127" s="71">
        <v>0.19500000000000001</v>
      </c>
      <c r="G127" s="119"/>
      <c r="H127" s="69"/>
      <c r="I127" s="119"/>
      <c r="J127" s="120"/>
      <c r="K127" s="121"/>
      <c r="L127" s="121"/>
      <c r="M127" s="120"/>
    </row>
    <row r="128" spans="1:13" ht="16.5">
      <c r="A128" s="16"/>
      <c r="B128" s="58"/>
      <c r="C128" s="59" t="s">
        <v>23</v>
      </c>
      <c r="D128" s="60" t="s">
        <v>24</v>
      </c>
      <c r="E128" s="74">
        <v>49.2</v>
      </c>
      <c r="F128" s="96">
        <f>F127*E128</f>
        <v>9.5940000000000012</v>
      </c>
      <c r="G128" s="107"/>
      <c r="H128" s="107"/>
      <c r="I128" s="108"/>
      <c r="J128" s="108"/>
      <c r="K128" s="108"/>
      <c r="L128" s="108"/>
      <c r="M128" s="114"/>
    </row>
    <row r="129" spans="1:13" ht="16.5">
      <c r="A129" s="16"/>
      <c r="B129" s="60"/>
      <c r="C129" s="59" t="s">
        <v>42</v>
      </c>
      <c r="D129" s="60" t="s">
        <v>27</v>
      </c>
      <c r="E129" s="61">
        <v>0.8</v>
      </c>
      <c r="F129" s="90">
        <f>F127*E129</f>
        <v>0.15600000000000003</v>
      </c>
      <c r="G129" s="109"/>
      <c r="H129" s="110"/>
      <c r="I129" s="109"/>
      <c r="J129" s="130"/>
      <c r="K129" s="109"/>
      <c r="L129" s="109"/>
      <c r="M129" s="114"/>
    </row>
    <row r="130" spans="1:13" ht="16.5">
      <c r="A130" s="10"/>
      <c r="B130" s="98" t="s">
        <v>134</v>
      </c>
      <c r="C130" s="64" t="s">
        <v>135</v>
      </c>
      <c r="D130" s="62" t="s">
        <v>43</v>
      </c>
      <c r="E130" s="61">
        <v>36.6</v>
      </c>
      <c r="F130" s="90">
        <f>F127*E130</f>
        <v>7.1370000000000005</v>
      </c>
      <c r="G130" s="109"/>
      <c r="H130" s="110"/>
      <c r="I130" s="109"/>
      <c r="J130" s="109"/>
      <c r="K130" s="109"/>
      <c r="L130" s="109"/>
      <c r="M130" s="114"/>
    </row>
    <row r="131" spans="1:13" ht="16.5">
      <c r="A131" s="17"/>
      <c r="B131" s="60"/>
      <c r="C131" s="59" t="s">
        <v>96</v>
      </c>
      <c r="D131" s="60" t="s">
        <v>27</v>
      </c>
      <c r="E131" s="74">
        <v>0.7</v>
      </c>
      <c r="F131" s="96">
        <f>F127*E131</f>
        <v>0.13649999999999998</v>
      </c>
      <c r="G131" s="107"/>
      <c r="H131" s="108"/>
      <c r="I131" s="107"/>
      <c r="J131" s="107"/>
      <c r="K131" s="123"/>
      <c r="L131" s="123"/>
      <c r="M131" s="114"/>
    </row>
    <row r="132" spans="1:13" ht="33">
      <c r="A132" s="50">
        <v>25</v>
      </c>
      <c r="B132" s="25" t="s">
        <v>37</v>
      </c>
      <c r="C132" s="55" t="s">
        <v>190</v>
      </c>
      <c r="D132" s="51" t="s">
        <v>40</v>
      </c>
      <c r="E132" s="52" t="s">
        <v>95</v>
      </c>
      <c r="F132" s="52">
        <v>1.84</v>
      </c>
      <c r="G132" s="132"/>
      <c r="H132" s="132"/>
      <c r="I132" s="133"/>
      <c r="J132" s="132"/>
      <c r="K132" s="132"/>
      <c r="L132" s="132"/>
      <c r="M132" s="114"/>
    </row>
    <row r="133" spans="1:13" ht="16.5">
      <c r="A133" s="18"/>
      <c r="B133" s="19"/>
      <c r="C133" s="134" t="s">
        <v>1</v>
      </c>
      <c r="D133" s="134"/>
      <c r="E133" s="134"/>
      <c r="F133" s="134"/>
      <c r="G133" s="134"/>
      <c r="H133" s="135"/>
      <c r="I133" s="135"/>
      <c r="J133" s="135"/>
      <c r="K133" s="135"/>
      <c r="L133" s="135"/>
      <c r="M133" s="135"/>
    </row>
    <row r="134" spans="1:13" ht="16.5">
      <c r="A134" s="18"/>
      <c r="B134" s="19"/>
      <c r="C134" s="134" t="s">
        <v>205</v>
      </c>
      <c r="D134" s="134"/>
      <c r="E134" s="134"/>
      <c r="F134" s="134"/>
      <c r="G134" s="134"/>
      <c r="H134" s="135"/>
      <c r="I134" s="135"/>
      <c r="J134" s="135"/>
      <c r="K134" s="135"/>
      <c r="L134" s="135"/>
      <c r="M134" s="135"/>
    </row>
    <row r="135" spans="1:13" ht="16.5">
      <c r="A135" s="18"/>
      <c r="B135" s="19"/>
      <c r="C135" s="134" t="s">
        <v>30</v>
      </c>
      <c r="D135" s="191" t="s">
        <v>210</v>
      </c>
      <c r="E135" s="192"/>
      <c r="F135" s="192"/>
      <c r="G135" s="136"/>
      <c r="H135" s="137"/>
      <c r="I135" s="137"/>
      <c r="J135" s="137"/>
      <c r="K135" s="137"/>
      <c r="L135" s="137"/>
      <c r="M135" s="135"/>
    </row>
    <row r="136" spans="1:13" ht="16.5">
      <c r="A136" s="18"/>
      <c r="B136" s="19"/>
      <c r="C136" s="134" t="s">
        <v>204</v>
      </c>
      <c r="D136" s="191" t="s">
        <v>210</v>
      </c>
      <c r="E136" s="192"/>
      <c r="F136" s="192"/>
      <c r="G136" s="136"/>
      <c r="H136" s="138"/>
      <c r="I136" s="138"/>
      <c r="J136" s="138"/>
      <c r="K136" s="138"/>
      <c r="L136" s="138"/>
      <c r="M136" s="135"/>
    </row>
    <row r="137" spans="1:13" ht="16.5">
      <c r="A137" s="18"/>
      <c r="B137" s="19"/>
      <c r="C137" s="134" t="s">
        <v>68</v>
      </c>
      <c r="D137" s="134"/>
      <c r="E137" s="134"/>
      <c r="F137" s="134"/>
      <c r="G137" s="134"/>
      <c r="H137" s="137"/>
      <c r="I137" s="137"/>
      <c r="J137" s="137"/>
      <c r="K137" s="137"/>
      <c r="L137" s="137"/>
      <c r="M137" s="135"/>
    </row>
    <row r="138" spans="1:13" ht="16.5">
      <c r="A138" s="37"/>
      <c r="B138" s="8"/>
      <c r="C138" s="193" t="s">
        <v>74</v>
      </c>
      <c r="D138" s="115"/>
      <c r="E138" s="157"/>
      <c r="F138" s="157"/>
      <c r="G138" s="114"/>
      <c r="H138" s="114"/>
      <c r="I138" s="114"/>
      <c r="J138" s="115"/>
      <c r="K138" s="139"/>
      <c r="L138" s="139"/>
      <c r="M138" s="114"/>
    </row>
    <row r="139" spans="1:13" ht="33">
      <c r="A139" s="15">
        <v>26</v>
      </c>
      <c r="B139" s="69" t="s">
        <v>197</v>
      </c>
      <c r="C139" s="173" t="s">
        <v>146</v>
      </c>
      <c r="D139" s="69" t="s">
        <v>147</v>
      </c>
      <c r="E139" s="171"/>
      <c r="F139" s="171">
        <v>3.5999999999999997E-2</v>
      </c>
      <c r="G139" s="119"/>
      <c r="H139" s="69"/>
      <c r="I139" s="119"/>
      <c r="J139" s="120"/>
      <c r="K139" s="121"/>
      <c r="L139" s="121"/>
      <c r="M139" s="120"/>
    </row>
    <row r="140" spans="1:13" ht="16.5">
      <c r="A140" s="16"/>
      <c r="B140" s="108"/>
      <c r="C140" s="162" t="s">
        <v>23</v>
      </c>
      <c r="D140" s="108" t="s">
        <v>24</v>
      </c>
      <c r="E140" s="107">
        <v>15.1</v>
      </c>
      <c r="F140" s="154">
        <f>F139*E140</f>
        <v>0.54359999999999997</v>
      </c>
      <c r="G140" s="107"/>
      <c r="H140" s="107"/>
      <c r="I140" s="108"/>
      <c r="J140" s="108"/>
      <c r="K140" s="108"/>
      <c r="L140" s="108"/>
      <c r="M140" s="114"/>
    </row>
    <row r="141" spans="1:13" ht="16.5">
      <c r="A141" s="10"/>
      <c r="B141" s="110"/>
      <c r="C141" s="164" t="s">
        <v>150</v>
      </c>
      <c r="D141" s="110" t="s">
        <v>27</v>
      </c>
      <c r="E141" s="109">
        <v>1.41</v>
      </c>
      <c r="F141" s="178">
        <f>F139*E141</f>
        <v>5.0759999999999993E-2</v>
      </c>
      <c r="G141" s="109"/>
      <c r="H141" s="109"/>
      <c r="I141" s="110"/>
      <c r="J141" s="110"/>
      <c r="K141" s="109"/>
      <c r="L141" s="109"/>
      <c r="M141" s="114"/>
    </row>
    <row r="142" spans="1:13" ht="16.5">
      <c r="A142" s="16"/>
      <c r="B142" s="199" t="s">
        <v>198</v>
      </c>
      <c r="C142" s="194" t="s">
        <v>199</v>
      </c>
      <c r="D142" s="108" t="s">
        <v>25</v>
      </c>
      <c r="E142" s="107">
        <v>2.19</v>
      </c>
      <c r="F142" s="195">
        <f>F139*E142</f>
        <v>7.8839999999999993E-2</v>
      </c>
      <c r="G142" s="107"/>
      <c r="H142" s="108"/>
      <c r="I142" s="107"/>
      <c r="J142" s="140"/>
      <c r="K142" s="107"/>
      <c r="L142" s="107"/>
      <c r="M142" s="114"/>
    </row>
    <row r="143" spans="1:13" ht="16.5">
      <c r="A143" s="16"/>
      <c r="B143" s="199" t="s">
        <v>152</v>
      </c>
      <c r="C143" s="162" t="s">
        <v>200</v>
      </c>
      <c r="D143" s="108" t="s">
        <v>25</v>
      </c>
      <c r="E143" s="107">
        <v>0.93</v>
      </c>
      <c r="F143" s="195">
        <f>E143*F139</f>
        <v>3.3479999999999996E-2</v>
      </c>
      <c r="G143" s="107"/>
      <c r="H143" s="108"/>
      <c r="I143" s="107"/>
      <c r="J143" s="140"/>
      <c r="K143" s="107"/>
      <c r="L143" s="107"/>
      <c r="M143" s="114"/>
    </row>
    <row r="144" spans="1:13" ht="16.5">
      <c r="A144" s="15"/>
      <c r="B144" s="69" t="s">
        <v>208</v>
      </c>
      <c r="C144" s="173" t="s">
        <v>149</v>
      </c>
      <c r="D144" s="69" t="s">
        <v>31</v>
      </c>
      <c r="E144" s="119" t="s">
        <v>95</v>
      </c>
      <c r="F144" s="119">
        <v>24</v>
      </c>
      <c r="G144" s="119"/>
      <c r="H144" s="69"/>
      <c r="I144" s="119"/>
      <c r="J144" s="119"/>
      <c r="K144" s="129"/>
      <c r="L144" s="129"/>
      <c r="M144" s="114"/>
    </row>
    <row r="145" spans="1:13" ht="16.5">
      <c r="A145" s="15"/>
      <c r="B145" s="69" t="s">
        <v>151</v>
      </c>
      <c r="C145" s="173" t="s">
        <v>167</v>
      </c>
      <c r="D145" s="69" t="s">
        <v>31</v>
      </c>
      <c r="E145" s="119" t="s">
        <v>95</v>
      </c>
      <c r="F145" s="119">
        <v>12</v>
      </c>
      <c r="G145" s="119"/>
      <c r="H145" s="69"/>
      <c r="I145" s="119"/>
      <c r="J145" s="119"/>
      <c r="K145" s="129"/>
      <c r="L145" s="129"/>
      <c r="M145" s="114"/>
    </row>
    <row r="146" spans="1:13" ht="33.75">
      <c r="A146" s="15"/>
      <c r="B146" s="179" t="s">
        <v>206</v>
      </c>
      <c r="C146" s="173" t="s">
        <v>148</v>
      </c>
      <c r="D146" s="69" t="s">
        <v>22</v>
      </c>
      <c r="E146" s="171" t="s">
        <v>95</v>
      </c>
      <c r="F146" s="119">
        <v>2</v>
      </c>
      <c r="G146" s="119"/>
      <c r="H146" s="69"/>
      <c r="I146" s="119"/>
      <c r="J146" s="119"/>
      <c r="K146" s="129"/>
      <c r="L146" s="129"/>
      <c r="M146" s="114"/>
    </row>
    <row r="147" spans="1:13" ht="33.75">
      <c r="A147" s="15"/>
      <c r="B147" s="179" t="s">
        <v>206</v>
      </c>
      <c r="C147" s="173" t="s">
        <v>69</v>
      </c>
      <c r="D147" s="69" t="s">
        <v>22</v>
      </c>
      <c r="E147" s="171" t="s">
        <v>95</v>
      </c>
      <c r="F147" s="119">
        <v>2</v>
      </c>
      <c r="G147" s="119"/>
      <c r="H147" s="69"/>
      <c r="I147" s="119"/>
      <c r="J147" s="119"/>
      <c r="K147" s="129"/>
      <c r="L147" s="129"/>
      <c r="M147" s="114"/>
    </row>
    <row r="148" spans="1:13" ht="16.5">
      <c r="A148" s="17"/>
      <c r="B148" s="108"/>
      <c r="C148" s="162" t="s">
        <v>29</v>
      </c>
      <c r="D148" s="108" t="s">
        <v>27</v>
      </c>
      <c r="E148" s="107">
        <v>0.53</v>
      </c>
      <c r="F148" s="195">
        <f>F139*E148</f>
        <v>1.908E-2</v>
      </c>
      <c r="G148" s="107"/>
      <c r="H148" s="108"/>
      <c r="I148" s="107"/>
      <c r="J148" s="107"/>
      <c r="K148" s="123"/>
      <c r="L148" s="123"/>
      <c r="M148" s="114"/>
    </row>
    <row r="149" spans="1:13" ht="24">
      <c r="A149" s="15">
        <v>27</v>
      </c>
      <c r="B149" s="200" t="s">
        <v>153</v>
      </c>
      <c r="C149" s="173" t="s">
        <v>157</v>
      </c>
      <c r="D149" s="69" t="s">
        <v>158</v>
      </c>
      <c r="E149" s="171"/>
      <c r="F149" s="119">
        <v>1</v>
      </c>
      <c r="G149" s="119"/>
      <c r="H149" s="119"/>
      <c r="I149" s="69"/>
      <c r="J149" s="69"/>
      <c r="K149" s="69"/>
      <c r="L149" s="69"/>
      <c r="M149" s="119"/>
    </row>
    <row r="150" spans="1:13" ht="16.5">
      <c r="A150" s="16"/>
      <c r="B150" s="201" t="s">
        <v>201</v>
      </c>
      <c r="C150" s="162" t="s">
        <v>23</v>
      </c>
      <c r="D150" s="108" t="s">
        <v>24</v>
      </c>
      <c r="E150" s="153">
        <v>1</v>
      </c>
      <c r="F150" s="107">
        <f>F149*E150</f>
        <v>1</v>
      </c>
      <c r="G150" s="107"/>
      <c r="H150" s="107"/>
      <c r="I150" s="108"/>
      <c r="J150" s="108"/>
      <c r="K150" s="108"/>
      <c r="L150" s="108"/>
      <c r="M150" s="114"/>
    </row>
    <row r="151" spans="1:13" ht="16.5">
      <c r="A151" s="14"/>
      <c r="B151" s="202"/>
      <c r="C151" s="196" t="s">
        <v>150</v>
      </c>
      <c r="D151" s="197" t="s">
        <v>27</v>
      </c>
      <c r="E151" s="198">
        <v>0.16</v>
      </c>
      <c r="F151" s="141">
        <f>F149*E151</f>
        <v>0.16</v>
      </c>
      <c r="G151" s="123"/>
      <c r="H151" s="124"/>
      <c r="I151" s="141"/>
      <c r="J151" s="141"/>
      <c r="K151" s="141"/>
      <c r="L151" s="141"/>
      <c r="M151" s="114"/>
    </row>
    <row r="152" spans="1:13" ht="21.75" customHeight="1">
      <c r="A152" s="15"/>
      <c r="B152" s="69" t="s">
        <v>202</v>
      </c>
      <c r="C152" s="173" t="s">
        <v>159</v>
      </c>
      <c r="D152" s="69" t="s">
        <v>22</v>
      </c>
      <c r="E152" s="119">
        <v>1</v>
      </c>
      <c r="F152" s="119">
        <f>F149*E152</f>
        <v>1</v>
      </c>
      <c r="G152" s="119"/>
      <c r="H152" s="69"/>
      <c r="I152" s="119"/>
      <c r="J152" s="119"/>
      <c r="K152" s="129"/>
      <c r="L152" s="129"/>
      <c r="M152" s="114"/>
    </row>
    <row r="153" spans="1:13" ht="20.25" customHeight="1">
      <c r="A153" s="17"/>
      <c r="B153" s="108"/>
      <c r="C153" s="59" t="s">
        <v>29</v>
      </c>
      <c r="D153" s="60" t="s">
        <v>27</v>
      </c>
      <c r="E153" s="74">
        <v>0.26</v>
      </c>
      <c r="F153" s="74">
        <f>F149*E153</f>
        <v>0.26</v>
      </c>
      <c r="G153" s="107"/>
      <c r="H153" s="108"/>
      <c r="I153" s="107"/>
      <c r="J153" s="107"/>
      <c r="K153" s="123"/>
      <c r="L153" s="123"/>
      <c r="M153" s="114"/>
    </row>
    <row r="154" spans="1:13" ht="24">
      <c r="A154" s="15">
        <v>28</v>
      </c>
      <c r="B154" s="200" t="s">
        <v>153</v>
      </c>
      <c r="C154" s="97" t="s">
        <v>161</v>
      </c>
      <c r="D154" s="70" t="s">
        <v>158</v>
      </c>
      <c r="E154" s="71"/>
      <c r="F154" s="73">
        <v>2</v>
      </c>
      <c r="G154" s="119"/>
      <c r="H154" s="119"/>
      <c r="I154" s="69"/>
      <c r="J154" s="69"/>
      <c r="K154" s="69"/>
      <c r="L154" s="69"/>
      <c r="M154" s="119"/>
    </row>
    <row r="155" spans="1:13" ht="16.5">
      <c r="A155" s="16"/>
      <c r="B155" s="201" t="s">
        <v>160</v>
      </c>
      <c r="C155" s="59" t="s">
        <v>23</v>
      </c>
      <c r="D155" s="60" t="s">
        <v>24</v>
      </c>
      <c r="E155" s="95">
        <v>0.2</v>
      </c>
      <c r="F155" s="74">
        <f>F154*E155</f>
        <v>0.4</v>
      </c>
      <c r="G155" s="107"/>
      <c r="H155" s="107"/>
      <c r="I155" s="108"/>
      <c r="J155" s="108"/>
      <c r="K155" s="108"/>
      <c r="L155" s="108"/>
      <c r="M155" s="114"/>
    </row>
    <row r="156" spans="1:13" ht="16.5">
      <c r="A156" s="15"/>
      <c r="B156" s="69" t="s">
        <v>203</v>
      </c>
      <c r="C156" s="97" t="s">
        <v>162</v>
      </c>
      <c r="D156" s="70" t="s">
        <v>22</v>
      </c>
      <c r="E156" s="73">
        <v>1</v>
      </c>
      <c r="F156" s="73">
        <f>F154*E156</f>
        <v>2</v>
      </c>
      <c r="G156" s="119"/>
      <c r="H156" s="69"/>
      <c r="I156" s="119"/>
      <c r="J156" s="119"/>
      <c r="K156" s="129"/>
      <c r="L156" s="129"/>
      <c r="M156" s="114"/>
    </row>
    <row r="157" spans="1:13" ht="16.5">
      <c r="A157" s="17"/>
      <c r="B157" s="108"/>
      <c r="C157" s="59" t="s">
        <v>29</v>
      </c>
      <c r="D157" s="60" t="s">
        <v>27</v>
      </c>
      <c r="E157" s="74">
        <v>0.12</v>
      </c>
      <c r="F157" s="74">
        <f>F154*E157</f>
        <v>0.24</v>
      </c>
      <c r="G157" s="107"/>
      <c r="H157" s="108"/>
      <c r="I157" s="107"/>
      <c r="J157" s="107"/>
      <c r="K157" s="123"/>
      <c r="L157" s="123"/>
      <c r="M157" s="114"/>
    </row>
    <row r="158" spans="1:13" ht="24">
      <c r="A158" s="15">
        <v>29</v>
      </c>
      <c r="B158" s="200" t="s">
        <v>153</v>
      </c>
      <c r="C158" s="97" t="s">
        <v>79</v>
      </c>
      <c r="D158" s="70" t="s">
        <v>78</v>
      </c>
      <c r="E158" s="71"/>
      <c r="F158" s="73">
        <v>0.04</v>
      </c>
      <c r="G158" s="119"/>
      <c r="H158" s="119"/>
      <c r="I158" s="69"/>
      <c r="J158" s="69"/>
      <c r="K158" s="69"/>
      <c r="L158" s="69"/>
      <c r="M158" s="119"/>
    </row>
    <row r="159" spans="1:13" ht="16.5">
      <c r="A159" s="16"/>
      <c r="B159" s="201" t="s">
        <v>154</v>
      </c>
      <c r="C159" s="59" t="s">
        <v>23</v>
      </c>
      <c r="D159" s="60" t="s">
        <v>24</v>
      </c>
      <c r="E159" s="95">
        <v>309</v>
      </c>
      <c r="F159" s="95">
        <f>F158*E159</f>
        <v>12.36</v>
      </c>
      <c r="G159" s="107"/>
      <c r="H159" s="107"/>
      <c r="I159" s="108"/>
      <c r="J159" s="108"/>
      <c r="K159" s="108"/>
      <c r="L159" s="108"/>
      <c r="M159" s="114"/>
    </row>
    <row r="160" spans="1:13" ht="16.5">
      <c r="A160" s="14"/>
      <c r="B160" s="202"/>
      <c r="C160" s="102" t="s">
        <v>150</v>
      </c>
      <c r="D160" s="103" t="s">
        <v>27</v>
      </c>
      <c r="E160" s="104">
        <v>382</v>
      </c>
      <c r="F160" s="104">
        <f>F158*E160</f>
        <v>15.280000000000001</v>
      </c>
      <c r="G160" s="123"/>
      <c r="H160" s="124"/>
      <c r="I160" s="141"/>
      <c r="J160" s="141"/>
      <c r="K160" s="141"/>
      <c r="L160" s="141"/>
      <c r="M160" s="114"/>
    </row>
    <row r="161" spans="1:13" ht="16.5">
      <c r="A161" s="15"/>
      <c r="B161" s="70" t="s">
        <v>155</v>
      </c>
      <c r="C161" s="97" t="s">
        <v>156</v>
      </c>
      <c r="D161" s="70" t="s">
        <v>22</v>
      </c>
      <c r="E161" s="73">
        <v>100</v>
      </c>
      <c r="F161" s="73">
        <f>F158*E161</f>
        <v>4</v>
      </c>
      <c r="G161" s="119"/>
      <c r="H161" s="69"/>
      <c r="I161" s="119"/>
      <c r="J161" s="119"/>
      <c r="K161" s="129"/>
      <c r="L161" s="129"/>
      <c r="M161" s="114"/>
    </row>
    <row r="162" spans="1:13" ht="16.5">
      <c r="A162" s="17"/>
      <c r="B162" s="60"/>
      <c r="C162" s="59" t="s">
        <v>29</v>
      </c>
      <c r="D162" s="60" t="s">
        <v>27</v>
      </c>
      <c r="E162" s="74">
        <v>223</v>
      </c>
      <c r="F162" s="74">
        <f>F158*E162</f>
        <v>8.92</v>
      </c>
      <c r="G162" s="107"/>
      <c r="H162" s="108"/>
      <c r="I162" s="107"/>
      <c r="J162" s="107"/>
      <c r="K162" s="123"/>
      <c r="L162" s="123"/>
      <c r="M162" s="114"/>
    </row>
    <row r="163" spans="1:13" ht="16.5">
      <c r="A163" s="39"/>
      <c r="B163" s="40"/>
      <c r="C163" s="40" t="s">
        <v>1</v>
      </c>
      <c r="D163" s="40"/>
      <c r="E163" s="41"/>
      <c r="F163" s="41"/>
      <c r="G163" s="142"/>
      <c r="H163" s="143"/>
      <c r="I163" s="144"/>
      <c r="J163" s="143"/>
      <c r="K163" s="145"/>
      <c r="L163" s="143"/>
      <c r="M163" s="143"/>
    </row>
    <row r="164" spans="1:13" ht="16.5">
      <c r="A164" s="53">
        <v>30</v>
      </c>
      <c r="B164" s="19"/>
      <c r="C164" s="134" t="s">
        <v>70</v>
      </c>
      <c r="D164" s="203" t="s">
        <v>210</v>
      </c>
      <c r="E164" s="20"/>
      <c r="F164" s="20"/>
      <c r="G164" s="136"/>
      <c r="H164" s="136"/>
      <c r="I164" s="136"/>
      <c r="J164" s="136"/>
      <c r="K164" s="136"/>
      <c r="L164" s="136"/>
      <c r="M164" s="135"/>
    </row>
    <row r="165" spans="1:13" ht="16.5">
      <c r="A165" s="18"/>
      <c r="B165" s="19"/>
      <c r="C165" s="19" t="s">
        <v>1</v>
      </c>
      <c r="D165" s="19"/>
      <c r="E165" s="19"/>
      <c r="F165" s="19"/>
      <c r="G165" s="134"/>
      <c r="H165" s="136"/>
      <c r="I165" s="136"/>
      <c r="J165" s="136"/>
      <c r="K165" s="136"/>
      <c r="L165" s="136"/>
      <c r="M165" s="135"/>
    </row>
    <row r="166" spans="1:13" ht="16.5">
      <c r="A166" s="39"/>
      <c r="B166" s="40"/>
      <c r="C166" s="40" t="s">
        <v>71</v>
      </c>
      <c r="D166" s="42" t="s">
        <v>210</v>
      </c>
      <c r="E166" s="41"/>
      <c r="F166" s="41"/>
      <c r="G166" s="142"/>
      <c r="H166" s="144"/>
      <c r="I166" s="144"/>
      <c r="J166" s="144"/>
      <c r="K166" s="145"/>
      <c r="L166" s="145"/>
      <c r="M166" s="143"/>
    </row>
    <row r="167" spans="1:13" ht="16.5">
      <c r="A167" s="39"/>
      <c r="B167" s="40"/>
      <c r="C167" s="40" t="s">
        <v>80</v>
      </c>
      <c r="D167" s="40"/>
      <c r="E167" s="41"/>
      <c r="F167" s="41"/>
      <c r="G167" s="142"/>
      <c r="H167" s="144"/>
      <c r="I167" s="144"/>
      <c r="J167" s="144"/>
      <c r="K167" s="145"/>
      <c r="L167" s="144"/>
      <c r="M167" s="143"/>
    </row>
    <row r="168" spans="1:13" ht="16.5">
      <c r="A168" s="39"/>
      <c r="B168" s="40"/>
      <c r="C168" s="40" t="s">
        <v>73</v>
      </c>
      <c r="D168" s="40"/>
      <c r="E168" s="41"/>
      <c r="F168" s="41"/>
      <c r="G168" s="142"/>
      <c r="H168" s="144"/>
      <c r="I168" s="144"/>
      <c r="J168" s="144"/>
      <c r="K168" s="145"/>
      <c r="L168" s="144"/>
      <c r="M168" s="143"/>
    </row>
    <row r="169" spans="1:13" ht="16.5">
      <c r="A169" s="43"/>
      <c r="B169" s="44"/>
      <c r="C169" s="44" t="s">
        <v>72</v>
      </c>
      <c r="D169" s="45" t="s">
        <v>210</v>
      </c>
      <c r="E169" s="46"/>
      <c r="F169" s="46"/>
      <c r="G169" s="146"/>
      <c r="H169" s="147"/>
      <c r="I169" s="147"/>
      <c r="J169" s="147"/>
      <c r="K169" s="148"/>
      <c r="L169" s="147"/>
      <c r="M169" s="149"/>
    </row>
    <row r="170" spans="1:13" ht="16.5">
      <c r="A170" s="21"/>
      <c r="B170" s="8"/>
      <c r="C170" s="6" t="s">
        <v>1</v>
      </c>
      <c r="D170" s="6"/>
      <c r="E170" s="5"/>
      <c r="F170" s="5"/>
      <c r="G170" s="150"/>
      <c r="H170" s="150"/>
      <c r="I170" s="150"/>
      <c r="J170" s="150"/>
      <c r="K170" s="150"/>
      <c r="L170" s="150"/>
      <c r="M170" s="151"/>
    </row>
    <row r="171" spans="1:13" ht="16.5">
      <c r="A171" s="21"/>
      <c r="B171" s="8"/>
      <c r="C171" s="22" t="s">
        <v>32</v>
      </c>
      <c r="D171" s="23">
        <v>0.03</v>
      </c>
      <c r="E171" s="5"/>
      <c r="F171" s="5"/>
      <c r="G171" s="150"/>
      <c r="H171" s="150"/>
      <c r="I171" s="150"/>
      <c r="J171" s="150"/>
      <c r="K171" s="150"/>
      <c r="L171" s="150"/>
      <c r="M171" s="151"/>
    </row>
    <row r="172" spans="1:13" ht="16.5">
      <c r="A172" s="24"/>
      <c r="B172" s="25"/>
      <c r="C172" s="6" t="s">
        <v>1</v>
      </c>
      <c r="D172" s="6"/>
      <c r="E172" s="5"/>
      <c r="F172" s="5"/>
      <c r="G172" s="150"/>
      <c r="H172" s="150"/>
      <c r="I172" s="150"/>
      <c r="J172" s="150"/>
      <c r="K172" s="150"/>
      <c r="L172" s="150"/>
      <c r="M172" s="151"/>
    </row>
    <row r="173" spans="1:13">
      <c r="A173" s="204" t="s">
        <v>211</v>
      </c>
      <c r="B173" s="204"/>
      <c r="C173" s="204"/>
      <c r="D173" s="204"/>
      <c r="E173" s="204"/>
      <c r="F173" s="204"/>
      <c r="G173" s="204"/>
      <c r="H173" s="204"/>
      <c r="I173" s="204"/>
      <c r="J173" s="204"/>
      <c r="K173" s="204"/>
      <c r="L173" s="204"/>
      <c r="M173" s="204"/>
    </row>
    <row r="174" spans="1:13">
      <c r="A174" s="205"/>
      <c r="B174" s="205"/>
      <c r="C174" s="205"/>
      <c r="D174" s="205"/>
      <c r="E174" s="205"/>
      <c r="F174" s="205"/>
      <c r="G174" s="205"/>
      <c r="H174" s="205"/>
      <c r="I174" s="205"/>
      <c r="J174" s="205"/>
      <c r="K174" s="205"/>
      <c r="L174" s="205"/>
      <c r="M174" s="205"/>
    </row>
    <row r="175" spans="1:13">
      <c r="A175" s="205"/>
      <c r="B175" s="205"/>
      <c r="C175" s="205"/>
      <c r="D175" s="205"/>
      <c r="E175" s="205"/>
      <c r="F175" s="205"/>
      <c r="G175" s="205"/>
      <c r="H175" s="205"/>
      <c r="I175" s="205"/>
      <c r="J175" s="205"/>
      <c r="K175" s="205"/>
      <c r="L175" s="205"/>
      <c r="M175" s="205"/>
    </row>
    <row r="176" spans="1:13">
      <c r="A176" s="205"/>
      <c r="B176" s="205"/>
      <c r="C176" s="205"/>
      <c r="D176" s="205"/>
      <c r="E176" s="205"/>
      <c r="F176" s="205"/>
      <c r="G176" s="205"/>
      <c r="H176" s="205"/>
      <c r="I176" s="205"/>
      <c r="J176" s="205"/>
      <c r="K176" s="205"/>
      <c r="L176" s="205"/>
      <c r="M176" s="205"/>
    </row>
    <row r="177" spans="1:13">
      <c r="A177" s="205"/>
      <c r="B177" s="205"/>
      <c r="C177" s="205"/>
      <c r="D177" s="205"/>
      <c r="E177" s="205"/>
      <c r="F177" s="205"/>
      <c r="G177" s="205"/>
      <c r="H177" s="205"/>
      <c r="I177" s="205"/>
      <c r="J177" s="205"/>
      <c r="K177" s="205"/>
      <c r="L177" s="205"/>
      <c r="M177" s="205"/>
    </row>
    <row r="178" spans="1:13">
      <c r="A178" s="205"/>
      <c r="B178" s="205"/>
      <c r="C178" s="205"/>
      <c r="D178" s="205"/>
      <c r="E178" s="205"/>
      <c r="F178" s="205"/>
      <c r="G178" s="205"/>
      <c r="H178" s="205"/>
      <c r="I178" s="205"/>
      <c r="J178" s="205"/>
      <c r="K178" s="205"/>
      <c r="L178" s="205"/>
      <c r="M178" s="205"/>
    </row>
    <row r="179" spans="1:13">
      <c r="A179" s="205"/>
      <c r="B179" s="205"/>
      <c r="C179" s="205"/>
      <c r="D179" s="205"/>
      <c r="E179" s="205"/>
      <c r="F179" s="205"/>
      <c r="G179" s="205"/>
      <c r="H179" s="205"/>
      <c r="I179" s="205"/>
      <c r="J179" s="205"/>
      <c r="K179" s="205"/>
      <c r="L179" s="205"/>
      <c r="M179" s="205"/>
    </row>
  </sheetData>
  <mergeCells count="18">
    <mergeCell ref="D3:D6"/>
    <mergeCell ref="A2:M2"/>
    <mergeCell ref="A173:M179"/>
    <mergeCell ref="N40:P40"/>
    <mergeCell ref="N49:P49"/>
    <mergeCell ref="K3:L4"/>
    <mergeCell ref="M3:M6"/>
    <mergeCell ref="L5:L6"/>
    <mergeCell ref="J5:J6"/>
    <mergeCell ref="H5:H6"/>
    <mergeCell ref="G3:H4"/>
    <mergeCell ref="I3:J4"/>
    <mergeCell ref="A3:A6"/>
    <mergeCell ref="B3:B6"/>
    <mergeCell ref="C3:C6"/>
    <mergeCell ref="F5:F6"/>
    <mergeCell ref="E5:E6"/>
    <mergeCell ref="E3:F4"/>
  </mergeCells>
  <printOptions horizontalCentered="1"/>
  <pageMargins left="1.1811023622047245" right="0.19685039370078741" top="0.82677165354330717" bottom="0.70866141732283472" header="0.51181102362204722" footer="0.27559055118110237"/>
  <pageSetup paperSize="9" scale="75" orientation="landscape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Лист1</vt:lpstr>
      <vt:lpstr>Лист1!Print_Area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Nino Chokheli</cp:lastModifiedBy>
  <cp:lastPrinted>2018-04-23T09:07:56Z</cp:lastPrinted>
  <dcterms:created xsi:type="dcterms:W3CDTF">2016-03-03T18:17:34Z</dcterms:created>
  <dcterms:modified xsi:type="dcterms:W3CDTF">2018-08-30T12:42:21Z</dcterms:modified>
</cp:coreProperties>
</file>