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70D47317-4603-49BC-9913-3322B9B723C5}" xr6:coauthVersionLast="31" xr6:coauthVersionMax="31" xr10:uidLastSave="{00000000-0000-0000-0000-000000000000}"/>
  <bookViews>
    <workbookView xWindow="240" yWindow="168" windowWidth="14808" windowHeight="7956" tabRatio="910" xr2:uid="{00000000-000D-0000-FFFF-FFFF00000000}"/>
  </bookViews>
  <sheets>
    <sheet name="კრებსითი" sheetId="26" r:id="rId1"/>
    <sheet name="23 სკოლასა და არაიშვილის ქ." sheetId="4" r:id="rId2"/>
    <sheet name="ძოძუაშვილის ქ. N10" sheetId="11" r:id="rId3"/>
    <sheet name="გუგუნავას ქ. N15" sheetId="12" r:id="rId4"/>
    <sheet name="ილ. ჭავჭავაძის ქ. N40" sheetId="13" r:id="rId5"/>
    <sheet name="ილ. ჭავჭავაძის ქ. N59ა" sheetId="14" r:id="rId6"/>
    <sheet name="ირ.აბაშიძის N10" sheetId="15" r:id="rId7"/>
    <sheet name="ჯავახიშვილის ქ. N2-4" sheetId="16" r:id="rId8"/>
    <sheet name="ჯავახიშვილის ქ. N4-6" sheetId="17" r:id="rId9"/>
    <sheet name="ჯავახიშვილის N18 1 მონაკ." sheetId="18" r:id="rId10"/>
    <sheet name="ჯავახიშვილის N18 მე-2 მონაკ." sheetId="19" r:id="rId11"/>
    <sheet name="სულხან-საბას N63-67" sheetId="20" r:id="rId12"/>
    <sheet name="წერეთლის N276" sheetId="21" r:id="rId13"/>
    <sheet name="ნიკეას ქ. მე-2 შეს. N15" sheetId="22" r:id="rId14"/>
    <sheet name="ნიკეას მე-2 შეს. N19-25-27" sheetId="23" r:id="rId15"/>
    <sheet name="რუსთაველის N137" sheetId="24" r:id="rId16"/>
  </sheets>
  <definedNames>
    <definedName name="_xlnm.Print_Titles" localSheetId="1">'23 სკოლასა და არაიშვილის ქ.'!$5:$7</definedName>
  </definedNames>
  <calcPr calcId="179017"/>
</workbook>
</file>

<file path=xl/calcChain.xml><?xml version="1.0" encoding="utf-8"?>
<calcChain xmlns="http://schemas.openxmlformats.org/spreadsheetml/2006/main">
  <c r="E19" i="24" l="1"/>
  <c r="E19" i="23" l="1"/>
  <c r="E19" i="22" l="1"/>
  <c r="E19" i="21" l="1"/>
  <c r="E21" i="20" l="1"/>
  <c r="E29" i="19" l="1"/>
  <c r="E22" i="19"/>
  <c r="E15" i="19"/>
  <c r="E19" i="18" l="1"/>
  <c r="D32" i="17" l="1"/>
  <c r="E32" i="17" s="1"/>
  <c r="E28" i="17"/>
  <c r="E21" i="17"/>
  <c r="D30" i="16" l="1"/>
  <c r="E30" i="16" s="1"/>
  <c r="E27" i="16"/>
  <c r="E20" i="16"/>
  <c r="E13" i="16"/>
  <c r="E25" i="15" l="1"/>
  <c r="D23" i="14" l="1"/>
  <c r="E23" i="14" s="1"/>
  <c r="E19" i="14"/>
  <c r="D23" i="13" l="1"/>
  <c r="E23" i="13" s="1"/>
  <c r="E19" i="13"/>
  <c r="E19" i="12"/>
  <c r="E19" i="11" l="1"/>
  <c r="E19" i="4" l="1"/>
</calcChain>
</file>

<file path=xl/sharedStrings.xml><?xml version="1.0" encoding="utf-8"?>
<sst xmlns="http://schemas.openxmlformats.org/spreadsheetml/2006/main" count="892" uniqueCount="138">
  <si>
    <t>xarjTaRricxva</t>
  </si>
  <si>
    <t xml:space="preserve"> </t>
  </si>
  <si>
    <t>#</t>
  </si>
  <si>
    <t>samuSaos dasaxeleba</t>
  </si>
  <si>
    <t>ganz. erT.</t>
  </si>
  <si>
    <t>norm. erTeulze</t>
  </si>
  <si>
    <t>raodenoba</t>
  </si>
  <si>
    <t>masala</t>
  </si>
  <si>
    <t>xelfasi</t>
  </si>
  <si>
    <t>transporti da maqanizmebi</t>
  </si>
  <si>
    <t>jami</t>
  </si>
  <si>
    <t>erT. fasi</t>
  </si>
  <si>
    <t>Tavi I - mosamzadebeli da miwis samuSaoebi</t>
  </si>
  <si>
    <r>
      <t>m</t>
    </r>
    <r>
      <rPr>
        <b/>
        <vertAlign val="superscript"/>
        <sz val="11"/>
        <rFont val="AcadNusx"/>
      </rPr>
      <t>3</t>
    </r>
  </si>
  <si>
    <t>jami I - Tavi</t>
  </si>
  <si>
    <t>grZ.m.</t>
  </si>
  <si>
    <r>
      <t>m</t>
    </r>
    <r>
      <rPr>
        <vertAlign val="superscript"/>
        <sz val="10"/>
        <rFont val="AcadNusx"/>
      </rPr>
      <t>3</t>
    </r>
  </si>
  <si>
    <t>tn.</t>
  </si>
  <si>
    <t>gruntis datvirTva a/manqanebze da gatana 10 km-ze</t>
  </si>
  <si>
    <t>RorRi fraqcia 0-40mm</t>
  </si>
  <si>
    <r>
      <t>m</t>
    </r>
    <r>
      <rPr>
        <b/>
        <vertAlign val="superscript"/>
        <sz val="10"/>
        <rFont val="AcadNusx"/>
      </rPr>
      <t>2</t>
    </r>
  </si>
  <si>
    <t>igiveze RorRis safuZvlis fraqcia 0-40 mm mowyoba sisqiT 10 sm datkepvniT gverdulebis CaTvliT</t>
  </si>
  <si>
    <t>zednadebi xarjebi</t>
  </si>
  <si>
    <t>gegmiuri dagroveba</t>
  </si>
  <si>
    <t>gauTvaliswinebeli xarjebi</t>
  </si>
  <si>
    <t>d.R.g.</t>
  </si>
  <si>
    <t>mastika bitum zeTovani МБ-50</t>
  </si>
  <si>
    <t>qviSa-xreSovani narevis safuZvlis mowyoba sisqiT 15 sm datkepvniT gverdulebis CaTvliT</t>
  </si>
  <si>
    <t>betonis safaris mowyoba sisqiT 16 sm. m-350 (vibrirebiT)</t>
  </si>
  <si>
    <t>Tavi II - betonis safari</t>
  </si>
  <si>
    <t>jami II - Tavi</t>
  </si>
  <si>
    <t>sul jami Tavi I-II</t>
  </si>
  <si>
    <t>t.</t>
  </si>
  <si>
    <t>q. quTaisiSi 23 skolasa da arayiSvilis quCas Soris misasvleli gzis betonis safariT mowyobis samuSaoebis</t>
  </si>
  <si>
    <r>
      <t>teritoriis planireba gruntis gadaadgilebiT da mosworebiT (168.00 m</t>
    </r>
    <r>
      <rPr>
        <b/>
        <vertAlign val="superscript"/>
        <sz val="10"/>
        <color indexed="8"/>
        <rFont val="AcadNusx"/>
      </rPr>
      <t>2</t>
    </r>
    <r>
      <rPr>
        <b/>
        <sz val="10"/>
        <color indexed="8"/>
        <rFont val="AcadNusx"/>
      </rPr>
      <t>)</t>
    </r>
  </si>
  <si>
    <t>gverdulebis mowyoba qviSa-xreSovani nareviT sisqiT 16 sm datkepvniT</t>
  </si>
  <si>
    <t>asfaltiani da talaxnarevi გruntis moWra sisqiT 40 sm.</t>
  </si>
  <si>
    <t>tempereturuli nakeris mowyoba (grZivad da ganivad 5 metrSi)</t>
  </si>
  <si>
    <t>gverdulebis mowyoba qviSa-xreSovani nareviT datkepvniT</t>
  </si>
  <si>
    <t>c.</t>
  </si>
  <si>
    <t>betonis bordiurebis mowyoba betonis safuZvelze 150X300</t>
  </si>
  <si>
    <t>qviSa-xreSovani narevis safuZvlis mowyoba sisqiT 15 sm datkepvniT</t>
  </si>
  <si>
    <t>q. quTaisiSi ZoZuaSvilis q. #10a-Si mdebare binis win misasvleli gzis dawnexili filebiT mowyobis samuSaoebis</t>
  </si>
  <si>
    <r>
      <t>teritoriis planireba gruntis gadaadgilebiT da mosworebiT (200 m</t>
    </r>
    <r>
      <rPr>
        <b/>
        <vertAlign val="superscript"/>
        <sz val="10"/>
        <color indexed="8"/>
        <rFont val="AcadNusx"/>
      </rPr>
      <t>2</t>
    </r>
    <r>
      <rPr>
        <b/>
        <sz val="10"/>
        <color indexed="8"/>
        <rFont val="AcadNusx"/>
      </rPr>
      <t>)</t>
    </r>
  </si>
  <si>
    <t>Tavi II - dawnexili filebis safari</t>
  </si>
  <si>
    <t>igiveze RorRis safuZvlis fraqcia 0-40 mm mowyoba sisqiT 8 sm datkepvniT gverdulebis CaTvliT</t>
  </si>
  <si>
    <t xml:space="preserve">qviSis gamasworebeli baliSis fenis mowyoba filisaTvis </t>
  </si>
  <si>
    <t>qviSa</t>
  </si>
  <si>
    <t>dawnexili filis sisqiT 10 s.m mowyoba qviSis SevsebiT</t>
  </si>
  <si>
    <r>
      <t>m</t>
    </r>
    <r>
      <rPr>
        <b/>
        <vertAlign val="superscript"/>
        <sz val="11"/>
        <color theme="1"/>
        <rFont val="AcadNusx"/>
      </rPr>
      <t>2</t>
    </r>
  </si>
  <si>
    <t>dawnexili sagzao fila sisqiT 10 sm.</t>
  </si>
  <si>
    <r>
      <t>m</t>
    </r>
    <r>
      <rPr>
        <vertAlign val="superscript"/>
        <sz val="11"/>
        <color theme="1"/>
        <rFont val="AcadNusx"/>
      </rPr>
      <t>2</t>
    </r>
  </si>
  <si>
    <t>q. quTaisiSi gugunavas q. #15-Si mdebare binis win misasvleli gzis betonis safariT mowyobis samuSaoebis</t>
  </si>
  <si>
    <r>
      <t>teritoriis planireba gruntis gadaadgilebiT da mosworebiT (548.00 m</t>
    </r>
    <r>
      <rPr>
        <b/>
        <vertAlign val="superscript"/>
        <sz val="10"/>
        <color indexed="8"/>
        <rFont val="AcadNusx"/>
      </rPr>
      <t>2</t>
    </r>
    <r>
      <rPr>
        <b/>
        <sz val="10"/>
        <color indexed="8"/>
        <rFont val="AcadNusx"/>
      </rPr>
      <t>)</t>
    </r>
  </si>
  <si>
    <t>tempereturuli nakeris mowyoba (grZivaT da ganivad 5 metrSi)</t>
  </si>
  <si>
    <t>q. quTaisiSi il. WavWavaZis q. #40-Si mdebare binis win misasvleli gzis betonis safariT mowyobis samuSaoebis</t>
  </si>
  <si>
    <r>
      <t>teritoriis planireba gruntis gadaadgilebiT da mosworebiT (114.00 m</t>
    </r>
    <r>
      <rPr>
        <b/>
        <vertAlign val="superscript"/>
        <sz val="10"/>
        <color indexed="8"/>
        <rFont val="AcadNusx"/>
      </rPr>
      <t>2</t>
    </r>
    <r>
      <rPr>
        <b/>
        <sz val="10"/>
        <color indexed="8"/>
        <rFont val="AcadNusx"/>
      </rPr>
      <t>)</t>
    </r>
  </si>
  <si>
    <t>betonis fenis gverdebis (dabolovebis mxares) mowyoba qviSa-xreSovani nareviT sisqiT 16 sm datkepvniT</t>
  </si>
  <si>
    <t>tempereturuli nakeris mowyoba (grZivaT da ganivad)</t>
  </si>
  <si>
    <t>q. quTaisiSi ilia WavWavaZis q. #59a-Si mdebare binis win misasvleli gzis betonis safariT mowyobis samuSaoebis</t>
  </si>
  <si>
    <r>
      <t>teritoriis planireba gruntis gadaadgilebiT da mosworebiT (422.00 m</t>
    </r>
    <r>
      <rPr>
        <b/>
        <vertAlign val="superscript"/>
        <sz val="10"/>
        <color indexed="8"/>
        <rFont val="AcadNusx"/>
      </rPr>
      <t>2</t>
    </r>
    <r>
      <rPr>
        <b/>
        <sz val="10"/>
        <color indexed="8"/>
        <rFont val="AcadNusx"/>
      </rPr>
      <t>)</t>
    </r>
  </si>
  <si>
    <t>q. quTaisiSi irakli abaSiZis q. #10-Si mdebare binis win misasvleli gzis betonis safariT mowyobis samuSaoebis</t>
  </si>
  <si>
    <t>გruntis moWra gzis damWeri kedlisaTvis</t>
  </si>
  <si>
    <r>
      <t>teritoriis planireba gruntis gadaadgilebiT da mosworebiT (470.00 m</t>
    </r>
    <r>
      <rPr>
        <b/>
        <vertAlign val="superscript"/>
        <sz val="10"/>
        <color indexed="8"/>
        <rFont val="AcadNusx"/>
      </rPr>
      <t>2</t>
    </r>
    <r>
      <rPr>
        <b/>
        <sz val="10"/>
        <color indexed="8"/>
        <rFont val="AcadNusx"/>
      </rPr>
      <t>)</t>
    </r>
  </si>
  <si>
    <r>
      <t>m</t>
    </r>
    <r>
      <rPr>
        <b/>
        <vertAlign val="superscript"/>
        <sz val="12"/>
        <rFont val="AcadNusx"/>
      </rPr>
      <t>3</t>
    </r>
  </si>
  <si>
    <t>betoni m-250</t>
  </si>
  <si>
    <r>
      <t>m</t>
    </r>
    <r>
      <rPr>
        <vertAlign val="superscript"/>
        <sz val="12"/>
        <rFont val="AcadNusx"/>
      </rPr>
      <t>3</t>
    </r>
  </si>
  <si>
    <t>betonis transportireba 15 km</t>
  </si>
  <si>
    <t>xe masala</t>
  </si>
  <si>
    <r>
      <t xml:space="preserve">armatura </t>
    </r>
    <r>
      <rPr>
        <sz val="9"/>
        <color indexed="8"/>
        <rFont val="Arial"/>
        <family val="2"/>
        <charset val="204"/>
      </rPr>
      <t>A</t>
    </r>
    <r>
      <rPr>
        <sz val="9"/>
        <color indexed="8"/>
        <rFont val="AcadNusx"/>
      </rPr>
      <t>-III</t>
    </r>
  </si>
  <si>
    <r>
      <t xml:space="preserve">betonis safaris mowyoba sisqiT 10 sm. </t>
    </r>
    <r>
      <rPr>
        <b/>
        <sz val="10"/>
        <color indexed="8"/>
        <rFont val="Arial"/>
        <family val="2"/>
        <charset val="204"/>
      </rPr>
      <t>B</t>
    </r>
    <r>
      <rPr>
        <b/>
        <sz val="10"/>
        <color indexed="8"/>
        <rFont val="AcadNusx"/>
      </rPr>
      <t xml:space="preserve">-25 </t>
    </r>
    <r>
      <rPr>
        <b/>
        <sz val="10"/>
        <color indexed="8"/>
        <rFont val="Arial"/>
        <family val="2"/>
        <charset val="204"/>
      </rPr>
      <t>F</t>
    </r>
    <r>
      <rPr>
        <b/>
        <sz val="10"/>
        <color indexed="8"/>
        <rFont val="AcadNusx"/>
      </rPr>
      <t xml:space="preserve">-200 </t>
    </r>
    <r>
      <rPr>
        <b/>
        <sz val="10"/>
        <color indexed="8"/>
        <rFont val="Arial"/>
        <family val="2"/>
        <charset val="204"/>
      </rPr>
      <t>W</t>
    </r>
    <r>
      <rPr>
        <b/>
        <sz val="10"/>
        <color indexed="8"/>
        <rFont val="AcadNusx"/>
      </rPr>
      <t>-8 (vibrirebiT)</t>
    </r>
  </si>
  <si>
    <t>tempereturuli nakeris mowyoba (grZivad da ganivad  5 metrSi)</t>
  </si>
  <si>
    <t>q. quTaisiSi javaxiSvilis q. #2-4 binebamde misasvleli gzis betonis safariT mowyobis samuSaoebis</t>
  </si>
  <si>
    <t>arsebuli bordiurebis demontaJi</t>
  </si>
  <si>
    <r>
      <t>teritoriis planireba gruntis gadaadgilebiT da mosworebiT (193.00 m</t>
    </r>
    <r>
      <rPr>
        <b/>
        <vertAlign val="superscript"/>
        <sz val="10"/>
        <color indexed="8"/>
        <rFont val="AcadNusx"/>
      </rPr>
      <t>2</t>
    </r>
    <r>
      <rPr>
        <b/>
        <sz val="10"/>
        <color indexed="8"/>
        <rFont val="AcadNusx"/>
      </rPr>
      <t>)</t>
    </r>
  </si>
  <si>
    <t>Tavi II - trotuari</t>
  </si>
  <si>
    <t xml:space="preserve">igiveze RorRis safuZvlis fraqcia 0-40 mm mowyoba sisqiT 10 sm datkepvniT </t>
  </si>
  <si>
    <t>Tavi III - betonis safari</t>
  </si>
  <si>
    <t>tempereturuli nakeris mowyoba (grZivad  da ganivad  5 metrSi)</t>
  </si>
  <si>
    <t>jami III - Tavi</t>
  </si>
  <si>
    <t>sul jami Tavi I-II-III</t>
  </si>
  <si>
    <t>q. quTaisiSi javaxiSvilis q. #4-6-Si mdebare binis win misasvleli gzis betonis safariT mowyobis samuSaoebis</t>
  </si>
  <si>
    <r>
      <t>teritoriis planireba gruntis gadaadgilebiT da mosworebiT (300.00 m</t>
    </r>
    <r>
      <rPr>
        <b/>
        <vertAlign val="superscript"/>
        <sz val="10"/>
        <color indexed="8"/>
        <rFont val="AcadNusx"/>
      </rPr>
      <t>2</t>
    </r>
    <r>
      <rPr>
        <b/>
        <sz val="10"/>
        <color indexed="8"/>
        <rFont val="AcadNusx"/>
      </rPr>
      <t>)</t>
    </r>
  </si>
  <si>
    <t>saniaRvre Wis zedapirebis amaRleba gasworeba saproeqto niSnulamde</t>
  </si>
  <si>
    <t>igive Wis Tavis montaJi</t>
  </si>
  <si>
    <t>betonis safaris mowyoba sisqiT 10 sm. m-350 (vibrirebiT)</t>
  </si>
  <si>
    <r>
      <t>teritoriis planireba gruntis gadaadgilebiT da mosworebiT (343.00 m</t>
    </r>
    <r>
      <rPr>
        <b/>
        <vertAlign val="superscript"/>
        <sz val="10"/>
        <color indexed="8"/>
        <rFont val="AcadNusx"/>
      </rPr>
      <t>2</t>
    </r>
    <r>
      <rPr>
        <b/>
        <sz val="10"/>
        <color indexed="8"/>
        <rFont val="AcadNusx"/>
      </rPr>
      <t>)</t>
    </r>
  </si>
  <si>
    <t>tempereturuli nakeris mowyoba (grZivad da ganivad yovel 5 metrSi)</t>
  </si>
  <si>
    <r>
      <t>teritoriis planireba gruntis gadaadgilebiT da mosworebiT (160.00 m</t>
    </r>
    <r>
      <rPr>
        <b/>
        <vertAlign val="superscript"/>
        <sz val="10"/>
        <color indexed="8"/>
        <rFont val="AcadNusx"/>
      </rPr>
      <t>2</t>
    </r>
    <r>
      <rPr>
        <b/>
        <sz val="10"/>
        <color indexed="8"/>
        <rFont val="AcadNusx"/>
      </rPr>
      <t>)</t>
    </r>
  </si>
  <si>
    <t>tempereturuli nakeris mowyoba (grZivad da ganivi  5 metrSi)</t>
  </si>
  <si>
    <t>q. quTaisiSi sulxan sabas q. #63-67-Si mdebare binis win misasvleli gzis dawnexili filebiT mowyobis samuSaoebis</t>
  </si>
  <si>
    <t>asfalტiani da talaxnarevi გruntis moWra sisqiT 40 sm.</t>
  </si>
  <si>
    <r>
      <t>teritoriis planireba gruntis gadaadgilebiT da mosworebiT (273.00 m</t>
    </r>
    <r>
      <rPr>
        <b/>
        <vertAlign val="superscript"/>
        <sz val="10"/>
        <color indexed="8"/>
        <rFont val="AcadNusx"/>
      </rPr>
      <t>2</t>
    </r>
    <r>
      <rPr>
        <b/>
        <sz val="10"/>
        <color indexed="8"/>
        <rFont val="AcadNusx"/>
      </rPr>
      <t>)</t>
    </r>
  </si>
  <si>
    <t>saniaRvre Webis zedapirebis amaRleba gasworeba saproeqto niSnulamde</t>
  </si>
  <si>
    <t>igive Wis Tavebis montaJi</t>
  </si>
  <si>
    <t>q. quTaisiSi wereTlis q. #276-Si mdebare binis win misasvleli gzis betonis safariT mowyobis samuSaoebis</t>
  </si>
  <si>
    <r>
      <t>teritoriis planireba gruntis gadaadgilebiT da mosworebiT (159.00 m</t>
    </r>
    <r>
      <rPr>
        <b/>
        <vertAlign val="superscript"/>
        <sz val="10"/>
        <color indexed="8"/>
        <rFont val="AcadNusx"/>
      </rPr>
      <t>2</t>
    </r>
    <r>
      <rPr>
        <b/>
        <sz val="10"/>
        <color indexed="8"/>
        <rFont val="AcadNusx"/>
      </rPr>
      <t>)</t>
    </r>
  </si>
  <si>
    <r>
      <t>teritoriis planireba gruntis gadaadgilebiT da mosworebiT (266.00 m</t>
    </r>
    <r>
      <rPr>
        <b/>
        <vertAlign val="superscript"/>
        <sz val="10"/>
        <color indexed="8"/>
        <rFont val="AcadNusx"/>
      </rPr>
      <t>2</t>
    </r>
    <r>
      <rPr>
        <b/>
        <sz val="10"/>
        <color indexed="8"/>
        <rFont val="AcadNusx"/>
      </rPr>
      <t>)</t>
    </r>
  </si>
  <si>
    <t>gverdulebis mowyoba qviSa-xreSovani nareviთ sisqiT 16 sm datkepvniT</t>
  </si>
  <si>
    <t>tempereturuli nakeris mowyoba (ganivi  5 metrSi)</t>
  </si>
  <si>
    <r>
      <t>teritoriis planireba gruntis gadaadgilebiT da mosworebiT (877.00 m</t>
    </r>
    <r>
      <rPr>
        <b/>
        <vertAlign val="superscript"/>
        <sz val="10"/>
        <color indexed="8"/>
        <rFont val="AcadNusx"/>
      </rPr>
      <t>2</t>
    </r>
    <r>
      <rPr>
        <b/>
        <sz val="10"/>
        <color indexed="8"/>
        <rFont val="AcadNusx"/>
      </rPr>
      <t>)</t>
    </r>
  </si>
  <si>
    <t>tempereturuli nakeris mowyoba (grZivi da ganivi  5 metrSi)</t>
  </si>
  <si>
    <t>q. quTaisiSi rusTavelis q. #137-Si mdebare binis win misasvleli gzis betonis safariT mowyobis samuSaoebis</t>
  </si>
  <si>
    <r>
      <t>teritoriis planireba gruntis gadaadgilebiT da mosworebiT (83.00 m</t>
    </r>
    <r>
      <rPr>
        <b/>
        <vertAlign val="superscript"/>
        <sz val="10"/>
        <color indexed="8"/>
        <rFont val="AcadNusx"/>
      </rPr>
      <t>2</t>
    </r>
    <r>
      <rPr>
        <b/>
        <sz val="10"/>
        <color indexed="8"/>
        <rFont val="AcadNusx"/>
      </rPr>
      <t>)</t>
    </r>
  </si>
  <si>
    <t>arsebuli betonis safarze xvretebis mowyoba armaturis ankerebis mosawyobad</t>
  </si>
  <si>
    <t>adg.</t>
  </si>
  <si>
    <t>igive xvrelebSi armaturis ankerebis mowyoba Camagreba maRali markis qviSa-cementis xsnariT</t>
  </si>
  <si>
    <r>
      <t xml:space="preserve">armatura </t>
    </r>
    <r>
      <rPr>
        <sz val="10"/>
        <rFont val="Arial"/>
        <family val="2"/>
        <charset val="204"/>
      </rPr>
      <t>A-</t>
    </r>
    <r>
      <rPr>
        <sz val="10"/>
        <rFont val="AcadNusx"/>
      </rPr>
      <t>III d=18</t>
    </r>
  </si>
  <si>
    <t>grZ.m</t>
  </si>
  <si>
    <t>maRali markis qviSa-cementis xsnari</t>
  </si>
  <si>
    <t>N</t>
  </si>
  <si>
    <t>ობიექტის დასახელება</t>
  </si>
  <si>
    <t>23 skolasa da arayiSvilis quCas Soris misasvleli</t>
  </si>
  <si>
    <t>ZoZuaSvilis q. #10a-Si mdebare binis win misasvleli</t>
  </si>
  <si>
    <t>gugunavas q. #15-Si mdebare binis win misasvleli</t>
  </si>
  <si>
    <t>il. WavWavaZis q. #40-Si mdebare binis win misasvleli</t>
  </si>
  <si>
    <t>ilia WavWavaZis q. #59a-Si mdebare binis win misasvleli</t>
  </si>
  <si>
    <t>irakli abaSiZis q. #10-Si mdebare binis win misasvleli</t>
  </si>
  <si>
    <t>javaxiSvilis q. #2-4 binebamde misasvleli</t>
  </si>
  <si>
    <t>javaxiSvilis q. #4-6-Si mdebare binis win misasvleli</t>
  </si>
  <si>
    <t>javaxiSvilis q. #18-20 binebis win (pirveli monakveTi) misasvleli</t>
  </si>
  <si>
    <t>javaxiSvilis q. #18-20 binebis win (meore monakveTi) misasvleli</t>
  </si>
  <si>
    <t>sulxan sabas q. #63-67-Si mdebare binis win misasvleli</t>
  </si>
  <si>
    <t>wereTlis q. #276-Si mdebare binis win misasvleli</t>
  </si>
  <si>
    <t>nikeas q. #15-Si mdebare binis win misasvleli</t>
  </si>
  <si>
    <t>nikeas q. #19-25-27-Si mdebare binis win misasvleli</t>
  </si>
  <si>
    <t>rusTavelis q. #137-Si mdebare binis win misasvleli</t>
  </si>
  <si>
    <t>q. quTaisiSi nikeas q. მე-2 შეს. #15-Si mdebare binis win misasvleli gzis betonis safariT mowyobis samuSaoebis</t>
  </si>
  <si>
    <t>q. quTaisiSi nikeas q. მე-2 შეს. #19-25-27-Si mdebare binis win misasvleli gzis betonis safariT mowyobis samuSaoebis</t>
  </si>
  <si>
    <t>%</t>
  </si>
  <si>
    <r>
      <t>m</t>
    </r>
    <r>
      <rPr>
        <b/>
        <vertAlign val="superscript"/>
        <sz val="11"/>
        <color indexed="8"/>
        <rFont val="AcadNusx"/>
      </rPr>
      <t>2</t>
    </r>
  </si>
  <si>
    <r>
      <t>m</t>
    </r>
    <r>
      <rPr>
        <b/>
        <vertAlign val="superscript"/>
        <sz val="11"/>
        <rFont val="AcadNusx"/>
      </rPr>
      <t>2</t>
    </r>
  </si>
  <si>
    <t xml:space="preserve">rkინაbetonis gzis damWeri kedlis mowyoba </t>
  </si>
  <si>
    <t>q. quTaisiSi javaxiSvilis q. #18 binასთან  (meore monakveTi) misasvleli gzis betonis safariT mowyobis samuSaoebis</t>
  </si>
  <si>
    <t>q. quTaisiSi javaxiSvilis q. #18 binასთან  (pirveli monakveTi) misasvleli gzis betonis safariT mowyobis samuSaoebis</t>
  </si>
  <si>
    <t>პრეტენდენტის ხელმოწერა და ბეჭედი (ბეჭდის არსებობის შემთხვევაში)      -------------------------------------------------------------</t>
  </si>
  <si>
    <t>კრებსითი  ხარჯთაღრიცხვა</t>
  </si>
  <si>
    <t>ღირებულება (ლარებში)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</si>
</sst>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0.000"/>
    <numFmt numFmtId="166" formatCode="0.0"/>
    <numFmt numFmtId="167" formatCode="0.0000"/>
    <numFmt numFmtId="168" formatCode="0.00000"/>
    <numFmt numFmtId="169" formatCode="#,##0_);\-#,##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AcadNusx"/>
    </font>
    <font>
      <b/>
      <sz val="12"/>
      <color theme="1"/>
      <name val="AcadNusx"/>
    </font>
    <font>
      <sz val="10"/>
      <name val="Arial"/>
      <family val="2"/>
    </font>
    <font>
      <b/>
      <sz val="10"/>
      <name val="AcadNusx"/>
    </font>
    <font>
      <b/>
      <sz val="9"/>
      <name val="AcadNusx"/>
    </font>
    <font>
      <sz val="10"/>
      <name val="Times New Roman"/>
      <family val="1"/>
    </font>
    <font>
      <b/>
      <sz val="12"/>
      <name val="AcadNusx"/>
    </font>
    <font>
      <sz val="11"/>
      <color indexed="8"/>
      <name val="Calibri"/>
      <family val="2"/>
    </font>
    <font>
      <sz val="9"/>
      <name val="AcadNusx"/>
    </font>
    <font>
      <b/>
      <sz val="10"/>
      <color indexed="8"/>
      <name val="AcadNusx"/>
    </font>
    <font>
      <b/>
      <sz val="11"/>
      <color indexed="8"/>
      <name val="AcadNusx"/>
    </font>
    <font>
      <b/>
      <vertAlign val="superscript"/>
      <sz val="11"/>
      <name val="AcadNusx"/>
    </font>
    <font>
      <b/>
      <sz val="10"/>
      <color indexed="8"/>
      <name val="Calibri"/>
      <family val="2"/>
    </font>
    <font>
      <sz val="9"/>
      <color indexed="8"/>
      <name val="AcadNusx"/>
    </font>
    <font>
      <sz val="11"/>
      <color indexed="8"/>
      <name val="AcadNusx"/>
    </font>
    <font>
      <sz val="10"/>
      <color indexed="8"/>
      <name val="AcadNusx"/>
    </font>
    <font>
      <sz val="10"/>
      <color indexed="8"/>
      <name val="Calibri"/>
      <family val="2"/>
    </font>
    <font>
      <b/>
      <vertAlign val="superscript"/>
      <sz val="10"/>
      <color indexed="8"/>
      <name val="AcadNusx"/>
    </font>
    <font>
      <sz val="9"/>
      <name val="Calibri"/>
      <family val="2"/>
      <scheme val="minor"/>
    </font>
    <font>
      <sz val="10"/>
      <name val="AcadNusx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vertAlign val="superscript"/>
      <sz val="10"/>
      <name val="AcadNusx"/>
    </font>
    <font>
      <vertAlign val="superscript"/>
      <sz val="10"/>
      <name val="AcadNusx"/>
    </font>
    <font>
      <sz val="10"/>
      <name val="Arial"/>
      <family val="2"/>
      <charset val="204"/>
    </font>
    <font>
      <b/>
      <sz val="10"/>
      <name val="Calibri"/>
      <family val="2"/>
    </font>
    <font>
      <sz val="10"/>
      <name val="Calibri"/>
      <family val="2"/>
      <scheme val="minor"/>
    </font>
    <font>
      <sz val="11"/>
      <color theme="1"/>
      <name val="AcadNusx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10"/>
      <color theme="1"/>
      <name val="AcadNusx"/>
    </font>
    <font>
      <b/>
      <sz val="10"/>
      <name val="LitNusx"/>
    </font>
    <font>
      <b/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vertAlign val="superscript"/>
      <sz val="11"/>
      <color theme="1"/>
      <name val="AcadNusx"/>
    </font>
    <font>
      <vertAlign val="superscript"/>
      <sz val="11"/>
      <color theme="1"/>
      <name val="AcadNusx"/>
    </font>
    <font>
      <b/>
      <vertAlign val="superscript"/>
      <sz val="12"/>
      <name val="AcadNusx"/>
    </font>
    <font>
      <vertAlign val="superscript"/>
      <sz val="12"/>
      <name val="AcadNusx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AcadNusx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cadNusx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vertAlign val="superscript"/>
      <sz val="11"/>
      <color indexed="8"/>
      <name val="AcadNusx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28" fillId="0" borderId="0"/>
    <xf numFmtId="0" fontId="32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33" fillId="0" borderId="0"/>
  </cellStyleXfs>
  <cellXfs count="103">
    <xf numFmtId="0" fontId="0" fillId="0" borderId="0" xfId="0"/>
    <xf numFmtId="0" fontId="0" fillId="0" borderId="0" xfId="0" applyFill="1"/>
    <xf numFmtId="0" fontId="9" fillId="0" borderId="1" xfId="0" quotePrefix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168" fontId="19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/>
    </xf>
    <xf numFmtId="165" fontId="36" fillId="0" borderId="1" xfId="1" applyNumberFormat="1" applyFont="1" applyFill="1" applyBorder="1" applyAlignment="1">
      <alignment horizontal="center" vertical="center" wrapText="1"/>
    </xf>
    <xf numFmtId="2" fontId="36" fillId="0" borderId="1" xfId="1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5" fillId="0" borderId="0" xfId="0" applyFont="1"/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2" fontId="48" fillId="0" borderId="1" xfId="0" applyNumberFormat="1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vertical="center" wrapText="1"/>
    </xf>
    <xf numFmtId="2" fontId="47" fillId="0" borderId="1" xfId="0" applyNumberFormat="1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 wrapText="1"/>
    </xf>
    <xf numFmtId="2" fontId="51" fillId="0" borderId="1" xfId="0" applyNumberFormat="1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6" fontId="25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166" fontId="25" fillId="0" borderId="1" xfId="0" applyNumberFormat="1" applyFont="1" applyFill="1" applyBorder="1"/>
    <xf numFmtId="2" fontId="25" fillId="0" borderId="1" xfId="0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3" fillId="0" borderId="1" xfId="0" quotePrefix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166" fontId="36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0" fontId="30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/>
    </xf>
    <xf numFmtId="0" fontId="34" fillId="0" borderId="2" xfId="8" applyFont="1" applyFill="1" applyBorder="1" applyAlignment="1">
      <alignment horizontal="center" vertical="center" wrapText="1"/>
    </xf>
    <xf numFmtId="0" fontId="34" fillId="0" borderId="3" xfId="8" applyFont="1" applyFill="1" applyBorder="1" applyAlignment="1">
      <alignment horizontal="center" vertical="center" wrapText="1"/>
    </xf>
    <xf numFmtId="0" fontId="34" fillId="0" borderId="4" xfId="8" applyFont="1" applyFill="1" applyBorder="1" applyAlignment="1">
      <alignment horizontal="center" vertical="center" wrapText="1"/>
    </xf>
    <xf numFmtId="0" fontId="44" fillId="0" borderId="2" xfId="1" applyNumberFormat="1" applyFont="1" applyFill="1" applyBorder="1" applyAlignment="1">
      <alignment horizontal="center" vertical="center" wrapText="1"/>
    </xf>
    <xf numFmtId="0" fontId="44" fillId="0" borderId="3" xfId="1" applyNumberFormat="1" applyFont="1" applyFill="1" applyBorder="1" applyAlignment="1">
      <alignment horizontal="center" vertical="center" wrapText="1"/>
    </xf>
    <xf numFmtId="0" fontId="44" fillId="0" borderId="4" xfId="1" applyNumberFormat="1" applyFont="1" applyFill="1" applyBorder="1" applyAlignment="1">
      <alignment horizontal="center" vertical="center" wrapText="1"/>
    </xf>
  </cellXfs>
  <cellStyles count="10">
    <cellStyle name="Comma" xfId="1" builtinId="3"/>
    <cellStyle name="Normal" xfId="0" builtinId="0"/>
    <cellStyle name="Normal 10" xfId="5" xr:uid="{00000000-0005-0000-0000-000002000000}"/>
    <cellStyle name="Normal 2" xfId="2" xr:uid="{00000000-0005-0000-0000-000003000000}"/>
    <cellStyle name="Normal 3" xfId="6" xr:uid="{00000000-0005-0000-0000-000004000000}"/>
    <cellStyle name="Normal 4" xfId="9" xr:uid="{00000000-0005-0000-0000-000005000000}"/>
    <cellStyle name="Обычный 2" xfId="3" xr:uid="{00000000-0005-0000-0000-000007000000}"/>
    <cellStyle name="Обычный 2 2" xfId="7" xr:uid="{00000000-0005-0000-0000-000008000000}"/>
    <cellStyle name="Обычный 3" xfId="4" xr:uid="{00000000-0005-0000-0000-000009000000}"/>
    <cellStyle name="Обычный 4" xfId="8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topLeftCell="A16" workbookViewId="0">
      <selection activeCell="F21" sqref="F21"/>
    </sheetView>
  </sheetViews>
  <sheetFormatPr defaultColWidth="9.109375" defaultRowHeight="15.6" x14ac:dyDescent="0.3"/>
  <cols>
    <col min="1" max="1" width="9.109375" style="37"/>
    <col min="2" max="2" width="5.88671875" style="38" customWidth="1"/>
    <col min="3" max="3" width="65.109375" style="37" customWidth="1"/>
    <col min="4" max="4" width="27" style="37" customWidth="1"/>
    <col min="5" max="16384" width="9.109375" style="37"/>
  </cols>
  <sheetData>
    <row r="1" spans="2:4" ht="48.6" customHeight="1" x14ac:dyDescent="0.3">
      <c r="C1" s="86" t="s">
        <v>136</v>
      </c>
      <c r="D1" s="86"/>
    </row>
    <row r="2" spans="2:4" ht="42" customHeight="1" x14ac:dyDescent="0.3">
      <c r="B2" s="47" t="s">
        <v>110</v>
      </c>
      <c r="C2" s="47" t="s">
        <v>111</v>
      </c>
      <c r="D2" s="84" t="s">
        <v>137</v>
      </c>
    </row>
    <row r="3" spans="2:4" ht="30.6" customHeight="1" x14ac:dyDescent="0.3">
      <c r="B3" s="41">
        <v>1</v>
      </c>
      <c r="C3" s="42" t="s">
        <v>112</v>
      </c>
      <c r="D3" s="40"/>
    </row>
    <row r="4" spans="2:4" ht="21.6" customHeight="1" x14ac:dyDescent="0.3">
      <c r="B4" s="41">
        <v>2</v>
      </c>
      <c r="C4" s="42" t="s">
        <v>113</v>
      </c>
      <c r="D4" s="43"/>
    </row>
    <row r="5" spans="2:4" ht="23.4" customHeight="1" x14ac:dyDescent="0.3">
      <c r="B5" s="41">
        <v>3</v>
      </c>
      <c r="C5" s="42" t="s">
        <v>114</v>
      </c>
      <c r="D5" s="43"/>
    </row>
    <row r="6" spans="2:4" ht="24.6" customHeight="1" x14ac:dyDescent="0.3">
      <c r="B6" s="41">
        <v>4</v>
      </c>
      <c r="C6" s="42" t="s">
        <v>115</v>
      </c>
      <c r="D6" s="43"/>
    </row>
    <row r="7" spans="2:4" ht="39" customHeight="1" x14ac:dyDescent="0.3">
      <c r="B7" s="41">
        <v>5</v>
      </c>
      <c r="C7" s="42" t="s">
        <v>116</v>
      </c>
      <c r="D7" s="43"/>
    </row>
    <row r="8" spans="2:4" ht="32.25" customHeight="1" x14ac:dyDescent="0.3">
      <c r="B8" s="41">
        <v>6</v>
      </c>
      <c r="C8" s="42" t="s">
        <v>117</v>
      </c>
      <c r="D8" s="43"/>
    </row>
    <row r="9" spans="2:4" ht="30.75" customHeight="1" x14ac:dyDescent="0.3">
      <c r="B9" s="41">
        <v>7</v>
      </c>
      <c r="C9" s="42" t="s">
        <v>118</v>
      </c>
      <c r="D9" s="43"/>
    </row>
    <row r="10" spans="2:4" ht="36.75" customHeight="1" x14ac:dyDescent="0.3">
      <c r="B10" s="41">
        <v>8</v>
      </c>
      <c r="C10" s="42" t="s">
        <v>119</v>
      </c>
      <c r="D10" s="43"/>
    </row>
    <row r="11" spans="2:4" ht="34.799999999999997" x14ac:dyDescent="0.3">
      <c r="B11" s="41">
        <v>9</v>
      </c>
      <c r="C11" s="42" t="s">
        <v>120</v>
      </c>
      <c r="D11" s="43"/>
    </row>
    <row r="12" spans="2:4" ht="34.799999999999997" x14ac:dyDescent="0.3">
      <c r="B12" s="41">
        <v>10</v>
      </c>
      <c r="C12" s="42" t="s">
        <v>121</v>
      </c>
      <c r="D12" s="43"/>
    </row>
    <row r="13" spans="2:4" ht="39" customHeight="1" x14ac:dyDescent="0.3">
      <c r="B13" s="41">
        <v>11</v>
      </c>
      <c r="C13" s="42" t="s">
        <v>122</v>
      </c>
      <c r="D13" s="43"/>
    </row>
    <row r="14" spans="2:4" ht="23.4" customHeight="1" x14ac:dyDescent="0.3">
      <c r="B14" s="41">
        <v>12</v>
      </c>
      <c r="C14" s="42" t="s">
        <v>123</v>
      </c>
      <c r="D14" s="43"/>
    </row>
    <row r="15" spans="2:4" ht="28.8" customHeight="1" x14ac:dyDescent="0.3">
      <c r="B15" s="41">
        <v>13</v>
      </c>
      <c r="C15" s="42" t="s">
        <v>124</v>
      </c>
      <c r="D15" s="43"/>
    </row>
    <row r="16" spans="2:4" ht="29.4" customHeight="1" x14ac:dyDescent="0.3">
      <c r="B16" s="41">
        <v>14</v>
      </c>
      <c r="C16" s="42" t="s">
        <v>125</v>
      </c>
      <c r="D16" s="43"/>
    </row>
    <row r="17" spans="1:4" ht="24" customHeight="1" x14ac:dyDescent="0.3">
      <c r="B17" s="41">
        <v>15</v>
      </c>
      <c r="C17" s="42" t="s">
        <v>126</v>
      </c>
      <c r="D17" s="43"/>
    </row>
    <row r="18" spans="1:4" ht="39.75" customHeight="1" x14ac:dyDescent="0.3">
      <c r="B18" s="44"/>
      <c r="C18" s="45" t="s">
        <v>10</v>
      </c>
      <c r="D18" s="46"/>
    </row>
    <row r="19" spans="1:4" ht="17.399999999999999" x14ac:dyDescent="0.3">
      <c r="C19" s="39"/>
    </row>
    <row r="20" spans="1:4" ht="53.4" customHeight="1" x14ac:dyDescent="0.3">
      <c r="A20" s="85" t="s">
        <v>135</v>
      </c>
      <c r="B20" s="85"/>
      <c r="C20" s="85"/>
      <c r="D20" s="85"/>
    </row>
    <row r="21" spans="1:4" ht="17.399999999999999" x14ac:dyDescent="0.3">
      <c r="C21" s="39"/>
    </row>
    <row r="22" spans="1:4" ht="17.399999999999999" x14ac:dyDescent="0.3">
      <c r="C22" s="39"/>
    </row>
    <row r="23" spans="1:4" ht="17.399999999999999" x14ac:dyDescent="0.3">
      <c r="C23" s="39"/>
    </row>
    <row r="24" spans="1:4" ht="17.399999999999999" x14ac:dyDescent="0.3">
      <c r="C24" s="39"/>
    </row>
    <row r="25" spans="1:4" ht="17.399999999999999" x14ac:dyDescent="0.3">
      <c r="C25" s="39"/>
    </row>
    <row r="26" spans="1:4" ht="17.399999999999999" x14ac:dyDescent="0.3">
      <c r="C26" s="39"/>
    </row>
    <row r="27" spans="1:4" ht="17.399999999999999" x14ac:dyDescent="0.3">
      <c r="C27" s="39"/>
    </row>
    <row r="28" spans="1:4" ht="17.399999999999999" x14ac:dyDescent="0.3">
      <c r="C28" s="39"/>
    </row>
    <row r="29" spans="1:4" ht="17.399999999999999" x14ac:dyDescent="0.3">
      <c r="C29" s="39"/>
    </row>
  </sheetData>
  <mergeCells count="2">
    <mergeCell ref="A20:D20"/>
    <mergeCell ref="C1:D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L37"/>
  <sheetViews>
    <sheetView topLeftCell="A25" workbookViewId="0">
      <selection activeCell="A37" sqref="A37:L37"/>
    </sheetView>
  </sheetViews>
  <sheetFormatPr defaultColWidth="9.109375" defaultRowHeight="14.4" x14ac:dyDescent="0.3"/>
  <cols>
    <col min="1" max="1" width="3.6640625" style="1" customWidth="1"/>
    <col min="2" max="2" width="42.6640625" style="1" customWidth="1"/>
    <col min="3" max="3" width="7.6640625" style="1" customWidth="1"/>
    <col min="4" max="4" width="8.6640625" style="1" customWidth="1"/>
    <col min="5" max="5" width="10.44140625" style="1" bestFit="1" customWidth="1"/>
    <col min="6" max="6" width="7.6640625" style="1" customWidth="1"/>
    <col min="7" max="7" width="9.6640625" style="1" customWidth="1"/>
    <col min="8" max="8" width="7.6640625" style="1" customWidth="1"/>
    <col min="9" max="9" width="9.6640625" style="1" customWidth="1"/>
    <col min="10" max="10" width="7.6640625" style="1" customWidth="1"/>
    <col min="11" max="11" width="9.6640625" style="1" customWidth="1"/>
    <col min="12" max="12" width="10.6640625" style="1" customWidth="1"/>
    <col min="13" max="16384" width="9.109375" style="1"/>
  </cols>
  <sheetData>
    <row r="2" spans="1:12" ht="24" customHeight="1" x14ac:dyDescent="0.3">
      <c r="A2" s="87" t="s">
        <v>134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6.5" customHeight="1" x14ac:dyDescent="0.3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5" spans="1:12" ht="26.25" customHeight="1" x14ac:dyDescent="0.3">
      <c r="A5" s="95" t="s">
        <v>2</v>
      </c>
      <c r="B5" s="95" t="s">
        <v>3</v>
      </c>
      <c r="C5" s="95" t="s">
        <v>4</v>
      </c>
      <c r="D5" s="95" t="s">
        <v>5</v>
      </c>
      <c r="E5" s="95" t="s">
        <v>6</v>
      </c>
      <c r="F5" s="93" t="s">
        <v>7</v>
      </c>
      <c r="G5" s="93"/>
      <c r="H5" s="94" t="s">
        <v>8</v>
      </c>
      <c r="I5" s="94"/>
      <c r="J5" s="94" t="s">
        <v>9</v>
      </c>
      <c r="K5" s="94"/>
      <c r="L5" s="93" t="s">
        <v>10</v>
      </c>
    </row>
    <row r="6" spans="1:12" ht="25.2" x14ac:dyDescent="0.3">
      <c r="A6" s="95"/>
      <c r="B6" s="95"/>
      <c r="C6" s="95"/>
      <c r="D6" s="95"/>
      <c r="E6" s="95"/>
      <c r="F6" s="52" t="s">
        <v>11</v>
      </c>
      <c r="G6" s="53" t="s">
        <v>10</v>
      </c>
      <c r="H6" s="54" t="s">
        <v>11</v>
      </c>
      <c r="I6" s="53" t="s">
        <v>10</v>
      </c>
      <c r="J6" s="54" t="s">
        <v>11</v>
      </c>
      <c r="K6" s="53" t="s">
        <v>10</v>
      </c>
      <c r="L6" s="93"/>
    </row>
    <row r="7" spans="1:12" x14ac:dyDescent="0.3">
      <c r="A7" s="2">
        <v>1</v>
      </c>
      <c r="B7" s="2">
        <v>3</v>
      </c>
      <c r="C7" s="2">
        <v>4</v>
      </c>
      <c r="D7" s="2">
        <v>5</v>
      </c>
      <c r="E7" s="2">
        <v>6</v>
      </c>
      <c r="F7" s="2">
        <v>7</v>
      </c>
      <c r="G7" s="2">
        <v>8</v>
      </c>
      <c r="H7" s="2">
        <v>9</v>
      </c>
      <c r="I7" s="2">
        <v>10</v>
      </c>
      <c r="J7" s="2">
        <v>11</v>
      </c>
      <c r="K7" s="2">
        <v>12</v>
      </c>
      <c r="L7" s="2">
        <v>13</v>
      </c>
    </row>
    <row r="8" spans="1:12" x14ac:dyDescent="0.3">
      <c r="A8" s="2"/>
      <c r="B8" s="55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34.799999999999997" x14ac:dyDescent="0.3">
      <c r="A9" s="2"/>
      <c r="B9" s="56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0" x14ac:dyDescent="0.3">
      <c r="A10" s="75">
        <v>1</v>
      </c>
      <c r="B10" s="3" t="s">
        <v>36</v>
      </c>
      <c r="C10" s="4" t="s">
        <v>13</v>
      </c>
      <c r="D10" s="5"/>
      <c r="E10" s="6">
        <v>132.97</v>
      </c>
      <c r="F10" s="6"/>
      <c r="G10" s="7"/>
      <c r="H10" s="6"/>
      <c r="I10" s="7"/>
      <c r="J10" s="6"/>
      <c r="K10" s="7"/>
      <c r="L10" s="7"/>
    </row>
    <row r="11" spans="1:12" ht="47.4" x14ac:dyDescent="0.3">
      <c r="A11" s="77">
        <v>2</v>
      </c>
      <c r="B11" s="3" t="s">
        <v>86</v>
      </c>
      <c r="C11" s="4" t="s">
        <v>13</v>
      </c>
      <c r="D11" s="5"/>
      <c r="E11" s="6">
        <v>34.299999999999997</v>
      </c>
      <c r="F11" s="6"/>
      <c r="G11" s="7"/>
      <c r="H11" s="6"/>
      <c r="I11" s="7"/>
      <c r="J11" s="6"/>
      <c r="K11" s="7"/>
      <c r="L11" s="7"/>
    </row>
    <row r="12" spans="1:12" ht="30" x14ac:dyDescent="0.3">
      <c r="A12" s="24">
        <v>3</v>
      </c>
      <c r="B12" s="36" t="s">
        <v>18</v>
      </c>
      <c r="C12" s="17" t="s">
        <v>17</v>
      </c>
      <c r="D12" s="17"/>
      <c r="E12" s="6">
        <v>245.99</v>
      </c>
      <c r="F12" s="18"/>
      <c r="G12" s="19"/>
      <c r="H12" s="6"/>
      <c r="I12" s="19"/>
      <c r="J12" s="6"/>
      <c r="K12" s="19"/>
      <c r="L12" s="19"/>
    </row>
    <row r="13" spans="1:12" ht="15" x14ac:dyDescent="0.3">
      <c r="A13" s="15"/>
      <c r="B13" s="17" t="s">
        <v>14</v>
      </c>
      <c r="C13" s="17"/>
      <c r="D13" s="24"/>
      <c r="E13" s="6"/>
      <c r="F13" s="16"/>
      <c r="G13" s="57"/>
      <c r="H13" s="57"/>
      <c r="I13" s="57"/>
      <c r="J13" s="57"/>
      <c r="K13" s="57"/>
      <c r="L13" s="57"/>
    </row>
    <row r="14" spans="1:12" ht="17.399999999999999" x14ac:dyDescent="0.3">
      <c r="A14" s="2"/>
      <c r="B14" s="56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7.399999999999999" x14ac:dyDescent="0.3">
      <c r="A15" s="2"/>
      <c r="B15" s="56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7.399999999999999" x14ac:dyDescent="0.3">
      <c r="A16" s="2"/>
      <c r="B16" s="56" t="s">
        <v>29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45" x14ac:dyDescent="0.3">
      <c r="A17" s="78">
        <v>1</v>
      </c>
      <c r="B17" s="3" t="s">
        <v>27</v>
      </c>
      <c r="C17" s="4" t="s">
        <v>20</v>
      </c>
      <c r="D17" s="5"/>
      <c r="E17" s="6">
        <v>343</v>
      </c>
      <c r="F17" s="6"/>
      <c r="G17" s="7"/>
      <c r="H17" s="6"/>
      <c r="I17" s="7"/>
      <c r="J17" s="6"/>
      <c r="K17" s="7"/>
      <c r="L17" s="7"/>
    </row>
    <row r="18" spans="1:12" ht="45" x14ac:dyDescent="0.3">
      <c r="A18" s="92">
        <v>2</v>
      </c>
      <c r="B18" s="3" t="s">
        <v>21</v>
      </c>
      <c r="C18" s="4" t="s">
        <v>20</v>
      </c>
      <c r="D18" s="5"/>
      <c r="E18" s="6">
        <v>322</v>
      </c>
      <c r="F18" s="6"/>
      <c r="G18" s="7"/>
      <c r="H18" s="6"/>
      <c r="I18" s="7"/>
      <c r="J18" s="6"/>
      <c r="K18" s="7"/>
      <c r="L18" s="7"/>
    </row>
    <row r="19" spans="1:12" ht="18" x14ac:dyDescent="0.3">
      <c r="A19" s="92"/>
      <c r="B19" s="8" t="s">
        <v>19</v>
      </c>
      <c r="C19" s="9" t="s">
        <v>16</v>
      </c>
      <c r="D19" s="10"/>
      <c r="E19" s="11">
        <f>37.9*1.24</f>
        <v>46.995999999999995</v>
      </c>
      <c r="F19" s="12"/>
      <c r="G19" s="13"/>
      <c r="H19" s="13"/>
      <c r="I19" s="13"/>
      <c r="J19" s="13"/>
      <c r="K19" s="13"/>
      <c r="L19" s="13"/>
    </row>
    <row r="20" spans="1:12" ht="30" x14ac:dyDescent="0.3">
      <c r="A20" s="76">
        <v>3</v>
      </c>
      <c r="B20" s="3" t="s">
        <v>28</v>
      </c>
      <c r="C20" s="4" t="s">
        <v>20</v>
      </c>
      <c r="D20" s="5"/>
      <c r="E20" s="6">
        <v>306</v>
      </c>
      <c r="F20" s="6"/>
      <c r="G20" s="7"/>
      <c r="H20" s="6"/>
      <c r="I20" s="7"/>
      <c r="J20" s="6"/>
      <c r="K20" s="7"/>
      <c r="L20" s="7"/>
    </row>
    <row r="21" spans="1:12" ht="30" x14ac:dyDescent="0.3">
      <c r="A21" s="83">
        <v>4</v>
      </c>
      <c r="B21" s="3" t="s">
        <v>35</v>
      </c>
      <c r="C21" s="4" t="s">
        <v>20</v>
      </c>
      <c r="D21" s="5"/>
      <c r="E21" s="6">
        <v>37</v>
      </c>
      <c r="F21" s="6"/>
      <c r="G21" s="7"/>
      <c r="H21" s="6"/>
      <c r="I21" s="7"/>
      <c r="J21" s="6"/>
      <c r="K21" s="7"/>
      <c r="L21" s="7"/>
    </row>
    <row r="22" spans="1:12" ht="25.2" x14ac:dyDescent="0.3">
      <c r="A22" s="89">
        <v>5</v>
      </c>
      <c r="B22" s="58" t="s">
        <v>87</v>
      </c>
      <c r="C22" s="17" t="s">
        <v>15</v>
      </c>
      <c r="D22" s="17"/>
      <c r="E22" s="6">
        <v>90</v>
      </c>
      <c r="F22" s="6"/>
      <c r="G22" s="19"/>
      <c r="H22" s="6"/>
      <c r="I22" s="19"/>
      <c r="J22" s="6"/>
      <c r="K22" s="19"/>
      <c r="L22" s="19"/>
    </row>
    <row r="23" spans="1:12" ht="16.2" x14ac:dyDescent="0.3">
      <c r="A23" s="90"/>
      <c r="B23" s="8" t="s">
        <v>26</v>
      </c>
      <c r="C23" s="9" t="s">
        <v>17</v>
      </c>
      <c r="D23" s="23"/>
      <c r="E23" s="11">
        <v>12</v>
      </c>
      <c r="F23" s="12"/>
      <c r="G23" s="13"/>
      <c r="H23" s="13"/>
      <c r="I23" s="13"/>
      <c r="J23" s="13"/>
      <c r="K23" s="13"/>
      <c r="L23" s="13"/>
    </row>
    <row r="24" spans="1:12" ht="15" x14ac:dyDescent="0.3">
      <c r="A24" s="48"/>
      <c r="B24" s="17" t="s">
        <v>30</v>
      </c>
      <c r="C24" s="17"/>
      <c r="D24" s="24"/>
      <c r="E24" s="6"/>
      <c r="F24" s="16"/>
      <c r="G24" s="57"/>
      <c r="H24" s="57"/>
      <c r="I24" s="57"/>
      <c r="J24" s="57"/>
      <c r="K24" s="57"/>
      <c r="L24" s="57"/>
    </row>
    <row r="25" spans="1:12" ht="15" x14ac:dyDescent="0.3">
      <c r="A25" s="50"/>
      <c r="B25" s="51"/>
      <c r="C25" s="24"/>
      <c r="D25" s="24"/>
      <c r="E25" s="20"/>
      <c r="F25" s="21"/>
      <c r="G25" s="21"/>
      <c r="H25" s="21"/>
      <c r="I25" s="21"/>
      <c r="J25" s="21"/>
      <c r="K25" s="21"/>
      <c r="L25" s="21"/>
    </row>
    <row r="26" spans="1:12" ht="15" x14ac:dyDescent="0.3">
      <c r="A26" s="16"/>
      <c r="B26" s="49" t="s">
        <v>31</v>
      </c>
      <c r="C26" s="24"/>
      <c r="D26" s="24"/>
      <c r="E26" s="22"/>
      <c r="F26" s="16"/>
      <c r="G26" s="59"/>
      <c r="H26" s="59"/>
      <c r="I26" s="59"/>
      <c r="J26" s="59"/>
      <c r="K26" s="59"/>
      <c r="L26" s="59"/>
    </row>
    <row r="27" spans="1:12" ht="15" x14ac:dyDescent="0.3">
      <c r="A27" s="16"/>
      <c r="B27" s="49" t="s">
        <v>22</v>
      </c>
      <c r="C27" s="60" t="s">
        <v>129</v>
      </c>
      <c r="D27" s="60"/>
      <c r="E27" s="22"/>
      <c r="F27" s="16"/>
      <c r="G27" s="59"/>
      <c r="H27" s="61"/>
      <c r="I27" s="61"/>
      <c r="J27" s="61"/>
      <c r="K27" s="61"/>
      <c r="L27" s="62"/>
    </row>
    <row r="28" spans="1:12" ht="15" x14ac:dyDescent="0.3">
      <c r="A28" s="16"/>
      <c r="B28" s="49" t="s">
        <v>10</v>
      </c>
      <c r="C28" s="17"/>
      <c r="D28" s="17"/>
      <c r="E28" s="22"/>
      <c r="F28" s="16"/>
      <c r="G28" s="59"/>
      <c r="H28" s="61"/>
      <c r="I28" s="61"/>
      <c r="J28" s="61"/>
      <c r="K28" s="61"/>
      <c r="L28" s="62"/>
    </row>
    <row r="29" spans="1:12" ht="15" x14ac:dyDescent="0.3">
      <c r="A29" s="16"/>
      <c r="B29" s="49" t="s">
        <v>23</v>
      </c>
      <c r="C29" s="60" t="s">
        <v>129</v>
      </c>
      <c r="D29" s="60"/>
      <c r="E29" s="22"/>
      <c r="F29" s="16"/>
      <c r="G29" s="59"/>
      <c r="H29" s="61"/>
      <c r="I29" s="61"/>
      <c r="J29" s="61"/>
      <c r="K29" s="61"/>
      <c r="L29" s="62"/>
    </row>
    <row r="30" spans="1:12" ht="15" x14ac:dyDescent="0.3">
      <c r="A30" s="16"/>
      <c r="B30" s="49" t="s">
        <v>10</v>
      </c>
      <c r="C30" s="17"/>
      <c r="D30" s="17"/>
      <c r="E30" s="22"/>
      <c r="F30" s="16"/>
      <c r="G30" s="59"/>
      <c r="H30" s="61"/>
      <c r="I30" s="61"/>
      <c r="J30" s="61"/>
      <c r="K30" s="61"/>
      <c r="L30" s="62"/>
    </row>
    <row r="31" spans="1:12" ht="15" x14ac:dyDescent="0.3">
      <c r="A31" s="16"/>
      <c r="B31" s="49" t="s">
        <v>24</v>
      </c>
      <c r="C31" s="60">
        <v>0.03</v>
      </c>
      <c r="D31" s="17"/>
      <c r="E31" s="22"/>
      <c r="F31" s="16"/>
      <c r="G31" s="59"/>
      <c r="H31" s="61"/>
      <c r="I31" s="61"/>
      <c r="J31" s="61"/>
      <c r="K31" s="61"/>
      <c r="L31" s="62"/>
    </row>
    <row r="32" spans="1:12" ht="15" x14ac:dyDescent="0.3">
      <c r="A32" s="16"/>
      <c r="B32" s="49" t="s">
        <v>10</v>
      </c>
      <c r="C32" s="17"/>
      <c r="D32" s="17"/>
      <c r="E32" s="22"/>
      <c r="F32" s="16"/>
      <c r="G32" s="59"/>
      <c r="H32" s="61"/>
      <c r="I32" s="61"/>
      <c r="J32" s="61"/>
      <c r="K32" s="61"/>
      <c r="L32" s="62"/>
    </row>
    <row r="33" spans="1:12" ht="15" x14ac:dyDescent="0.3">
      <c r="A33" s="16"/>
      <c r="B33" s="49" t="s">
        <v>25</v>
      </c>
      <c r="C33" s="60">
        <v>0.18</v>
      </c>
      <c r="D33" s="60"/>
      <c r="E33" s="22"/>
      <c r="F33" s="16"/>
      <c r="G33" s="59"/>
      <c r="H33" s="61"/>
      <c r="I33" s="61"/>
      <c r="J33" s="61"/>
      <c r="K33" s="61"/>
      <c r="L33" s="62"/>
    </row>
    <row r="34" spans="1:12" ht="15" x14ac:dyDescent="0.3">
      <c r="A34" s="16"/>
      <c r="B34" s="49" t="s">
        <v>10</v>
      </c>
      <c r="C34" s="24"/>
      <c r="D34" s="24"/>
      <c r="E34" s="22"/>
      <c r="F34" s="16"/>
      <c r="G34" s="59"/>
      <c r="H34" s="61"/>
      <c r="I34" s="61"/>
      <c r="J34" s="61"/>
      <c r="K34" s="61"/>
      <c r="L34" s="62"/>
    </row>
    <row r="37" spans="1:12" ht="16.2" x14ac:dyDescent="0.4">
      <c r="A37" s="91" t="s">
        <v>135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</sheetData>
  <mergeCells count="14">
    <mergeCell ref="A2:L2"/>
    <mergeCell ref="A3:L3"/>
    <mergeCell ref="A37:L37"/>
    <mergeCell ref="A22:A23"/>
    <mergeCell ref="A18:A19"/>
    <mergeCell ref="F5:G5"/>
    <mergeCell ref="H5:I5"/>
    <mergeCell ref="J5:K5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L46"/>
  <sheetViews>
    <sheetView topLeftCell="A31" workbookViewId="0">
      <selection activeCell="A46" sqref="A46:L46"/>
    </sheetView>
  </sheetViews>
  <sheetFormatPr defaultColWidth="9.109375" defaultRowHeight="14.4" x14ac:dyDescent="0.3"/>
  <cols>
    <col min="1" max="1" width="3.6640625" style="1" customWidth="1"/>
    <col min="2" max="2" width="42.6640625" style="1" customWidth="1"/>
    <col min="3" max="3" width="7.6640625" style="1" customWidth="1"/>
    <col min="4" max="4" width="8.6640625" style="1" customWidth="1"/>
    <col min="5" max="5" width="10.44140625" style="1" bestFit="1" customWidth="1"/>
    <col min="6" max="6" width="7.6640625" style="1" customWidth="1"/>
    <col min="7" max="7" width="9.6640625" style="1" customWidth="1"/>
    <col min="8" max="8" width="7.6640625" style="1" customWidth="1"/>
    <col min="9" max="9" width="9.6640625" style="1" customWidth="1"/>
    <col min="10" max="10" width="7.6640625" style="1" customWidth="1"/>
    <col min="11" max="11" width="9.6640625" style="1" customWidth="1"/>
    <col min="12" max="12" width="10.6640625" style="1" customWidth="1"/>
    <col min="13" max="16384" width="9.109375" style="1"/>
  </cols>
  <sheetData>
    <row r="2" spans="1:12" ht="15" x14ac:dyDescent="0.3">
      <c r="A2" s="87" t="s">
        <v>133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6.5" customHeight="1" x14ac:dyDescent="0.3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x14ac:dyDescent="0.3">
      <c r="K4" s="1" t="s">
        <v>1</v>
      </c>
    </row>
    <row r="5" spans="1:12" ht="26.25" customHeight="1" x14ac:dyDescent="0.3">
      <c r="A5" s="95" t="s">
        <v>2</v>
      </c>
      <c r="B5" s="95" t="s">
        <v>3</v>
      </c>
      <c r="C5" s="95" t="s">
        <v>4</v>
      </c>
      <c r="D5" s="95" t="s">
        <v>5</v>
      </c>
      <c r="E5" s="95" t="s">
        <v>6</v>
      </c>
      <c r="F5" s="93" t="s">
        <v>7</v>
      </c>
      <c r="G5" s="93"/>
      <c r="H5" s="94" t="s">
        <v>8</v>
      </c>
      <c r="I5" s="94"/>
      <c r="J5" s="94" t="s">
        <v>9</v>
      </c>
      <c r="K5" s="94"/>
      <c r="L5" s="93" t="s">
        <v>10</v>
      </c>
    </row>
    <row r="6" spans="1:12" ht="25.2" x14ac:dyDescent="0.3">
      <c r="A6" s="95"/>
      <c r="B6" s="95"/>
      <c r="C6" s="95"/>
      <c r="D6" s="95"/>
      <c r="E6" s="95"/>
      <c r="F6" s="52" t="s">
        <v>11</v>
      </c>
      <c r="G6" s="64" t="s">
        <v>10</v>
      </c>
      <c r="H6" s="65" t="s">
        <v>11</v>
      </c>
      <c r="I6" s="64" t="s">
        <v>10</v>
      </c>
      <c r="J6" s="65" t="s">
        <v>11</v>
      </c>
      <c r="K6" s="64" t="s">
        <v>10</v>
      </c>
      <c r="L6" s="93"/>
    </row>
    <row r="7" spans="1:12" x14ac:dyDescent="0.3">
      <c r="A7" s="2">
        <v>1</v>
      </c>
      <c r="B7" s="2">
        <v>3</v>
      </c>
      <c r="C7" s="2">
        <v>4</v>
      </c>
      <c r="D7" s="2">
        <v>5</v>
      </c>
      <c r="E7" s="2">
        <v>6</v>
      </c>
      <c r="F7" s="2">
        <v>7</v>
      </c>
      <c r="G7" s="2">
        <v>8</v>
      </c>
      <c r="H7" s="2">
        <v>9</v>
      </c>
      <c r="I7" s="2">
        <v>10</v>
      </c>
      <c r="J7" s="2">
        <v>11</v>
      </c>
      <c r="K7" s="2">
        <v>12</v>
      </c>
      <c r="L7" s="2">
        <v>13</v>
      </c>
    </row>
    <row r="8" spans="1:12" x14ac:dyDescent="0.3">
      <c r="A8" s="2"/>
      <c r="B8" s="55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34.799999999999997" x14ac:dyDescent="0.3">
      <c r="A9" s="2"/>
      <c r="B9" s="56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0" x14ac:dyDescent="0.3">
      <c r="A10" s="75">
        <v>1</v>
      </c>
      <c r="B10" s="3" t="s">
        <v>36</v>
      </c>
      <c r="C10" s="4" t="s">
        <v>13</v>
      </c>
      <c r="D10" s="5"/>
      <c r="E10" s="6">
        <v>77.25</v>
      </c>
      <c r="F10" s="6"/>
      <c r="G10" s="7"/>
      <c r="H10" s="6"/>
      <c r="I10" s="7"/>
      <c r="J10" s="6"/>
      <c r="K10" s="7"/>
      <c r="L10" s="7"/>
    </row>
    <row r="11" spans="1:12" ht="19.2" x14ac:dyDescent="0.3">
      <c r="A11" s="77">
        <v>2</v>
      </c>
      <c r="B11" s="3" t="s">
        <v>73</v>
      </c>
      <c r="C11" s="4" t="s">
        <v>13</v>
      </c>
      <c r="D11" s="5"/>
      <c r="E11" s="6">
        <v>0.95</v>
      </c>
      <c r="F11" s="6"/>
      <c r="G11" s="7"/>
      <c r="H11" s="6"/>
      <c r="I11" s="7"/>
      <c r="J11" s="6"/>
      <c r="K11" s="7"/>
      <c r="L11" s="7"/>
    </row>
    <row r="12" spans="1:12" ht="47.4" x14ac:dyDescent="0.3">
      <c r="A12" s="77">
        <v>3</v>
      </c>
      <c r="B12" s="3" t="s">
        <v>88</v>
      </c>
      <c r="C12" s="4" t="s">
        <v>13</v>
      </c>
      <c r="D12" s="5"/>
      <c r="E12" s="6">
        <v>16</v>
      </c>
      <c r="F12" s="6"/>
      <c r="G12" s="7"/>
      <c r="H12" s="6"/>
      <c r="I12" s="7"/>
      <c r="J12" s="6"/>
      <c r="K12" s="7"/>
      <c r="L12" s="7"/>
    </row>
    <row r="13" spans="1:12" ht="25.2" x14ac:dyDescent="0.3">
      <c r="A13" s="76">
        <v>4</v>
      </c>
      <c r="B13" s="58" t="s">
        <v>83</v>
      </c>
      <c r="C13" s="17" t="s">
        <v>39</v>
      </c>
      <c r="D13" s="73"/>
      <c r="E13" s="6">
        <v>1</v>
      </c>
      <c r="F13" s="6"/>
      <c r="G13" s="19"/>
      <c r="H13" s="6"/>
      <c r="I13" s="19"/>
      <c r="J13" s="6"/>
      <c r="K13" s="19"/>
      <c r="L13" s="19"/>
    </row>
    <row r="14" spans="1:12" ht="15" x14ac:dyDescent="0.3">
      <c r="A14" s="76">
        <v>5</v>
      </c>
      <c r="B14" s="58" t="s">
        <v>84</v>
      </c>
      <c r="C14" s="17" t="s">
        <v>39</v>
      </c>
      <c r="D14" s="73"/>
      <c r="E14" s="6">
        <v>1</v>
      </c>
      <c r="F14" s="6"/>
      <c r="G14" s="19"/>
      <c r="H14" s="6"/>
      <c r="I14" s="19"/>
      <c r="J14" s="6"/>
      <c r="K14" s="19"/>
      <c r="L14" s="19"/>
    </row>
    <row r="15" spans="1:12" ht="30" x14ac:dyDescent="0.3">
      <c r="A15" s="73">
        <v>6</v>
      </c>
      <c r="B15" s="36" t="s">
        <v>18</v>
      </c>
      <c r="C15" s="17" t="s">
        <v>17</v>
      </c>
      <c r="D15" s="17"/>
      <c r="E15" s="6">
        <f>E10*1.85+E11*2.4</f>
        <v>145.1925</v>
      </c>
      <c r="F15" s="18"/>
      <c r="G15" s="19"/>
      <c r="H15" s="6"/>
      <c r="I15" s="19"/>
      <c r="J15" s="6"/>
      <c r="K15" s="19"/>
      <c r="L15" s="19"/>
    </row>
    <row r="16" spans="1:12" ht="15" x14ac:dyDescent="0.3">
      <c r="A16" s="15"/>
      <c r="B16" s="17" t="s">
        <v>14</v>
      </c>
      <c r="C16" s="17"/>
      <c r="D16" s="73"/>
      <c r="E16" s="6"/>
      <c r="F16" s="16"/>
      <c r="G16" s="57"/>
      <c r="H16" s="57"/>
      <c r="I16" s="57"/>
      <c r="J16" s="57"/>
      <c r="K16" s="57"/>
      <c r="L16" s="57"/>
    </row>
    <row r="17" spans="1:12" ht="17.399999999999999" x14ac:dyDescent="0.3">
      <c r="A17" s="2"/>
      <c r="B17" s="56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7.399999999999999" x14ac:dyDescent="0.3">
      <c r="A18" s="2"/>
      <c r="B18" s="56" t="s">
        <v>75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30" x14ac:dyDescent="0.3">
      <c r="A19" s="80">
        <v>1</v>
      </c>
      <c r="B19" s="70" t="s">
        <v>40</v>
      </c>
      <c r="C19" s="71" t="s">
        <v>15</v>
      </c>
      <c r="D19" s="25"/>
      <c r="E19" s="27">
        <v>28.5</v>
      </c>
      <c r="F19" s="27"/>
      <c r="G19" s="27"/>
      <c r="H19" s="27"/>
      <c r="I19" s="27"/>
      <c r="J19" s="27"/>
      <c r="K19" s="27"/>
      <c r="L19" s="27"/>
    </row>
    <row r="20" spans="1:12" ht="30" x14ac:dyDescent="0.3">
      <c r="A20" s="78">
        <v>2</v>
      </c>
      <c r="B20" s="3" t="s">
        <v>41</v>
      </c>
      <c r="C20" s="4" t="s">
        <v>20</v>
      </c>
      <c r="D20" s="5"/>
      <c r="E20" s="6">
        <v>22.5</v>
      </c>
      <c r="F20" s="6"/>
      <c r="G20" s="7"/>
      <c r="H20" s="6"/>
      <c r="I20" s="7"/>
      <c r="J20" s="6"/>
      <c r="K20" s="7"/>
      <c r="L20" s="7"/>
    </row>
    <row r="21" spans="1:12" ht="45" x14ac:dyDescent="0.3">
      <c r="A21" s="92">
        <v>3</v>
      </c>
      <c r="B21" s="3" t="s">
        <v>76</v>
      </c>
      <c r="C21" s="4" t="s">
        <v>20</v>
      </c>
      <c r="D21" s="5"/>
      <c r="E21" s="6">
        <v>22.5</v>
      </c>
      <c r="F21" s="6"/>
      <c r="G21" s="7"/>
      <c r="H21" s="6"/>
      <c r="I21" s="7"/>
      <c r="J21" s="6"/>
      <c r="K21" s="7"/>
      <c r="L21" s="7"/>
    </row>
    <row r="22" spans="1:12" ht="18" x14ac:dyDescent="0.3">
      <c r="A22" s="92"/>
      <c r="B22" s="8" t="s">
        <v>19</v>
      </c>
      <c r="C22" s="9" t="s">
        <v>16</v>
      </c>
      <c r="D22" s="10"/>
      <c r="E22" s="11">
        <f>2.23*1.24</f>
        <v>2.7652000000000001</v>
      </c>
      <c r="F22" s="12"/>
      <c r="G22" s="13"/>
      <c r="H22" s="13"/>
      <c r="I22" s="13"/>
      <c r="J22" s="13"/>
      <c r="K22" s="13"/>
      <c r="L22" s="13"/>
    </row>
    <row r="23" spans="1:12" ht="30" x14ac:dyDescent="0.3">
      <c r="A23" s="76">
        <v>4</v>
      </c>
      <c r="B23" s="3" t="s">
        <v>70</v>
      </c>
      <c r="C23" s="4" t="s">
        <v>20</v>
      </c>
      <c r="D23" s="5"/>
      <c r="E23" s="6">
        <v>22.5</v>
      </c>
      <c r="F23" s="6"/>
      <c r="G23" s="7"/>
      <c r="H23" s="6"/>
      <c r="I23" s="7"/>
      <c r="J23" s="6"/>
      <c r="K23" s="7"/>
      <c r="L23" s="7"/>
    </row>
    <row r="24" spans="1:12" ht="15" x14ac:dyDescent="0.3">
      <c r="A24" s="66"/>
      <c r="B24" s="17" t="s">
        <v>30</v>
      </c>
      <c r="C24" s="17"/>
      <c r="D24" s="73"/>
      <c r="E24" s="6"/>
      <c r="F24" s="16"/>
      <c r="G24" s="57"/>
      <c r="H24" s="57"/>
      <c r="I24" s="57"/>
      <c r="J24" s="57"/>
      <c r="K24" s="57"/>
      <c r="L24" s="57"/>
    </row>
    <row r="25" spans="1:12" ht="17.399999999999999" x14ac:dyDescent="0.3">
      <c r="A25" s="2"/>
      <c r="B25" s="56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7.399999999999999" x14ac:dyDescent="0.3">
      <c r="A26" s="2"/>
      <c r="B26" s="56" t="s">
        <v>77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45" x14ac:dyDescent="0.3">
      <c r="A27" s="78">
        <v>1</v>
      </c>
      <c r="B27" s="3" t="s">
        <v>27</v>
      </c>
      <c r="C27" s="4" t="s">
        <v>20</v>
      </c>
      <c r="D27" s="5"/>
      <c r="E27" s="6">
        <v>160</v>
      </c>
      <c r="F27" s="6"/>
      <c r="G27" s="7"/>
      <c r="H27" s="6"/>
      <c r="I27" s="7"/>
      <c r="J27" s="6"/>
      <c r="K27" s="7"/>
      <c r="L27" s="7"/>
    </row>
    <row r="28" spans="1:12" ht="45" x14ac:dyDescent="0.3">
      <c r="A28" s="92">
        <v>2</v>
      </c>
      <c r="B28" s="3" t="s">
        <v>21</v>
      </c>
      <c r="C28" s="4" t="s">
        <v>20</v>
      </c>
      <c r="D28" s="5"/>
      <c r="E28" s="6">
        <v>160</v>
      </c>
      <c r="F28" s="6"/>
      <c r="G28" s="7"/>
      <c r="H28" s="6"/>
      <c r="I28" s="7"/>
      <c r="J28" s="6"/>
      <c r="K28" s="7"/>
      <c r="L28" s="7"/>
    </row>
    <row r="29" spans="1:12" ht="18" x14ac:dyDescent="0.3">
      <c r="A29" s="92"/>
      <c r="B29" s="8" t="s">
        <v>19</v>
      </c>
      <c r="C29" s="9" t="s">
        <v>16</v>
      </c>
      <c r="D29" s="10"/>
      <c r="E29" s="11">
        <f>15.96*1.24</f>
        <v>19.790400000000002</v>
      </c>
      <c r="F29" s="12"/>
      <c r="G29" s="13"/>
      <c r="H29" s="13"/>
      <c r="I29" s="13"/>
      <c r="J29" s="13"/>
      <c r="K29" s="13"/>
      <c r="L29" s="13"/>
    </row>
    <row r="30" spans="1:12" ht="30" x14ac:dyDescent="0.3">
      <c r="A30" s="76">
        <v>3</v>
      </c>
      <c r="B30" s="3" t="s">
        <v>70</v>
      </c>
      <c r="C30" s="4" t="s">
        <v>20</v>
      </c>
      <c r="D30" s="5"/>
      <c r="E30" s="6">
        <v>160</v>
      </c>
      <c r="F30" s="6"/>
      <c r="G30" s="7"/>
      <c r="H30" s="6"/>
      <c r="I30" s="7"/>
      <c r="J30" s="6"/>
      <c r="K30" s="7"/>
      <c r="L30" s="7"/>
    </row>
    <row r="31" spans="1:12" ht="25.2" x14ac:dyDescent="0.3">
      <c r="A31" s="89">
        <v>4</v>
      </c>
      <c r="B31" s="58" t="s">
        <v>89</v>
      </c>
      <c r="C31" s="17" t="s">
        <v>15</v>
      </c>
      <c r="D31" s="17"/>
      <c r="E31" s="6">
        <v>37</v>
      </c>
      <c r="F31" s="6"/>
      <c r="G31" s="19"/>
      <c r="H31" s="6"/>
      <c r="I31" s="19"/>
      <c r="J31" s="6"/>
      <c r="K31" s="19"/>
      <c r="L31" s="19"/>
    </row>
    <row r="32" spans="1:12" ht="16.2" x14ac:dyDescent="0.3">
      <c r="A32" s="90"/>
      <c r="B32" s="8" t="s">
        <v>26</v>
      </c>
      <c r="C32" s="9" t="s">
        <v>17</v>
      </c>
      <c r="D32" s="23"/>
      <c r="E32" s="11">
        <v>0.05</v>
      </c>
      <c r="F32" s="12"/>
      <c r="G32" s="13"/>
      <c r="H32" s="13"/>
      <c r="I32" s="13"/>
      <c r="J32" s="13"/>
      <c r="K32" s="13"/>
      <c r="L32" s="13"/>
    </row>
    <row r="33" spans="1:12" ht="15" x14ac:dyDescent="0.3">
      <c r="A33" s="66"/>
      <c r="B33" s="17" t="s">
        <v>79</v>
      </c>
      <c r="C33" s="17"/>
      <c r="D33" s="73"/>
      <c r="E33" s="6"/>
      <c r="F33" s="16"/>
      <c r="G33" s="57"/>
      <c r="H33" s="57"/>
      <c r="I33" s="57"/>
      <c r="J33" s="57"/>
      <c r="K33" s="57"/>
      <c r="L33" s="57"/>
    </row>
    <row r="34" spans="1:12" ht="15" x14ac:dyDescent="0.3">
      <c r="A34" s="63"/>
      <c r="B34" s="68"/>
      <c r="C34" s="73"/>
      <c r="D34" s="73"/>
      <c r="E34" s="20"/>
      <c r="F34" s="21"/>
      <c r="G34" s="21"/>
      <c r="H34" s="21"/>
      <c r="I34" s="21"/>
      <c r="J34" s="21"/>
      <c r="K34" s="21"/>
      <c r="L34" s="21"/>
    </row>
    <row r="35" spans="1:12" ht="15" x14ac:dyDescent="0.3">
      <c r="A35" s="16"/>
      <c r="B35" s="67" t="s">
        <v>80</v>
      </c>
      <c r="C35" s="73"/>
      <c r="D35" s="73"/>
      <c r="E35" s="22"/>
      <c r="F35" s="16"/>
      <c r="G35" s="59"/>
      <c r="H35" s="59"/>
      <c r="I35" s="59"/>
      <c r="J35" s="59"/>
      <c r="K35" s="59"/>
      <c r="L35" s="59"/>
    </row>
    <row r="36" spans="1:12" ht="15" x14ac:dyDescent="0.3">
      <c r="A36" s="16"/>
      <c r="B36" s="67" t="s">
        <v>22</v>
      </c>
      <c r="C36" s="60" t="s">
        <v>129</v>
      </c>
      <c r="D36" s="60"/>
      <c r="E36" s="22"/>
      <c r="F36" s="16"/>
      <c r="G36" s="59"/>
      <c r="H36" s="61"/>
      <c r="I36" s="61"/>
      <c r="J36" s="61"/>
      <c r="K36" s="61"/>
      <c r="L36" s="62"/>
    </row>
    <row r="37" spans="1:12" ht="15" x14ac:dyDescent="0.3">
      <c r="A37" s="16"/>
      <c r="B37" s="67" t="s">
        <v>10</v>
      </c>
      <c r="C37" s="17"/>
      <c r="D37" s="17"/>
      <c r="E37" s="22"/>
      <c r="F37" s="16"/>
      <c r="G37" s="59"/>
      <c r="H37" s="61"/>
      <c r="I37" s="61"/>
      <c r="J37" s="61"/>
      <c r="K37" s="61"/>
      <c r="L37" s="62"/>
    </row>
    <row r="38" spans="1:12" ht="15" x14ac:dyDescent="0.3">
      <c r="A38" s="16"/>
      <c r="B38" s="67" t="s">
        <v>23</v>
      </c>
      <c r="C38" s="60" t="s">
        <v>129</v>
      </c>
      <c r="D38" s="60"/>
      <c r="E38" s="22"/>
      <c r="F38" s="16"/>
      <c r="G38" s="59"/>
      <c r="H38" s="61"/>
      <c r="I38" s="61"/>
      <c r="J38" s="61"/>
      <c r="K38" s="61"/>
      <c r="L38" s="62"/>
    </row>
    <row r="39" spans="1:12" ht="15" x14ac:dyDescent="0.3">
      <c r="A39" s="16"/>
      <c r="B39" s="67" t="s">
        <v>10</v>
      </c>
      <c r="C39" s="17"/>
      <c r="D39" s="17"/>
      <c r="E39" s="22"/>
      <c r="F39" s="16"/>
      <c r="G39" s="59"/>
      <c r="H39" s="61"/>
      <c r="I39" s="61"/>
      <c r="J39" s="61"/>
      <c r="K39" s="61"/>
      <c r="L39" s="62"/>
    </row>
    <row r="40" spans="1:12" ht="15" x14ac:dyDescent="0.3">
      <c r="A40" s="16"/>
      <c r="B40" s="67" t="s">
        <v>24</v>
      </c>
      <c r="C40" s="60">
        <v>0.03</v>
      </c>
      <c r="D40" s="17"/>
      <c r="E40" s="22"/>
      <c r="F40" s="16"/>
      <c r="G40" s="59"/>
      <c r="H40" s="61"/>
      <c r="I40" s="61"/>
      <c r="J40" s="61"/>
      <c r="K40" s="61"/>
      <c r="L40" s="62"/>
    </row>
    <row r="41" spans="1:12" ht="15" x14ac:dyDescent="0.3">
      <c r="A41" s="16"/>
      <c r="B41" s="67" t="s">
        <v>10</v>
      </c>
      <c r="C41" s="17"/>
      <c r="D41" s="17"/>
      <c r="E41" s="22"/>
      <c r="F41" s="16"/>
      <c r="G41" s="59"/>
      <c r="H41" s="61"/>
      <c r="I41" s="61"/>
      <c r="J41" s="61"/>
      <c r="K41" s="61"/>
      <c r="L41" s="62"/>
    </row>
    <row r="42" spans="1:12" ht="15" x14ac:dyDescent="0.3">
      <c r="A42" s="16"/>
      <c r="B42" s="67" t="s">
        <v>25</v>
      </c>
      <c r="C42" s="60">
        <v>0.18</v>
      </c>
      <c r="D42" s="60"/>
      <c r="E42" s="22"/>
      <c r="F42" s="16"/>
      <c r="G42" s="59"/>
      <c r="H42" s="61"/>
      <c r="I42" s="61"/>
      <c r="J42" s="61"/>
      <c r="K42" s="61"/>
      <c r="L42" s="62"/>
    </row>
    <row r="43" spans="1:12" ht="15" x14ac:dyDescent="0.3">
      <c r="A43" s="16"/>
      <c r="B43" s="67" t="s">
        <v>10</v>
      </c>
      <c r="C43" s="73"/>
      <c r="D43" s="73"/>
      <c r="E43" s="22"/>
      <c r="F43" s="16"/>
      <c r="G43" s="59"/>
      <c r="H43" s="61"/>
      <c r="I43" s="61"/>
      <c r="J43" s="61"/>
      <c r="K43" s="61"/>
      <c r="L43" s="62"/>
    </row>
    <row r="46" spans="1:12" ht="16.2" x14ac:dyDescent="0.4">
      <c r="A46" s="91" t="s">
        <v>135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</sheetData>
  <mergeCells count="15">
    <mergeCell ref="A2:L2"/>
    <mergeCell ref="A3:L3"/>
    <mergeCell ref="A46:L46"/>
    <mergeCell ref="A28:A29"/>
    <mergeCell ref="A31:A32"/>
    <mergeCell ref="A21:A22"/>
    <mergeCell ref="F5:G5"/>
    <mergeCell ref="H5:I5"/>
    <mergeCell ref="J5:K5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L39"/>
  <sheetViews>
    <sheetView topLeftCell="A34" workbookViewId="0">
      <selection activeCell="A39" sqref="A39:L39"/>
    </sheetView>
  </sheetViews>
  <sheetFormatPr defaultColWidth="9.109375" defaultRowHeight="14.4" x14ac:dyDescent="0.3"/>
  <cols>
    <col min="1" max="1" width="3.6640625" style="1" customWidth="1"/>
    <col min="2" max="2" width="42.6640625" style="1" customWidth="1"/>
    <col min="3" max="3" width="7.6640625" style="1" customWidth="1"/>
    <col min="4" max="4" width="8.6640625" style="1" customWidth="1"/>
    <col min="5" max="5" width="10.44140625" style="1" bestFit="1" customWidth="1"/>
    <col min="6" max="6" width="7.6640625" style="1" customWidth="1"/>
    <col min="7" max="7" width="9.6640625" style="1" customWidth="1"/>
    <col min="8" max="8" width="7.6640625" style="1" customWidth="1"/>
    <col min="9" max="9" width="9.6640625" style="1" customWidth="1"/>
    <col min="10" max="10" width="7.6640625" style="1" customWidth="1"/>
    <col min="11" max="11" width="9.6640625" style="1" customWidth="1"/>
    <col min="12" max="12" width="10.6640625" style="1" customWidth="1"/>
    <col min="13" max="16384" width="9.109375" style="1"/>
  </cols>
  <sheetData>
    <row r="2" spans="1:12" ht="15" customHeight="1" x14ac:dyDescent="0.3">
      <c r="A2" s="87" t="s">
        <v>90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6.5" customHeight="1" x14ac:dyDescent="0.3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5" spans="1:12" ht="26.25" customHeight="1" x14ac:dyDescent="0.3">
      <c r="A5" s="95" t="s">
        <v>2</v>
      </c>
      <c r="B5" s="95" t="s">
        <v>3</v>
      </c>
      <c r="C5" s="95" t="s">
        <v>4</v>
      </c>
      <c r="D5" s="95" t="s">
        <v>5</v>
      </c>
      <c r="E5" s="95" t="s">
        <v>6</v>
      </c>
      <c r="F5" s="93" t="s">
        <v>7</v>
      </c>
      <c r="G5" s="93"/>
      <c r="H5" s="94" t="s">
        <v>8</v>
      </c>
      <c r="I5" s="94"/>
      <c r="J5" s="94" t="s">
        <v>9</v>
      </c>
      <c r="K5" s="94"/>
      <c r="L5" s="93" t="s">
        <v>10</v>
      </c>
    </row>
    <row r="6" spans="1:12" ht="25.2" x14ac:dyDescent="0.3">
      <c r="A6" s="95"/>
      <c r="B6" s="95"/>
      <c r="C6" s="95"/>
      <c r="D6" s="95"/>
      <c r="E6" s="95"/>
      <c r="F6" s="52" t="s">
        <v>11</v>
      </c>
      <c r="G6" s="64" t="s">
        <v>10</v>
      </c>
      <c r="H6" s="65" t="s">
        <v>11</v>
      </c>
      <c r="I6" s="64" t="s">
        <v>10</v>
      </c>
      <c r="J6" s="65" t="s">
        <v>11</v>
      </c>
      <c r="K6" s="64" t="s">
        <v>10</v>
      </c>
      <c r="L6" s="93"/>
    </row>
    <row r="7" spans="1:12" x14ac:dyDescent="0.3">
      <c r="A7" s="2">
        <v>1</v>
      </c>
      <c r="B7" s="2">
        <v>3</v>
      </c>
      <c r="C7" s="2">
        <v>4</v>
      </c>
      <c r="D7" s="2">
        <v>5</v>
      </c>
      <c r="E7" s="2">
        <v>6</v>
      </c>
      <c r="F7" s="2">
        <v>7</v>
      </c>
      <c r="G7" s="2">
        <v>8</v>
      </c>
      <c r="H7" s="2">
        <v>9</v>
      </c>
      <c r="I7" s="2">
        <v>10</v>
      </c>
      <c r="J7" s="2">
        <v>11</v>
      </c>
      <c r="K7" s="2">
        <v>12</v>
      </c>
      <c r="L7" s="2">
        <v>13</v>
      </c>
    </row>
    <row r="8" spans="1:12" x14ac:dyDescent="0.3">
      <c r="A8" s="2"/>
      <c r="B8" s="55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34.799999999999997" x14ac:dyDescent="0.3">
      <c r="A9" s="2"/>
      <c r="B9" s="56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0" x14ac:dyDescent="0.3">
      <c r="A10" s="75">
        <v>1</v>
      </c>
      <c r="B10" s="3" t="s">
        <v>91</v>
      </c>
      <c r="C10" s="4" t="s">
        <v>13</v>
      </c>
      <c r="D10" s="5"/>
      <c r="E10" s="6">
        <v>86.99</v>
      </c>
      <c r="F10" s="6"/>
      <c r="G10" s="7"/>
      <c r="H10" s="6"/>
      <c r="I10" s="7"/>
      <c r="J10" s="6"/>
      <c r="K10" s="7"/>
      <c r="L10" s="7"/>
    </row>
    <row r="11" spans="1:12" ht="47.4" x14ac:dyDescent="0.3">
      <c r="A11" s="77">
        <v>2</v>
      </c>
      <c r="B11" s="3" t="s">
        <v>92</v>
      </c>
      <c r="C11" s="4" t="s">
        <v>13</v>
      </c>
      <c r="D11" s="5"/>
      <c r="E11" s="6">
        <v>27.3</v>
      </c>
      <c r="F11" s="6"/>
      <c r="G11" s="7"/>
      <c r="H11" s="6"/>
      <c r="I11" s="7"/>
      <c r="J11" s="6"/>
      <c r="K11" s="7"/>
      <c r="L11" s="7"/>
    </row>
    <row r="12" spans="1:12" ht="25.2" x14ac:dyDescent="0.3">
      <c r="A12" s="76">
        <v>3</v>
      </c>
      <c r="B12" s="58" t="s">
        <v>93</v>
      </c>
      <c r="C12" s="17" t="s">
        <v>39</v>
      </c>
      <c r="D12" s="73"/>
      <c r="E12" s="6">
        <v>2</v>
      </c>
      <c r="F12" s="6"/>
      <c r="G12" s="19"/>
      <c r="H12" s="6"/>
      <c r="I12" s="19"/>
      <c r="J12" s="6"/>
      <c r="K12" s="19"/>
      <c r="L12" s="19"/>
    </row>
    <row r="13" spans="1:12" ht="15" x14ac:dyDescent="0.3">
      <c r="A13" s="76">
        <v>4</v>
      </c>
      <c r="B13" s="58" t="s">
        <v>94</v>
      </c>
      <c r="C13" s="17" t="s">
        <v>39</v>
      </c>
      <c r="D13" s="73"/>
      <c r="E13" s="6">
        <v>2</v>
      </c>
      <c r="F13" s="6"/>
      <c r="G13" s="19"/>
      <c r="H13" s="6"/>
      <c r="I13" s="19"/>
      <c r="J13" s="6"/>
      <c r="K13" s="19"/>
      <c r="L13" s="19"/>
    </row>
    <row r="14" spans="1:12" ht="30" x14ac:dyDescent="0.3">
      <c r="A14" s="17">
        <v>5</v>
      </c>
      <c r="B14" s="36" t="s">
        <v>18</v>
      </c>
      <c r="C14" s="17" t="s">
        <v>17</v>
      </c>
      <c r="D14" s="17"/>
      <c r="E14" s="6">
        <v>160.93</v>
      </c>
      <c r="F14" s="18"/>
      <c r="G14" s="19"/>
      <c r="H14" s="6"/>
      <c r="I14" s="19"/>
      <c r="J14" s="6"/>
      <c r="K14" s="19"/>
      <c r="L14" s="19"/>
    </row>
    <row r="15" spans="1:12" ht="15" x14ac:dyDescent="0.3">
      <c r="A15" s="15"/>
      <c r="B15" s="17" t="s">
        <v>14</v>
      </c>
      <c r="C15" s="17"/>
      <c r="D15" s="73"/>
      <c r="E15" s="6"/>
      <c r="F15" s="16"/>
      <c r="G15" s="57"/>
      <c r="H15" s="57"/>
      <c r="I15" s="57"/>
      <c r="J15" s="57"/>
      <c r="K15" s="57"/>
      <c r="L15" s="57"/>
    </row>
    <row r="16" spans="1:12" ht="17.399999999999999" x14ac:dyDescent="0.3">
      <c r="A16" s="2"/>
      <c r="B16" s="56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7.399999999999999" x14ac:dyDescent="0.3">
      <c r="A17" s="2"/>
      <c r="B17" s="56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34.799999999999997" x14ac:dyDescent="0.3">
      <c r="A18" s="2"/>
      <c r="B18" s="56" t="s">
        <v>44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45" x14ac:dyDescent="0.3">
      <c r="A19" s="78">
        <v>1</v>
      </c>
      <c r="B19" s="3" t="s">
        <v>27</v>
      </c>
      <c r="C19" s="4" t="s">
        <v>20</v>
      </c>
      <c r="D19" s="5"/>
      <c r="E19" s="6">
        <v>273</v>
      </c>
      <c r="F19" s="6"/>
      <c r="G19" s="7"/>
      <c r="H19" s="6"/>
      <c r="I19" s="7"/>
      <c r="J19" s="6"/>
      <c r="K19" s="7"/>
      <c r="L19" s="7"/>
    </row>
    <row r="20" spans="1:12" ht="45" x14ac:dyDescent="0.3">
      <c r="A20" s="92">
        <v>2</v>
      </c>
      <c r="B20" s="3" t="s">
        <v>45</v>
      </c>
      <c r="C20" s="4" t="s">
        <v>20</v>
      </c>
      <c r="D20" s="5"/>
      <c r="E20" s="6">
        <v>243</v>
      </c>
      <c r="F20" s="6"/>
      <c r="G20" s="7"/>
      <c r="H20" s="6"/>
      <c r="I20" s="7"/>
      <c r="J20" s="6"/>
      <c r="K20" s="7"/>
      <c r="L20" s="7"/>
    </row>
    <row r="21" spans="1:12" ht="18" x14ac:dyDescent="0.3">
      <c r="A21" s="92"/>
      <c r="B21" s="8" t="s">
        <v>19</v>
      </c>
      <c r="C21" s="9" t="s">
        <v>16</v>
      </c>
      <c r="D21" s="10"/>
      <c r="E21" s="11">
        <f>19.36*1.24</f>
        <v>24.006399999999999</v>
      </c>
      <c r="F21" s="12"/>
      <c r="G21" s="13"/>
      <c r="H21" s="13"/>
      <c r="I21" s="13"/>
      <c r="J21" s="13"/>
      <c r="K21" s="13"/>
      <c r="L21" s="13"/>
    </row>
    <row r="22" spans="1:12" ht="30" x14ac:dyDescent="0.3">
      <c r="A22" s="78">
        <v>3</v>
      </c>
      <c r="B22" s="3" t="s">
        <v>46</v>
      </c>
      <c r="C22" s="4" t="s">
        <v>20</v>
      </c>
      <c r="D22" s="5"/>
      <c r="E22" s="6">
        <v>220</v>
      </c>
      <c r="F22" s="6"/>
      <c r="G22" s="7"/>
      <c r="H22" s="6"/>
      <c r="I22" s="7"/>
      <c r="J22" s="6"/>
      <c r="K22" s="7"/>
      <c r="L22" s="7"/>
    </row>
    <row r="23" spans="1:12" ht="30" x14ac:dyDescent="0.3">
      <c r="A23" s="96">
        <v>4</v>
      </c>
      <c r="B23" s="3" t="s">
        <v>48</v>
      </c>
      <c r="C23" s="4" t="s">
        <v>49</v>
      </c>
      <c r="D23" s="5"/>
      <c r="E23" s="6">
        <v>220</v>
      </c>
      <c r="F23" s="6"/>
      <c r="G23" s="7"/>
      <c r="H23" s="6"/>
      <c r="I23" s="7"/>
      <c r="J23" s="6"/>
      <c r="K23" s="7"/>
      <c r="L23" s="7"/>
    </row>
    <row r="24" spans="1:12" ht="19.2" x14ac:dyDescent="0.3">
      <c r="A24" s="96"/>
      <c r="B24" s="8" t="s">
        <v>47</v>
      </c>
      <c r="C24" s="9" t="s">
        <v>51</v>
      </c>
      <c r="D24" s="10"/>
      <c r="E24" s="11">
        <v>0.95</v>
      </c>
      <c r="F24" s="12"/>
      <c r="G24" s="13"/>
      <c r="H24" s="13"/>
      <c r="I24" s="13"/>
      <c r="J24" s="13"/>
      <c r="K24" s="13"/>
      <c r="L24" s="13"/>
    </row>
    <row r="25" spans="1:12" ht="30" x14ac:dyDescent="0.3">
      <c r="A25" s="78">
        <v>5</v>
      </c>
      <c r="B25" s="3" t="s">
        <v>38</v>
      </c>
      <c r="C25" s="4" t="s">
        <v>20</v>
      </c>
      <c r="D25" s="5"/>
      <c r="E25" s="6">
        <v>53</v>
      </c>
      <c r="F25" s="6"/>
      <c r="G25" s="7"/>
      <c r="H25" s="6"/>
      <c r="I25" s="7"/>
      <c r="J25" s="6"/>
      <c r="K25" s="7"/>
      <c r="L25" s="7"/>
    </row>
    <row r="26" spans="1:12" ht="15" x14ac:dyDescent="0.3">
      <c r="A26" s="66"/>
      <c r="B26" s="17" t="s">
        <v>30</v>
      </c>
      <c r="C26" s="17"/>
      <c r="D26" s="73"/>
      <c r="E26" s="6"/>
      <c r="F26" s="16"/>
      <c r="G26" s="57"/>
      <c r="H26" s="57"/>
      <c r="I26" s="57"/>
      <c r="J26" s="57"/>
      <c r="K26" s="57"/>
      <c r="L26" s="57"/>
    </row>
    <row r="27" spans="1:12" ht="15" x14ac:dyDescent="0.3">
      <c r="A27" s="63"/>
      <c r="B27" s="68"/>
      <c r="C27" s="73"/>
      <c r="D27" s="73"/>
      <c r="E27" s="20"/>
      <c r="F27" s="21"/>
      <c r="G27" s="21"/>
      <c r="H27" s="21"/>
      <c r="I27" s="21"/>
      <c r="J27" s="21"/>
      <c r="K27" s="21"/>
      <c r="L27" s="21"/>
    </row>
    <row r="28" spans="1:12" ht="15" x14ac:dyDescent="0.3">
      <c r="A28" s="16"/>
      <c r="B28" s="67" t="s">
        <v>31</v>
      </c>
      <c r="C28" s="73"/>
      <c r="D28" s="73"/>
      <c r="E28" s="22"/>
      <c r="F28" s="16"/>
      <c r="G28" s="59"/>
      <c r="H28" s="59"/>
      <c r="I28" s="59"/>
      <c r="J28" s="59"/>
      <c r="K28" s="59"/>
      <c r="L28" s="59"/>
    </row>
    <row r="29" spans="1:12" ht="15" x14ac:dyDescent="0.3">
      <c r="A29" s="16"/>
      <c r="B29" s="67" t="s">
        <v>22</v>
      </c>
      <c r="C29" s="60" t="s">
        <v>129</v>
      </c>
      <c r="D29" s="60"/>
      <c r="E29" s="22"/>
      <c r="F29" s="16"/>
      <c r="G29" s="59"/>
      <c r="H29" s="61"/>
      <c r="I29" s="61"/>
      <c r="J29" s="61"/>
      <c r="K29" s="61"/>
      <c r="L29" s="62"/>
    </row>
    <row r="30" spans="1:12" ht="15" x14ac:dyDescent="0.3">
      <c r="A30" s="16"/>
      <c r="B30" s="67" t="s">
        <v>10</v>
      </c>
      <c r="C30" s="17"/>
      <c r="D30" s="17"/>
      <c r="E30" s="22"/>
      <c r="F30" s="16"/>
      <c r="G30" s="59"/>
      <c r="H30" s="61"/>
      <c r="I30" s="61"/>
      <c r="J30" s="61"/>
      <c r="K30" s="61"/>
      <c r="L30" s="62"/>
    </row>
    <row r="31" spans="1:12" ht="15" x14ac:dyDescent="0.3">
      <c r="A31" s="16"/>
      <c r="B31" s="67" t="s">
        <v>23</v>
      </c>
      <c r="C31" s="60" t="s">
        <v>129</v>
      </c>
      <c r="D31" s="60"/>
      <c r="E31" s="22"/>
      <c r="F31" s="16"/>
      <c r="G31" s="59"/>
      <c r="H31" s="61"/>
      <c r="I31" s="61"/>
      <c r="J31" s="61"/>
      <c r="K31" s="61"/>
      <c r="L31" s="62"/>
    </row>
    <row r="32" spans="1:12" ht="15" x14ac:dyDescent="0.3">
      <c r="A32" s="16"/>
      <c r="B32" s="67" t="s">
        <v>10</v>
      </c>
      <c r="C32" s="17"/>
      <c r="D32" s="17"/>
      <c r="E32" s="22"/>
      <c r="F32" s="16"/>
      <c r="G32" s="59"/>
      <c r="H32" s="61"/>
      <c r="I32" s="61"/>
      <c r="J32" s="61"/>
      <c r="K32" s="61"/>
      <c r="L32" s="62"/>
    </row>
    <row r="33" spans="1:12" ht="15" x14ac:dyDescent="0.3">
      <c r="A33" s="16"/>
      <c r="B33" s="67" t="s">
        <v>24</v>
      </c>
      <c r="C33" s="60">
        <v>0.03</v>
      </c>
      <c r="D33" s="17"/>
      <c r="E33" s="22"/>
      <c r="F33" s="16"/>
      <c r="G33" s="59"/>
      <c r="H33" s="61"/>
      <c r="I33" s="61"/>
      <c r="J33" s="61"/>
      <c r="K33" s="61"/>
      <c r="L33" s="62"/>
    </row>
    <row r="34" spans="1:12" ht="15" x14ac:dyDescent="0.3">
      <c r="A34" s="16"/>
      <c r="B34" s="67" t="s">
        <v>10</v>
      </c>
      <c r="C34" s="17"/>
      <c r="D34" s="17"/>
      <c r="E34" s="22"/>
      <c r="F34" s="16"/>
      <c r="G34" s="59"/>
      <c r="H34" s="61"/>
      <c r="I34" s="61"/>
      <c r="J34" s="61"/>
      <c r="K34" s="61"/>
      <c r="L34" s="62"/>
    </row>
    <row r="35" spans="1:12" ht="15" x14ac:dyDescent="0.3">
      <c r="A35" s="16"/>
      <c r="B35" s="67" t="s">
        <v>25</v>
      </c>
      <c r="C35" s="60">
        <v>0.18</v>
      </c>
      <c r="D35" s="60"/>
      <c r="E35" s="22"/>
      <c r="F35" s="16"/>
      <c r="G35" s="59"/>
      <c r="H35" s="61"/>
      <c r="I35" s="61"/>
      <c r="J35" s="61"/>
      <c r="K35" s="61"/>
      <c r="L35" s="62"/>
    </row>
    <row r="36" spans="1:12" ht="15" x14ac:dyDescent="0.3">
      <c r="A36" s="16"/>
      <c r="B36" s="67" t="s">
        <v>10</v>
      </c>
      <c r="C36" s="73"/>
      <c r="D36" s="73"/>
      <c r="E36" s="22"/>
      <c r="F36" s="16"/>
      <c r="G36" s="59"/>
      <c r="H36" s="61"/>
      <c r="I36" s="61"/>
      <c r="J36" s="61"/>
      <c r="K36" s="61"/>
      <c r="L36" s="62"/>
    </row>
    <row r="39" spans="1:12" ht="16.2" x14ac:dyDescent="0.4">
      <c r="A39" s="91" t="s">
        <v>135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</sheetData>
  <mergeCells count="14">
    <mergeCell ref="A2:L2"/>
    <mergeCell ref="A3:L3"/>
    <mergeCell ref="A23:A24"/>
    <mergeCell ref="A39:L39"/>
    <mergeCell ref="A20:A21"/>
    <mergeCell ref="F5:G5"/>
    <mergeCell ref="H5:I5"/>
    <mergeCell ref="J5:K5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L36"/>
  <sheetViews>
    <sheetView workbookViewId="0">
      <selection activeCell="A36" sqref="A36:L36"/>
    </sheetView>
  </sheetViews>
  <sheetFormatPr defaultColWidth="9.109375" defaultRowHeight="14.4" x14ac:dyDescent="0.3"/>
  <cols>
    <col min="1" max="1" width="3.6640625" style="1" customWidth="1"/>
    <col min="2" max="2" width="42.6640625" style="1" customWidth="1"/>
    <col min="3" max="3" width="7.6640625" style="1" customWidth="1"/>
    <col min="4" max="4" width="8.6640625" style="1" customWidth="1"/>
    <col min="5" max="5" width="10.44140625" style="1" bestFit="1" customWidth="1"/>
    <col min="6" max="6" width="7.6640625" style="1" customWidth="1"/>
    <col min="7" max="7" width="9.6640625" style="1" customWidth="1"/>
    <col min="8" max="8" width="7.6640625" style="1" customWidth="1"/>
    <col min="9" max="9" width="9.6640625" style="1" customWidth="1"/>
    <col min="10" max="10" width="7.6640625" style="1" customWidth="1"/>
    <col min="11" max="11" width="9.6640625" style="1" customWidth="1"/>
    <col min="12" max="12" width="10.6640625" style="1" customWidth="1"/>
    <col min="13" max="16384" width="9.109375" style="1"/>
  </cols>
  <sheetData>
    <row r="2" spans="1:12" ht="15" customHeight="1" x14ac:dyDescent="0.3">
      <c r="A2" s="87" t="s">
        <v>95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6.5" customHeight="1" x14ac:dyDescent="0.3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x14ac:dyDescent="0.3">
      <c r="K4" s="1" t="s">
        <v>1</v>
      </c>
    </row>
    <row r="5" spans="1:12" ht="26.25" customHeight="1" x14ac:dyDescent="0.3">
      <c r="A5" s="95" t="s">
        <v>2</v>
      </c>
      <c r="B5" s="95" t="s">
        <v>3</v>
      </c>
      <c r="C5" s="95" t="s">
        <v>4</v>
      </c>
      <c r="D5" s="95" t="s">
        <v>5</v>
      </c>
      <c r="E5" s="95" t="s">
        <v>6</v>
      </c>
      <c r="F5" s="93" t="s">
        <v>7</v>
      </c>
      <c r="G5" s="93"/>
      <c r="H5" s="94" t="s">
        <v>8</v>
      </c>
      <c r="I5" s="94"/>
      <c r="J5" s="94" t="s">
        <v>9</v>
      </c>
      <c r="K5" s="94"/>
      <c r="L5" s="93" t="s">
        <v>10</v>
      </c>
    </row>
    <row r="6" spans="1:12" ht="25.2" x14ac:dyDescent="0.3">
      <c r="A6" s="95"/>
      <c r="B6" s="95"/>
      <c r="C6" s="95"/>
      <c r="D6" s="95"/>
      <c r="E6" s="95"/>
      <c r="F6" s="52" t="s">
        <v>11</v>
      </c>
      <c r="G6" s="64" t="s">
        <v>10</v>
      </c>
      <c r="H6" s="65" t="s">
        <v>11</v>
      </c>
      <c r="I6" s="64" t="s">
        <v>10</v>
      </c>
      <c r="J6" s="65" t="s">
        <v>11</v>
      </c>
      <c r="K6" s="64" t="s">
        <v>10</v>
      </c>
      <c r="L6" s="93"/>
    </row>
    <row r="7" spans="1:12" x14ac:dyDescent="0.3">
      <c r="A7" s="2">
        <v>1</v>
      </c>
      <c r="B7" s="2">
        <v>3</v>
      </c>
      <c r="C7" s="2">
        <v>4</v>
      </c>
      <c r="D7" s="2">
        <v>5</v>
      </c>
      <c r="E7" s="2">
        <v>6</v>
      </c>
      <c r="F7" s="2">
        <v>7</v>
      </c>
      <c r="G7" s="2">
        <v>8</v>
      </c>
      <c r="H7" s="2">
        <v>9</v>
      </c>
      <c r="I7" s="2">
        <v>10</v>
      </c>
      <c r="J7" s="2">
        <v>11</v>
      </c>
      <c r="K7" s="2">
        <v>12</v>
      </c>
      <c r="L7" s="2">
        <v>13</v>
      </c>
    </row>
    <row r="8" spans="1:12" x14ac:dyDescent="0.3">
      <c r="A8" s="2"/>
      <c r="B8" s="55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34.799999999999997" x14ac:dyDescent="0.3">
      <c r="A9" s="2"/>
      <c r="B9" s="56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0" x14ac:dyDescent="0.3">
      <c r="A10" s="77">
        <v>1</v>
      </c>
      <c r="B10" s="3" t="s">
        <v>36</v>
      </c>
      <c r="C10" s="4" t="s">
        <v>13</v>
      </c>
      <c r="D10" s="5"/>
      <c r="E10" s="6">
        <v>75.11</v>
      </c>
      <c r="F10" s="6"/>
      <c r="G10" s="7"/>
      <c r="H10" s="6"/>
      <c r="I10" s="7"/>
      <c r="J10" s="6"/>
      <c r="K10" s="7"/>
      <c r="L10" s="7"/>
    </row>
    <row r="11" spans="1:12" ht="47.4" x14ac:dyDescent="0.3">
      <c r="A11" s="77">
        <v>2</v>
      </c>
      <c r="B11" s="3" t="s">
        <v>96</v>
      </c>
      <c r="C11" s="4" t="s">
        <v>13</v>
      </c>
      <c r="D11" s="5"/>
      <c r="E11" s="6">
        <v>15.9</v>
      </c>
      <c r="F11" s="6"/>
      <c r="G11" s="7"/>
      <c r="H11" s="6"/>
      <c r="I11" s="7"/>
      <c r="J11" s="6"/>
      <c r="K11" s="7"/>
      <c r="L11" s="7"/>
    </row>
    <row r="12" spans="1:12" ht="30" x14ac:dyDescent="0.3">
      <c r="A12" s="17">
        <v>3</v>
      </c>
      <c r="B12" s="36" t="s">
        <v>18</v>
      </c>
      <c r="C12" s="17" t="s">
        <v>17</v>
      </c>
      <c r="D12" s="17"/>
      <c r="E12" s="6">
        <v>138.94999999999999</v>
      </c>
      <c r="F12" s="18"/>
      <c r="G12" s="19"/>
      <c r="H12" s="6"/>
      <c r="I12" s="19"/>
      <c r="J12" s="6"/>
      <c r="K12" s="19"/>
      <c r="L12" s="19"/>
    </row>
    <row r="13" spans="1:12" ht="15" x14ac:dyDescent="0.3">
      <c r="A13" s="15"/>
      <c r="B13" s="17" t="s">
        <v>14</v>
      </c>
      <c r="C13" s="17"/>
      <c r="D13" s="73"/>
      <c r="E13" s="6"/>
      <c r="F13" s="16"/>
      <c r="G13" s="57"/>
      <c r="H13" s="57"/>
      <c r="I13" s="57"/>
      <c r="J13" s="57"/>
      <c r="K13" s="57"/>
      <c r="L13" s="57"/>
    </row>
    <row r="14" spans="1:12" ht="17.399999999999999" x14ac:dyDescent="0.3">
      <c r="A14" s="2"/>
      <c r="B14" s="56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7.399999999999999" x14ac:dyDescent="0.3">
      <c r="A15" s="2"/>
      <c r="B15" s="56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7.399999999999999" x14ac:dyDescent="0.3">
      <c r="A16" s="2"/>
      <c r="B16" s="56" t="s">
        <v>29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45" x14ac:dyDescent="0.3">
      <c r="A17" s="83">
        <v>1</v>
      </c>
      <c r="B17" s="3" t="s">
        <v>27</v>
      </c>
      <c r="C17" s="4" t="s">
        <v>20</v>
      </c>
      <c r="D17" s="5"/>
      <c r="E17" s="6">
        <v>159</v>
      </c>
      <c r="F17" s="6"/>
      <c r="G17" s="7"/>
      <c r="H17" s="6"/>
      <c r="I17" s="7"/>
      <c r="J17" s="6"/>
      <c r="K17" s="7"/>
      <c r="L17" s="7"/>
    </row>
    <row r="18" spans="1:12" ht="45" x14ac:dyDescent="0.3">
      <c r="A18" s="92">
        <v>2</v>
      </c>
      <c r="B18" s="3" t="s">
        <v>21</v>
      </c>
      <c r="C18" s="4" t="s">
        <v>20</v>
      </c>
      <c r="D18" s="5"/>
      <c r="E18" s="6">
        <v>159</v>
      </c>
      <c r="F18" s="6"/>
      <c r="G18" s="7"/>
      <c r="H18" s="6"/>
      <c r="I18" s="7"/>
      <c r="J18" s="6"/>
      <c r="K18" s="7"/>
      <c r="L18" s="7"/>
    </row>
    <row r="19" spans="1:12" ht="18" x14ac:dyDescent="0.3">
      <c r="A19" s="92"/>
      <c r="B19" s="8" t="s">
        <v>19</v>
      </c>
      <c r="C19" s="9" t="s">
        <v>16</v>
      </c>
      <c r="D19" s="10"/>
      <c r="E19" s="11">
        <f>17.36*1.24</f>
        <v>21.526399999999999</v>
      </c>
      <c r="F19" s="12"/>
      <c r="G19" s="13"/>
      <c r="H19" s="13"/>
      <c r="I19" s="13"/>
      <c r="J19" s="13"/>
      <c r="K19" s="13"/>
      <c r="L19" s="13"/>
    </row>
    <row r="20" spans="1:12" ht="30" x14ac:dyDescent="0.3">
      <c r="A20" s="76">
        <v>3</v>
      </c>
      <c r="B20" s="3" t="s">
        <v>70</v>
      </c>
      <c r="C20" s="4" t="s">
        <v>20</v>
      </c>
      <c r="D20" s="5"/>
      <c r="E20" s="6">
        <v>159</v>
      </c>
      <c r="F20" s="6"/>
      <c r="G20" s="7"/>
      <c r="H20" s="6"/>
      <c r="I20" s="7"/>
      <c r="J20" s="6"/>
      <c r="K20" s="7"/>
      <c r="L20" s="7"/>
    </row>
    <row r="21" spans="1:12" ht="25.2" x14ac:dyDescent="0.3">
      <c r="A21" s="89">
        <v>4</v>
      </c>
      <c r="B21" s="58" t="s">
        <v>37</v>
      </c>
      <c r="C21" s="17" t="s">
        <v>15</v>
      </c>
      <c r="D21" s="17"/>
      <c r="E21" s="6">
        <v>51</v>
      </c>
      <c r="F21" s="6"/>
      <c r="G21" s="19"/>
      <c r="H21" s="6"/>
      <c r="I21" s="19"/>
      <c r="J21" s="6"/>
      <c r="K21" s="19"/>
      <c r="L21" s="19"/>
    </row>
    <row r="22" spans="1:12" ht="16.2" x14ac:dyDescent="0.3">
      <c r="A22" s="90"/>
      <c r="B22" s="8" t="s">
        <v>26</v>
      </c>
      <c r="C22" s="9" t="s">
        <v>17</v>
      </c>
      <c r="D22" s="23"/>
      <c r="E22" s="11">
        <v>7.0000000000000007E-2</v>
      </c>
      <c r="F22" s="12"/>
      <c r="G22" s="13"/>
      <c r="H22" s="13"/>
      <c r="I22" s="13"/>
      <c r="J22" s="13"/>
      <c r="K22" s="13"/>
      <c r="L22" s="13"/>
    </row>
    <row r="23" spans="1:12" ht="15" x14ac:dyDescent="0.3">
      <c r="A23" s="66"/>
      <c r="B23" s="17" t="s">
        <v>30</v>
      </c>
      <c r="C23" s="17"/>
      <c r="D23" s="73"/>
      <c r="E23" s="6"/>
      <c r="F23" s="16"/>
      <c r="G23" s="57"/>
      <c r="H23" s="57"/>
      <c r="I23" s="57"/>
      <c r="J23" s="57"/>
      <c r="K23" s="57"/>
      <c r="L23" s="57"/>
    </row>
    <row r="24" spans="1:12" ht="15" x14ac:dyDescent="0.3">
      <c r="A24" s="63"/>
      <c r="B24" s="68"/>
      <c r="C24" s="73"/>
      <c r="D24" s="73"/>
      <c r="E24" s="20"/>
      <c r="F24" s="21"/>
      <c r="G24" s="21"/>
      <c r="H24" s="21"/>
      <c r="I24" s="21"/>
      <c r="J24" s="21"/>
      <c r="K24" s="21"/>
      <c r="L24" s="21"/>
    </row>
    <row r="25" spans="1:12" ht="15" x14ac:dyDescent="0.3">
      <c r="A25" s="16"/>
      <c r="B25" s="67" t="s">
        <v>31</v>
      </c>
      <c r="C25" s="73"/>
      <c r="D25" s="73"/>
      <c r="E25" s="22"/>
      <c r="F25" s="16"/>
      <c r="G25" s="59"/>
      <c r="H25" s="59"/>
      <c r="I25" s="59"/>
      <c r="J25" s="59"/>
      <c r="K25" s="59"/>
      <c r="L25" s="59"/>
    </row>
    <row r="26" spans="1:12" ht="15" x14ac:dyDescent="0.3">
      <c r="A26" s="16"/>
      <c r="B26" s="67" t="s">
        <v>22</v>
      </c>
      <c r="C26" s="60" t="s">
        <v>129</v>
      </c>
      <c r="D26" s="60"/>
      <c r="E26" s="22"/>
      <c r="F26" s="16"/>
      <c r="G26" s="59"/>
      <c r="H26" s="61"/>
      <c r="I26" s="61"/>
      <c r="J26" s="61"/>
      <c r="K26" s="61"/>
      <c r="L26" s="62"/>
    </row>
    <row r="27" spans="1:12" ht="15" x14ac:dyDescent="0.3">
      <c r="A27" s="16"/>
      <c r="B27" s="67" t="s">
        <v>10</v>
      </c>
      <c r="C27" s="17"/>
      <c r="D27" s="17"/>
      <c r="E27" s="22"/>
      <c r="F27" s="16"/>
      <c r="G27" s="59"/>
      <c r="H27" s="61"/>
      <c r="I27" s="61"/>
      <c r="J27" s="61"/>
      <c r="K27" s="61"/>
      <c r="L27" s="62"/>
    </row>
    <row r="28" spans="1:12" ht="15" x14ac:dyDescent="0.3">
      <c r="A28" s="16"/>
      <c r="B28" s="67" t="s">
        <v>23</v>
      </c>
      <c r="C28" s="60" t="s">
        <v>129</v>
      </c>
      <c r="D28" s="60"/>
      <c r="E28" s="22"/>
      <c r="F28" s="16"/>
      <c r="G28" s="59"/>
      <c r="H28" s="61"/>
      <c r="I28" s="61"/>
      <c r="J28" s="61"/>
      <c r="K28" s="61"/>
      <c r="L28" s="62"/>
    </row>
    <row r="29" spans="1:12" ht="15" x14ac:dyDescent="0.3">
      <c r="A29" s="16"/>
      <c r="B29" s="67" t="s">
        <v>10</v>
      </c>
      <c r="C29" s="17"/>
      <c r="D29" s="17"/>
      <c r="E29" s="22"/>
      <c r="F29" s="16"/>
      <c r="G29" s="59"/>
      <c r="H29" s="61"/>
      <c r="I29" s="61"/>
      <c r="J29" s="61"/>
      <c r="K29" s="61"/>
      <c r="L29" s="62"/>
    </row>
    <row r="30" spans="1:12" ht="15" x14ac:dyDescent="0.3">
      <c r="A30" s="16"/>
      <c r="B30" s="67" t="s">
        <v>24</v>
      </c>
      <c r="C30" s="60">
        <v>0.03</v>
      </c>
      <c r="D30" s="17"/>
      <c r="E30" s="22"/>
      <c r="F30" s="16"/>
      <c r="G30" s="59"/>
      <c r="H30" s="61"/>
      <c r="I30" s="61"/>
      <c r="J30" s="61"/>
      <c r="K30" s="61"/>
      <c r="L30" s="62"/>
    </row>
    <row r="31" spans="1:12" ht="15" x14ac:dyDescent="0.3">
      <c r="A31" s="16"/>
      <c r="B31" s="67" t="s">
        <v>10</v>
      </c>
      <c r="C31" s="17"/>
      <c r="D31" s="17"/>
      <c r="E31" s="22"/>
      <c r="F31" s="16"/>
      <c r="G31" s="59"/>
      <c r="H31" s="61"/>
      <c r="I31" s="61"/>
      <c r="J31" s="61"/>
      <c r="K31" s="61"/>
      <c r="L31" s="62"/>
    </row>
    <row r="32" spans="1:12" ht="15" x14ac:dyDescent="0.3">
      <c r="A32" s="16"/>
      <c r="B32" s="67" t="s">
        <v>25</v>
      </c>
      <c r="C32" s="60">
        <v>0.18</v>
      </c>
      <c r="D32" s="60"/>
      <c r="E32" s="22"/>
      <c r="F32" s="16"/>
      <c r="G32" s="59"/>
      <c r="H32" s="61"/>
      <c r="I32" s="61"/>
      <c r="J32" s="61"/>
      <c r="K32" s="61"/>
      <c r="L32" s="62"/>
    </row>
    <row r="33" spans="1:12" ht="15" x14ac:dyDescent="0.3">
      <c r="A33" s="16"/>
      <c r="B33" s="67" t="s">
        <v>10</v>
      </c>
      <c r="C33" s="73"/>
      <c r="D33" s="73"/>
      <c r="E33" s="22"/>
      <c r="F33" s="16"/>
      <c r="G33" s="59"/>
      <c r="H33" s="61"/>
      <c r="I33" s="61"/>
      <c r="J33" s="61"/>
      <c r="K33" s="61"/>
      <c r="L33" s="62"/>
    </row>
    <row r="36" spans="1:12" ht="16.2" x14ac:dyDescent="0.4">
      <c r="A36" s="91" t="s">
        <v>135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</sheetData>
  <mergeCells count="14">
    <mergeCell ref="A2:L2"/>
    <mergeCell ref="A3:L3"/>
    <mergeCell ref="A21:A22"/>
    <mergeCell ref="A36:L36"/>
    <mergeCell ref="A18:A19"/>
    <mergeCell ref="F5:G5"/>
    <mergeCell ref="H5:I5"/>
    <mergeCell ref="J5:K5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L37"/>
  <sheetViews>
    <sheetView topLeftCell="A22" workbookViewId="0">
      <selection activeCell="A37" sqref="A37:L37"/>
    </sheetView>
  </sheetViews>
  <sheetFormatPr defaultColWidth="9.109375" defaultRowHeight="14.4" x14ac:dyDescent="0.3"/>
  <cols>
    <col min="1" max="1" width="3.6640625" style="1" customWidth="1"/>
    <col min="2" max="2" width="42.6640625" style="1" customWidth="1"/>
    <col min="3" max="3" width="7.6640625" style="1" customWidth="1"/>
    <col min="4" max="4" width="8.6640625" style="1" customWidth="1"/>
    <col min="5" max="5" width="10.44140625" style="1" bestFit="1" customWidth="1"/>
    <col min="6" max="6" width="7.6640625" style="1" customWidth="1"/>
    <col min="7" max="7" width="9.6640625" style="1" customWidth="1"/>
    <col min="8" max="8" width="7.6640625" style="1" customWidth="1"/>
    <col min="9" max="9" width="9.6640625" style="1" customWidth="1"/>
    <col min="10" max="10" width="7.6640625" style="1" customWidth="1"/>
    <col min="11" max="11" width="9.6640625" style="1" customWidth="1"/>
    <col min="12" max="12" width="10.6640625" style="1" customWidth="1"/>
    <col min="13" max="16384" width="9.109375" style="1"/>
  </cols>
  <sheetData>
    <row r="2" spans="1:12" ht="15" customHeight="1" x14ac:dyDescent="0.3">
      <c r="A2" s="87" t="s">
        <v>127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6.5" customHeight="1" x14ac:dyDescent="0.3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x14ac:dyDescent="0.3">
      <c r="K4" s="1" t="s">
        <v>1</v>
      </c>
    </row>
    <row r="5" spans="1:12" ht="26.25" customHeight="1" x14ac:dyDescent="0.3">
      <c r="A5" s="95" t="s">
        <v>2</v>
      </c>
      <c r="B5" s="95" t="s">
        <v>3</v>
      </c>
      <c r="C5" s="95" t="s">
        <v>4</v>
      </c>
      <c r="D5" s="95" t="s">
        <v>5</v>
      </c>
      <c r="E5" s="95" t="s">
        <v>6</v>
      </c>
      <c r="F5" s="93" t="s">
        <v>7</v>
      </c>
      <c r="G5" s="93"/>
      <c r="H5" s="94" t="s">
        <v>8</v>
      </c>
      <c r="I5" s="94"/>
      <c r="J5" s="94" t="s">
        <v>9</v>
      </c>
      <c r="K5" s="94"/>
      <c r="L5" s="93" t="s">
        <v>10</v>
      </c>
    </row>
    <row r="6" spans="1:12" ht="25.2" x14ac:dyDescent="0.3">
      <c r="A6" s="95"/>
      <c r="B6" s="95"/>
      <c r="C6" s="95"/>
      <c r="D6" s="95"/>
      <c r="E6" s="95"/>
      <c r="F6" s="52" t="s">
        <v>11</v>
      </c>
      <c r="G6" s="64" t="s">
        <v>10</v>
      </c>
      <c r="H6" s="65" t="s">
        <v>11</v>
      </c>
      <c r="I6" s="64" t="s">
        <v>10</v>
      </c>
      <c r="J6" s="65" t="s">
        <v>11</v>
      </c>
      <c r="K6" s="64" t="s">
        <v>10</v>
      </c>
      <c r="L6" s="93"/>
    </row>
    <row r="7" spans="1:12" x14ac:dyDescent="0.3">
      <c r="A7" s="2">
        <v>1</v>
      </c>
      <c r="B7" s="2">
        <v>3</v>
      </c>
      <c r="C7" s="2">
        <v>4</v>
      </c>
      <c r="D7" s="2">
        <v>5</v>
      </c>
      <c r="E7" s="2">
        <v>6</v>
      </c>
      <c r="F7" s="2">
        <v>7</v>
      </c>
      <c r="G7" s="2">
        <v>8</v>
      </c>
      <c r="H7" s="2">
        <v>9</v>
      </c>
      <c r="I7" s="2">
        <v>10</v>
      </c>
      <c r="J7" s="2">
        <v>11</v>
      </c>
      <c r="K7" s="2">
        <v>12</v>
      </c>
      <c r="L7" s="2">
        <v>13</v>
      </c>
    </row>
    <row r="8" spans="1:12" x14ac:dyDescent="0.3">
      <c r="A8" s="2"/>
      <c r="B8" s="55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34.799999999999997" x14ac:dyDescent="0.3">
      <c r="A9" s="2"/>
      <c r="B9" s="56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0" x14ac:dyDescent="0.3">
      <c r="A10" s="75">
        <v>1</v>
      </c>
      <c r="B10" s="3" t="s">
        <v>91</v>
      </c>
      <c r="C10" s="4" t="s">
        <v>13</v>
      </c>
      <c r="D10" s="5"/>
      <c r="E10" s="6">
        <v>126.61</v>
      </c>
      <c r="F10" s="6"/>
      <c r="G10" s="7"/>
      <c r="H10" s="6"/>
      <c r="I10" s="7"/>
      <c r="J10" s="6"/>
      <c r="K10" s="7"/>
      <c r="L10" s="7"/>
    </row>
    <row r="11" spans="1:12" ht="47.4" x14ac:dyDescent="0.3">
      <c r="A11" s="77">
        <v>2</v>
      </c>
      <c r="B11" s="3" t="s">
        <v>97</v>
      </c>
      <c r="C11" s="4" t="s">
        <v>13</v>
      </c>
      <c r="D11" s="5"/>
      <c r="E11" s="6">
        <v>26.6</v>
      </c>
      <c r="F11" s="6"/>
      <c r="G11" s="7"/>
      <c r="H11" s="6"/>
      <c r="I11" s="7"/>
      <c r="J11" s="6"/>
      <c r="K11" s="7"/>
      <c r="L11" s="7"/>
    </row>
    <row r="12" spans="1:12" ht="30" x14ac:dyDescent="0.3">
      <c r="A12" s="73">
        <v>3</v>
      </c>
      <c r="B12" s="36" t="s">
        <v>18</v>
      </c>
      <c r="C12" s="17" t="s">
        <v>17</v>
      </c>
      <c r="D12" s="17"/>
      <c r="E12" s="6">
        <v>234.23</v>
      </c>
      <c r="F12" s="18"/>
      <c r="G12" s="19"/>
      <c r="H12" s="6"/>
      <c r="I12" s="19"/>
      <c r="J12" s="6"/>
      <c r="K12" s="19"/>
      <c r="L12" s="19"/>
    </row>
    <row r="13" spans="1:12" ht="15" x14ac:dyDescent="0.3">
      <c r="A13" s="15"/>
      <c r="B13" s="17" t="s">
        <v>14</v>
      </c>
      <c r="C13" s="17"/>
      <c r="D13" s="73"/>
      <c r="E13" s="6"/>
      <c r="F13" s="16"/>
      <c r="G13" s="57"/>
      <c r="H13" s="57"/>
      <c r="I13" s="57"/>
      <c r="J13" s="57"/>
      <c r="K13" s="57"/>
      <c r="L13" s="57"/>
    </row>
    <row r="14" spans="1:12" ht="17.399999999999999" x14ac:dyDescent="0.3">
      <c r="A14" s="2"/>
      <c r="B14" s="56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7.399999999999999" x14ac:dyDescent="0.3">
      <c r="A15" s="2"/>
      <c r="B15" s="56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7.399999999999999" x14ac:dyDescent="0.3">
      <c r="A16" s="2"/>
      <c r="B16" s="56" t="s">
        <v>29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45" x14ac:dyDescent="0.3">
      <c r="A17" s="78">
        <v>1</v>
      </c>
      <c r="B17" s="3" t="s">
        <v>27</v>
      </c>
      <c r="C17" s="4" t="s">
        <v>20</v>
      </c>
      <c r="D17" s="5"/>
      <c r="E17" s="6">
        <v>266</v>
      </c>
      <c r="F17" s="6"/>
      <c r="G17" s="7"/>
      <c r="H17" s="6"/>
      <c r="I17" s="7"/>
      <c r="J17" s="6"/>
      <c r="K17" s="7"/>
      <c r="L17" s="7"/>
    </row>
    <row r="18" spans="1:12" ht="45" x14ac:dyDescent="0.3">
      <c r="A18" s="92">
        <v>2</v>
      </c>
      <c r="B18" s="3" t="s">
        <v>21</v>
      </c>
      <c r="C18" s="4" t="s">
        <v>20</v>
      </c>
      <c r="D18" s="5"/>
      <c r="E18" s="6">
        <v>228</v>
      </c>
      <c r="F18" s="6"/>
      <c r="G18" s="7"/>
      <c r="H18" s="6"/>
      <c r="I18" s="7"/>
      <c r="J18" s="6"/>
      <c r="K18" s="7"/>
      <c r="L18" s="7"/>
    </row>
    <row r="19" spans="1:12" ht="18" x14ac:dyDescent="0.3">
      <c r="A19" s="92"/>
      <c r="B19" s="8" t="s">
        <v>19</v>
      </c>
      <c r="C19" s="9" t="s">
        <v>16</v>
      </c>
      <c r="D19" s="10"/>
      <c r="E19" s="11">
        <f>22.64*1.24</f>
        <v>28.073599999999999</v>
      </c>
      <c r="F19" s="12"/>
      <c r="G19" s="13"/>
      <c r="H19" s="13"/>
      <c r="I19" s="13"/>
      <c r="J19" s="13"/>
      <c r="K19" s="13"/>
      <c r="L19" s="13"/>
    </row>
    <row r="20" spans="1:12" ht="30" x14ac:dyDescent="0.3">
      <c r="A20" s="76">
        <v>3</v>
      </c>
      <c r="B20" s="3" t="s">
        <v>28</v>
      </c>
      <c r="C20" s="4" t="s">
        <v>20</v>
      </c>
      <c r="D20" s="5"/>
      <c r="E20" s="6">
        <v>198</v>
      </c>
      <c r="F20" s="6"/>
      <c r="G20" s="7"/>
      <c r="H20" s="6"/>
      <c r="I20" s="7"/>
      <c r="J20" s="6"/>
      <c r="K20" s="7"/>
      <c r="L20" s="7"/>
    </row>
    <row r="21" spans="1:12" ht="30" x14ac:dyDescent="0.3">
      <c r="A21" s="78">
        <v>4</v>
      </c>
      <c r="B21" s="3" t="s">
        <v>98</v>
      </c>
      <c r="C21" s="4" t="s">
        <v>20</v>
      </c>
      <c r="D21" s="5"/>
      <c r="E21" s="6">
        <v>68</v>
      </c>
      <c r="F21" s="6"/>
      <c r="G21" s="7"/>
      <c r="H21" s="6"/>
      <c r="I21" s="7"/>
      <c r="J21" s="6"/>
      <c r="K21" s="7"/>
      <c r="L21" s="7"/>
    </row>
    <row r="22" spans="1:12" ht="25.2" x14ac:dyDescent="0.3">
      <c r="A22" s="89">
        <v>5</v>
      </c>
      <c r="B22" s="58" t="s">
        <v>99</v>
      </c>
      <c r="C22" s="17" t="s">
        <v>15</v>
      </c>
      <c r="D22" s="17"/>
      <c r="E22" s="6">
        <v>35</v>
      </c>
      <c r="F22" s="6"/>
      <c r="G22" s="19"/>
      <c r="H22" s="6"/>
      <c r="I22" s="19"/>
      <c r="J22" s="6"/>
      <c r="K22" s="19"/>
      <c r="L22" s="19"/>
    </row>
    <row r="23" spans="1:12" ht="16.2" x14ac:dyDescent="0.3">
      <c r="A23" s="90"/>
      <c r="B23" s="8" t="s">
        <v>26</v>
      </c>
      <c r="C23" s="9" t="s">
        <v>17</v>
      </c>
      <c r="D23" s="23"/>
      <c r="E23" s="11">
        <v>0.05</v>
      </c>
      <c r="F23" s="12"/>
      <c r="G23" s="13"/>
      <c r="H23" s="13"/>
      <c r="I23" s="13"/>
      <c r="J23" s="13"/>
      <c r="K23" s="13"/>
      <c r="L23" s="13"/>
    </row>
    <row r="24" spans="1:12" ht="15" x14ac:dyDescent="0.3">
      <c r="A24" s="66"/>
      <c r="B24" s="17" t="s">
        <v>30</v>
      </c>
      <c r="C24" s="17"/>
      <c r="D24" s="73"/>
      <c r="E24" s="6"/>
      <c r="F24" s="16"/>
      <c r="G24" s="57"/>
      <c r="H24" s="57"/>
      <c r="I24" s="57"/>
      <c r="J24" s="57"/>
      <c r="K24" s="57"/>
      <c r="L24" s="57"/>
    </row>
    <row r="25" spans="1:12" ht="15" x14ac:dyDescent="0.3">
      <c r="A25" s="63"/>
      <c r="B25" s="68"/>
      <c r="C25" s="73"/>
      <c r="D25" s="73"/>
      <c r="E25" s="20"/>
      <c r="F25" s="21"/>
      <c r="G25" s="21"/>
      <c r="H25" s="21"/>
      <c r="I25" s="21"/>
      <c r="J25" s="21"/>
      <c r="K25" s="21"/>
      <c r="L25" s="21"/>
    </row>
    <row r="26" spans="1:12" ht="15" x14ac:dyDescent="0.3">
      <c r="A26" s="16"/>
      <c r="B26" s="67" t="s">
        <v>31</v>
      </c>
      <c r="C26" s="73"/>
      <c r="D26" s="73"/>
      <c r="E26" s="22"/>
      <c r="F26" s="16"/>
      <c r="G26" s="59"/>
      <c r="H26" s="59"/>
      <c r="I26" s="59"/>
      <c r="J26" s="59"/>
      <c r="K26" s="59"/>
      <c r="L26" s="59"/>
    </row>
    <row r="27" spans="1:12" ht="15" x14ac:dyDescent="0.3">
      <c r="A27" s="16"/>
      <c r="B27" s="67" t="s">
        <v>22</v>
      </c>
      <c r="C27" s="60" t="s">
        <v>129</v>
      </c>
      <c r="D27" s="60"/>
      <c r="E27" s="22"/>
      <c r="F27" s="16"/>
      <c r="G27" s="59"/>
      <c r="H27" s="61"/>
      <c r="I27" s="61"/>
      <c r="J27" s="61"/>
      <c r="K27" s="61"/>
      <c r="L27" s="62"/>
    </row>
    <row r="28" spans="1:12" ht="15" x14ac:dyDescent="0.3">
      <c r="A28" s="16"/>
      <c r="B28" s="67" t="s">
        <v>10</v>
      </c>
      <c r="C28" s="17"/>
      <c r="D28" s="17"/>
      <c r="E28" s="22"/>
      <c r="F28" s="16"/>
      <c r="G28" s="59"/>
      <c r="H28" s="61"/>
      <c r="I28" s="61"/>
      <c r="J28" s="61"/>
      <c r="K28" s="61"/>
      <c r="L28" s="62"/>
    </row>
    <row r="29" spans="1:12" ht="15" x14ac:dyDescent="0.3">
      <c r="A29" s="16"/>
      <c r="B29" s="67" t="s">
        <v>23</v>
      </c>
      <c r="C29" s="60" t="s">
        <v>129</v>
      </c>
      <c r="D29" s="60"/>
      <c r="E29" s="22"/>
      <c r="F29" s="16"/>
      <c r="G29" s="59"/>
      <c r="H29" s="61"/>
      <c r="I29" s="61"/>
      <c r="J29" s="61"/>
      <c r="K29" s="61"/>
      <c r="L29" s="62"/>
    </row>
    <row r="30" spans="1:12" ht="15" x14ac:dyDescent="0.3">
      <c r="A30" s="16"/>
      <c r="B30" s="67" t="s">
        <v>10</v>
      </c>
      <c r="C30" s="17"/>
      <c r="D30" s="17"/>
      <c r="E30" s="22"/>
      <c r="F30" s="16"/>
      <c r="G30" s="59"/>
      <c r="H30" s="61"/>
      <c r="I30" s="61"/>
      <c r="J30" s="61"/>
      <c r="K30" s="61"/>
      <c r="L30" s="62"/>
    </row>
    <row r="31" spans="1:12" ht="15" x14ac:dyDescent="0.3">
      <c r="A31" s="16"/>
      <c r="B31" s="67" t="s">
        <v>24</v>
      </c>
      <c r="C31" s="60">
        <v>0.03</v>
      </c>
      <c r="D31" s="17"/>
      <c r="E31" s="22"/>
      <c r="F31" s="16"/>
      <c r="G31" s="59"/>
      <c r="H31" s="61"/>
      <c r="I31" s="61"/>
      <c r="J31" s="61"/>
      <c r="K31" s="61"/>
      <c r="L31" s="62"/>
    </row>
    <row r="32" spans="1:12" ht="15" x14ac:dyDescent="0.3">
      <c r="A32" s="16"/>
      <c r="B32" s="67" t="s">
        <v>10</v>
      </c>
      <c r="C32" s="17"/>
      <c r="D32" s="17"/>
      <c r="E32" s="22"/>
      <c r="F32" s="16"/>
      <c r="G32" s="59"/>
      <c r="H32" s="61"/>
      <c r="I32" s="61"/>
      <c r="J32" s="61"/>
      <c r="K32" s="61"/>
      <c r="L32" s="62"/>
    </row>
    <row r="33" spans="1:12" ht="15" x14ac:dyDescent="0.3">
      <c r="A33" s="16"/>
      <c r="B33" s="67" t="s">
        <v>25</v>
      </c>
      <c r="C33" s="60">
        <v>0.18</v>
      </c>
      <c r="D33" s="60"/>
      <c r="E33" s="22"/>
      <c r="F33" s="16"/>
      <c r="G33" s="59"/>
      <c r="H33" s="61"/>
      <c r="I33" s="61"/>
      <c r="J33" s="61"/>
      <c r="K33" s="61"/>
      <c r="L33" s="62"/>
    </row>
    <row r="34" spans="1:12" ht="15" x14ac:dyDescent="0.3">
      <c r="A34" s="16"/>
      <c r="B34" s="67" t="s">
        <v>10</v>
      </c>
      <c r="C34" s="73"/>
      <c r="D34" s="73"/>
      <c r="E34" s="22"/>
      <c r="F34" s="16"/>
      <c r="G34" s="59"/>
      <c r="H34" s="61"/>
      <c r="I34" s="61"/>
      <c r="J34" s="61"/>
      <c r="K34" s="61"/>
      <c r="L34" s="62"/>
    </row>
    <row r="37" spans="1:12" ht="16.2" x14ac:dyDescent="0.4">
      <c r="A37" s="91" t="s">
        <v>135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</sheetData>
  <mergeCells count="14">
    <mergeCell ref="A2:L2"/>
    <mergeCell ref="A3:L3"/>
    <mergeCell ref="A37:L37"/>
    <mergeCell ref="A22:A23"/>
    <mergeCell ref="A18:A19"/>
    <mergeCell ref="F5:G5"/>
    <mergeCell ref="H5:I5"/>
    <mergeCell ref="J5:K5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L37"/>
  <sheetViews>
    <sheetView topLeftCell="A22" workbookViewId="0">
      <selection activeCell="A37" sqref="A37:L37"/>
    </sheetView>
  </sheetViews>
  <sheetFormatPr defaultColWidth="9.109375" defaultRowHeight="14.4" x14ac:dyDescent="0.3"/>
  <cols>
    <col min="1" max="1" width="3.6640625" style="1" customWidth="1"/>
    <col min="2" max="2" width="42.6640625" style="1" customWidth="1"/>
    <col min="3" max="3" width="7.6640625" style="1" customWidth="1"/>
    <col min="4" max="4" width="8.6640625" style="1" customWidth="1"/>
    <col min="5" max="5" width="10.44140625" style="1" bestFit="1" customWidth="1"/>
    <col min="6" max="6" width="7.6640625" style="1" customWidth="1"/>
    <col min="7" max="7" width="9.6640625" style="1" customWidth="1"/>
    <col min="8" max="8" width="7.6640625" style="1" customWidth="1"/>
    <col min="9" max="9" width="9.6640625" style="1" customWidth="1"/>
    <col min="10" max="10" width="7.6640625" style="1" customWidth="1"/>
    <col min="11" max="11" width="9.6640625" style="1" customWidth="1"/>
    <col min="12" max="12" width="10.6640625" style="1" customWidth="1"/>
    <col min="13" max="16384" width="9.109375" style="1"/>
  </cols>
  <sheetData>
    <row r="2" spans="1:12" ht="15" customHeight="1" x14ac:dyDescent="0.3">
      <c r="A2" s="87" t="s">
        <v>128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6.5" customHeight="1" x14ac:dyDescent="0.3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x14ac:dyDescent="0.3">
      <c r="K4" s="1" t="s">
        <v>1</v>
      </c>
    </row>
    <row r="5" spans="1:12" ht="26.25" customHeight="1" x14ac:dyDescent="0.3">
      <c r="A5" s="95" t="s">
        <v>2</v>
      </c>
      <c r="B5" s="95" t="s">
        <v>3</v>
      </c>
      <c r="C5" s="95" t="s">
        <v>4</v>
      </c>
      <c r="D5" s="95" t="s">
        <v>5</v>
      </c>
      <c r="E5" s="95" t="s">
        <v>6</v>
      </c>
      <c r="F5" s="93" t="s">
        <v>7</v>
      </c>
      <c r="G5" s="93"/>
      <c r="H5" s="94" t="s">
        <v>8</v>
      </c>
      <c r="I5" s="94"/>
      <c r="J5" s="94" t="s">
        <v>9</v>
      </c>
      <c r="K5" s="94"/>
      <c r="L5" s="93" t="s">
        <v>10</v>
      </c>
    </row>
    <row r="6" spans="1:12" ht="25.2" x14ac:dyDescent="0.3">
      <c r="A6" s="95"/>
      <c r="B6" s="95"/>
      <c r="C6" s="95"/>
      <c r="D6" s="95"/>
      <c r="E6" s="95"/>
      <c r="F6" s="52" t="s">
        <v>11</v>
      </c>
      <c r="G6" s="64" t="s">
        <v>10</v>
      </c>
      <c r="H6" s="65" t="s">
        <v>11</v>
      </c>
      <c r="I6" s="64" t="s">
        <v>10</v>
      </c>
      <c r="J6" s="65" t="s">
        <v>11</v>
      </c>
      <c r="K6" s="64" t="s">
        <v>10</v>
      </c>
      <c r="L6" s="93"/>
    </row>
    <row r="7" spans="1:12" x14ac:dyDescent="0.3">
      <c r="A7" s="2">
        <v>1</v>
      </c>
      <c r="B7" s="2">
        <v>3</v>
      </c>
      <c r="C7" s="2">
        <v>4</v>
      </c>
      <c r="D7" s="2">
        <v>5</v>
      </c>
      <c r="E7" s="2">
        <v>6</v>
      </c>
      <c r="F7" s="2">
        <v>7</v>
      </c>
      <c r="G7" s="2">
        <v>8</v>
      </c>
      <c r="H7" s="2">
        <v>9</v>
      </c>
      <c r="I7" s="2">
        <v>10</v>
      </c>
      <c r="J7" s="2">
        <v>11</v>
      </c>
      <c r="K7" s="2">
        <v>12</v>
      </c>
      <c r="L7" s="2">
        <v>13</v>
      </c>
    </row>
    <row r="8" spans="1:12" x14ac:dyDescent="0.3">
      <c r="A8" s="2"/>
      <c r="B8" s="55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34.799999999999997" x14ac:dyDescent="0.3">
      <c r="A9" s="2"/>
      <c r="B9" s="56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0" x14ac:dyDescent="0.3">
      <c r="A10" s="75">
        <v>1</v>
      </c>
      <c r="B10" s="3" t="s">
        <v>36</v>
      </c>
      <c r="C10" s="4" t="s">
        <v>13</v>
      </c>
      <c r="D10" s="5"/>
      <c r="E10" s="6">
        <v>389</v>
      </c>
      <c r="F10" s="6"/>
      <c r="G10" s="7"/>
      <c r="H10" s="6"/>
      <c r="I10" s="7"/>
      <c r="J10" s="6"/>
      <c r="K10" s="7"/>
      <c r="L10" s="7"/>
    </row>
    <row r="11" spans="1:12" ht="47.4" x14ac:dyDescent="0.3">
      <c r="A11" s="77">
        <v>2</v>
      </c>
      <c r="B11" s="3" t="s">
        <v>100</v>
      </c>
      <c r="C11" s="4" t="s">
        <v>13</v>
      </c>
      <c r="D11" s="5"/>
      <c r="E11" s="6">
        <v>87.7</v>
      </c>
      <c r="F11" s="6"/>
      <c r="G11" s="7"/>
      <c r="H11" s="6"/>
      <c r="I11" s="7"/>
      <c r="J11" s="6"/>
      <c r="K11" s="7"/>
      <c r="L11" s="7"/>
    </row>
    <row r="12" spans="1:12" ht="30" x14ac:dyDescent="0.3">
      <c r="A12" s="73">
        <v>3</v>
      </c>
      <c r="B12" s="36" t="s">
        <v>18</v>
      </c>
      <c r="C12" s="17" t="s">
        <v>17</v>
      </c>
      <c r="D12" s="17"/>
      <c r="E12" s="6">
        <v>719.65</v>
      </c>
      <c r="F12" s="18"/>
      <c r="G12" s="19"/>
      <c r="H12" s="6"/>
      <c r="I12" s="19"/>
      <c r="J12" s="6"/>
      <c r="K12" s="19"/>
      <c r="L12" s="19"/>
    </row>
    <row r="13" spans="1:12" ht="15" x14ac:dyDescent="0.3">
      <c r="A13" s="15"/>
      <c r="B13" s="17" t="s">
        <v>14</v>
      </c>
      <c r="C13" s="17"/>
      <c r="D13" s="73"/>
      <c r="E13" s="6"/>
      <c r="F13" s="16"/>
      <c r="G13" s="57"/>
      <c r="H13" s="57"/>
      <c r="I13" s="57"/>
      <c r="J13" s="57"/>
      <c r="K13" s="57"/>
      <c r="L13" s="57"/>
    </row>
    <row r="14" spans="1:12" ht="17.399999999999999" x14ac:dyDescent="0.3">
      <c r="A14" s="2"/>
      <c r="B14" s="56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7.399999999999999" x14ac:dyDescent="0.3">
      <c r="A15" s="2"/>
      <c r="B15" s="56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7.399999999999999" x14ac:dyDescent="0.3">
      <c r="A16" s="2"/>
      <c r="B16" s="56" t="s">
        <v>29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45" x14ac:dyDescent="0.3">
      <c r="A17" s="78">
        <v>1</v>
      </c>
      <c r="B17" s="3" t="s">
        <v>27</v>
      </c>
      <c r="C17" s="4" t="s">
        <v>20</v>
      </c>
      <c r="D17" s="5"/>
      <c r="E17" s="6">
        <v>877</v>
      </c>
      <c r="F17" s="6"/>
      <c r="G17" s="7"/>
      <c r="H17" s="6"/>
      <c r="I17" s="7"/>
      <c r="J17" s="6"/>
      <c r="K17" s="7"/>
      <c r="L17" s="7"/>
    </row>
    <row r="18" spans="1:12" ht="45" x14ac:dyDescent="0.3">
      <c r="A18" s="92">
        <v>2</v>
      </c>
      <c r="B18" s="3" t="s">
        <v>21</v>
      </c>
      <c r="C18" s="4" t="s">
        <v>20</v>
      </c>
      <c r="D18" s="5"/>
      <c r="E18" s="6">
        <v>779</v>
      </c>
      <c r="F18" s="6"/>
      <c r="G18" s="7"/>
      <c r="H18" s="6"/>
      <c r="I18" s="7"/>
      <c r="J18" s="6"/>
      <c r="K18" s="7"/>
      <c r="L18" s="7"/>
    </row>
    <row r="19" spans="1:12" ht="18" x14ac:dyDescent="0.3">
      <c r="A19" s="92"/>
      <c r="B19" s="8" t="s">
        <v>19</v>
      </c>
      <c r="C19" s="9" t="s">
        <v>16</v>
      </c>
      <c r="D19" s="10"/>
      <c r="E19" s="11">
        <f>79.22*1.24</f>
        <v>98.232799999999997</v>
      </c>
      <c r="F19" s="12"/>
      <c r="G19" s="13"/>
      <c r="H19" s="13"/>
      <c r="I19" s="13"/>
      <c r="J19" s="13"/>
      <c r="K19" s="13"/>
      <c r="L19" s="13"/>
    </row>
    <row r="20" spans="1:12" ht="30" x14ac:dyDescent="0.3">
      <c r="A20" s="76">
        <v>3</v>
      </c>
      <c r="B20" s="3" t="s">
        <v>28</v>
      </c>
      <c r="C20" s="4" t="s">
        <v>20</v>
      </c>
      <c r="D20" s="5"/>
      <c r="E20" s="6">
        <v>711</v>
      </c>
      <c r="F20" s="6"/>
      <c r="G20" s="7"/>
      <c r="H20" s="6"/>
      <c r="I20" s="7"/>
      <c r="J20" s="6"/>
      <c r="K20" s="7"/>
      <c r="L20" s="7"/>
    </row>
    <row r="21" spans="1:12" ht="30" x14ac:dyDescent="0.3">
      <c r="A21" s="78">
        <v>4</v>
      </c>
      <c r="B21" s="3" t="s">
        <v>35</v>
      </c>
      <c r="C21" s="4" t="s">
        <v>20</v>
      </c>
      <c r="D21" s="5"/>
      <c r="E21" s="6">
        <v>166</v>
      </c>
      <c r="F21" s="6"/>
      <c r="G21" s="7"/>
      <c r="H21" s="6"/>
      <c r="I21" s="7"/>
      <c r="J21" s="6"/>
      <c r="K21" s="7"/>
      <c r="L21" s="7"/>
    </row>
    <row r="22" spans="1:12" ht="25.2" x14ac:dyDescent="0.3">
      <c r="A22" s="89">
        <v>5</v>
      </c>
      <c r="B22" s="58" t="s">
        <v>101</v>
      </c>
      <c r="C22" s="17" t="s">
        <v>15</v>
      </c>
      <c r="D22" s="17"/>
      <c r="E22" s="6">
        <v>285</v>
      </c>
      <c r="F22" s="6"/>
      <c r="G22" s="19"/>
      <c r="H22" s="6"/>
      <c r="I22" s="19"/>
      <c r="J22" s="6"/>
      <c r="K22" s="19"/>
      <c r="L22" s="19"/>
    </row>
    <row r="23" spans="1:12" ht="16.2" x14ac:dyDescent="0.3">
      <c r="A23" s="90"/>
      <c r="B23" s="8" t="s">
        <v>26</v>
      </c>
      <c r="C23" s="9" t="s">
        <v>17</v>
      </c>
      <c r="D23" s="23"/>
      <c r="E23" s="11">
        <v>0.37</v>
      </c>
      <c r="F23" s="12"/>
      <c r="G23" s="13"/>
      <c r="H23" s="13"/>
      <c r="I23" s="13"/>
      <c r="J23" s="13"/>
      <c r="K23" s="13"/>
      <c r="L23" s="13"/>
    </row>
    <row r="24" spans="1:12" ht="15" x14ac:dyDescent="0.3">
      <c r="A24" s="66"/>
      <c r="B24" s="17" t="s">
        <v>30</v>
      </c>
      <c r="C24" s="17"/>
      <c r="D24" s="73"/>
      <c r="E24" s="6"/>
      <c r="F24" s="16"/>
      <c r="G24" s="57"/>
      <c r="H24" s="57"/>
      <c r="I24" s="57"/>
      <c r="J24" s="57"/>
      <c r="K24" s="57"/>
      <c r="L24" s="57"/>
    </row>
    <row r="25" spans="1:12" ht="15" x14ac:dyDescent="0.3">
      <c r="A25" s="63"/>
      <c r="B25" s="68"/>
      <c r="C25" s="73"/>
      <c r="D25" s="73"/>
      <c r="E25" s="20"/>
      <c r="F25" s="21"/>
      <c r="G25" s="21"/>
      <c r="H25" s="21"/>
      <c r="I25" s="21"/>
      <c r="J25" s="21"/>
      <c r="K25" s="21"/>
      <c r="L25" s="21"/>
    </row>
    <row r="26" spans="1:12" ht="15" x14ac:dyDescent="0.3">
      <c r="A26" s="16"/>
      <c r="B26" s="67" t="s">
        <v>31</v>
      </c>
      <c r="C26" s="73"/>
      <c r="D26" s="73"/>
      <c r="E26" s="22"/>
      <c r="F26" s="16"/>
      <c r="G26" s="59"/>
      <c r="H26" s="59"/>
      <c r="I26" s="59"/>
      <c r="J26" s="59"/>
      <c r="K26" s="59"/>
      <c r="L26" s="59"/>
    </row>
    <row r="27" spans="1:12" ht="15" x14ac:dyDescent="0.3">
      <c r="A27" s="16"/>
      <c r="B27" s="67" t="s">
        <v>22</v>
      </c>
      <c r="C27" s="60" t="s">
        <v>129</v>
      </c>
      <c r="D27" s="60"/>
      <c r="E27" s="22"/>
      <c r="F27" s="16"/>
      <c r="G27" s="59"/>
      <c r="H27" s="61"/>
      <c r="I27" s="61"/>
      <c r="J27" s="61"/>
      <c r="K27" s="61"/>
      <c r="L27" s="62"/>
    </row>
    <row r="28" spans="1:12" ht="15" x14ac:dyDescent="0.3">
      <c r="A28" s="16"/>
      <c r="B28" s="67" t="s">
        <v>10</v>
      </c>
      <c r="C28" s="17"/>
      <c r="D28" s="17"/>
      <c r="E28" s="22"/>
      <c r="F28" s="16"/>
      <c r="G28" s="59"/>
      <c r="H28" s="61"/>
      <c r="I28" s="61"/>
      <c r="J28" s="61"/>
      <c r="K28" s="61"/>
      <c r="L28" s="62"/>
    </row>
    <row r="29" spans="1:12" ht="15" x14ac:dyDescent="0.3">
      <c r="A29" s="16"/>
      <c r="B29" s="67" t="s">
        <v>23</v>
      </c>
      <c r="C29" s="60" t="s">
        <v>129</v>
      </c>
      <c r="D29" s="60"/>
      <c r="E29" s="22"/>
      <c r="F29" s="16"/>
      <c r="G29" s="59"/>
      <c r="H29" s="61"/>
      <c r="I29" s="61"/>
      <c r="J29" s="61"/>
      <c r="K29" s="61"/>
      <c r="L29" s="62"/>
    </row>
    <row r="30" spans="1:12" ht="15" x14ac:dyDescent="0.3">
      <c r="A30" s="16"/>
      <c r="B30" s="67" t="s">
        <v>10</v>
      </c>
      <c r="C30" s="17"/>
      <c r="D30" s="17"/>
      <c r="E30" s="22"/>
      <c r="F30" s="16"/>
      <c r="G30" s="59"/>
      <c r="H30" s="61"/>
      <c r="I30" s="61"/>
      <c r="J30" s="61"/>
      <c r="K30" s="61"/>
      <c r="L30" s="62"/>
    </row>
    <row r="31" spans="1:12" ht="15" x14ac:dyDescent="0.3">
      <c r="A31" s="16"/>
      <c r="B31" s="67" t="s">
        <v>24</v>
      </c>
      <c r="C31" s="60">
        <v>0.03</v>
      </c>
      <c r="D31" s="17"/>
      <c r="E31" s="22"/>
      <c r="F31" s="16"/>
      <c r="G31" s="59"/>
      <c r="H31" s="61"/>
      <c r="I31" s="61"/>
      <c r="J31" s="61"/>
      <c r="K31" s="61"/>
      <c r="L31" s="62"/>
    </row>
    <row r="32" spans="1:12" ht="15" x14ac:dyDescent="0.3">
      <c r="A32" s="16"/>
      <c r="B32" s="67" t="s">
        <v>10</v>
      </c>
      <c r="C32" s="17"/>
      <c r="D32" s="17"/>
      <c r="E32" s="22"/>
      <c r="F32" s="16"/>
      <c r="G32" s="59"/>
      <c r="H32" s="61"/>
      <c r="I32" s="61"/>
      <c r="J32" s="61"/>
      <c r="K32" s="61"/>
      <c r="L32" s="62"/>
    </row>
    <row r="33" spans="1:12" ht="15" x14ac:dyDescent="0.3">
      <c r="A33" s="16"/>
      <c r="B33" s="67" t="s">
        <v>25</v>
      </c>
      <c r="C33" s="60">
        <v>0.18</v>
      </c>
      <c r="D33" s="60"/>
      <c r="E33" s="22"/>
      <c r="F33" s="16"/>
      <c r="G33" s="59"/>
      <c r="H33" s="61"/>
      <c r="I33" s="61"/>
      <c r="J33" s="61"/>
      <c r="K33" s="61"/>
      <c r="L33" s="62"/>
    </row>
    <row r="34" spans="1:12" ht="15" x14ac:dyDescent="0.3">
      <c r="A34" s="16"/>
      <c r="B34" s="67" t="s">
        <v>10</v>
      </c>
      <c r="C34" s="73"/>
      <c r="D34" s="73"/>
      <c r="E34" s="22"/>
      <c r="F34" s="16"/>
      <c r="G34" s="59"/>
      <c r="H34" s="61"/>
      <c r="I34" s="61"/>
      <c r="J34" s="61"/>
      <c r="K34" s="61"/>
      <c r="L34" s="62"/>
    </row>
    <row r="37" spans="1:12" ht="16.2" x14ac:dyDescent="0.4">
      <c r="A37" s="91" t="s">
        <v>135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</sheetData>
  <mergeCells count="14">
    <mergeCell ref="A2:L2"/>
    <mergeCell ref="A3:L3"/>
    <mergeCell ref="A37:L37"/>
    <mergeCell ref="A22:A23"/>
    <mergeCell ref="A18:A19"/>
    <mergeCell ref="F5:G5"/>
    <mergeCell ref="H5:I5"/>
    <mergeCell ref="J5:K5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L41"/>
  <sheetViews>
    <sheetView workbookViewId="0">
      <selection activeCell="A41" sqref="A41:L41"/>
    </sheetView>
  </sheetViews>
  <sheetFormatPr defaultColWidth="9.109375" defaultRowHeight="14.4" x14ac:dyDescent="0.3"/>
  <cols>
    <col min="1" max="1" width="3.6640625" style="1" customWidth="1"/>
    <col min="2" max="2" width="42.6640625" style="1" customWidth="1"/>
    <col min="3" max="3" width="7.6640625" style="1" customWidth="1"/>
    <col min="4" max="4" width="8.6640625" style="1" customWidth="1"/>
    <col min="5" max="5" width="10.44140625" style="1" bestFit="1" customWidth="1"/>
    <col min="6" max="6" width="7.6640625" style="1" customWidth="1"/>
    <col min="7" max="7" width="9.6640625" style="1" customWidth="1"/>
    <col min="8" max="8" width="7.6640625" style="1" customWidth="1"/>
    <col min="9" max="9" width="9.6640625" style="1" customWidth="1"/>
    <col min="10" max="10" width="7.6640625" style="1" customWidth="1"/>
    <col min="11" max="11" width="9.6640625" style="1" customWidth="1"/>
    <col min="12" max="12" width="10.6640625" style="1" customWidth="1"/>
    <col min="13" max="16384" width="9.109375" style="1"/>
  </cols>
  <sheetData>
    <row r="2" spans="1:12" ht="15" customHeight="1" x14ac:dyDescent="0.3">
      <c r="A2" s="87" t="s">
        <v>102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6.5" customHeight="1" x14ac:dyDescent="0.3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x14ac:dyDescent="0.3">
      <c r="K4" s="1" t="s">
        <v>1</v>
      </c>
    </row>
    <row r="5" spans="1:12" ht="26.25" customHeight="1" x14ac:dyDescent="0.3">
      <c r="A5" s="95" t="s">
        <v>2</v>
      </c>
      <c r="B5" s="95" t="s">
        <v>3</v>
      </c>
      <c r="C5" s="95" t="s">
        <v>4</v>
      </c>
      <c r="D5" s="95" t="s">
        <v>5</v>
      </c>
      <c r="E5" s="95" t="s">
        <v>6</v>
      </c>
      <c r="F5" s="93" t="s">
        <v>7</v>
      </c>
      <c r="G5" s="93"/>
      <c r="H5" s="94" t="s">
        <v>8</v>
      </c>
      <c r="I5" s="94"/>
      <c r="J5" s="94" t="s">
        <v>9</v>
      </c>
      <c r="K5" s="94"/>
      <c r="L5" s="93" t="s">
        <v>10</v>
      </c>
    </row>
    <row r="6" spans="1:12" ht="25.2" x14ac:dyDescent="0.3">
      <c r="A6" s="95"/>
      <c r="B6" s="95"/>
      <c r="C6" s="95"/>
      <c r="D6" s="95"/>
      <c r="E6" s="95"/>
      <c r="F6" s="52" t="s">
        <v>11</v>
      </c>
      <c r="G6" s="64" t="s">
        <v>10</v>
      </c>
      <c r="H6" s="65" t="s">
        <v>11</v>
      </c>
      <c r="I6" s="64" t="s">
        <v>10</v>
      </c>
      <c r="J6" s="65" t="s">
        <v>11</v>
      </c>
      <c r="K6" s="64" t="s">
        <v>10</v>
      </c>
      <c r="L6" s="93"/>
    </row>
    <row r="7" spans="1:12" x14ac:dyDescent="0.3">
      <c r="A7" s="2">
        <v>1</v>
      </c>
      <c r="B7" s="2">
        <v>3</v>
      </c>
      <c r="C7" s="2">
        <v>4</v>
      </c>
      <c r="D7" s="2">
        <v>5</v>
      </c>
      <c r="E7" s="2">
        <v>6</v>
      </c>
      <c r="F7" s="2">
        <v>7</v>
      </c>
      <c r="G7" s="2">
        <v>8</v>
      </c>
      <c r="H7" s="2">
        <v>9</v>
      </c>
      <c r="I7" s="2">
        <v>10</v>
      </c>
      <c r="J7" s="2">
        <v>11</v>
      </c>
      <c r="K7" s="2">
        <v>12</v>
      </c>
      <c r="L7" s="2">
        <v>13</v>
      </c>
    </row>
    <row r="8" spans="1:12" x14ac:dyDescent="0.3">
      <c r="A8" s="2"/>
      <c r="B8" s="55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34.799999999999997" x14ac:dyDescent="0.3">
      <c r="A9" s="2"/>
      <c r="B9" s="56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0" x14ac:dyDescent="0.3">
      <c r="A10" s="75">
        <v>1</v>
      </c>
      <c r="B10" s="3" t="s">
        <v>36</v>
      </c>
      <c r="C10" s="4" t="s">
        <v>13</v>
      </c>
      <c r="D10" s="5"/>
      <c r="E10" s="6">
        <v>12.7</v>
      </c>
      <c r="F10" s="6"/>
      <c r="G10" s="7"/>
      <c r="H10" s="6"/>
      <c r="I10" s="7"/>
      <c r="J10" s="6"/>
      <c r="K10" s="7"/>
      <c r="L10" s="7"/>
    </row>
    <row r="11" spans="1:12" ht="47.4" x14ac:dyDescent="0.3">
      <c r="A11" s="77">
        <v>2</v>
      </c>
      <c r="B11" s="3" t="s">
        <v>103</v>
      </c>
      <c r="C11" s="4" t="s">
        <v>13</v>
      </c>
      <c r="D11" s="5"/>
      <c r="E11" s="6">
        <v>8.3000000000000007</v>
      </c>
      <c r="F11" s="6"/>
      <c r="G11" s="7"/>
      <c r="H11" s="6"/>
      <c r="I11" s="7"/>
      <c r="J11" s="6"/>
      <c r="K11" s="7"/>
      <c r="L11" s="7"/>
    </row>
    <row r="12" spans="1:12" ht="30" x14ac:dyDescent="0.3">
      <c r="A12" s="17">
        <v>3</v>
      </c>
      <c r="B12" s="36" t="s">
        <v>18</v>
      </c>
      <c r="C12" s="17" t="s">
        <v>17</v>
      </c>
      <c r="D12" s="17"/>
      <c r="E12" s="6">
        <v>23.5</v>
      </c>
      <c r="F12" s="18"/>
      <c r="G12" s="19"/>
      <c r="H12" s="6"/>
      <c r="I12" s="19"/>
      <c r="J12" s="6"/>
      <c r="K12" s="19"/>
      <c r="L12" s="19"/>
    </row>
    <row r="13" spans="1:12" ht="15" x14ac:dyDescent="0.3">
      <c r="A13" s="15"/>
      <c r="B13" s="17" t="s">
        <v>14</v>
      </c>
      <c r="C13" s="17"/>
      <c r="D13" s="73"/>
      <c r="E13" s="6"/>
      <c r="F13" s="16"/>
      <c r="G13" s="57"/>
      <c r="H13" s="57"/>
      <c r="I13" s="57"/>
      <c r="J13" s="57"/>
      <c r="K13" s="57"/>
      <c r="L13" s="57"/>
    </row>
    <row r="14" spans="1:12" ht="17.399999999999999" x14ac:dyDescent="0.3">
      <c r="A14" s="2"/>
      <c r="B14" s="56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7.399999999999999" x14ac:dyDescent="0.3">
      <c r="A15" s="2"/>
      <c r="B15" s="56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7.399999999999999" x14ac:dyDescent="0.3">
      <c r="A16" s="2"/>
      <c r="B16" s="56" t="s">
        <v>29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45" x14ac:dyDescent="0.3">
      <c r="A17" s="78">
        <v>1</v>
      </c>
      <c r="B17" s="3" t="s">
        <v>27</v>
      </c>
      <c r="C17" s="4" t="s">
        <v>20</v>
      </c>
      <c r="D17" s="5"/>
      <c r="E17" s="6">
        <v>83</v>
      </c>
      <c r="F17" s="6"/>
      <c r="G17" s="7"/>
      <c r="H17" s="6"/>
      <c r="I17" s="7"/>
      <c r="J17" s="6"/>
      <c r="K17" s="7"/>
      <c r="L17" s="7"/>
    </row>
    <row r="18" spans="1:12" ht="45" x14ac:dyDescent="0.3">
      <c r="A18" s="92">
        <v>2</v>
      </c>
      <c r="B18" s="3" t="s">
        <v>21</v>
      </c>
      <c r="C18" s="4" t="s">
        <v>20</v>
      </c>
      <c r="D18" s="5"/>
      <c r="E18" s="6">
        <v>72</v>
      </c>
      <c r="F18" s="6"/>
      <c r="G18" s="7"/>
      <c r="H18" s="6"/>
      <c r="I18" s="7"/>
      <c r="J18" s="6"/>
      <c r="K18" s="7"/>
      <c r="L18" s="7"/>
    </row>
    <row r="19" spans="1:12" ht="18" x14ac:dyDescent="0.3">
      <c r="A19" s="92"/>
      <c r="B19" s="8" t="s">
        <v>19</v>
      </c>
      <c r="C19" s="9" t="s">
        <v>16</v>
      </c>
      <c r="D19" s="10"/>
      <c r="E19" s="11">
        <f>7.38*1.24</f>
        <v>9.1511999999999993</v>
      </c>
      <c r="F19" s="12"/>
      <c r="G19" s="13"/>
      <c r="H19" s="13"/>
      <c r="I19" s="13"/>
      <c r="J19" s="13"/>
      <c r="K19" s="13"/>
      <c r="L19" s="13"/>
    </row>
    <row r="20" spans="1:12" ht="45" x14ac:dyDescent="0.3">
      <c r="A20" s="76">
        <v>3</v>
      </c>
      <c r="B20" s="3" t="s">
        <v>104</v>
      </c>
      <c r="C20" s="4" t="s">
        <v>105</v>
      </c>
      <c r="D20" s="5"/>
      <c r="E20" s="6">
        <v>46</v>
      </c>
      <c r="F20" s="31"/>
      <c r="G20" s="7"/>
      <c r="H20" s="6"/>
      <c r="I20" s="7"/>
      <c r="J20" s="6"/>
      <c r="K20" s="7"/>
      <c r="L20" s="7"/>
    </row>
    <row r="21" spans="1:12" ht="45" x14ac:dyDescent="0.3">
      <c r="A21" s="100">
        <v>4</v>
      </c>
      <c r="B21" s="36" t="s">
        <v>106</v>
      </c>
      <c r="C21" s="71" t="s">
        <v>32</v>
      </c>
      <c r="D21" s="25"/>
      <c r="E21" s="26">
        <v>4.5999999999999999E-2</v>
      </c>
      <c r="F21" s="27"/>
      <c r="G21" s="27"/>
      <c r="H21" s="27"/>
      <c r="I21" s="27"/>
      <c r="J21" s="27"/>
      <c r="K21" s="27"/>
      <c r="L21" s="27"/>
    </row>
    <row r="22" spans="1:12" ht="15" x14ac:dyDescent="0.3">
      <c r="A22" s="101"/>
      <c r="B22" s="28" t="s">
        <v>107</v>
      </c>
      <c r="C22" s="73" t="s">
        <v>108</v>
      </c>
      <c r="D22" s="73"/>
      <c r="E22" s="22">
        <v>23</v>
      </c>
      <c r="F22" s="29"/>
      <c r="G22" s="29"/>
      <c r="H22" s="30"/>
      <c r="I22" s="29"/>
      <c r="J22" s="29"/>
      <c r="K22" s="29"/>
      <c r="L22" s="29"/>
    </row>
    <row r="23" spans="1:12" ht="18" x14ac:dyDescent="0.3">
      <c r="A23" s="102"/>
      <c r="B23" s="28" t="s">
        <v>109</v>
      </c>
      <c r="C23" s="9" t="s">
        <v>16</v>
      </c>
      <c r="D23" s="73"/>
      <c r="E23" s="22">
        <v>2E-3</v>
      </c>
      <c r="F23" s="29"/>
      <c r="G23" s="29"/>
      <c r="H23" s="30"/>
      <c r="I23" s="29"/>
      <c r="J23" s="29"/>
      <c r="K23" s="29"/>
      <c r="L23" s="29"/>
    </row>
    <row r="24" spans="1:12" ht="30" x14ac:dyDescent="0.3">
      <c r="A24" s="76">
        <v>5</v>
      </c>
      <c r="B24" s="3" t="s">
        <v>70</v>
      </c>
      <c r="C24" s="4" t="s">
        <v>20</v>
      </c>
      <c r="D24" s="5"/>
      <c r="E24" s="6">
        <v>64</v>
      </c>
      <c r="F24" s="6"/>
      <c r="G24" s="7"/>
      <c r="H24" s="6"/>
      <c r="I24" s="7"/>
      <c r="J24" s="6"/>
      <c r="K24" s="7"/>
      <c r="L24" s="7"/>
    </row>
    <row r="25" spans="1:12" ht="30" x14ac:dyDescent="0.3">
      <c r="A25" s="78">
        <v>6</v>
      </c>
      <c r="B25" s="3" t="s">
        <v>35</v>
      </c>
      <c r="C25" s="4" t="s">
        <v>20</v>
      </c>
      <c r="D25" s="5"/>
      <c r="E25" s="6">
        <v>19</v>
      </c>
      <c r="F25" s="6"/>
      <c r="G25" s="7"/>
      <c r="H25" s="6"/>
      <c r="I25" s="7"/>
      <c r="J25" s="6"/>
      <c r="K25" s="7"/>
      <c r="L25" s="7"/>
    </row>
    <row r="26" spans="1:12" ht="25.2" x14ac:dyDescent="0.3">
      <c r="A26" s="89">
        <v>7</v>
      </c>
      <c r="B26" s="58" t="s">
        <v>99</v>
      </c>
      <c r="C26" s="17" t="s">
        <v>15</v>
      </c>
      <c r="D26" s="17"/>
      <c r="E26" s="6">
        <v>10</v>
      </c>
      <c r="F26" s="6"/>
      <c r="G26" s="19"/>
      <c r="H26" s="6"/>
      <c r="I26" s="19"/>
      <c r="J26" s="6"/>
      <c r="K26" s="19"/>
      <c r="L26" s="19"/>
    </row>
    <row r="27" spans="1:12" ht="15" customHeight="1" x14ac:dyDescent="0.3">
      <c r="A27" s="90"/>
      <c r="B27" s="8" t="s">
        <v>26</v>
      </c>
      <c r="C27" s="9" t="s">
        <v>17</v>
      </c>
      <c r="D27" s="23"/>
      <c r="E27" s="11">
        <v>0.01</v>
      </c>
      <c r="F27" s="12"/>
      <c r="G27" s="13"/>
      <c r="H27" s="13"/>
      <c r="I27" s="13"/>
      <c r="J27" s="13"/>
      <c r="K27" s="13"/>
      <c r="L27" s="13"/>
    </row>
    <row r="28" spans="1:12" ht="15" customHeight="1" x14ac:dyDescent="0.3">
      <c r="A28" s="66"/>
      <c r="B28" s="17" t="s">
        <v>30</v>
      </c>
      <c r="C28" s="17"/>
      <c r="D28" s="73"/>
      <c r="E28" s="6"/>
      <c r="F28" s="16"/>
      <c r="G28" s="57"/>
      <c r="H28" s="57"/>
      <c r="I28" s="57"/>
      <c r="J28" s="57"/>
      <c r="K28" s="57"/>
      <c r="L28" s="57"/>
    </row>
    <row r="29" spans="1:12" ht="15" customHeight="1" x14ac:dyDescent="0.3">
      <c r="A29" s="63"/>
      <c r="B29" s="68"/>
      <c r="C29" s="73"/>
      <c r="D29" s="73"/>
      <c r="E29" s="20"/>
      <c r="F29" s="21"/>
      <c r="G29" s="21"/>
      <c r="H29" s="21"/>
      <c r="I29" s="21"/>
      <c r="J29" s="21"/>
      <c r="K29" s="21"/>
      <c r="L29" s="21"/>
    </row>
    <row r="30" spans="1:12" ht="15" x14ac:dyDescent="0.3">
      <c r="A30" s="16"/>
      <c r="B30" s="67" t="s">
        <v>31</v>
      </c>
      <c r="C30" s="73"/>
      <c r="D30" s="73"/>
      <c r="E30" s="22"/>
      <c r="F30" s="16"/>
      <c r="G30" s="59"/>
      <c r="H30" s="59"/>
      <c r="I30" s="59"/>
      <c r="J30" s="59"/>
      <c r="K30" s="59"/>
      <c r="L30" s="59"/>
    </row>
    <row r="31" spans="1:12" ht="15" x14ac:dyDescent="0.3">
      <c r="A31" s="16"/>
      <c r="B31" s="67" t="s">
        <v>22</v>
      </c>
      <c r="C31" s="60" t="s">
        <v>129</v>
      </c>
      <c r="D31" s="60"/>
      <c r="E31" s="22"/>
      <c r="F31" s="16"/>
      <c r="G31" s="59"/>
      <c r="H31" s="61"/>
      <c r="I31" s="61"/>
      <c r="J31" s="61"/>
      <c r="K31" s="61"/>
      <c r="L31" s="62"/>
    </row>
    <row r="32" spans="1:12" ht="15" x14ac:dyDescent="0.3">
      <c r="A32" s="16"/>
      <c r="B32" s="67" t="s">
        <v>10</v>
      </c>
      <c r="C32" s="17"/>
      <c r="D32" s="17"/>
      <c r="E32" s="22"/>
      <c r="F32" s="16"/>
      <c r="G32" s="59"/>
      <c r="H32" s="61"/>
      <c r="I32" s="61"/>
      <c r="J32" s="61"/>
      <c r="K32" s="61"/>
      <c r="L32" s="62"/>
    </row>
    <row r="33" spans="1:12" ht="15" x14ac:dyDescent="0.3">
      <c r="A33" s="16"/>
      <c r="B33" s="67" t="s">
        <v>23</v>
      </c>
      <c r="C33" s="60" t="s">
        <v>129</v>
      </c>
      <c r="D33" s="60"/>
      <c r="E33" s="22"/>
      <c r="F33" s="16"/>
      <c r="G33" s="59"/>
      <c r="H33" s="61"/>
      <c r="I33" s="61"/>
      <c r="J33" s="61"/>
      <c r="K33" s="61"/>
      <c r="L33" s="62"/>
    </row>
    <row r="34" spans="1:12" ht="15" x14ac:dyDescent="0.3">
      <c r="A34" s="16"/>
      <c r="B34" s="67" t="s">
        <v>10</v>
      </c>
      <c r="C34" s="17"/>
      <c r="D34" s="17"/>
      <c r="E34" s="22"/>
      <c r="F34" s="16"/>
      <c r="G34" s="59"/>
      <c r="H34" s="61"/>
      <c r="I34" s="61"/>
      <c r="J34" s="61"/>
      <c r="K34" s="61"/>
      <c r="L34" s="62"/>
    </row>
    <row r="35" spans="1:12" ht="15" x14ac:dyDescent="0.3">
      <c r="A35" s="16"/>
      <c r="B35" s="67" t="s">
        <v>24</v>
      </c>
      <c r="C35" s="60">
        <v>0.03</v>
      </c>
      <c r="D35" s="17"/>
      <c r="E35" s="22"/>
      <c r="F35" s="16"/>
      <c r="G35" s="59"/>
      <c r="H35" s="61"/>
      <c r="I35" s="61"/>
      <c r="J35" s="61"/>
      <c r="K35" s="61"/>
      <c r="L35" s="62"/>
    </row>
    <row r="36" spans="1:12" ht="15" x14ac:dyDescent="0.3">
      <c r="A36" s="16"/>
      <c r="B36" s="67" t="s">
        <v>10</v>
      </c>
      <c r="C36" s="17"/>
      <c r="D36" s="17"/>
      <c r="E36" s="22"/>
      <c r="F36" s="16"/>
      <c r="G36" s="59"/>
      <c r="H36" s="61"/>
      <c r="I36" s="61"/>
      <c r="J36" s="61"/>
      <c r="K36" s="61"/>
      <c r="L36" s="62"/>
    </row>
    <row r="37" spans="1:12" ht="15" x14ac:dyDescent="0.3">
      <c r="A37" s="16"/>
      <c r="B37" s="67" t="s">
        <v>25</v>
      </c>
      <c r="C37" s="60">
        <v>0.18</v>
      </c>
      <c r="D37" s="60"/>
      <c r="E37" s="22"/>
      <c r="F37" s="16"/>
      <c r="G37" s="59"/>
      <c r="H37" s="61"/>
      <c r="I37" s="61"/>
      <c r="J37" s="61"/>
      <c r="K37" s="61"/>
      <c r="L37" s="62"/>
    </row>
    <row r="38" spans="1:12" ht="15" x14ac:dyDescent="0.3">
      <c r="A38" s="16"/>
      <c r="B38" s="67" t="s">
        <v>10</v>
      </c>
      <c r="C38" s="73"/>
      <c r="D38" s="73"/>
      <c r="E38" s="22"/>
      <c r="F38" s="16"/>
      <c r="G38" s="59"/>
      <c r="H38" s="61"/>
      <c r="I38" s="61"/>
      <c r="J38" s="61"/>
      <c r="K38" s="61"/>
      <c r="L38" s="62"/>
    </row>
    <row r="41" spans="1:12" ht="16.2" x14ac:dyDescent="0.4">
      <c r="A41" s="91" t="s">
        <v>135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</sheetData>
  <mergeCells count="15">
    <mergeCell ref="A2:L2"/>
    <mergeCell ref="A3:L3"/>
    <mergeCell ref="A26:A27"/>
    <mergeCell ref="A41:L41"/>
    <mergeCell ref="A21:A23"/>
    <mergeCell ref="A18:A19"/>
    <mergeCell ref="F5:G5"/>
    <mergeCell ref="H5:I5"/>
    <mergeCell ref="J5:K5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2:L37"/>
  <sheetViews>
    <sheetView workbookViewId="0">
      <selection activeCell="A4" sqref="A4:XFD6"/>
    </sheetView>
  </sheetViews>
  <sheetFormatPr defaultColWidth="9.109375" defaultRowHeight="14.4" x14ac:dyDescent="0.3"/>
  <cols>
    <col min="1" max="1" width="3.6640625" style="1" customWidth="1"/>
    <col min="2" max="2" width="42.6640625" style="1" customWidth="1"/>
    <col min="3" max="3" width="7.6640625" style="1" customWidth="1"/>
    <col min="4" max="4" width="8.6640625" style="1" customWidth="1"/>
    <col min="5" max="5" width="10.44140625" style="1" bestFit="1" customWidth="1"/>
    <col min="6" max="6" width="7.6640625" style="1" customWidth="1"/>
    <col min="7" max="7" width="9.6640625" style="1" customWidth="1"/>
    <col min="8" max="8" width="7.6640625" style="1" customWidth="1"/>
    <col min="9" max="9" width="9.6640625" style="1" customWidth="1"/>
    <col min="10" max="10" width="7.6640625" style="1" customWidth="1"/>
    <col min="11" max="11" width="9.6640625" style="1" customWidth="1"/>
    <col min="12" max="12" width="10.6640625" style="1" customWidth="1"/>
    <col min="13" max="16384" width="9.109375" style="1"/>
  </cols>
  <sheetData>
    <row r="2" spans="1:12" ht="15" customHeight="1" x14ac:dyDescent="0.3">
      <c r="A2" s="87" t="s">
        <v>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6.5" customHeight="1" x14ac:dyDescent="0.3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x14ac:dyDescent="0.3">
      <c r="K4" s="1" t="s">
        <v>1</v>
      </c>
    </row>
    <row r="5" spans="1:12" ht="26.25" customHeight="1" x14ac:dyDescent="0.3">
      <c r="A5" s="95" t="s">
        <v>2</v>
      </c>
      <c r="B5" s="95" t="s">
        <v>3</v>
      </c>
      <c r="C5" s="95" t="s">
        <v>4</v>
      </c>
      <c r="D5" s="95" t="s">
        <v>5</v>
      </c>
      <c r="E5" s="95" t="s">
        <v>6</v>
      </c>
      <c r="F5" s="93" t="s">
        <v>7</v>
      </c>
      <c r="G5" s="93"/>
      <c r="H5" s="94" t="s">
        <v>8</v>
      </c>
      <c r="I5" s="94"/>
      <c r="J5" s="94" t="s">
        <v>9</v>
      </c>
      <c r="K5" s="94"/>
      <c r="L5" s="93" t="s">
        <v>10</v>
      </c>
    </row>
    <row r="6" spans="1:12" ht="25.2" x14ac:dyDescent="0.3">
      <c r="A6" s="95"/>
      <c r="B6" s="95"/>
      <c r="C6" s="95"/>
      <c r="D6" s="95"/>
      <c r="E6" s="95"/>
      <c r="F6" s="52" t="s">
        <v>11</v>
      </c>
      <c r="G6" s="53" t="s">
        <v>10</v>
      </c>
      <c r="H6" s="54" t="s">
        <v>11</v>
      </c>
      <c r="I6" s="53" t="s">
        <v>10</v>
      </c>
      <c r="J6" s="54" t="s">
        <v>11</v>
      </c>
      <c r="K6" s="53" t="s">
        <v>10</v>
      </c>
      <c r="L6" s="93"/>
    </row>
    <row r="7" spans="1:12" x14ac:dyDescent="0.3">
      <c r="A7" s="2">
        <v>1</v>
      </c>
      <c r="B7" s="2">
        <v>3</v>
      </c>
      <c r="C7" s="2">
        <v>4</v>
      </c>
      <c r="D7" s="2">
        <v>5</v>
      </c>
      <c r="E7" s="2">
        <v>6</v>
      </c>
      <c r="F7" s="2">
        <v>7</v>
      </c>
      <c r="G7" s="2">
        <v>8</v>
      </c>
      <c r="H7" s="2">
        <v>9</v>
      </c>
      <c r="I7" s="2">
        <v>10</v>
      </c>
      <c r="J7" s="2">
        <v>11</v>
      </c>
      <c r="K7" s="2">
        <v>12</v>
      </c>
      <c r="L7" s="2">
        <v>13</v>
      </c>
    </row>
    <row r="8" spans="1:12" x14ac:dyDescent="0.3">
      <c r="A8" s="2"/>
      <c r="B8" s="55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34.799999999999997" x14ac:dyDescent="0.3">
      <c r="A9" s="2"/>
      <c r="B9" s="56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0" x14ac:dyDescent="0.3">
      <c r="A10" s="75">
        <v>1</v>
      </c>
      <c r="B10" s="3" t="s">
        <v>36</v>
      </c>
      <c r="C10" s="4" t="s">
        <v>13</v>
      </c>
      <c r="D10" s="5"/>
      <c r="E10" s="6">
        <v>26.89</v>
      </c>
      <c r="F10" s="6"/>
      <c r="G10" s="7"/>
      <c r="H10" s="6"/>
      <c r="I10" s="7"/>
      <c r="J10" s="6"/>
      <c r="K10" s="7"/>
      <c r="L10" s="7"/>
    </row>
    <row r="11" spans="1:12" ht="47.4" x14ac:dyDescent="0.3">
      <c r="A11" s="77">
        <v>2</v>
      </c>
      <c r="B11" s="3" t="s">
        <v>34</v>
      </c>
      <c r="C11" s="4" t="s">
        <v>13</v>
      </c>
      <c r="D11" s="5"/>
      <c r="E11" s="6">
        <v>16.8</v>
      </c>
      <c r="F11" s="6"/>
      <c r="G11" s="7"/>
      <c r="H11" s="6"/>
      <c r="I11" s="7"/>
      <c r="J11" s="6"/>
      <c r="K11" s="7"/>
      <c r="L11" s="7"/>
    </row>
    <row r="12" spans="1:12" ht="30" x14ac:dyDescent="0.3">
      <c r="A12" s="24">
        <v>3</v>
      </c>
      <c r="B12" s="36" t="s">
        <v>18</v>
      </c>
      <c r="C12" s="17" t="s">
        <v>17</v>
      </c>
      <c r="D12" s="17"/>
      <c r="E12" s="6">
        <v>49.75</v>
      </c>
      <c r="F12" s="18"/>
      <c r="G12" s="19"/>
      <c r="H12" s="6"/>
      <c r="I12" s="19"/>
      <c r="J12" s="6"/>
      <c r="K12" s="19"/>
      <c r="L12" s="19"/>
    </row>
    <row r="13" spans="1:12" ht="15" x14ac:dyDescent="0.3">
      <c r="A13" s="15"/>
      <c r="B13" s="17" t="s">
        <v>14</v>
      </c>
      <c r="C13" s="17"/>
      <c r="D13" s="24"/>
      <c r="E13" s="6"/>
      <c r="F13" s="16"/>
      <c r="G13" s="57"/>
      <c r="H13" s="57"/>
      <c r="I13" s="57"/>
      <c r="J13" s="57"/>
      <c r="K13" s="57"/>
      <c r="L13" s="57"/>
    </row>
    <row r="14" spans="1:12" ht="17.399999999999999" x14ac:dyDescent="0.3">
      <c r="A14" s="2"/>
      <c r="B14" s="56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7.399999999999999" x14ac:dyDescent="0.3">
      <c r="A15" s="2"/>
      <c r="B15" s="56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7.399999999999999" x14ac:dyDescent="0.3">
      <c r="A16" s="2"/>
      <c r="B16" s="56" t="s">
        <v>29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45" x14ac:dyDescent="0.3">
      <c r="A17" s="83">
        <v>1</v>
      </c>
      <c r="B17" s="3" t="s">
        <v>27</v>
      </c>
      <c r="C17" s="4" t="s">
        <v>20</v>
      </c>
      <c r="D17" s="5"/>
      <c r="E17" s="6">
        <v>168</v>
      </c>
      <c r="F17" s="6"/>
      <c r="G17" s="7"/>
      <c r="H17" s="6"/>
      <c r="I17" s="7"/>
      <c r="J17" s="6"/>
      <c r="K17" s="7"/>
      <c r="L17" s="7"/>
    </row>
    <row r="18" spans="1:12" ht="45" x14ac:dyDescent="0.3">
      <c r="A18" s="92">
        <v>2</v>
      </c>
      <c r="B18" s="3" t="s">
        <v>21</v>
      </c>
      <c r="C18" s="4" t="s">
        <v>20</v>
      </c>
      <c r="D18" s="5"/>
      <c r="E18" s="6">
        <v>161</v>
      </c>
      <c r="F18" s="6"/>
      <c r="G18" s="7"/>
      <c r="H18" s="6"/>
      <c r="I18" s="7"/>
      <c r="J18" s="6"/>
      <c r="K18" s="7"/>
      <c r="L18" s="7"/>
    </row>
    <row r="19" spans="1:12" ht="18" x14ac:dyDescent="0.3">
      <c r="A19" s="92"/>
      <c r="B19" s="8" t="s">
        <v>19</v>
      </c>
      <c r="C19" s="9" t="s">
        <v>16</v>
      </c>
      <c r="D19" s="10"/>
      <c r="E19" s="11">
        <f>15*1.24</f>
        <v>18.600000000000001</v>
      </c>
      <c r="F19" s="12"/>
      <c r="G19" s="13"/>
      <c r="H19" s="13"/>
      <c r="I19" s="13"/>
      <c r="J19" s="13"/>
      <c r="K19" s="13"/>
      <c r="L19" s="13"/>
    </row>
    <row r="20" spans="1:12" ht="30" x14ac:dyDescent="0.3">
      <c r="A20" s="76">
        <v>3</v>
      </c>
      <c r="B20" s="3" t="s">
        <v>28</v>
      </c>
      <c r="C20" s="4" t="s">
        <v>20</v>
      </c>
      <c r="D20" s="5"/>
      <c r="E20" s="6">
        <v>138</v>
      </c>
      <c r="F20" s="6"/>
      <c r="G20" s="7"/>
      <c r="H20" s="6"/>
      <c r="I20" s="7"/>
      <c r="J20" s="6"/>
      <c r="K20" s="7"/>
      <c r="L20" s="7"/>
    </row>
    <row r="21" spans="1:12" ht="30" x14ac:dyDescent="0.3">
      <c r="A21" s="78">
        <v>4</v>
      </c>
      <c r="B21" s="3" t="s">
        <v>35</v>
      </c>
      <c r="C21" s="4" t="s">
        <v>20</v>
      </c>
      <c r="D21" s="5"/>
      <c r="E21" s="6">
        <v>30</v>
      </c>
      <c r="F21" s="6"/>
      <c r="G21" s="7"/>
      <c r="H21" s="6"/>
      <c r="I21" s="7"/>
      <c r="J21" s="6"/>
      <c r="K21" s="7"/>
      <c r="L21" s="7"/>
    </row>
    <row r="22" spans="1:12" ht="25.2" x14ac:dyDescent="0.3">
      <c r="A22" s="89">
        <v>5</v>
      </c>
      <c r="B22" s="58" t="s">
        <v>37</v>
      </c>
      <c r="C22" s="17" t="s">
        <v>15</v>
      </c>
      <c r="D22" s="17"/>
      <c r="E22" s="6">
        <v>47</v>
      </c>
      <c r="F22" s="6"/>
      <c r="G22" s="19"/>
      <c r="H22" s="6"/>
      <c r="I22" s="19"/>
      <c r="J22" s="6"/>
      <c r="K22" s="19"/>
      <c r="L22" s="19"/>
    </row>
    <row r="23" spans="1:12" ht="16.2" x14ac:dyDescent="0.3">
      <c r="A23" s="90"/>
      <c r="B23" s="8" t="s">
        <v>26</v>
      </c>
      <c r="C23" s="9" t="s">
        <v>32</v>
      </c>
      <c r="D23" s="23"/>
      <c r="E23" s="11">
        <v>0.06</v>
      </c>
      <c r="F23" s="12"/>
      <c r="G23" s="13"/>
      <c r="H23" s="13"/>
      <c r="I23" s="13"/>
      <c r="J23" s="13"/>
      <c r="K23" s="13"/>
      <c r="L23" s="13"/>
    </row>
    <row r="24" spans="1:12" ht="15" x14ac:dyDescent="0.3">
      <c r="A24" s="33"/>
      <c r="B24" s="17" t="s">
        <v>30</v>
      </c>
      <c r="C24" s="17"/>
      <c r="D24" s="24"/>
      <c r="E24" s="6"/>
      <c r="F24" s="16"/>
      <c r="G24" s="57"/>
      <c r="H24" s="57"/>
      <c r="I24" s="57"/>
      <c r="J24" s="57"/>
      <c r="K24" s="57"/>
      <c r="L24" s="57"/>
    </row>
    <row r="25" spans="1:12" ht="15" x14ac:dyDescent="0.3">
      <c r="A25" s="32"/>
      <c r="B25" s="35"/>
      <c r="C25" s="24"/>
      <c r="D25" s="24"/>
      <c r="E25" s="20"/>
      <c r="F25" s="21"/>
      <c r="G25" s="21"/>
      <c r="H25" s="21"/>
      <c r="I25" s="21"/>
      <c r="J25" s="21"/>
      <c r="K25" s="21"/>
      <c r="L25" s="21"/>
    </row>
    <row r="26" spans="1:12" ht="15" x14ac:dyDescent="0.3">
      <c r="A26" s="16"/>
      <c r="B26" s="34" t="s">
        <v>31</v>
      </c>
      <c r="C26" s="24"/>
      <c r="D26" s="24"/>
      <c r="E26" s="22"/>
      <c r="F26" s="16"/>
      <c r="G26" s="59"/>
      <c r="H26" s="59"/>
      <c r="I26" s="59"/>
      <c r="J26" s="59"/>
      <c r="K26" s="59"/>
      <c r="L26" s="59"/>
    </row>
    <row r="27" spans="1:12" ht="15" x14ac:dyDescent="0.3">
      <c r="A27" s="16"/>
      <c r="B27" s="34" t="s">
        <v>22</v>
      </c>
      <c r="C27" s="60" t="s">
        <v>129</v>
      </c>
      <c r="D27" s="60"/>
      <c r="E27" s="22"/>
      <c r="F27" s="16"/>
      <c r="G27" s="59"/>
      <c r="H27" s="61"/>
      <c r="I27" s="61"/>
      <c r="J27" s="61"/>
      <c r="K27" s="61"/>
      <c r="L27" s="62"/>
    </row>
    <row r="28" spans="1:12" ht="15" x14ac:dyDescent="0.3">
      <c r="A28" s="16"/>
      <c r="B28" s="34" t="s">
        <v>10</v>
      </c>
      <c r="C28" s="17"/>
      <c r="D28" s="17"/>
      <c r="E28" s="22"/>
      <c r="F28" s="16"/>
      <c r="G28" s="59"/>
      <c r="H28" s="61"/>
      <c r="I28" s="61"/>
      <c r="J28" s="61"/>
      <c r="K28" s="61"/>
      <c r="L28" s="62"/>
    </row>
    <row r="29" spans="1:12" ht="15" x14ac:dyDescent="0.3">
      <c r="A29" s="16"/>
      <c r="B29" s="34" t="s">
        <v>23</v>
      </c>
      <c r="C29" s="60" t="s">
        <v>129</v>
      </c>
      <c r="D29" s="60"/>
      <c r="E29" s="22"/>
      <c r="F29" s="16"/>
      <c r="G29" s="59"/>
      <c r="H29" s="61"/>
      <c r="I29" s="61"/>
      <c r="J29" s="61"/>
      <c r="K29" s="61"/>
      <c r="L29" s="62"/>
    </row>
    <row r="30" spans="1:12" ht="15" x14ac:dyDescent="0.3">
      <c r="A30" s="16"/>
      <c r="B30" s="34" t="s">
        <v>10</v>
      </c>
      <c r="C30" s="17"/>
      <c r="D30" s="17"/>
      <c r="E30" s="22"/>
      <c r="F30" s="16"/>
      <c r="G30" s="59"/>
      <c r="H30" s="61"/>
      <c r="I30" s="61"/>
      <c r="J30" s="61"/>
      <c r="K30" s="61"/>
      <c r="L30" s="62"/>
    </row>
    <row r="31" spans="1:12" ht="15" x14ac:dyDescent="0.3">
      <c r="A31" s="16"/>
      <c r="B31" s="34" t="s">
        <v>24</v>
      </c>
      <c r="C31" s="60">
        <v>0.03</v>
      </c>
      <c r="D31" s="17"/>
      <c r="E31" s="22"/>
      <c r="F31" s="16"/>
      <c r="G31" s="59"/>
      <c r="H31" s="61"/>
      <c r="I31" s="61"/>
      <c r="J31" s="61"/>
      <c r="K31" s="61"/>
      <c r="L31" s="62"/>
    </row>
    <row r="32" spans="1:12" ht="15" x14ac:dyDescent="0.3">
      <c r="A32" s="16"/>
      <c r="B32" s="34" t="s">
        <v>10</v>
      </c>
      <c r="C32" s="17"/>
      <c r="D32" s="17"/>
      <c r="E32" s="22"/>
      <c r="F32" s="16"/>
      <c r="G32" s="59"/>
      <c r="H32" s="61"/>
      <c r="I32" s="61"/>
      <c r="J32" s="61"/>
      <c r="K32" s="61"/>
      <c r="L32" s="62"/>
    </row>
    <row r="33" spans="1:12" ht="15" x14ac:dyDescent="0.3">
      <c r="A33" s="16"/>
      <c r="B33" s="34" t="s">
        <v>25</v>
      </c>
      <c r="C33" s="60">
        <v>0.18</v>
      </c>
      <c r="D33" s="60"/>
      <c r="E33" s="22"/>
      <c r="F33" s="16"/>
      <c r="G33" s="59"/>
      <c r="H33" s="61"/>
      <c r="I33" s="61"/>
      <c r="J33" s="61"/>
      <c r="K33" s="61"/>
      <c r="L33" s="62"/>
    </row>
    <row r="34" spans="1:12" ht="15" x14ac:dyDescent="0.3">
      <c r="A34" s="16"/>
      <c r="B34" s="34" t="s">
        <v>10</v>
      </c>
      <c r="C34" s="24"/>
      <c r="D34" s="24"/>
      <c r="E34" s="22"/>
      <c r="F34" s="16"/>
      <c r="G34" s="59"/>
      <c r="H34" s="61"/>
      <c r="I34" s="61"/>
      <c r="J34" s="61"/>
      <c r="K34" s="61"/>
      <c r="L34" s="62"/>
    </row>
    <row r="37" spans="1:12" ht="16.2" x14ac:dyDescent="0.4">
      <c r="A37" s="91" t="s">
        <v>135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</sheetData>
  <mergeCells count="14">
    <mergeCell ref="A2:L2"/>
    <mergeCell ref="A3:L3"/>
    <mergeCell ref="A22:A23"/>
    <mergeCell ref="A37:L37"/>
    <mergeCell ref="A18:A19"/>
    <mergeCell ref="F5:G5"/>
    <mergeCell ref="H5:I5"/>
    <mergeCell ref="J5:K5"/>
    <mergeCell ref="L5:L6"/>
    <mergeCell ref="A5:A6"/>
    <mergeCell ref="B5:B6"/>
    <mergeCell ref="C5:C6"/>
    <mergeCell ref="D5:D6"/>
    <mergeCell ref="E5:E6"/>
  </mergeCells>
  <printOptions horizontalCentered="1"/>
  <pageMargins left="0" right="0" top="0.78740157480314965" bottom="0.7874015748031496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37"/>
  <sheetViews>
    <sheetView topLeftCell="A28" workbookViewId="0">
      <selection activeCell="B40" sqref="B40:K40"/>
    </sheetView>
  </sheetViews>
  <sheetFormatPr defaultColWidth="9.109375" defaultRowHeight="14.4" x14ac:dyDescent="0.3"/>
  <cols>
    <col min="1" max="1" width="3.6640625" style="1" customWidth="1"/>
    <col min="2" max="2" width="42.6640625" style="1" customWidth="1"/>
    <col min="3" max="3" width="7.6640625" style="1" customWidth="1"/>
    <col min="4" max="4" width="8.6640625" style="1" customWidth="1"/>
    <col min="5" max="5" width="10.44140625" style="1" bestFit="1" customWidth="1"/>
    <col min="6" max="6" width="7.6640625" style="1" customWidth="1"/>
    <col min="7" max="7" width="9.6640625" style="1" customWidth="1"/>
    <col min="8" max="8" width="7.6640625" style="1" customWidth="1"/>
    <col min="9" max="9" width="9.6640625" style="1" customWidth="1"/>
    <col min="10" max="10" width="7.6640625" style="1" customWidth="1"/>
    <col min="11" max="11" width="9.6640625" style="1" customWidth="1"/>
    <col min="12" max="12" width="10.6640625" style="1" customWidth="1"/>
    <col min="13" max="16384" width="9.109375" style="1"/>
  </cols>
  <sheetData>
    <row r="2" spans="1:12" ht="15" customHeight="1" x14ac:dyDescent="0.3">
      <c r="A2" s="87" t="s">
        <v>42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6.5" customHeight="1" x14ac:dyDescent="0.3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x14ac:dyDescent="0.3">
      <c r="K4" s="1" t="s">
        <v>1</v>
      </c>
    </row>
    <row r="5" spans="1:12" ht="26.25" customHeight="1" x14ac:dyDescent="0.3">
      <c r="A5" s="95" t="s">
        <v>2</v>
      </c>
      <c r="B5" s="95" t="s">
        <v>3</v>
      </c>
      <c r="C5" s="95" t="s">
        <v>4</v>
      </c>
      <c r="D5" s="95" t="s">
        <v>5</v>
      </c>
      <c r="E5" s="95" t="s">
        <v>6</v>
      </c>
      <c r="F5" s="93" t="s">
        <v>7</v>
      </c>
      <c r="G5" s="93"/>
      <c r="H5" s="94" t="s">
        <v>8</v>
      </c>
      <c r="I5" s="94"/>
      <c r="J5" s="94" t="s">
        <v>9</v>
      </c>
      <c r="K5" s="94"/>
      <c r="L5" s="93" t="s">
        <v>10</v>
      </c>
    </row>
    <row r="6" spans="1:12" ht="25.2" x14ac:dyDescent="0.3">
      <c r="A6" s="95"/>
      <c r="B6" s="95"/>
      <c r="C6" s="95"/>
      <c r="D6" s="95"/>
      <c r="E6" s="95"/>
      <c r="F6" s="52" t="s">
        <v>11</v>
      </c>
      <c r="G6" s="53" t="s">
        <v>10</v>
      </c>
      <c r="H6" s="54" t="s">
        <v>11</v>
      </c>
      <c r="I6" s="53" t="s">
        <v>10</v>
      </c>
      <c r="J6" s="54" t="s">
        <v>11</v>
      </c>
      <c r="K6" s="53" t="s">
        <v>10</v>
      </c>
      <c r="L6" s="93"/>
    </row>
    <row r="7" spans="1:12" x14ac:dyDescent="0.3">
      <c r="A7" s="2">
        <v>1</v>
      </c>
      <c r="B7" s="2">
        <v>3</v>
      </c>
      <c r="C7" s="2">
        <v>4</v>
      </c>
      <c r="D7" s="2">
        <v>5</v>
      </c>
      <c r="E7" s="2">
        <v>6</v>
      </c>
      <c r="F7" s="2">
        <v>7</v>
      </c>
      <c r="G7" s="2">
        <v>8</v>
      </c>
      <c r="H7" s="2">
        <v>9</v>
      </c>
      <c r="I7" s="2">
        <v>10</v>
      </c>
      <c r="J7" s="2">
        <v>11</v>
      </c>
      <c r="K7" s="2">
        <v>12</v>
      </c>
      <c r="L7" s="2">
        <v>13</v>
      </c>
    </row>
    <row r="8" spans="1:12" x14ac:dyDescent="0.3">
      <c r="A8" s="2"/>
      <c r="B8" s="55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34.799999999999997" x14ac:dyDescent="0.3">
      <c r="A9" s="2"/>
      <c r="B9" s="56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0" x14ac:dyDescent="0.3">
      <c r="A10" s="75">
        <v>1</v>
      </c>
      <c r="B10" s="3" t="s">
        <v>36</v>
      </c>
      <c r="C10" s="4" t="s">
        <v>13</v>
      </c>
      <c r="D10" s="5"/>
      <c r="E10" s="6">
        <v>63.59</v>
      </c>
      <c r="F10" s="6"/>
      <c r="G10" s="7"/>
      <c r="H10" s="6"/>
      <c r="I10" s="7"/>
      <c r="J10" s="6"/>
      <c r="K10" s="7"/>
      <c r="L10" s="7"/>
    </row>
    <row r="11" spans="1:12" ht="47.4" x14ac:dyDescent="0.3">
      <c r="A11" s="77">
        <v>2</v>
      </c>
      <c r="B11" s="3" t="s">
        <v>43</v>
      </c>
      <c r="C11" s="4" t="s">
        <v>13</v>
      </c>
      <c r="D11" s="5"/>
      <c r="E11" s="6">
        <v>20</v>
      </c>
      <c r="F11" s="6"/>
      <c r="G11" s="7"/>
      <c r="H11" s="6"/>
      <c r="I11" s="7"/>
      <c r="J11" s="6"/>
      <c r="K11" s="7"/>
      <c r="L11" s="7"/>
    </row>
    <row r="12" spans="1:12" ht="30" x14ac:dyDescent="0.3">
      <c r="A12" s="24">
        <v>3</v>
      </c>
      <c r="B12" s="36" t="s">
        <v>18</v>
      </c>
      <c r="C12" s="17" t="s">
        <v>17</v>
      </c>
      <c r="D12" s="17"/>
      <c r="E12" s="6">
        <v>117.64</v>
      </c>
      <c r="F12" s="18"/>
      <c r="G12" s="19"/>
      <c r="H12" s="6"/>
      <c r="I12" s="19"/>
      <c r="J12" s="6"/>
      <c r="K12" s="19"/>
      <c r="L12" s="19"/>
    </row>
    <row r="13" spans="1:12" ht="15" x14ac:dyDescent="0.3">
      <c r="A13" s="15"/>
      <c r="B13" s="17" t="s">
        <v>14</v>
      </c>
      <c r="C13" s="17"/>
      <c r="D13" s="24"/>
      <c r="E13" s="6"/>
      <c r="F13" s="16"/>
      <c r="G13" s="57"/>
      <c r="H13" s="57"/>
      <c r="I13" s="57"/>
      <c r="J13" s="57"/>
      <c r="K13" s="57"/>
      <c r="L13" s="57"/>
    </row>
    <row r="14" spans="1:12" ht="17.399999999999999" x14ac:dyDescent="0.3">
      <c r="A14" s="2"/>
      <c r="B14" s="56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7.399999999999999" x14ac:dyDescent="0.3">
      <c r="A15" s="2"/>
      <c r="B15" s="56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34.799999999999997" x14ac:dyDescent="0.3">
      <c r="A16" s="2"/>
      <c r="B16" s="56" t="s">
        <v>44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45" x14ac:dyDescent="0.3">
      <c r="A17" s="78">
        <v>1</v>
      </c>
      <c r="B17" s="3" t="s">
        <v>27</v>
      </c>
      <c r="C17" s="4" t="s">
        <v>20</v>
      </c>
      <c r="D17" s="5"/>
      <c r="E17" s="6">
        <v>200</v>
      </c>
      <c r="F17" s="6"/>
      <c r="G17" s="7"/>
      <c r="H17" s="6"/>
      <c r="I17" s="7"/>
      <c r="J17" s="6"/>
      <c r="K17" s="7"/>
      <c r="L17" s="7"/>
    </row>
    <row r="18" spans="1:12" ht="45" x14ac:dyDescent="0.3">
      <c r="A18" s="92">
        <v>2</v>
      </c>
      <c r="B18" s="3" t="s">
        <v>45</v>
      </c>
      <c r="C18" s="4" t="s">
        <v>20</v>
      </c>
      <c r="D18" s="5"/>
      <c r="E18" s="6">
        <v>200</v>
      </c>
      <c r="F18" s="6"/>
      <c r="G18" s="7"/>
      <c r="H18" s="6"/>
      <c r="I18" s="7"/>
      <c r="J18" s="6"/>
      <c r="K18" s="7"/>
      <c r="L18" s="7"/>
    </row>
    <row r="19" spans="1:12" ht="18" x14ac:dyDescent="0.3">
      <c r="A19" s="92"/>
      <c r="B19" s="8" t="s">
        <v>19</v>
      </c>
      <c r="C19" s="9" t="s">
        <v>16</v>
      </c>
      <c r="D19" s="10"/>
      <c r="E19" s="11">
        <f>16.2*1.24</f>
        <v>20.087999999999997</v>
      </c>
      <c r="F19" s="12"/>
      <c r="G19" s="13"/>
      <c r="H19" s="13"/>
      <c r="I19" s="13"/>
      <c r="J19" s="13"/>
      <c r="K19" s="13"/>
      <c r="L19" s="13"/>
    </row>
    <row r="20" spans="1:12" ht="30" x14ac:dyDescent="0.3">
      <c r="A20" s="78">
        <v>3</v>
      </c>
      <c r="B20" s="3" t="s">
        <v>46</v>
      </c>
      <c r="C20" s="4" t="s">
        <v>20</v>
      </c>
      <c r="D20" s="5"/>
      <c r="E20" s="6">
        <v>200</v>
      </c>
      <c r="F20" s="6"/>
      <c r="G20" s="7"/>
      <c r="H20" s="6"/>
      <c r="I20" s="7"/>
      <c r="J20" s="6"/>
      <c r="K20" s="7"/>
      <c r="L20" s="7"/>
    </row>
    <row r="21" spans="1:12" ht="30" x14ac:dyDescent="0.3">
      <c r="A21" s="96">
        <v>4</v>
      </c>
      <c r="B21" s="3" t="s">
        <v>48</v>
      </c>
      <c r="C21" s="4" t="s">
        <v>49</v>
      </c>
      <c r="D21" s="5"/>
      <c r="E21" s="6">
        <v>200</v>
      </c>
      <c r="F21" s="6"/>
      <c r="G21" s="7"/>
      <c r="H21" s="6"/>
      <c r="I21" s="7"/>
      <c r="J21" s="6"/>
      <c r="K21" s="7"/>
      <c r="L21" s="7"/>
    </row>
    <row r="22" spans="1:12" ht="19.2" x14ac:dyDescent="0.3">
      <c r="A22" s="96"/>
      <c r="B22" s="8" t="s">
        <v>50</v>
      </c>
      <c r="C22" s="9" t="s">
        <v>51</v>
      </c>
      <c r="D22" s="10"/>
      <c r="E22" s="11">
        <v>200</v>
      </c>
      <c r="F22" s="12"/>
      <c r="G22" s="13"/>
      <c r="H22" s="13"/>
      <c r="I22" s="13"/>
      <c r="J22" s="13"/>
      <c r="K22" s="13"/>
      <c r="L22" s="13"/>
    </row>
    <row r="23" spans="1:12" ht="19.2" x14ac:dyDescent="0.3">
      <c r="A23" s="96"/>
      <c r="B23" s="8" t="s">
        <v>47</v>
      </c>
      <c r="C23" s="9" t="s">
        <v>51</v>
      </c>
      <c r="D23" s="10"/>
      <c r="E23" s="11">
        <v>0.86</v>
      </c>
      <c r="F23" s="12"/>
      <c r="G23" s="13"/>
      <c r="H23" s="13"/>
      <c r="I23" s="13"/>
      <c r="J23" s="13"/>
      <c r="K23" s="13"/>
      <c r="L23" s="13"/>
    </row>
    <row r="24" spans="1:12" ht="15" x14ac:dyDescent="0.3">
      <c r="A24" s="48"/>
      <c r="B24" s="17" t="s">
        <v>30</v>
      </c>
      <c r="C24" s="17"/>
      <c r="D24" s="24"/>
      <c r="E24" s="6"/>
      <c r="F24" s="16"/>
      <c r="G24" s="57"/>
      <c r="H24" s="57"/>
      <c r="I24" s="57"/>
      <c r="J24" s="57"/>
      <c r="K24" s="57"/>
      <c r="L24" s="57"/>
    </row>
    <row r="25" spans="1:12" ht="15" x14ac:dyDescent="0.3">
      <c r="A25" s="50"/>
      <c r="B25" s="51"/>
      <c r="C25" s="24"/>
      <c r="D25" s="24"/>
      <c r="E25" s="20"/>
      <c r="F25" s="21"/>
      <c r="G25" s="21"/>
      <c r="H25" s="21"/>
      <c r="I25" s="21"/>
      <c r="J25" s="21"/>
      <c r="K25" s="21"/>
      <c r="L25" s="21"/>
    </row>
    <row r="26" spans="1:12" ht="15" x14ac:dyDescent="0.3">
      <c r="A26" s="16"/>
      <c r="B26" s="49" t="s">
        <v>31</v>
      </c>
      <c r="C26" s="24"/>
      <c r="D26" s="24"/>
      <c r="E26" s="22"/>
      <c r="F26" s="16"/>
      <c r="G26" s="59"/>
      <c r="H26" s="59"/>
      <c r="I26" s="59"/>
      <c r="J26" s="59"/>
      <c r="K26" s="59"/>
      <c r="L26" s="59"/>
    </row>
    <row r="27" spans="1:12" ht="15" x14ac:dyDescent="0.3">
      <c r="A27" s="16"/>
      <c r="B27" s="49" t="s">
        <v>22</v>
      </c>
      <c r="C27" s="60" t="s">
        <v>129</v>
      </c>
      <c r="D27" s="60"/>
      <c r="E27" s="22"/>
      <c r="F27" s="16"/>
      <c r="G27" s="59"/>
      <c r="H27" s="61"/>
      <c r="I27" s="61"/>
      <c r="J27" s="61"/>
      <c r="K27" s="61"/>
      <c r="L27" s="62"/>
    </row>
    <row r="28" spans="1:12" ht="15" x14ac:dyDescent="0.3">
      <c r="A28" s="16"/>
      <c r="B28" s="49" t="s">
        <v>10</v>
      </c>
      <c r="C28" s="17"/>
      <c r="D28" s="17"/>
      <c r="E28" s="22"/>
      <c r="F28" s="16"/>
      <c r="G28" s="59"/>
      <c r="H28" s="61"/>
      <c r="I28" s="61"/>
      <c r="J28" s="61"/>
      <c r="K28" s="61"/>
      <c r="L28" s="62"/>
    </row>
    <row r="29" spans="1:12" ht="15" x14ac:dyDescent="0.3">
      <c r="A29" s="16"/>
      <c r="B29" s="49" t="s">
        <v>23</v>
      </c>
      <c r="C29" s="60" t="s">
        <v>129</v>
      </c>
      <c r="D29" s="60"/>
      <c r="E29" s="22"/>
      <c r="F29" s="16"/>
      <c r="G29" s="59"/>
      <c r="H29" s="61"/>
      <c r="I29" s="61"/>
      <c r="J29" s="61"/>
      <c r="K29" s="61"/>
      <c r="L29" s="62"/>
    </row>
    <row r="30" spans="1:12" ht="15" x14ac:dyDescent="0.3">
      <c r="A30" s="16"/>
      <c r="B30" s="49" t="s">
        <v>10</v>
      </c>
      <c r="C30" s="17"/>
      <c r="D30" s="17"/>
      <c r="E30" s="22"/>
      <c r="F30" s="16"/>
      <c r="G30" s="59"/>
      <c r="H30" s="61"/>
      <c r="I30" s="61"/>
      <c r="J30" s="61"/>
      <c r="K30" s="61"/>
      <c r="L30" s="62"/>
    </row>
    <row r="31" spans="1:12" ht="15" x14ac:dyDescent="0.3">
      <c r="A31" s="16"/>
      <c r="B31" s="49" t="s">
        <v>24</v>
      </c>
      <c r="C31" s="60">
        <v>0.03</v>
      </c>
      <c r="D31" s="17"/>
      <c r="E31" s="22"/>
      <c r="F31" s="16"/>
      <c r="G31" s="59"/>
      <c r="H31" s="61"/>
      <c r="I31" s="61"/>
      <c r="J31" s="61"/>
      <c r="K31" s="61"/>
      <c r="L31" s="62"/>
    </row>
    <row r="32" spans="1:12" ht="15" x14ac:dyDescent="0.3">
      <c r="A32" s="16"/>
      <c r="B32" s="49" t="s">
        <v>10</v>
      </c>
      <c r="C32" s="17"/>
      <c r="D32" s="17"/>
      <c r="E32" s="22"/>
      <c r="F32" s="16"/>
      <c r="G32" s="59"/>
      <c r="H32" s="61"/>
      <c r="I32" s="61"/>
      <c r="J32" s="61"/>
      <c r="K32" s="61"/>
      <c r="L32" s="62"/>
    </row>
    <row r="33" spans="1:12" ht="15" x14ac:dyDescent="0.3">
      <c r="A33" s="16"/>
      <c r="B33" s="49" t="s">
        <v>25</v>
      </c>
      <c r="C33" s="60">
        <v>0.18</v>
      </c>
      <c r="D33" s="60"/>
      <c r="E33" s="22"/>
      <c r="F33" s="16"/>
      <c r="G33" s="59"/>
      <c r="H33" s="61"/>
      <c r="I33" s="61"/>
      <c r="J33" s="61"/>
      <c r="K33" s="61"/>
      <c r="L33" s="62"/>
    </row>
    <row r="34" spans="1:12" ht="15" x14ac:dyDescent="0.3">
      <c r="A34" s="16"/>
      <c r="B34" s="49" t="s">
        <v>10</v>
      </c>
      <c r="C34" s="24"/>
      <c r="D34" s="24"/>
      <c r="E34" s="22"/>
      <c r="F34" s="16"/>
      <c r="G34" s="59"/>
      <c r="H34" s="61"/>
      <c r="I34" s="61"/>
      <c r="J34" s="61"/>
      <c r="K34" s="61"/>
      <c r="L34" s="62"/>
    </row>
    <row r="37" spans="1:12" ht="16.2" x14ac:dyDescent="0.4">
      <c r="A37" s="91" t="s">
        <v>135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</sheetData>
  <mergeCells count="14">
    <mergeCell ref="A2:L2"/>
    <mergeCell ref="A3:L3"/>
    <mergeCell ref="A37:L37"/>
    <mergeCell ref="A18:A19"/>
    <mergeCell ref="A21:A23"/>
    <mergeCell ref="F5:G5"/>
    <mergeCell ref="H5:I5"/>
    <mergeCell ref="J5:K5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37"/>
  <sheetViews>
    <sheetView topLeftCell="A16" workbookViewId="0">
      <selection activeCell="A37" sqref="A37:L37"/>
    </sheetView>
  </sheetViews>
  <sheetFormatPr defaultColWidth="9.109375" defaultRowHeight="14.4" x14ac:dyDescent="0.3"/>
  <cols>
    <col min="1" max="1" width="3.6640625" style="1" customWidth="1"/>
    <col min="2" max="2" width="42.6640625" style="1" customWidth="1"/>
    <col min="3" max="3" width="7.6640625" style="1" customWidth="1"/>
    <col min="4" max="4" width="8.6640625" style="1" customWidth="1"/>
    <col min="5" max="5" width="10.44140625" style="1" bestFit="1" customWidth="1"/>
    <col min="6" max="6" width="7.6640625" style="1" customWidth="1"/>
    <col min="7" max="7" width="9.6640625" style="1" customWidth="1"/>
    <col min="8" max="8" width="7.6640625" style="1" customWidth="1"/>
    <col min="9" max="9" width="9.6640625" style="1" customWidth="1"/>
    <col min="10" max="10" width="7.6640625" style="1" customWidth="1"/>
    <col min="11" max="11" width="9.6640625" style="1" customWidth="1"/>
    <col min="12" max="12" width="10.6640625" style="1" customWidth="1"/>
    <col min="13" max="16384" width="9.109375" style="1"/>
  </cols>
  <sheetData>
    <row r="2" spans="1:12" ht="15" customHeight="1" x14ac:dyDescent="0.3">
      <c r="A2" s="87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6.5" customHeight="1" x14ac:dyDescent="0.3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x14ac:dyDescent="0.3">
      <c r="K4" s="1" t="s">
        <v>1</v>
      </c>
    </row>
    <row r="5" spans="1:12" ht="26.25" customHeight="1" x14ac:dyDescent="0.3">
      <c r="A5" s="95" t="s">
        <v>2</v>
      </c>
      <c r="B5" s="95" t="s">
        <v>3</v>
      </c>
      <c r="C5" s="95" t="s">
        <v>4</v>
      </c>
      <c r="D5" s="95" t="s">
        <v>5</v>
      </c>
      <c r="E5" s="95" t="s">
        <v>6</v>
      </c>
      <c r="F5" s="93" t="s">
        <v>7</v>
      </c>
      <c r="G5" s="93"/>
      <c r="H5" s="94" t="s">
        <v>8</v>
      </c>
      <c r="I5" s="94"/>
      <c r="J5" s="94" t="s">
        <v>9</v>
      </c>
      <c r="K5" s="94"/>
      <c r="L5" s="93" t="s">
        <v>10</v>
      </c>
    </row>
    <row r="6" spans="1:12" ht="25.2" x14ac:dyDescent="0.3">
      <c r="A6" s="95"/>
      <c r="B6" s="95"/>
      <c r="C6" s="95"/>
      <c r="D6" s="95"/>
      <c r="E6" s="95"/>
      <c r="F6" s="52" t="s">
        <v>11</v>
      </c>
      <c r="G6" s="53" t="s">
        <v>10</v>
      </c>
      <c r="H6" s="54" t="s">
        <v>11</v>
      </c>
      <c r="I6" s="53" t="s">
        <v>10</v>
      </c>
      <c r="J6" s="54" t="s">
        <v>11</v>
      </c>
      <c r="K6" s="53" t="s">
        <v>10</v>
      </c>
      <c r="L6" s="93"/>
    </row>
    <row r="7" spans="1:12" x14ac:dyDescent="0.3">
      <c r="A7" s="2">
        <v>1</v>
      </c>
      <c r="B7" s="2">
        <v>3</v>
      </c>
      <c r="C7" s="2">
        <v>4</v>
      </c>
      <c r="D7" s="2">
        <v>5</v>
      </c>
      <c r="E7" s="2">
        <v>6</v>
      </c>
      <c r="F7" s="2">
        <v>7</v>
      </c>
      <c r="G7" s="2">
        <v>8</v>
      </c>
      <c r="H7" s="2">
        <v>9</v>
      </c>
      <c r="I7" s="2">
        <v>10</v>
      </c>
      <c r="J7" s="2">
        <v>11</v>
      </c>
      <c r="K7" s="2">
        <v>12</v>
      </c>
      <c r="L7" s="2">
        <v>13</v>
      </c>
    </row>
    <row r="8" spans="1:12" x14ac:dyDescent="0.3">
      <c r="A8" s="2"/>
      <c r="B8" s="55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34.799999999999997" x14ac:dyDescent="0.3">
      <c r="A9" s="2"/>
      <c r="B9" s="56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0" x14ac:dyDescent="0.3">
      <c r="A10" s="75">
        <v>1</v>
      </c>
      <c r="B10" s="3" t="s">
        <v>36</v>
      </c>
      <c r="C10" s="4" t="s">
        <v>13</v>
      </c>
      <c r="D10" s="5"/>
      <c r="E10" s="6">
        <v>236</v>
      </c>
      <c r="F10" s="6"/>
      <c r="G10" s="7"/>
      <c r="H10" s="6"/>
      <c r="I10" s="7"/>
      <c r="J10" s="6"/>
      <c r="K10" s="7"/>
      <c r="L10" s="7"/>
    </row>
    <row r="11" spans="1:12" ht="47.4" x14ac:dyDescent="0.3">
      <c r="A11" s="77">
        <v>2</v>
      </c>
      <c r="B11" s="3" t="s">
        <v>53</v>
      </c>
      <c r="C11" s="4" t="s">
        <v>13</v>
      </c>
      <c r="D11" s="5"/>
      <c r="E11" s="6">
        <v>54.8</v>
      </c>
      <c r="F11" s="6"/>
      <c r="G11" s="7"/>
      <c r="H11" s="6"/>
      <c r="I11" s="7"/>
      <c r="J11" s="6"/>
      <c r="K11" s="7"/>
      <c r="L11" s="7"/>
    </row>
    <row r="12" spans="1:12" ht="30" x14ac:dyDescent="0.3">
      <c r="A12" s="24">
        <v>3</v>
      </c>
      <c r="B12" s="36" t="s">
        <v>18</v>
      </c>
      <c r="C12" s="17" t="s">
        <v>17</v>
      </c>
      <c r="D12" s="17"/>
      <c r="E12" s="6">
        <v>436.6</v>
      </c>
      <c r="F12" s="18"/>
      <c r="G12" s="19"/>
      <c r="H12" s="6"/>
      <c r="I12" s="19"/>
      <c r="J12" s="6"/>
      <c r="K12" s="19"/>
      <c r="L12" s="19"/>
    </row>
    <row r="13" spans="1:12" ht="15" x14ac:dyDescent="0.3">
      <c r="A13" s="15"/>
      <c r="B13" s="17" t="s">
        <v>14</v>
      </c>
      <c r="C13" s="17"/>
      <c r="D13" s="24"/>
      <c r="E13" s="6"/>
      <c r="F13" s="16"/>
      <c r="G13" s="57"/>
      <c r="H13" s="57"/>
      <c r="I13" s="57"/>
      <c r="J13" s="57"/>
      <c r="K13" s="57"/>
      <c r="L13" s="57"/>
    </row>
    <row r="14" spans="1:12" ht="17.399999999999999" x14ac:dyDescent="0.3">
      <c r="A14" s="2"/>
      <c r="B14" s="56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7.399999999999999" x14ac:dyDescent="0.3">
      <c r="A15" s="2"/>
      <c r="B15" s="56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7.399999999999999" x14ac:dyDescent="0.3">
      <c r="A16" s="2"/>
      <c r="B16" s="56" t="s">
        <v>29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45" x14ac:dyDescent="0.3">
      <c r="A17" s="78">
        <v>1</v>
      </c>
      <c r="B17" s="3" t="s">
        <v>27</v>
      </c>
      <c r="C17" s="4" t="s">
        <v>20</v>
      </c>
      <c r="D17" s="5"/>
      <c r="E17" s="6">
        <v>548</v>
      </c>
      <c r="F17" s="6"/>
      <c r="G17" s="7"/>
      <c r="H17" s="6"/>
      <c r="I17" s="7"/>
      <c r="J17" s="6"/>
      <c r="K17" s="7"/>
      <c r="L17" s="7"/>
    </row>
    <row r="18" spans="1:12" ht="45" x14ac:dyDescent="0.3">
      <c r="A18" s="92">
        <v>2</v>
      </c>
      <c r="B18" s="3" t="s">
        <v>21</v>
      </c>
      <c r="C18" s="4" t="s">
        <v>20</v>
      </c>
      <c r="D18" s="5"/>
      <c r="E18" s="6">
        <v>536</v>
      </c>
      <c r="F18" s="6"/>
      <c r="G18" s="7"/>
      <c r="H18" s="6"/>
      <c r="I18" s="7"/>
      <c r="J18" s="6"/>
      <c r="K18" s="7"/>
      <c r="L18" s="7"/>
    </row>
    <row r="19" spans="1:12" ht="18" x14ac:dyDescent="0.3">
      <c r="A19" s="92"/>
      <c r="B19" s="8" t="s">
        <v>19</v>
      </c>
      <c r="C19" s="9" t="s">
        <v>16</v>
      </c>
      <c r="D19" s="10"/>
      <c r="E19" s="11">
        <f>45.88*1.24</f>
        <v>56.891200000000005</v>
      </c>
      <c r="F19" s="12"/>
      <c r="G19" s="13"/>
      <c r="H19" s="13"/>
      <c r="I19" s="13"/>
      <c r="J19" s="13"/>
      <c r="K19" s="13"/>
      <c r="L19" s="13"/>
    </row>
    <row r="20" spans="1:12" ht="30" x14ac:dyDescent="0.3">
      <c r="A20" s="76">
        <v>3</v>
      </c>
      <c r="B20" s="3" t="s">
        <v>28</v>
      </c>
      <c r="C20" s="4" t="s">
        <v>20</v>
      </c>
      <c r="D20" s="5"/>
      <c r="E20" s="6">
        <v>509</v>
      </c>
      <c r="F20" s="6"/>
      <c r="G20" s="7"/>
      <c r="H20" s="6"/>
      <c r="I20" s="7"/>
      <c r="J20" s="6"/>
      <c r="K20" s="7"/>
      <c r="L20" s="7"/>
    </row>
    <row r="21" spans="1:12" ht="30" x14ac:dyDescent="0.3">
      <c r="A21" s="78">
        <v>4</v>
      </c>
      <c r="B21" s="3" t="s">
        <v>35</v>
      </c>
      <c r="C21" s="4" t="s">
        <v>20</v>
      </c>
      <c r="D21" s="5"/>
      <c r="E21" s="6">
        <v>39</v>
      </c>
      <c r="F21" s="6"/>
      <c r="G21" s="7"/>
      <c r="H21" s="6"/>
      <c r="I21" s="7"/>
      <c r="J21" s="6"/>
      <c r="K21" s="7"/>
      <c r="L21" s="7"/>
    </row>
    <row r="22" spans="1:12" ht="25.2" x14ac:dyDescent="0.3">
      <c r="A22" s="89">
        <v>5</v>
      </c>
      <c r="B22" s="58" t="s">
        <v>54</v>
      </c>
      <c r="C22" s="17" t="s">
        <v>15</v>
      </c>
      <c r="D22" s="17"/>
      <c r="E22" s="6">
        <v>214</v>
      </c>
      <c r="F22" s="6"/>
      <c r="G22" s="19"/>
      <c r="H22" s="6"/>
      <c r="I22" s="19"/>
      <c r="J22" s="6"/>
      <c r="K22" s="19"/>
      <c r="L22" s="19"/>
    </row>
    <row r="23" spans="1:12" ht="16.2" x14ac:dyDescent="0.3">
      <c r="A23" s="90"/>
      <c r="B23" s="8" t="s">
        <v>26</v>
      </c>
      <c r="C23" s="9" t="s">
        <v>17</v>
      </c>
      <c r="D23" s="23"/>
      <c r="E23" s="11">
        <v>0.28000000000000003</v>
      </c>
      <c r="F23" s="12"/>
      <c r="G23" s="13"/>
      <c r="H23" s="13"/>
      <c r="I23" s="13"/>
      <c r="J23" s="13"/>
      <c r="K23" s="13"/>
      <c r="L23" s="13"/>
    </row>
    <row r="24" spans="1:12" ht="15" x14ac:dyDescent="0.3">
      <c r="A24" s="48"/>
      <c r="B24" s="17" t="s">
        <v>30</v>
      </c>
      <c r="C24" s="17"/>
      <c r="D24" s="24"/>
      <c r="E24" s="6"/>
      <c r="F24" s="16"/>
      <c r="G24" s="57"/>
      <c r="H24" s="57"/>
      <c r="I24" s="57"/>
      <c r="J24" s="57"/>
      <c r="K24" s="57"/>
      <c r="L24" s="57"/>
    </row>
    <row r="25" spans="1:12" ht="15" x14ac:dyDescent="0.3">
      <c r="A25" s="50"/>
      <c r="B25" s="51"/>
      <c r="C25" s="24"/>
      <c r="D25" s="24"/>
      <c r="E25" s="20"/>
      <c r="F25" s="21"/>
      <c r="G25" s="21"/>
      <c r="H25" s="21"/>
      <c r="I25" s="21"/>
      <c r="J25" s="21"/>
      <c r="K25" s="21"/>
      <c r="L25" s="21"/>
    </row>
    <row r="26" spans="1:12" ht="15" x14ac:dyDescent="0.3">
      <c r="A26" s="16"/>
      <c r="B26" s="49" t="s">
        <v>31</v>
      </c>
      <c r="C26" s="24"/>
      <c r="D26" s="24"/>
      <c r="E26" s="22"/>
      <c r="F26" s="16"/>
      <c r="G26" s="59"/>
      <c r="H26" s="59"/>
      <c r="I26" s="59"/>
      <c r="J26" s="59"/>
      <c r="K26" s="59"/>
      <c r="L26" s="59"/>
    </row>
    <row r="27" spans="1:12" ht="15" x14ac:dyDescent="0.3">
      <c r="A27" s="16"/>
      <c r="B27" s="49" t="s">
        <v>22</v>
      </c>
      <c r="C27" s="60" t="s">
        <v>129</v>
      </c>
      <c r="D27" s="60"/>
      <c r="E27" s="22"/>
      <c r="F27" s="16"/>
      <c r="G27" s="59"/>
      <c r="H27" s="61"/>
      <c r="I27" s="61"/>
      <c r="J27" s="61"/>
      <c r="K27" s="61"/>
      <c r="L27" s="62"/>
    </row>
    <row r="28" spans="1:12" ht="15" x14ac:dyDescent="0.3">
      <c r="A28" s="16"/>
      <c r="B28" s="49" t="s">
        <v>10</v>
      </c>
      <c r="C28" s="17"/>
      <c r="D28" s="17"/>
      <c r="E28" s="22"/>
      <c r="F28" s="16"/>
      <c r="G28" s="59"/>
      <c r="H28" s="61"/>
      <c r="I28" s="61"/>
      <c r="J28" s="61"/>
      <c r="K28" s="61"/>
      <c r="L28" s="62"/>
    </row>
    <row r="29" spans="1:12" ht="15" x14ac:dyDescent="0.3">
      <c r="A29" s="16"/>
      <c r="B29" s="49" t="s">
        <v>23</v>
      </c>
      <c r="C29" s="60" t="s">
        <v>129</v>
      </c>
      <c r="D29" s="60"/>
      <c r="E29" s="22"/>
      <c r="F29" s="16"/>
      <c r="G29" s="59"/>
      <c r="H29" s="61"/>
      <c r="I29" s="61"/>
      <c r="J29" s="61"/>
      <c r="K29" s="61"/>
      <c r="L29" s="62"/>
    </row>
    <row r="30" spans="1:12" ht="15" x14ac:dyDescent="0.3">
      <c r="A30" s="16"/>
      <c r="B30" s="49" t="s">
        <v>10</v>
      </c>
      <c r="C30" s="17"/>
      <c r="D30" s="17"/>
      <c r="E30" s="22"/>
      <c r="F30" s="16"/>
      <c r="G30" s="59"/>
      <c r="H30" s="61"/>
      <c r="I30" s="61"/>
      <c r="J30" s="61"/>
      <c r="K30" s="61"/>
      <c r="L30" s="62"/>
    </row>
    <row r="31" spans="1:12" ht="15" x14ac:dyDescent="0.3">
      <c r="A31" s="16"/>
      <c r="B31" s="49" t="s">
        <v>24</v>
      </c>
      <c r="C31" s="60">
        <v>0.03</v>
      </c>
      <c r="D31" s="17"/>
      <c r="E31" s="22"/>
      <c r="F31" s="16"/>
      <c r="G31" s="59"/>
      <c r="H31" s="61"/>
      <c r="I31" s="61"/>
      <c r="J31" s="61"/>
      <c r="K31" s="61"/>
      <c r="L31" s="62"/>
    </row>
    <row r="32" spans="1:12" ht="15" x14ac:dyDescent="0.3">
      <c r="A32" s="16"/>
      <c r="B32" s="49" t="s">
        <v>10</v>
      </c>
      <c r="C32" s="17"/>
      <c r="D32" s="17"/>
      <c r="E32" s="22"/>
      <c r="F32" s="16"/>
      <c r="G32" s="59"/>
      <c r="H32" s="61"/>
      <c r="I32" s="61"/>
      <c r="J32" s="61"/>
      <c r="K32" s="61"/>
      <c r="L32" s="62"/>
    </row>
    <row r="33" spans="1:12" ht="15" x14ac:dyDescent="0.3">
      <c r="A33" s="16"/>
      <c r="B33" s="49" t="s">
        <v>25</v>
      </c>
      <c r="C33" s="60">
        <v>0.18</v>
      </c>
      <c r="D33" s="60"/>
      <c r="E33" s="22"/>
      <c r="F33" s="16"/>
      <c r="G33" s="59"/>
      <c r="H33" s="61"/>
      <c r="I33" s="61"/>
      <c r="J33" s="61"/>
      <c r="K33" s="61"/>
      <c r="L33" s="62"/>
    </row>
    <row r="34" spans="1:12" ht="15" x14ac:dyDescent="0.3">
      <c r="A34" s="16"/>
      <c r="B34" s="49" t="s">
        <v>10</v>
      </c>
      <c r="C34" s="24"/>
      <c r="D34" s="24"/>
      <c r="E34" s="22"/>
      <c r="F34" s="16"/>
      <c r="G34" s="59"/>
      <c r="H34" s="61"/>
      <c r="I34" s="61"/>
      <c r="J34" s="61"/>
      <c r="K34" s="61"/>
      <c r="L34" s="62"/>
    </row>
    <row r="37" spans="1:12" ht="16.2" x14ac:dyDescent="0.4">
      <c r="A37" s="91" t="s">
        <v>135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</sheetData>
  <mergeCells count="14">
    <mergeCell ref="A2:L2"/>
    <mergeCell ref="A3:L3"/>
    <mergeCell ref="A18:A19"/>
    <mergeCell ref="A37:L37"/>
    <mergeCell ref="A22:A23"/>
    <mergeCell ref="F5:G5"/>
    <mergeCell ref="H5:I5"/>
    <mergeCell ref="J5:K5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37"/>
  <sheetViews>
    <sheetView topLeftCell="A19" workbookViewId="0">
      <selection activeCell="A37" sqref="A37:L37"/>
    </sheetView>
  </sheetViews>
  <sheetFormatPr defaultColWidth="9.109375" defaultRowHeight="14.4" x14ac:dyDescent="0.3"/>
  <cols>
    <col min="1" max="1" width="3.6640625" style="1" customWidth="1"/>
    <col min="2" max="2" width="42.6640625" style="1" customWidth="1"/>
    <col min="3" max="3" width="7.6640625" style="1" customWidth="1"/>
    <col min="4" max="4" width="8.6640625" style="1" customWidth="1"/>
    <col min="5" max="5" width="10.44140625" style="1" bestFit="1" customWidth="1"/>
    <col min="6" max="6" width="7.6640625" style="1" customWidth="1"/>
    <col min="7" max="7" width="9.6640625" style="1" customWidth="1"/>
    <col min="8" max="8" width="7.6640625" style="1" customWidth="1"/>
    <col min="9" max="9" width="9.6640625" style="1" customWidth="1"/>
    <col min="10" max="10" width="7.6640625" style="1" customWidth="1"/>
    <col min="11" max="11" width="9.6640625" style="1" customWidth="1"/>
    <col min="12" max="12" width="10.6640625" style="1" customWidth="1"/>
    <col min="13" max="16384" width="9.109375" style="1"/>
  </cols>
  <sheetData>
    <row r="2" spans="1:12" ht="15" customHeight="1" x14ac:dyDescent="0.3">
      <c r="A2" s="87" t="s">
        <v>55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6.5" customHeight="1" x14ac:dyDescent="0.3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x14ac:dyDescent="0.3">
      <c r="K4" s="1" t="s">
        <v>1</v>
      </c>
    </row>
    <row r="5" spans="1:12" ht="26.25" customHeight="1" x14ac:dyDescent="0.3">
      <c r="A5" s="95" t="s">
        <v>2</v>
      </c>
      <c r="B5" s="95" t="s">
        <v>3</v>
      </c>
      <c r="C5" s="95" t="s">
        <v>4</v>
      </c>
      <c r="D5" s="95" t="s">
        <v>5</v>
      </c>
      <c r="E5" s="95" t="s">
        <v>6</v>
      </c>
      <c r="F5" s="93" t="s">
        <v>7</v>
      </c>
      <c r="G5" s="93"/>
      <c r="H5" s="94" t="s">
        <v>8</v>
      </c>
      <c r="I5" s="94"/>
      <c r="J5" s="94" t="s">
        <v>9</v>
      </c>
      <c r="K5" s="94"/>
      <c r="L5" s="93" t="s">
        <v>10</v>
      </c>
    </row>
    <row r="6" spans="1:12" ht="25.2" x14ac:dyDescent="0.3">
      <c r="A6" s="95"/>
      <c r="B6" s="95"/>
      <c r="C6" s="95"/>
      <c r="D6" s="95"/>
      <c r="E6" s="95"/>
      <c r="F6" s="52" t="s">
        <v>11</v>
      </c>
      <c r="G6" s="53" t="s">
        <v>10</v>
      </c>
      <c r="H6" s="54" t="s">
        <v>11</v>
      </c>
      <c r="I6" s="53" t="s">
        <v>10</v>
      </c>
      <c r="J6" s="54" t="s">
        <v>11</v>
      </c>
      <c r="K6" s="53" t="s">
        <v>10</v>
      </c>
      <c r="L6" s="93"/>
    </row>
    <row r="7" spans="1:12" x14ac:dyDescent="0.3">
      <c r="A7" s="2">
        <v>1</v>
      </c>
      <c r="B7" s="2">
        <v>3</v>
      </c>
      <c r="C7" s="2">
        <v>4</v>
      </c>
      <c r="D7" s="2">
        <v>5</v>
      </c>
      <c r="E7" s="2">
        <v>6</v>
      </c>
      <c r="F7" s="2">
        <v>7</v>
      </c>
      <c r="G7" s="2">
        <v>8</v>
      </c>
      <c r="H7" s="2">
        <v>9</v>
      </c>
      <c r="I7" s="2">
        <v>10</v>
      </c>
      <c r="J7" s="2">
        <v>11</v>
      </c>
      <c r="K7" s="2">
        <v>12</v>
      </c>
      <c r="L7" s="2">
        <v>13</v>
      </c>
    </row>
    <row r="8" spans="1:12" x14ac:dyDescent="0.3">
      <c r="A8" s="2"/>
      <c r="B8" s="55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34.799999999999997" x14ac:dyDescent="0.3">
      <c r="A9" s="2"/>
      <c r="B9" s="56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0" x14ac:dyDescent="0.3">
      <c r="A10" s="75">
        <v>1</v>
      </c>
      <c r="B10" s="3" t="s">
        <v>36</v>
      </c>
      <c r="C10" s="4" t="s">
        <v>13</v>
      </c>
      <c r="D10" s="5"/>
      <c r="E10" s="6">
        <v>42.97</v>
      </c>
      <c r="F10" s="6"/>
      <c r="G10" s="7"/>
      <c r="H10" s="6"/>
      <c r="I10" s="7"/>
      <c r="J10" s="6"/>
      <c r="K10" s="7"/>
      <c r="L10" s="7"/>
    </row>
    <row r="11" spans="1:12" ht="47.4" x14ac:dyDescent="0.3">
      <c r="A11" s="77">
        <v>2</v>
      </c>
      <c r="B11" s="3" t="s">
        <v>56</v>
      </c>
      <c r="C11" s="4" t="s">
        <v>13</v>
      </c>
      <c r="D11" s="5"/>
      <c r="E11" s="6">
        <v>11.4</v>
      </c>
      <c r="F11" s="6"/>
      <c r="G11" s="7"/>
      <c r="H11" s="6"/>
      <c r="I11" s="7"/>
      <c r="J11" s="6"/>
      <c r="K11" s="7"/>
      <c r="L11" s="7"/>
    </row>
    <row r="12" spans="1:12" ht="30" x14ac:dyDescent="0.3">
      <c r="A12" s="24">
        <v>3</v>
      </c>
      <c r="B12" s="36" t="s">
        <v>18</v>
      </c>
      <c r="C12" s="17" t="s">
        <v>17</v>
      </c>
      <c r="D12" s="17"/>
      <c r="E12" s="6">
        <v>79.489999999999995</v>
      </c>
      <c r="F12" s="18"/>
      <c r="G12" s="19"/>
      <c r="H12" s="6"/>
      <c r="I12" s="19"/>
      <c r="J12" s="6"/>
      <c r="K12" s="19"/>
      <c r="L12" s="19"/>
    </row>
    <row r="13" spans="1:12" ht="15" x14ac:dyDescent="0.3">
      <c r="A13" s="15"/>
      <c r="B13" s="17" t="s">
        <v>14</v>
      </c>
      <c r="C13" s="17"/>
      <c r="D13" s="24"/>
      <c r="E13" s="6"/>
      <c r="F13" s="16"/>
      <c r="G13" s="57"/>
      <c r="H13" s="57"/>
      <c r="I13" s="57"/>
      <c r="J13" s="57"/>
      <c r="K13" s="57"/>
      <c r="L13" s="57"/>
    </row>
    <row r="14" spans="1:12" ht="17.399999999999999" x14ac:dyDescent="0.3">
      <c r="A14" s="2"/>
      <c r="B14" s="56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7.399999999999999" x14ac:dyDescent="0.3">
      <c r="A15" s="2"/>
      <c r="B15" s="56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7.399999999999999" x14ac:dyDescent="0.3">
      <c r="A16" s="2"/>
      <c r="B16" s="56" t="s">
        <v>29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45" x14ac:dyDescent="0.3">
      <c r="A17" s="78">
        <v>1</v>
      </c>
      <c r="B17" s="3" t="s">
        <v>27</v>
      </c>
      <c r="C17" s="4" t="s">
        <v>20</v>
      </c>
      <c r="D17" s="5"/>
      <c r="E17" s="6">
        <v>114</v>
      </c>
      <c r="F17" s="6"/>
      <c r="G17" s="7"/>
      <c r="H17" s="6"/>
      <c r="I17" s="7"/>
      <c r="J17" s="6"/>
      <c r="K17" s="7"/>
      <c r="L17" s="7"/>
    </row>
    <row r="18" spans="1:12" ht="45" x14ac:dyDescent="0.3">
      <c r="A18" s="92">
        <v>2</v>
      </c>
      <c r="B18" s="3" t="s">
        <v>21</v>
      </c>
      <c r="C18" s="4" t="s">
        <v>20</v>
      </c>
      <c r="D18" s="5"/>
      <c r="E18" s="6">
        <v>114</v>
      </c>
      <c r="F18" s="6"/>
      <c r="G18" s="7"/>
      <c r="H18" s="6"/>
      <c r="I18" s="7"/>
      <c r="J18" s="6"/>
      <c r="K18" s="7"/>
      <c r="L18" s="7"/>
    </row>
    <row r="19" spans="1:12" ht="18" x14ac:dyDescent="0.3">
      <c r="A19" s="92"/>
      <c r="B19" s="8" t="s">
        <v>19</v>
      </c>
      <c r="C19" s="9" t="s">
        <v>16</v>
      </c>
      <c r="D19" s="10"/>
      <c r="E19" s="11">
        <f>10.52*1.24</f>
        <v>13.044799999999999</v>
      </c>
      <c r="F19" s="12"/>
      <c r="G19" s="13"/>
      <c r="H19" s="13"/>
      <c r="I19" s="13"/>
      <c r="J19" s="13"/>
      <c r="K19" s="13"/>
      <c r="L19" s="13"/>
    </row>
    <row r="20" spans="1:12" ht="30" x14ac:dyDescent="0.3">
      <c r="A20" s="76">
        <v>3</v>
      </c>
      <c r="B20" s="3" t="s">
        <v>28</v>
      </c>
      <c r="C20" s="4" t="s">
        <v>20</v>
      </c>
      <c r="D20" s="5"/>
      <c r="E20" s="6">
        <v>106</v>
      </c>
      <c r="F20" s="6"/>
      <c r="G20" s="7"/>
      <c r="H20" s="6"/>
      <c r="I20" s="7"/>
      <c r="J20" s="6"/>
      <c r="K20" s="7"/>
      <c r="L20" s="7"/>
    </row>
    <row r="21" spans="1:12" ht="60" x14ac:dyDescent="0.3">
      <c r="A21" s="78">
        <v>4</v>
      </c>
      <c r="B21" s="3" t="s">
        <v>57</v>
      </c>
      <c r="C21" s="4" t="s">
        <v>20</v>
      </c>
      <c r="D21" s="5"/>
      <c r="E21" s="6">
        <v>8</v>
      </c>
      <c r="F21" s="6"/>
      <c r="G21" s="7"/>
      <c r="H21" s="6"/>
      <c r="I21" s="7"/>
      <c r="J21" s="6"/>
      <c r="K21" s="7"/>
      <c r="L21" s="7"/>
    </row>
    <row r="22" spans="1:12" ht="25.2" x14ac:dyDescent="0.3">
      <c r="A22" s="89">
        <v>5</v>
      </c>
      <c r="B22" s="58" t="s">
        <v>58</v>
      </c>
      <c r="C22" s="17" t="s">
        <v>15</v>
      </c>
      <c r="D22" s="17"/>
      <c r="E22" s="6">
        <v>21</v>
      </c>
      <c r="F22" s="6"/>
      <c r="G22" s="19"/>
      <c r="H22" s="6"/>
      <c r="I22" s="19"/>
      <c r="J22" s="6"/>
      <c r="K22" s="19"/>
      <c r="L22" s="19"/>
    </row>
    <row r="23" spans="1:12" ht="16.2" x14ac:dyDescent="0.3">
      <c r="A23" s="90"/>
      <c r="B23" s="8" t="s">
        <v>26</v>
      </c>
      <c r="C23" s="9" t="s">
        <v>32</v>
      </c>
      <c r="D23" s="23">
        <f>(0.06+0.07)/100</f>
        <v>1.2999999999999999E-3</v>
      </c>
      <c r="E23" s="11">
        <f>D23*E22</f>
        <v>2.7299999999999998E-2</v>
      </c>
      <c r="F23" s="12"/>
      <c r="G23" s="13"/>
      <c r="H23" s="13"/>
      <c r="I23" s="13"/>
      <c r="J23" s="13"/>
      <c r="K23" s="13"/>
      <c r="L23" s="13"/>
    </row>
    <row r="24" spans="1:12" ht="15" x14ac:dyDescent="0.3">
      <c r="A24" s="48"/>
      <c r="B24" s="17" t="s">
        <v>30</v>
      </c>
      <c r="C24" s="17"/>
      <c r="D24" s="24"/>
      <c r="E24" s="6"/>
      <c r="F24" s="16"/>
      <c r="G24" s="57"/>
      <c r="H24" s="57"/>
      <c r="I24" s="57"/>
      <c r="J24" s="57"/>
      <c r="K24" s="57"/>
      <c r="L24" s="57"/>
    </row>
    <row r="25" spans="1:12" ht="15" x14ac:dyDescent="0.3">
      <c r="A25" s="50"/>
      <c r="B25" s="51"/>
      <c r="C25" s="24"/>
      <c r="D25" s="24"/>
      <c r="E25" s="20"/>
      <c r="F25" s="21"/>
      <c r="G25" s="21"/>
      <c r="H25" s="21"/>
      <c r="I25" s="21"/>
      <c r="J25" s="21"/>
      <c r="K25" s="21"/>
      <c r="L25" s="21"/>
    </row>
    <row r="26" spans="1:12" ht="15" x14ac:dyDescent="0.3">
      <c r="A26" s="16"/>
      <c r="B26" s="49" t="s">
        <v>31</v>
      </c>
      <c r="C26" s="24"/>
      <c r="D26" s="24"/>
      <c r="E26" s="22"/>
      <c r="F26" s="16"/>
      <c r="G26" s="59"/>
      <c r="H26" s="59"/>
      <c r="I26" s="59"/>
      <c r="J26" s="59"/>
      <c r="K26" s="59"/>
      <c r="L26" s="59"/>
    </row>
    <row r="27" spans="1:12" ht="15" x14ac:dyDescent="0.3">
      <c r="A27" s="16"/>
      <c r="B27" s="49" t="s">
        <v>22</v>
      </c>
      <c r="C27" s="60" t="s">
        <v>129</v>
      </c>
      <c r="D27" s="60"/>
      <c r="E27" s="22"/>
      <c r="F27" s="16"/>
      <c r="G27" s="59"/>
      <c r="H27" s="61"/>
      <c r="I27" s="61"/>
      <c r="J27" s="61"/>
      <c r="K27" s="61"/>
      <c r="L27" s="62"/>
    </row>
    <row r="28" spans="1:12" ht="15" x14ac:dyDescent="0.3">
      <c r="A28" s="16"/>
      <c r="B28" s="49" t="s">
        <v>10</v>
      </c>
      <c r="C28" s="17"/>
      <c r="D28" s="17"/>
      <c r="E28" s="22"/>
      <c r="F28" s="16"/>
      <c r="G28" s="59"/>
      <c r="H28" s="61"/>
      <c r="I28" s="61"/>
      <c r="J28" s="61"/>
      <c r="K28" s="61"/>
      <c r="L28" s="62"/>
    </row>
    <row r="29" spans="1:12" ht="15" x14ac:dyDescent="0.3">
      <c r="A29" s="16"/>
      <c r="B29" s="49" t="s">
        <v>23</v>
      </c>
      <c r="C29" s="60" t="s">
        <v>129</v>
      </c>
      <c r="D29" s="60"/>
      <c r="E29" s="22"/>
      <c r="F29" s="16"/>
      <c r="G29" s="59"/>
      <c r="H29" s="61"/>
      <c r="I29" s="61"/>
      <c r="J29" s="61"/>
      <c r="K29" s="61"/>
      <c r="L29" s="62"/>
    </row>
    <row r="30" spans="1:12" ht="15" x14ac:dyDescent="0.3">
      <c r="A30" s="16"/>
      <c r="B30" s="49" t="s">
        <v>10</v>
      </c>
      <c r="C30" s="17"/>
      <c r="D30" s="17"/>
      <c r="E30" s="22"/>
      <c r="F30" s="16"/>
      <c r="G30" s="59"/>
      <c r="H30" s="61"/>
      <c r="I30" s="61"/>
      <c r="J30" s="61"/>
      <c r="K30" s="61"/>
      <c r="L30" s="62"/>
    </row>
    <row r="31" spans="1:12" ht="15" x14ac:dyDescent="0.3">
      <c r="A31" s="16"/>
      <c r="B31" s="49" t="s">
        <v>24</v>
      </c>
      <c r="C31" s="60">
        <v>0.03</v>
      </c>
      <c r="D31" s="17"/>
      <c r="E31" s="22"/>
      <c r="F31" s="16"/>
      <c r="G31" s="59"/>
      <c r="H31" s="61"/>
      <c r="I31" s="61"/>
      <c r="J31" s="61"/>
      <c r="K31" s="61"/>
      <c r="L31" s="62"/>
    </row>
    <row r="32" spans="1:12" ht="15" x14ac:dyDescent="0.3">
      <c r="A32" s="16"/>
      <c r="B32" s="49" t="s">
        <v>10</v>
      </c>
      <c r="C32" s="17"/>
      <c r="D32" s="17"/>
      <c r="E32" s="22"/>
      <c r="F32" s="16"/>
      <c r="G32" s="59"/>
      <c r="H32" s="61"/>
      <c r="I32" s="61"/>
      <c r="J32" s="61"/>
      <c r="K32" s="61"/>
      <c r="L32" s="62"/>
    </row>
    <row r="33" spans="1:12" ht="15" x14ac:dyDescent="0.3">
      <c r="A33" s="16"/>
      <c r="B33" s="49" t="s">
        <v>25</v>
      </c>
      <c r="C33" s="60">
        <v>0.18</v>
      </c>
      <c r="D33" s="60"/>
      <c r="E33" s="22"/>
      <c r="F33" s="16"/>
      <c r="G33" s="59"/>
      <c r="H33" s="61"/>
      <c r="I33" s="61"/>
      <c r="J33" s="61"/>
      <c r="K33" s="61"/>
      <c r="L33" s="62"/>
    </row>
    <row r="34" spans="1:12" ht="15" x14ac:dyDescent="0.3">
      <c r="A34" s="16"/>
      <c r="B34" s="49" t="s">
        <v>10</v>
      </c>
      <c r="C34" s="24"/>
      <c r="D34" s="24"/>
      <c r="E34" s="22"/>
      <c r="F34" s="16"/>
      <c r="G34" s="59"/>
      <c r="H34" s="61"/>
      <c r="I34" s="61"/>
      <c r="J34" s="61"/>
      <c r="K34" s="61"/>
      <c r="L34" s="62"/>
    </row>
    <row r="37" spans="1:12" ht="16.2" x14ac:dyDescent="0.4">
      <c r="A37" s="91" t="s">
        <v>135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</sheetData>
  <mergeCells count="14">
    <mergeCell ref="A2:L2"/>
    <mergeCell ref="A3:L3"/>
    <mergeCell ref="A37:L37"/>
    <mergeCell ref="A22:A23"/>
    <mergeCell ref="A18:A19"/>
    <mergeCell ref="F5:G5"/>
    <mergeCell ref="H5:I5"/>
    <mergeCell ref="J5:K5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37"/>
  <sheetViews>
    <sheetView topLeftCell="A19" workbookViewId="0">
      <selection activeCell="A37" sqref="A37:L37"/>
    </sheetView>
  </sheetViews>
  <sheetFormatPr defaultColWidth="9.109375" defaultRowHeight="14.4" x14ac:dyDescent="0.3"/>
  <cols>
    <col min="1" max="1" width="3.6640625" style="1" customWidth="1"/>
    <col min="2" max="2" width="42.6640625" style="1" customWidth="1"/>
    <col min="3" max="3" width="7.6640625" style="1" customWidth="1"/>
    <col min="4" max="4" width="8.6640625" style="1" customWidth="1"/>
    <col min="5" max="5" width="10.44140625" style="1" bestFit="1" customWidth="1"/>
    <col min="6" max="6" width="7.6640625" style="1" customWidth="1"/>
    <col min="7" max="7" width="9.6640625" style="1" customWidth="1"/>
    <col min="8" max="8" width="7.6640625" style="1" customWidth="1"/>
    <col min="9" max="9" width="9.6640625" style="1" customWidth="1"/>
    <col min="10" max="10" width="7.6640625" style="1" customWidth="1"/>
    <col min="11" max="11" width="9.6640625" style="1" customWidth="1"/>
    <col min="12" max="12" width="10.6640625" style="1" customWidth="1"/>
    <col min="13" max="16384" width="9.109375" style="1"/>
  </cols>
  <sheetData>
    <row r="2" spans="1:12" ht="15" customHeight="1" x14ac:dyDescent="0.3">
      <c r="A2" s="87" t="s">
        <v>59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6.5" customHeight="1" x14ac:dyDescent="0.3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x14ac:dyDescent="0.3">
      <c r="K4" s="1" t="s">
        <v>1</v>
      </c>
    </row>
    <row r="5" spans="1:12" ht="26.25" customHeight="1" x14ac:dyDescent="0.3">
      <c r="A5" s="95" t="s">
        <v>2</v>
      </c>
      <c r="B5" s="95" t="s">
        <v>3</v>
      </c>
      <c r="C5" s="95" t="s">
        <v>4</v>
      </c>
      <c r="D5" s="95" t="s">
        <v>5</v>
      </c>
      <c r="E5" s="95" t="s">
        <v>6</v>
      </c>
      <c r="F5" s="93" t="s">
        <v>7</v>
      </c>
      <c r="G5" s="93"/>
      <c r="H5" s="94" t="s">
        <v>8</v>
      </c>
      <c r="I5" s="94"/>
      <c r="J5" s="94" t="s">
        <v>9</v>
      </c>
      <c r="K5" s="94"/>
      <c r="L5" s="93" t="s">
        <v>10</v>
      </c>
    </row>
    <row r="6" spans="1:12" ht="25.2" x14ac:dyDescent="0.3">
      <c r="A6" s="95"/>
      <c r="B6" s="95"/>
      <c r="C6" s="95"/>
      <c r="D6" s="95"/>
      <c r="E6" s="95"/>
      <c r="F6" s="52" t="s">
        <v>11</v>
      </c>
      <c r="G6" s="53" t="s">
        <v>10</v>
      </c>
      <c r="H6" s="54" t="s">
        <v>11</v>
      </c>
      <c r="I6" s="53" t="s">
        <v>10</v>
      </c>
      <c r="J6" s="54" t="s">
        <v>11</v>
      </c>
      <c r="K6" s="53" t="s">
        <v>10</v>
      </c>
      <c r="L6" s="93"/>
    </row>
    <row r="7" spans="1:12" x14ac:dyDescent="0.3">
      <c r="A7" s="2">
        <v>1</v>
      </c>
      <c r="B7" s="2">
        <v>3</v>
      </c>
      <c r="C7" s="2">
        <v>4</v>
      </c>
      <c r="D7" s="2">
        <v>5</v>
      </c>
      <c r="E7" s="2">
        <v>6</v>
      </c>
      <c r="F7" s="2">
        <v>7</v>
      </c>
      <c r="G7" s="2">
        <v>8</v>
      </c>
      <c r="H7" s="2">
        <v>9</v>
      </c>
      <c r="I7" s="2">
        <v>10</v>
      </c>
      <c r="J7" s="2">
        <v>11</v>
      </c>
      <c r="K7" s="2">
        <v>12</v>
      </c>
      <c r="L7" s="2">
        <v>13</v>
      </c>
    </row>
    <row r="8" spans="1:12" x14ac:dyDescent="0.3">
      <c r="A8" s="2"/>
      <c r="B8" s="55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34.799999999999997" x14ac:dyDescent="0.3">
      <c r="A9" s="2"/>
      <c r="B9" s="56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0" x14ac:dyDescent="0.3">
      <c r="A10" s="75">
        <v>1</v>
      </c>
      <c r="B10" s="3" t="s">
        <v>36</v>
      </c>
      <c r="C10" s="4" t="s">
        <v>13</v>
      </c>
      <c r="D10" s="5"/>
      <c r="E10" s="6">
        <v>175</v>
      </c>
      <c r="F10" s="6"/>
      <c r="G10" s="7"/>
      <c r="H10" s="6"/>
      <c r="I10" s="7"/>
      <c r="J10" s="6"/>
      <c r="K10" s="7"/>
      <c r="L10" s="7"/>
    </row>
    <row r="11" spans="1:12" ht="47.4" x14ac:dyDescent="0.3">
      <c r="A11" s="77">
        <v>2</v>
      </c>
      <c r="B11" s="3" t="s">
        <v>60</v>
      </c>
      <c r="C11" s="4" t="s">
        <v>13</v>
      </c>
      <c r="D11" s="5"/>
      <c r="E11" s="6">
        <v>42.2</v>
      </c>
      <c r="F11" s="6"/>
      <c r="G11" s="7"/>
      <c r="H11" s="6"/>
      <c r="I11" s="7"/>
      <c r="J11" s="6"/>
      <c r="K11" s="7"/>
      <c r="L11" s="7"/>
    </row>
    <row r="12" spans="1:12" ht="30" x14ac:dyDescent="0.3">
      <c r="A12" s="17">
        <v>3</v>
      </c>
      <c r="B12" s="36" t="s">
        <v>18</v>
      </c>
      <c r="C12" s="17" t="s">
        <v>17</v>
      </c>
      <c r="D12" s="17"/>
      <c r="E12" s="6">
        <v>323.75</v>
      </c>
      <c r="F12" s="18"/>
      <c r="G12" s="19"/>
      <c r="H12" s="6"/>
      <c r="I12" s="19"/>
      <c r="J12" s="6"/>
      <c r="K12" s="19"/>
      <c r="L12" s="19"/>
    </row>
    <row r="13" spans="1:12" ht="15" x14ac:dyDescent="0.3">
      <c r="A13" s="15"/>
      <c r="B13" s="17" t="s">
        <v>14</v>
      </c>
      <c r="C13" s="17"/>
      <c r="D13" s="24"/>
      <c r="E13" s="6"/>
      <c r="F13" s="16"/>
      <c r="G13" s="57"/>
      <c r="H13" s="57"/>
      <c r="I13" s="57"/>
      <c r="J13" s="57"/>
      <c r="K13" s="57"/>
      <c r="L13" s="57"/>
    </row>
    <row r="14" spans="1:12" ht="17.399999999999999" x14ac:dyDescent="0.3">
      <c r="A14" s="2"/>
      <c r="B14" s="56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7.399999999999999" x14ac:dyDescent="0.3">
      <c r="A15" s="2"/>
      <c r="B15" s="56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7.399999999999999" x14ac:dyDescent="0.3">
      <c r="A16" s="2"/>
      <c r="B16" s="56" t="s">
        <v>29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45" x14ac:dyDescent="0.3">
      <c r="A17" s="78">
        <v>1</v>
      </c>
      <c r="B17" s="3" t="s">
        <v>27</v>
      </c>
      <c r="C17" s="4" t="s">
        <v>20</v>
      </c>
      <c r="D17" s="5"/>
      <c r="E17" s="6">
        <v>422</v>
      </c>
      <c r="F17" s="6"/>
      <c r="G17" s="7"/>
      <c r="H17" s="6"/>
      <c r="I17" s="7"/>
      <c r="J17" s="6"/>
      <c r="K17" s="7"/>
      <c r="L17" s="7"/>
    </row>
    <row r="18" spans="1:12" ht="45" x14ac:dyDescent="0.3">
      <c r="A18" s="92">
        <v>2</v>
      </c>
      <c r="B18" s="3" t="s">
        <v>21</v>
      </c>
      <c r="C18" s="4" t="s">
        <v>20</v>
      </c>
      <c r="D18" s="5"/>
      <c r="E18" s="6">
        <v>380</v>
      </c>
      <c r="F18" s="6"/>
      <c r="G18" s="7"/>
      <c r="H18" s="6"/>
      <c r="I18" s="7"/>
      <c r="J18" s="6"/>
      <c r="K18" s="7"/>
      <c r="L18" s="7"/>
    </row>
    <row r="19" spans="1:12" ht="18" x14ac:dyDescent="0.3">
      <c r="A19" s="92"/>
      <c r="B19" s="8" t="s">
        <v>19</v>
      </c>
      <c r="C19" s="9" t="s">
        <v>16</v>
      </c>
      <c r="D19" s="10"/>
      <c r="E19" s="11">
        <f>37.82*1.24</f>
        <v>46.896799999999999</v>
      </c>
      <c r="F19" s="12"/>
      <c r="G19" s="13"/>
      <c r="H19" s="13"/>
      <c r="I19" s="13"/>
      <c r="J19" s="13"/>
      <c r="K19" s="13"/>
      <c r="L19" s="13"/>
    </row>
    <row r="20" spans="1:12" ht="30" x14ac:dyDescent="0.3">
      <c r="A20" s="76">
        <v>3</v>
      </c>
      <c r="B20" s="3" t="s">
        <v>28</v>
      </c>
      <c r="C20" s="4" t="s">
        <v>20</v>
      </c>
      <c r="D20" s="5"/>
      <c r="E20" s="6">
        <v>347</v>
      </c>
      <c r="F20" s="6"/>
      <c r="G20" s="7"/>
      <c r="H20" s="6"/>
      <c r="I20" s="7"/>
      <c r="J20" s="6"/>
      <c r="K20" s="7"/>
      <c r="L20" s="7"/>
    </row>
    <row r="21" spans="1:12" ht="30" x14ac:dyDescent="0.3">
      <c r="A21" s="78">
        <v>4</v>
      </c>
      <c r="B21" s="3" t="s">
        <v>35</v>
      </c>
      <c r="C21" s="4" t="s">
        <v>20</v>
      </c>
      <c r="D21" s="5"/>
      <c r="E21" s="6">
        <v>76</v>
      </c>
      <c r="F21" s="6"/>
      <c r="G21" s="7"/>
      <c r="H21" s="6"/>
      <c r="I21" s="7"/>
      <c r="J21" s="6"/>
      <c r="K21" s="7"/>
      <c r="L21" s="7"/>
    </row>
    <row r="22" spans="1:12" ht="25.2" x14ac:dyDescent="0.3">
      <c r="A22" s="89">
        <v>5</v>
      </c>
      <c r="B22" s="58" t="s">
        <v>37</v>
      </c>
      <c r="C22" s="17" t="s">
        <v>15</v>
      </c>
      <c r="D22" s="17"/>
      <c r="E22" s="6">
        <v>123</v>
      </c>
      <c r="F22" s="6"/>
      <c r="G22" s="19"/>
      <c r="H22" s="6"/>
      <c r="I22" s="19"/>
      <c r="J22" s="6"/>
      <c r="K22" s="19"/>
      <c r="L22" s="19"/>
    </row>
    <row r="23" spans="1:12" ht="16.2" x14ac:dyDescent="0.3">
      <c r="A23" s="90"/>
      <c r="B23" s="8" t="s">
        <v>26</v>
      </c>
      <c r="C23" s="9" t="s">
        <v>17</v>
      </c>
      <c r="D23" s="23">
        <f>(0.06+0.07)/100</f>
        <v>1.2999999999999999E-3</v>
      </c>
      <c r="E23" s="11">
        <f>D23*E22</f>
        <v>0.15989999999999999</v>
      </c>
      <c r="F23" s="12"/>
      <c r="G23" s="13"/>
      <c r="H23" s="13"/>
      <c r="I23" s="13"/>
      <c r="J23" s="13"/>
      <c r="K23" s="13"/>
      <c r="L23" s="13"/>
    </row>
    <row r="24" spans="1:12" ht="15" x14ac:dyDescent="0.3">
      <c r="A24" s="48"/>
      <c r="B24" s="17" t="s">
        <v>30</v>
      </c>
      <c r="C24" s="17"/>
      <c r="D24" s="24"/>
      <c r="E24" s="6"/>
      <c r="F24" s="16"/>
      <c r="G24" s="57"/>
      <c r="H24" s="57"/>
      <c r="I24" s="57"/>
      <c r="J24" s="57"/>
      <c r="K24" s="57"/>
      <c r="L24" s="57"/>
    </row>
    <row r="25" spans="1:12" ht="15" x14ac:dyDescent="0.3">
      <c r="A25" s="50"/>
      <c r="B25" s="51"/>
      <c r="C25" s="24"/>
      <c r="D25" s="24"/>
      <c r="E25" s="20"/>
      <c r="F25" s="21"/>
      <c r="G25" s="21"/>
      <c r="H25" s="21"/>
      <c r="I25" s="21"/>
      <c r="J25" s="21"/>
      <c r="K25" s="21"/>
      <c r="L25" s="21"/>
    </row>
    <row r="26" spans="1:12" ht="15" x14ac:dyDescent="0.3">
      <c r="A26" s="16"/>
      <c r="B26" s="49" t="s">
        <v>31</v>
      </c>
      <c r="C26" s="24"/>
      <c r="D26" s="24"/>
      <c r="E26" s="22"/>
      <c r="F26" s="16"/>
      <c r="G26" s="59"/>
      <c r="H26" s="59"/>
      <c r="I26" s="59"/>
      <c r="J26" s="59"/>
      <c r="K26" s="59"/>
      <c r="L26" s="59"/>
    </row>
    <row r="27" spans="1:12" ht="15" x14ac:dyDescent="0.3">
      <c r="A27" s="16"/>
      <c r="B27" s="49" t="s">
        <v>22</v>
      </c>
      <c r="C27" s="60" t="s">
        <v>129</v>
      </c>
      <c r="D27" s="60"/>
      <c r="E27" s="22"/>
      <c r="F27" s="16"/>
      <c r="G27" s="59"/>
      <c r="H27" s="61"/>
      <c r="I27" s="61"/>
      <c r="J27" s="61"/>
      <c r="K27" s="61"/>
      <c r="L27" s="62"/>
    </row>
    <row r="28" spans="1:12" ht="15" x14ac:dyDescent="0.3">
      <c r="A28" s="16"/>
      <c r="B28" s="49" t="s">
        <v>10</v>
      </c>
      <c r="C28" s="17"/>
      <c r="D28" s="17"/>
      <c r="E28" s="22"/>
      <c r="F28" s="16"/>
      <c r="G28" s="59"/>
      <c r="H28" s="61"/>
      <c r="I28" s="61"/>
      <c r="J28" s="61"/>
      <c r="K28" s="61"/>
      <c r="L28" s="62"/>
    </row>
    <row r="29" spans="1:12" ht="15" x14ac:dyDescent="0.3">
      <c r="A29" s="16"/>
      <c r="B29" s="49" t="s">
        <v>23</v>
      </c>
      <c r="C29" s="60" t="s">
        <v>129</v>
      </c>
      <c r="D29" s="60"/>
      <c r="E29" s="22"/>
      <c r="F29" s="16"/>
      <c r="G29" s="59"/>
      <c r="H29" s="61"/>
      <c r="I29" s="61"/>
      <c r="J29" s="61"/>
      <c r="K29" s="61"/>
      <c r="L29" s="62"/>
    </row>
    <row r="30" spans="1:12" ht="15" x14ac:dyDescent="0.3">
      <c r="A30" s="16"/>
      <c r="B30" s="49" t="s">
        <v>10</v>
      </c>
      <c r="C30" s="17"/>
      <c r="D30" s="17"/>
      <c r="E30" s="22"/>
      <c r="F30" s="16"/>
      <c r="G30" s="59"/>
      <c r="H30" s="61"/>
      <c r="I30" s="61"/>
      <c r="J30" s="61"/>
      <c r="K30" s="61"/>
      <c r="L30" s="62"/>
    </row>
    <row r="31" spans="1:12" ht="15" x14ac:dyDescent="0.3">
      <c r="A31" s="16"/>
      <c r="B31" s="49" t="s">
        <v>24</v>
      </c>
      <c r="C31" s="60">
        <v>0.03</v>
      </c>
      <c r="D31" s="17"/>
      <c r="E31" s="22"/>
      <c r="F31" s="16"/>
      <c r="G31" s="59"/>
      <c r="H31" s="61"/>
      <c r="I31" s="61"/>
      <c r="J31" s="61"/>
      <c r="K31" s="61"/>
      <c r="L31" s="62"/>
    </row>
    <row r="32" spans="1:12" ht="15" x14ac:dyDescent="0.3">
      <c r="A32" s="16"/>
      <c r="B32" s="49" t="s">
        <v>10</v>
      </c>
      <c r="C32" s="17"/>
      <c r="D32" s="17"/>
      <c r="E32" s="22"/>
      <c r="F32" s="16"/>
      <c r="G32" s="59"/>
      <c r="H32" s="61"/>
      <c r="I32" s="61"/>
      <c r="J32" s="61"/>
      <c r="K32" s="61"/>
      <c r="L32" s="62"/>
    </row>
    <row r="33" spans="1:12" ht="15" x14ac:dyDescent="0.3">
      <c r="A33" s="16"/>
      <c r="B33" s="49" t="s">
        <v>25</v>
      </c>
      <c r="C33" s="60">
        <v>0.18</v>
      </c>
      <c r="D33" s="60"/>
      <c r="E33" s="22"/>
      <c r="F33" s="16"/>
      <c r="G33" s="59"/>
      <c r="H33" s="61"/>
      <c r="I33" s="61"/>
      <c r="J33" s="61"/>
      <c r="K33" s="61"/>
      <c r="L33" s="62"/>
    </row>
    <row r="34" spans="1:12" ht="15" x14ac:dyDescent="0.3">
      <c r="A34" s="16"/>
      <c r="B34" s="49" t="s">
        <v>10</v>
      </c>
      <c r="C34" s="24"/>
      <c r="D34" s="24"/>
      <c r="E34" s="22"/>
      <c r="F34" s="16"/>
      <c r="G34" s="59"/>
      <c r="H34" s="61"/>
      <c r="I34" s="61"/>
      <c r="J34" s="61"/>
      <c r="K34" s="61"/>
      <c r="L34" s="62"/>
    </row>
    <row r="37" spans="1:12" ht="16.2" x14ac:dyDescent="0.4">
      <c r="A37" s="91" t="s">
        <v>135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</sheetData>
  <mergeCells count="14">
    <mergeCell ref="A2:L2"/>
    <mergeCell ref="A3:L3"/>
    <mergeCell ref="A37:L37"/>
    <mergeCell ref="A22:A23"/>
    <mergeCell ref="A18:A19"/>
    <mergeCell ref="F5:G5"/>
    <mergeCell ref="H5:I5"/>
    <mergeCell ref="J5:K5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42"/>
  <sheetViews>
    <sheetView topLeftCell="A22" workbookViewId="0">
      <selection activeCell="A42" sqref="A42:L42"/>
    </sheetView>
  </sheetViews>
  <sheetFormatPr defaultColWidth="9.109375" defaultRowHeight="14.4" x14ac:dyDescent="0.3"/>
  <cols>
    <col min="1" max="1" width="3.6640625" style="1" customWidth="1"/>
    <col min="2" max="2" width="42.6640625" style="1" customWidth="1"/>
    <col min="3" max="3" width="7.6640625" style="1" customWidth="1"/>
    <col min="4" max="4" width="8.6640625" style="1" customWidth="1"/>
    <col min="5" max="5" width="10.44140625" style="1" bestFit="1" customWidth="1"/>
    <col min="6" max="6" width="7.6640625" style="1" customWidth="1"/>
    <col min="7" max="7" width="9.6640625" style="1" customWidth="1"/>
    <col min="8" max="8" width="7.6640625" style="1" customWidth="1"/>
    <col min="9" max="9" width="9.6640625" style="1" customWidth="1"/>
    <col min="10" max="10" width="7.6640625" style="1" customWidth="1"/>
    <col min="11" max="11" width="9.6640625" style="1" customWidth="1"/>
    <col min="12" max="12" width="10.6640625" style="1" customWidth="1"/>
    <col min="13" max="16384" width="9.109375" style="1"/>
  </cols>
  <sheetData>
    <row r="2" spans="1:12" ht="15" customHeight="1" x14ac:dyDescent="0.3">
      <c r="A2" s="87" t="s">
        <v>61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6.5" customHeight="1" x14ac:dyDescent="0.3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x14ac:dyDescent="0.3">
      <c r="K4" s="1" t="s">
        <v>1</v>
      </c>
    </row>
    <row r="5" spans="1:12" ht="26.25" customHeight="1" x14ac:dyDescent="0.3">
      <c r="A5" s="95" t="s">
        <v>2</v>
      </c>
      <c r="B5" s="95" t="s">
        <v>3</v>
      </c>
      <c r="C5" s="95" t="s">
        <v>4</v>
      </c>
      <c r="D5" s="95" t="s">
        <v>5</v>
      </c>
      <c r="E5" s="95" t="s">
        <v>6</v>
      </c>
      <c r="F5" s="93" t="s">
        <v>7</v>
      </c>
      <c r="G5" s="93"/>
      <c r="H5" s="94" t="s">
        <v>8</v>
      </c>
      <c r="I5" s="94"/>
      <c r="J5" s="94" t="s">
        <v>9</v>
      </c>
      <c r="K5" s="94"/>
      <c r="L5" s="93" t="s">
        <v>10</v>
      </c>
    </row>
    <row r="6" spans="1:12" ht="25.2" x14ac:dyDescent="0.3">
      <c r="A6" s="95"/>
      <c r="B6" s="95"/>
      <c r="C6" s="95"/>
      <c r="D6" s="95"/>
      <c r="E6" s="95"/>
      <c r="F6" s="52" t="s">
        <v>11</v>
      </c>
      <c r="G6" s="53" t="s">
        <v>10</v>
      </c>
      <c r="H6" s="54" t="s">
        <v>11</v>
      </c>
      <c r="I6" s="53" t="s">
        <v>10</v>
      </c>
      <c r="J6" s="54" t="s">
        <v>11</v>
      </c>
      <c r="K6" s="53" t="s">
        <v>10</v>
      </c>
      <c r="L6" s="93"/>
    </row>
    <row r="7" spans="1:12" x14ac:dyDescent="0.3">
      <c r="A7" s="2">
        <v>1</v>
      </c>
      <c r="B7" s="2">
        <v>3</v>
      </c>
      <c r="C7" s="2">
        <v>4</v>
      </c>
      <c r="D7" s="2">
        <v>5</v>
      </c>
      <c r="E7" s="2">
        <v>6</v>
      </c>
      <c r="F7" s="2">
        <v>7</v>
      </c>
      <c r="G7" s="2">
        <v>8</v>
      </c>
      <c r="H7" s="2">
        <v>9</v>
      </c>
      <c r="I7" s="2">
        <v>10</v>
      </c>
      <c r="J7" s="2">
        <v>11</v>
      </c>
      <c r="K7" s="2">
        <v>12</v>
      </c>
      <c r="L7" s="2">
        <v>13</v>
      </c>
    </row>
    <row r="8" spans="1:12" x14ac:dyDescent="0.3">
      <c r="A8" s="2"/>
      <c r="B8" s="55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34.799999999999997" x14ac:dyDescent="0.3">
      <c r="A9" s="69"/>
      <c r="B9" s="56" t="s">
        <v>12</v>
      </c>
      <c r="C9" s="69"/>
      <c r="D9" s="69"/>
      <c r="E9" s="69"/>
      <c r="F9" s="2"/>
      <c r="G9" s="2"/>
      <c r="H9" s="2"/>
      <c r="I9" s="2"/>
      <c r="J9" s="2"/>
      <c r="K9" s="2"/>
      <c r="L9" s="2"/>
    </row>
    <row r="10" spans="1:12" ht="30" x14ac:dyDescent="0.3">
      <c r="A10" s="81">
        <v>1</v>
      </c>
      <c r="B10" s="3" t="s">
        <v>36</v>
      </c>
      <c r="C10" s="4" t="s">
        <v>13</v>
      </c>
      <c r="D10" s="5"/>
      <c r="E10" s="6">
        <v>189</v>
      </c>
      <c r="F10" s="6"/>
      <c r="G10" s="7"/>
      <c r="H10" s="6"/>
      <c r="I10" s="7"/>
      <c r="J10" s="6"/>
      <c r="K10" s="7"/>
      <c r="L10" s="7"/>
    </row>
    <row r="11" spans="1:12" ht="30" x14ac:dyDescent="0.3">
      <c r="A11" s="82">
        <v>2</v>
      </c>
      <c r="B11" s="70" t="s">
        <v>62</v>
      </c>
      <c r="C11" s="71" t="s">
        <v>13</v>
      </c>
      <c r="D11" s="72"/>
      <c r="E11" s="6">
        <v>2.5</v>
      </c>
      <c r="F11" s="27"/>
      <c r="G11" s="74"/>
      <c r="H11" s="27"/>
      <c r="I11" s="27"/>
      <c r="J11" s="27"/>
      <c r="K11" s="27"/>
      <c r="L11" s="27"/>
    </row>
    <row r="12" spans="1:12" ht="47.4" x14ac:dyDescent="0.3">
      <c r="A12" s="82">
        <v>3</v>
      </c>
      <c r="B12" s="3" t="s">
        <v>63</v>
      </c>
      <c r="C12" s="4" t="s">
        <v>131</v>
      </c>
      <c r="D12" s="5"/>
      <c r="E12" s="6">
        <v>470</v>
      </c>
      <c r="F12" s="6"/>
      <c r="G12" s="7"/>
      <c r="H12" s="6"/>
      <c r="I12" s="7"/>
      <c r="J12" s="6"/>
      <c r="K12" s="7"/>
      <c r="L12" s="7"/>
    </row>
    <row r="13" spans="1:12" ht="30" x14ac:dyDescent="0.3">
      <c r="A13" s="79">
        <v>4</v>
      </c>
      <c r="B13" s="36" t="s">
        <v>18</v>
      </c>
      <c r="C13" s="17" t="s">
        <v>17</v>
      </c>
      <c r="D13" s="17"/>
      <c r="E13" s="6">
        <v>349.65</v>
      </c>
      <c r="F13" s="18"/>
      <c r="G13" s="19"/>
      <c r="H13" s="6"/>
      <c r="I13" s="19"/>
      <c r="J13" s="6"/>
      <c r="K13" s="19"/>
      <c r="L13" s="19"/>
    </row>
    <row r="14" spans="1:12" ht="15" x14ac:dyDescent="0.3">
      <c r="A14" s="15"/>
      <c r="B14" s="17" t="s">
        <v>14</v>
      </c>
      <c r="C14" s="17"/>
      <c r="D14" s="79"/>
      <c r="E14" s="6"/>
      <c r="F14" s="16"/>
      <c r="G14" s="57"/>
      <c r="H14" s="57"/>
      <c r="I14" s="57"/>
      <c r="J14" s="57"/>
      <c r="K14" s="57"/>
      <c r="L14" s="57"/>
    </row>
    <row r="15" spans="1:12" ht="17.399999999999999" x14ac:dyDescent="0.3">
      <c r="A15" s="2"/>
      <c r="B15" s="56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7.399999999999999" x14ac:dyDescent="0.3">
      <c r="A16" s="2"/>
      <c r="B16" s="56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7.399999999999999" x14ac:dyDescent="0.3">
      <c r="A17" s="2"/>
      <c r="B17" s="56" t="s">
        <v>29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30" x14ac:dyDescent="0.3">
      <c r="A18" s="97">
        <v>1</v>
      </c>
      <c r="B18" s="3" t="s">
        <v>132</v>
      </c>
      <c r="C18" s="4" t="s">
        <v>64</v>
      </c>
      <c r="D18" s="5"/>
      <c r="E18" s="6">
        <v>6.5</v>
      </c>
      <c r="F18" s="6"/>
      <c r="G18" s="7"/>
      <c r="H18" s="6"/>
      <c r="I18" s="7"/>
      <c r="J18" s="6"/>
      <c r="K18" s="7"/>
      <c r="L18" s="7"/>
    </row>
    <row r="19" spans="1:12" ht="20.399999999999999" x14ac:dyDescent="0.3">
      <c r="A19" s="98"/>
      <c r="B19" s="8" t="s">
        <v>65</v>
      </c>
      <c r="C19" s="9" t="s">
        <v>66</v>
      </c>
      <c r="D19" s="10"/>
      <c r="E19" s="14">
        <v>6.5979999999999999</v>
      </c>
      <c r="F19" s="12"/>
      <c r="G19" s="13"/>
      <c r="H19" s="13"/>
      <c r="I19" s="13"/>
      <c r="J19" s="13"/>
      <c r="K19" s="13"/>
      <c r="L19" s="13"/>
    </row>
    <row r="20" spans="1:12" ht="16.2" x14ac:dyDescent="0.3">
      <c r="A20" s="98"/>
      <c r="B20" s="8" t="s">
        <v>67</v>
      </c>
      <c r="C20" s="9" t="s">
        <v>32</v>
      </c>
      <c r="D20" s="10"/>
      <c r="E20" s="14">
        <v>15.505000000000001</v>
      </c>
      <c r="F20" s="12"/>
      <c r="G20" s="13"/>
      <c r="H20" s="13"/>
      <c r="I20" s="13"/>
      <c r="J20" s="13"/>
      <c r="K20" s="13"/>
      <c r="L20" s="13"/>
    </row>
    <row r="21" spans="1:12" ht="20.399999999999999" x14ac:dyDescent="0.3">
      <c r="A21" s="98"/>
      <c r="B21" s="8" t="s">
        <v>68</v>
      </c>
      <c r="C21" s="9" t="s">
        <v>64</v>
      </c>
      <c r="D21" s="10"/>
      <c r="E21" s="14">
        <v>1.61</v>
      </c>
      <c r="F21" s="12"/>
      <c r="G21" s="13"/>
      <c r="H21" s="13"/>
      <c r="I21" s="13"/>
      <c r="J21" s="13"/>
      <c r="K21" s="13"/>
      <c r="L21" s="13"/>
    </row>
    <row r="22" spans="1:12" ht="16.2" x14ac:dyDescent="0.3">
      <c r="A22" s="99"/>
      <c r="B22" s="8" t="s">
        <v>69</v>
      </c>
      <c r="C22" s="9" t="s">
        <v>32</v>
      </c>
      <c r="D22" s="10"/>
      <c r="E22" s="14">
        <v>0.32900000000000001</v>
      </c>
      <c r="F22" s="12"/>
      <c r="G22" s="13"/>
      <c r="H22" s="13"/>
      <c r="I22" s="13"/>
      <c r="J22" s="13"/>
      <c r="K22" s="13"/>
      <c r="L22" s="13"/>
    </row>
    <row r="23" spans="1:12" ht="45" x14ac:dyDescent="0.3">
      <c r="A23" s="78">
        <v>2</v>
      </c>
      <c r="B23" s="3" t="s">
        <v>27</v>
      </c>
      <c r="C23" s="4" t="s">
        <v>20</v>
      </c>
      <c r="D23" s="5"/>
      <c r="E23" s="6">
        <v>470</v>
      </c>
      <c r="F23" s="6"/>
      <c r="G23" s="7"/>
      <c r="H23" s="6"/>
      <c r="I23" s="7"/>
      <c r="J23" s="6"/>
      <c r="K23" s="7"/>
      <c r="L23" s="7"/>
    </row>
    <row r="24" spans="1:12" ht="45" x14ac:dyDescent="0.3">
      <c r="A24" s="92">
        <v>3</v>
      </c>
      <c r="B24" s="3" t="s">
        <v>21</v>
      </c>
      <c r="C24" s="4" t="s">
        <v>20</v>
      </c>
      <c r="D24" s="5"/>
      <c r="E24" s="6">
        <v>470</v>
      </c>
      <c r="F24" s="6"/>
      <c r="G24" s="7"/>
      <c r="H24" s="6"/>
      <c r="I24" s="7"/>
      <c r="J24" s="6"/>
      <c r="K24" s="7"/>
      <c r="L24" s="7"/>
    </row>
    <row r="25" spans="1:12" ht="18" x14ac:dyDescent="0.3">
      <c r="A25" s="92"/>
      <c r="B25" s="8" t="s">
        <v>19</v>
      </c>
      <c r="C25" s="9" t="s">
        <v>16</v>
      </c>
      <c r="D25" s="10"/>
      <c r="E25" s="11">
        <f>44*1.24</f>
        <v>54.56</v>
      </c>
      <c r="F25" s="12"/>
      <c r="G25" s="13"/>
      <c r="H25" s="13"/>
      <c r="I25" s="13"/>
      <c r="J25" s="13"/>
      <c r="K25" s="13"/>
      <c r="L25" s="13"/>
    </row>
    <row r="26" spans="1:12" ht="30" x14ac:dyDescent="0.3">
      <c r="A26" s="76">
        <v>4</v>
      </c>
      <c r="B26" s="3" t="s">
        <v>70</v>
      </c>
      <c r="C26" s="4" t="s">
        <v>20</v>
      </c>
      <c r="D26" s="5"/>
      <c r="E26" s="6">
        <v>470</v>
      </c>
      <c r="F26" s="6"/>
      <c r="G26" s="7"/>
      <c r="H26" s="6"/>
      <c r="I26" s="7"/>
      <c r="J26" s="6"/>
      <c r="K26" s="7"/>
      <c r="L26" s="7"/>
    </row>
    <row r="27" spans="1:12" ht="25.2" x14ac:dyDescent="0.3">
      <c r="A27" s="89">
        <v>5</v>
      </c>
      <c r="B27" s="58" t="s">
        <v>71</v>
      </c>
      <c r="C27" s="17" t="s">
        <v>15</v>
      </c>
      <c r="D27" s="17"/>
      <c r="E27" s="6">
        <v>158</v>
      </c>
      <c r="F27" s="6"/>
      <c r="G27" s="19"/>
      <c r="H27" s="6"/>
      <c r="I27" s="19"/>
      <c r="J27" s="6"/>
      <c r="K27" s="19"/>
      <c r="L27" s="19"/>
    </row>
    <row r="28" spans="1:12" ht="16.2" x14ac:dyDescent="0.3">
      <c r="A28" s="90"/>
      <c r="B28" s="8" t="s">
        <v>26</v>
      </c>
      <c r="C28" s="9" t="s">
        <v>32</v>
      </c>
      <c r="D28" s="23"/>
      <c r="E28" s="11">
        <v>0.21</v>
      </c>
      <c r="F28" s="12"/>
      <c r="G28" s="13"/>
      <c r="H28" s="13"/>
      <c r="I28" s="13"/>
      <c r="J28" s="13"/>
      <c r="K28" s="13"/>
      <c r="L28" s="13"/>
    </row>
    <row r="29" spans="1:12" ht="15" x14ac:dyDescent="0.3">
      <c r="A29" s="48"/>
      <c r="B29" s="17" t="s">
        <v>30</v>
      </c>
      <c r="C29" s="17"/>
      <c r="D29" s="24"/>
      <c r="E29" s="6"/>
      <c r="F29" s="16"/>
      <c r="G29" s="57"/>
      <c r="H29" s="57"/>
      <c r="I29" s="57"/>
      <c r="J29" s="57"/>
      <c r="K29" s="57"/>
      <c r="L29" s="57"/>
    </row>
    <row r="30" spans="1:12" ht="15" x14ac:dyDescent="0.3">
      <c r="A30" s="50"/>
      <c r="B30" s="51"/>
      <c r="C30" s="24"/>
      <c r="D30" s="24"/>
      <c r="E30" s="20"/>
      <c r="F30" s="21"/>
      <c r="G30" s="21"/>
      <c r="H30" s="21"/>
      <c r="I30" s="21"/>
      <c r="J30" s="21"/>
      <c r="K30" s="21"/>
      <c r="L30" s="21"/>
    </row>
    <row r="31" spans="1:12" ht="15" x14ac:dyDescent="0.3">
      <c r="A31" s="16"/>
      <c r="B31" s="49" t="s">
        <v>31</v>
      </c>
      <c r="C31" s="24"/>
      <c r="D31" s="24"/>
      <c r="E31" s="22"/>
      <c r="F31" s="16"/>
      <c r="G31" s="59"/>
      <c r="H31" s="59"/>
      <c r="I31" s="59"/>
      <c r="J31" s="59"/>
      <c r="K31" s="59"/>
      <c r="L31" s="59"/>
    </row>
    <row r="32" spans="1:12" ht="15" x14ac:dyDescent="0.3">
      <c r="A32" s="16"/>
      <c r="B32" s="49" t="s">
        <v>22</v>
      </c>
      <c r="C32" s="60" t="s">
        <v>129</v>
      </c>
      <c r="D32" s="60"/>
      <c r="E32" s="22"/>
      <c r="F32" s="16"/>
      <c r="G32" s="59"/>
      <c r="H32" s="61"/>
      <c r="I32" s="61"/>
      <c r="J32" s="61"/>
      <c r="K32" s="61"/>
      <c r="L32" s="62"/>
    </row>
    <row r="33" spans="1:12" ht="15" x14ac:dyDescent="0.3">
      <c r="A33" s="16"/>
      <c r="B33" s="49" t="s">
        <v>10</v>
      </c>
      <c r="C33" s="17"/>
      <c r="D33" s="17"/>
      <c r="E33" s="22"/>
      <c r="F33" s="16"/>
      <c r="G33" s="59"/>
      <c r="H33" s="61"/>
      <c r="I33" s="61"/>
      <c r="J33" s="61"/>
      <c r="K33" s="61"/>
      <c r="L33" s="62"/>
    </row>
    <row r="34" spans="1:12" ht="15" x14ac:dyDescent="0.3">
      <c r="A34" s="16"/>
      <c r="B34" s="49" t="s">
        <v>23</v>
      </c>
      <c r="C34" s="60" t="s">
        <v>129</v>
      </c>
      <c r="D34" s="60"/>
      <c r="E34" s="22"/>
      <c r="F34" s="16"/>
      <c r="G34" s="59"/>
      <c r="H34" s="61"/>
      <c r="I34" s="61"/>
      <c r="J34" s="61"/>
      <c r="K34" s="61"/>
      <c r="L34" s="62"/>
    </row>
    <row r="35" spans="1:12" ht="15" x14ac:dyDescent="0.3">
      <c r="A35" s="16"/>
      <c r="B35" s="49" t="s">
        <v>10</v>
      </c>
      <c r="C35" s="17"/>
      <c r="D35" s="17"/>
      <c r="E35" s="22"/>
      <c r="F35" s="16"/>
      <c r="G35" s="59"/>
      <c r="H35" s="61"/>
      <c r="I35" s="61"/>
      <c r="J35" s="61"/>
      <c r="K35" s="61"/>
      <c r="L35" s="62"/>
    </row>
    <row r="36" spans="1:12" ht="15" x14ac:dyDescent="0.3">
      <c r="A36" s="16"/>
      <c r="B36" s="49" t="s">
        <v>24</v>
      </c>
      <c r="C36" s="60">
        <v>0.03</v>
      </c>
      <c r="D36" s="17"/>
      <c r="E36" s="22"/>
      <c r="F36" s="16"/>
      <c r="G36" s="59"/>
      <c r="H36" s="61"/>
      <c r="I36" s="61"/>
      <c r="J36" s="61"/>
      <c r="K36" s="61"/>
      <c r="L36" s="62"/>
    </row>
    <row r="37" spans="1:12" ht="15" x14ac:dyDescent="0.3">
      <c r="A37" s="16"/>
      <c r="B37" s="49" t="s">
        <v>10</v>
      </c>
      <c r="C37" s="17"/>
      <c r="D37" s="17"/>
      <c r="E37" s="22"/>
      <c r="F37" s="16"/>
      <c r="G37" s="59"/>
      <c r="H37" s="61"/>
      <c r="I37" s="61"/>
      <c r="J37" s="61"/>
      <c r="K37" s="61"/>
      <c r="L37" s="62"/>
    </row>
    <row r="38" spans="1:12" ht="15" x14ac:dyDescent="0.3">
      <c r="A38" s="16"/>
      <c r="B38" s="49" t="s">
        <v>25</v>
      </c>
      <c r="C38" s="60">
        <v>0.18</v>
      </c>
      <c r="D38" s="60"/>
      <c r="E38" s="22"/>
      <c r="F38" s="16"/>
      <c r="G38" s="59"/>
      <c r="H38" s="61"/>
      <c r="I38" s="61"/>
      <c r="J38" s="61"/>
      <c r="K38" s="61"/>
      <c r="L38" s="62"/>
    </row>
    <row r="39" spans="1:12" ht="15" x14ac:dyDescent="0.3">
      <c r="A39" s="16"/>
      <c r="B39" s="49" t="s">
        <v>10</v>
      </c>
      <c r="C39" s="24"/>
      <c r="D39" s="24"/>
      <c r="E39" s="22"/>
      <c r="F39" s="16"/>
      <c r="G39" s="59"/>
      <c r="H39" s="61"/>
      <c r="I39" s="61"/>
      <c r="J39" s="61"/>
      <c r="K39" s="61"/>
      <c r="L39" s="62"/>
    </row>
    <row r="42" spans="1:12" ht="16.2" x14ac:dyDescent="0.4">
      <c r="A42" s="91" t="s">
        <v>135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</sheetData>
  <mergeCells count="15">
    <mergeCell ref="A2:L2"/>
    <mergeCell ref="A3:L3"/>
    <mergeCell ref="A27:A28"/>
    <mergeCell ref="A42:L42"/>
    <mergeCell ref="A24:A25"/>
    <mergeCell ref="A18:A22"/>
    <mergeCell ref="F5:G5"/>
    <mergeCell ref="H5:I5"/>
    <mergeCell ref="J5:K5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L44"/>
  <sheetViews>
    <sheetView topLeftCell="A28" workbookViewId="0">
      <selection activeCell="A44" sqref="A44:L44"/>
    </sheetView>
  </sheetViews>
  <sheetFormatPr defaultColWidth="9.109375" defaultRowHeight="14.4" x14ac:dyDescent="0.3"/>
  <cols>
    <col min="1" max="1" width="3.6640625" style="1" customWidth="1"/>
    <col min="2" max="2" width="42.6640625" style="1" customWidth="1"/>
    <col min="3" max="3" width="7.6640625" style="1" customWidth="1"/>
    <col min="4" max="4" width="8.6640625" style="1" customWidth="1"/>
    <col min="5" max="5" width="10.44140625" style="1" bestFit="1" customWidth="1"/>
    <col min="6" max="6" width="7.6640625" style="1" customWidth="1"/>
    <col min="7" max="7" width="9.6640625" style="1" customWidth="1"/>
    <col min="8" max="8" width="7.6640625" style="1" customWidth="1"/>
    <col min="9" max="9" width="9.6640625" style="1" customWidth="1"/>
    <col min="10" max="10" width="7.6640625" style="1" customWidth="1"/>
    <col min="11" max="11" width="9.6640625" style="1" customWidth="1"/>
    <col min="12" max="12" width="10.6640625" style="1" customWidth="1"/>
    <col min="13" max="16384" width="9.109375" style="1"/>
  </cols>
  <sheetData>
    <row r="2" spans="1:12" ht="15" customHeight="1" x14ac:dyDescent="0.3">
      <c r="A2" s="87" t="s">
        <v>72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6.5" customHeight="1" x14ac:dyDescent="0.3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x14ac:dyDescent="0.3">
      <c r="K4" s="1" t="s">
        <v>1</v>
      </c>
    </row>
    <row r="5" spans="1:12" ht="26.25" customHeight="1" x14ac:dyDescent="0.3">
      <c r="A5" s="95" t="s">
        <v>2</v>
      </c>
      <c r="B5" s="95" t="s">
        <v>3</v>
      </c>
      <c r="C5" s="95" t="s">
        <v>4</v>
      </c>
      <c r="D5" s="95" t="s">
        <v>5</v>
      </c>
      <c r="E5" s="95" t="s">
        <v>6</v>
      </c>
      <c r="F5" s="93" t="s">
        <v>7</v>
      </c>
      <c r="G5" s="93"/>
      <c r="H5" s="94" t="s">
        <v>8</v>
      </c>
      <c r="I5" s="94"/>
      <c r="J5" s="94" t="s">
        <v>9</v>
      </c>
      <c r="K5" s="94"/>
      <c r="L5" s="93" t="s">
        <v>10</v>
      </c>
    </row>
    <row r="6" spans="1:12" ht="25.2" x14ac:dyDescent="0.3">
      <c r="A6" s="95"/>
      <c r="B6" s="95"/>
      <c r="C6" s="95"/>
      <c r="D6" s="95"/>
      <c r="E6" s="95"/>
      <c r="F6" s="52" t="s">
        <v>11</v>
      </c>
      <c r="G6" s="53" t="s">
        <v>10</v>
      </c>
      <c r="H6" s="54" t="s">
        <v>11</v>
      </c>
      <c r="I6" s="53" t="s">
        <v>10</v>
      </c>
      <c r="J6" s="54" t="s">
        <v>11</v>
      </c>
      <c r="K6" s="53" t="s">
        <v>10</v>
      </c>
      <c r="L6" s="93"/>
    </row>
    <row r="7" spans="1:12" x14ac:dyDescent="0.3">
      <c r="A7" s="2">
        <v>1</v>
      </c>
      <c r="B7" s="2">
        <v>3</v>
      </c>
      <c r="C7" s="2">
        <v>4</v>
      </c>
      <c r="D7" s="2">
        <v>5</v>
      </c>
      <c r="E7" s="2">
        <v>6</v>
      </c>
      <c r="F7" s="2">
        <v>7</v>
      </c>
      <c r="G7" s="2">
        <v>8</v>
      </c>
      <c r="H7" s="2">
        <v>9</v>
      </c>
      <c r="I7" s="2">
        <v>10</v>
      </c>
      <c r="J7" s="2">
        <v>11</v>
      </c>
      <c r="K7" s="2">
        <v>12</v>
      </c>
      <c r="L7" s="2">
        <v>13</v>
      </c>
    </row>
    <row r="8" spans="1:12" x14ac:dyDescent="0.3">
      <c r="A8" s="2"/>
      <c r="B8" s="55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34.799999999999997" x14ac:dyDescent="0.3">
      <c r="A9" s="2"/>
      <c r="B9" s="56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0" x14ac:dyDescent="0.3">
      <c r="A10" s="75">
        <v>1</v>
      </c>
      <c r="B10" s="3" t="s">
        <v>36</v>
      </c>
      <c r="C10" s="4" t="s">
        <v>13</v>
      </c>
      <c r="D10" s="5"/>
      <c r="E10" s="6">
        <v>77.87</v>
      </c>
      <c r="F10" s="6"/>
      <c r="G10" s="7"/>
      <c r="H10" s="6"/>
      <c r="I10" s="7"/>
      <c r="J10" s="6"/>
      <c r="K10" s="7"/>
      <c r="L10" s="7"/>
    </row>
    <row r="11" spans="1:12" ht="19.2" x14ac:dyDescent="0.3">
      <c r="A11" s="77">
        <v>2</v>
      </c>
      <c r="B11" s="3" t="s">
        <v>73</v>
      </c>
      <c r="C11" s="4" t="s">
        <v>13</v>
      </c>
      <c r="D11" s="5"/>
      <c r="E11" s="6">
        <v>1.1499999999999999</v>
      </c>
      <c r="F11" s="6"/>
      <c r="G11" s="7"/>
      <c r="H11" s="6"/>
      <c r="I11" s="7"/>
      <c r="J11" s="6"/>
      <c r="K11" s="7"/>
      <c r="L11" s="7"/>
    </row>
    <row r="12" spans="1:12" ht="47.4" x14ac:dyDescent="0.3">
      <c r="A12" s="77">
        <v>2</v>
      </c>
      <c r="B12" s="3" t="s">
        <v>74</v>
      </c>
      <c r="C12" s="4" t="s">
        <v>130</v>
      </c>
      <c r="D12" s="5"/>
      <c r="E12" s="6">
        <v>193</v>
      </c>
      <c r="F12" s="6"/>
      <c r="G12" s="7"/>
      <c r="H12" s="6"/>
      <c r="I12" s="7"/>
      <c r="J12" s="6"/>
      <c r="K12" s="7"/>
      <c r="L12" s="7"/>
    </row>
    <row r="13" spans="1:12" ht="30" x14ac:dyDescent="0.3">
      <c r="A13" s="24">
        <v>3</v>
      </c>
      <c r="B13" s="36" t="s">
        <v>18</v>
      </c>
      <c r="C13" s="17" t="s">
        <v>17</v>
      </c>
      <c r="D13" s="17"/>
      <c r="E13" s="6">
        <f>E10*1.85+E11*2.4</f>
        <v>146.81950000000001</v>
      </c>
      <c r="F13" s="18"/>
      <c r="G13" s="19"/>
      <c r="H13" s="6"/>
      <c r="I13" s="19"/>
      <c r="J13" s="6"/>
      <c r="K13" s="19"/>
      <c r="L13" s="19"/>
    </row>
    <row r="14" spans="1:12" ht="15" x14ac:dyDescent="0.3">
      <c r="A14" s="15"/>
      <c r="B14" s="17" t="s">
        <v>14</v>
      </c>
      <c r="C14" s="17"/>
      <c r="D14" s="24"/>
      <c r="E14" s="6"/>
      <c r="F14" s="16"/>
      <c r="G14" s="57"/>
      <c r="H14" s="57"/>
      <c r="I14" s="57"/>
      <c r="J14" s="57"/>
      <c r="K14" s="57"/>
      <c r="L14" s="57"/>
    </row>
    <row r="15" spans="1:12" ht="15" x14ac:dyDescent="0.3">
      <c r="A15" s="15"/>
      <c r="B15" s="17"/>
      <c r="C15" s="17"/>
      <c r="D15" s="24"/>
      <c r="E15" s="6"/>
      <c r="F15" s="16"/>
      <c r="G15" s="57"/>
      <c r="H15" s="57"/>
      <c r="I15" s="57"/>
      <c r="J15" s="57"/>
      <c r="K15" s="57"/>
      <c r="L15" s="57"/>
    </row>
    <row r="16" spans="1:12" ht="17.399999999999999" x14ac:dyDescent="0.3">
      <c r="A16" s="2"/>
      <c r="B16" s="56" t="s">
        <v>75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30" x14ac:dyDescent="0.3">
      <c r="A17" s="80">
        <v>1</v>
      </c>
      <c r="B17" s="70" t="s">
        <v>40</v>
      </c>
      <c r="C17" s="71" t="s">
        <v>15</v>
      </c>
      <c r="D17" s="25"/>
      <c r="E17" s="27">
        <v>28.5</v>
      </c>
      <c r="F17" s="27"/>
      <c r="G17" s="27"/>
      <c r="H17" s="27"/>
      <c r="I17" s="27"/>
      <c r="J17" s="27"/>
      <c r="K17" s="27"/>
      <c r="L17" s="27"/>
    </row>
    <row r="18" spans="1:12" ht="30" x14ac:dyDescent="0.3">
      <c r="A18" s="78">
        <v>2</v>
      </c>
      <c r="B18" s="3" t="s">
        <v>41</v>
      </c>
      <c r="C18" s="4" t="s">
        <v>20</v>
      </c>
      <c r="D18" s="5"/>
      <c r="E18" s="6">
        <v>36.5</v>
      </c>
      <c r="F18" s="6"/>
      <c r="G18" s="7"/>
      <c r="H18" s="6"/>
      <c r="I18" s="7"/>
      <c r="J18" s="6"/>
      <c r="K18" s="7"/>
      <c r="L18" s="7"/>
    </row>
    <row r="19" spans="1:12" ht="45" x14ac:dyDescent="0.3">
      <c r="A19" s="92">
        <v>3</v>
      </c>
      <c r="B19" s="3" t="s">
        <v>76</v>
      </c>
      <c r="C19" s="4" t="s">
        <v>20</v>
      </c>
      <c r="D19" s="5"/>
      <c r="E19" s="6">
        <v>36.5</v>
      </c>
      <c r="F19" s="6"/>
      <c r="G19" s="7"/>
      <c r="H19" s="6"/>
      <c r="I19" s="7"/>
      <c r="J19" s="6"/>
      <c r="K19" s="7"/>
      <c r="L19" s="7"/>
    </row>
    <row r="20" spans="1:12" ht="18" x14ac:dyDescent="0.3">
      <c r="A20" s="92"/>
      <c r="B20" s="8" t="s">
        <v>19</v>
      </c>
      <c r="C20" s="9" t="s">
        <v>16</v>
      </c>
      <c r="D20" s="10"/>
      <c r="E20" s="11">
        <f>3.63*1.24</f>
        <v>4.5011999999999999</v>
      </c>
      <c r="F20" s="12"/>
      <c r="G20" s="13"/>
      <c r="H20" s="13"/>
      <c r="I20" s="13"/>
      <c r="J20" s="13"/>
      <c r="K20" s="13"/>
      <c r="L20" s="13"/>
    </row>
    <row r="21" spans="1:12" ht="30" x14ac:dyDescent="0.3">
      <c r="A21" s="76">
        <v>4</v>
      </c>
      <c r="B21" s="3" t="s">
        <v>70</v>
      </c>
      <c r="C21" s="4" t="s">
        <v>20</v>
      </c>
      <c r="D21" s="5"/>
      <c r="E21" s="6">
        <v>36.5</v>
      </c>
      <c r="F21" s="6"/>
      <c r="G21" s="7"/>
      <c r="H21" s="6"/>
      <c r="I21" s="7"/>
      <c r="J21" s="6"/>
      <c r="K21" s="7"/>
      <c r="L21" s="7"/>
    </row>
    <row r="22" spans="1:12" ht="15" x14ac:dyDescent="0.3">
      <c r="A22" s="48"/>
      <c r="B22" s="17" t="s">
        <v>30</v>
      </c>
      <c r="C22" s="17"/>
      <c r="D22" s="24"/>
      <c r="E22" s="6"/>
      <c r="F22" s="16"/>
      <c r="G22" s="57"/>
      <c r="H22" s="57"/>
      <c r="I22" s="57"/>
      <c r="J22" s="57"/>
      <c r="K22" s="57"/>
      <c r="L22" s="57"/>
    </row>
    <row r="23" spans="1:12" ht="17.399999999999999" x14ac:dyDescent="0.3">
      <c r="A23" s="2"/>
      <c r="B23" s="56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7.399999999999999" x14ac:dyDescent="0.3">
      <c r="A24" s="2"/>
      <c r="B24" s="56" t="s">
        <v>77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45" x14ac:dyDescent="0.3">
      <c r="A25" s="78">
        <v>1</v>
      </c>
      <c r="B25" s="3" t="s">
        <v>27</v>
      </c>
      <c r="C25" s="4" t="s">
        <v>20</v>
      </c>
      <c r="D25" s="5"/>
      <c r="E25" s="6">
        <v>193</v>
      </c>
      <c r="F25" s="6"/>
      <c r="G25" s="7"/>
      <c r="H25" s="6"/>
      <c r="I25" s="7"/>
      <c r="J25" s="6"/>
      <c r="K25" s="7"/>
      <c r="L25" s="7"/>
    </row>
    <row r="26" spans="1:12" ht="45" x14ac:dyDescent="0.3">
      <c r="A26" s="92">
        <v>2</v>
      </c>
      <c r="B26" s="3" t="s">
        <v>21</v>
      </c>
      <c r="C26" s="4" t="s">
        <v>20</v>
      </c>
      <c r="D26" s="5"/>
      <c r="E26" s="6">
        <v>193</v>
      </c>
      <c r="F26" s="6"/>
      <c r="G26" s="7"/>
      <c r="H26" s="6"/>
      <c r="I26" s="7"/>
      <c r="J26" s="6"/>
      <c r="K26" s="7"/>
      <c r="L26" s="7"/>
    </row>
    <row r="27" spans="1:12" ht="18" x14ac:dyDescent="0.3">
      <c r="A27" s="92"/>
      <c r="B27" s="8" t="s">
        <v>19</v>
      </c>
      <c r="C27" s="9" t="s">
        <v>16</v>
      </c>
      <c r="D27" s="10"/>
      <c r="E27" s="11">
        <f>19.37*1.24</f>
        <v>24.018800000000002</v>
      </c>
      <c r="F27" s="12"/>
      <c r="G27" s="13"/>
      <c r="H27" s="13"/>
      <c r="I27" s="13"/>
      <c r="J27" s="13"/>
      <c r="K27" s="13"/>
      <c r="L27" s="13"/>
    </row>
    <row r="28" spans="1:12" ht="30" x14ac:dyDescent="0.3">
      <c r="A28" s="76">
        <v>3</v>
      </c>
      <c r="B28" s="3" t="s">
        <v>70</v>
      </c>
      <c r="C28" s="4" t="s">
        <v>20</v>
      </c>
      <c r="D28" s="5"/>
      <c r="E28" s="6">
        <v>193</v>
      </c>
      <c r="F28" s="6"/>
      <c r="G28" s="7"/>
      <c r="H28" s="6"/>
      <c r="I28" s="7"/>
      <c r="J28" s="6"/>
      <c r="K28" s="7"/>
      <c r="L28" s="7"/>
    </row>
    <row r="29" spans="1:12" ht="25.2" x14ac:dyDescent="0.3">
      <c r="A29" s="89">
        <v>4</v>
      </c>
      <c r="B29" s="58" t="s">
        <v>78</v>
      </c>
      <c r="C29" s="17" t="s">
        <v>15</v>
      </c>
      <c r="D29" s="17"/>
      <c r="E29" s="6">
        <v>61</v>
      </c>
      <c r="F29" s="6"/>
      <c r="G29" s="19"/>
      <c r="H29" s="6"/>
      <c r="I29" s="19"/>
      <c r="J29" s="6"/>
      <c r="K29" s="19"/>
      <c r="L29" s="19"/>
    </row>
    <row r="30" spans="1:12" ht="16.2" x14ac:dyDescent="0.3">
      <c r="A30" s="90"/>
      <c r="B30" s="8" t="s">
        <v>26</v>
      </c>
      <c r="C30" s="9" t="s">
        <v>32</v>
      </c>
      <c r="D30" s="23">
        <f>(0.06+0.07)/100</f>
        <v>1.2999999999999999E-3</v>
      </c>
      <c r="E30" s="11">
        <f>D30*E29</f>
        <v>7.9299999999999995E-2</v>
      </c>
      <c r="F30" s="12"/>
      <c r="G30" s="13"/>
      <c r="H30" s="13"/>
      <c r="I30" s="13"/>
      <c r="J30" s="13"/>
      <c r="K30" s="13"/>
      <c r="L30" s="13"/>
    </row>
    <row r="31" spans="1:12" ht="15" x14ac:dyDescent="0.3">
      <c r="A31" s="48"/>
      <c r="B31" s="17" t="s">
        <v>79</v>
      </c>
      <c r="C31" s="17"/>
      <c r="D31" s="24"/>
      <c r="E31" s="6"/>
      <c r="F31" s="16"/>
      <c r="G31" s="57"/>
      <c r="H31" s="57"/>
      <c r="I31" s="57"/>
      <c r="J31" s="57"/>
      <c r="K31" s="57"/>
      <c r="L31" s="57"/>
    </row>
    <row r="32" spans="1:12" ht="15" x14ac:dyDescent="0.3">
      <c r="A32" s="50"/>
      <c r="B32" s="51"/>
      <c r="C32" s="24"/>
      <c r="D32" s="24"/>
      <c r="E32" s="20"/>
      <c r="F32" s="21"/>
      <c r="G32" s="21"/>
      <c r="H32" s="21"/>
      <c r="I32" s="21"/>
      <c r="J32" s="21"/>
      <c r="K32" s="21"/>
      <c r="L32" s="21"/>
    </row>
    <row r="33" spans="1:12" ht="15" x14ac:dyDescent="0.3">
      <c r="A33" s="16"/>
      <c r="B33" s="49" t="s">
        <v>80</v>
      </c>
      <c r="C33" s="24"/>
      <c r="D33" s="24"/>
      <c r="E33" s="22"/>
      <c r="F33" s="16"/>
      <c r="G33" s="59"/>
      <c r="H33" s="59"/>
      <c r="I33" s="59"/>
      <c r="J33" s="59"/>
      <c r="K33" s="59"/>
      <c r="L33" s="59"/>
    </row>
    <row r="34" spans="1:12" ht="15" x14ac:dyDescent="0.3">
      <c r="A34" s="16"/>
      <c r="B34" s="49" t="s">
        <v>22</v>
      </c>
      <c r="C34" s="60" t="s">
        <v>129</v>
      </c>
      <c r="D34" s="60"/>
      <c r="E34" s="22"/>
      <c r="F34" s="16"/>
      <c r="G34" s="59"/>
      <c r="H34" s="61"/>
      <c r="I34" s="61"/>
      <c r="J34" s="61"/>
      <c r="K34" s="61"/>
      <c r="L34" s="62"/>
    </row>
    <row r="35" spans="1:12" ht="15" x14ac:dyDescent="0.3">
      <c r="A35" s="16"/>
      <c r="B35" s="49" t="s">
        <v>10</v>
      </c>
      <c r="C35" s="17"/>
      <c r="D35" s="17"/>
      <c r="E35" s="22"/>
      <c r="F35" s="16"/>
      <c r="G35" s="59"/>
      <c r="H35" s="61"/>
      <c r="I35" s="61"/>
      <c r="J35" s="61"/>
      <c r="K35" s="61"/>
      <c r="L35" s="62"/>
    </row>
    <row r="36" spans="1:12" ht="15" x14ac:dyDescent="0.3">
      <c r="A36" s="16"/>
      <c r="B36" s="49" t="s">
        <v>23</v>
      </c>
      <c r="C36" s="60" t="s">
        <v>129</v>
      </c>
      <c r="D36" s="60"/>
      <c r="E36" s="22"/>
      <c r="F36" s="16"/>
      <c r="G36" s="59"/>
      <c r="H36" s="61"/>
      <c r="I36" s="61"/>
      <c r="J36" s="61"/>
      <c r="K36" s="61"/>
      <c r="L36" s="62"/>
    </row>
    <row r="37" spans="1:12" ht="15" x14ac:dyDescent="0.3">
      <c r="A37" s="16"/>
      <c r="B37" s="49" t="s">
        <v>10</v>
      </c>
      <c r="C37" s="17"/>
      <c r="D37" s="17"/>
      <c r="E37" s="22"/>
      <c r="F37" s="16"/>
      <c r="G37" s="59"/>
      <c r="H37" s="61"/>
      <c r="I37" s="61"/>
      <c r="J37" s="61"/>
      <c r="K37" s="61"/>
      <c r="L37" s="62"/>
    </row>
    <row r="38" spans="1:12" ht="15" x14ac:dyDescent="0.3">
      <c r="A38" s="16"/>
      <c r="B38" s="49" t="s">
        <v>24</v>
      </c>
      <c r="C38" s="60">
        <v>0.03</v>
      </c>
      <c r="D38" s="17"/>
      <c r="E38" s="22"/>
      <c r="F38" s="16"/>
      <c r="G38" s="59"/>
      <c r="H38" s="61"/>
      <c r="I38" s="61"/>
      <c r="J38" s="61"/>
      <c r="K38" s="61"/>
      <c r="L38" s="62"/>
    </row>
    <row r="39" spans="1:12" ht="15" x14ac:dyDescent="0.3">
      <c r="A39" s="16"/>
      <c r="B39" s="49" t="s">
        <v>10</v>
      </c>
      <c r="C39" s="17"/>
      <c r="D39" s="17"/>
      <c r="E39" s="22"/>
      <c r="F39" s="16"/>
      <c r="G39" s="59"/>
      <c r="H39" s="61"/>
      <c r="I39" s="61"/>
      <c r="J39" s="61"/>
      <c r="K39" s="61"/>
      <c r="L39" s="62"/>
    </row>
    <row r="40" spans="1:12" ht="15" x14ac:dyDescent="0.3">
      <c r="A40" s="16"/>
      <c r="B40" s="49" t="s">
        <v>25</v>
      </c>
      <c r="C40" s="60">
        <v>0.18</v>
      </c>
      <c r="D40" s="60"/>
      <c r="E40" s="22"/>
      <c r="F40" s="16"/>
      <c r="G40" s="59"/>
      <c r="H40" s="61"/>
      <c r="I40" s="61"/>
      <c r="J40" s="61"/>
      <c r="K40" s="61"/>
      <c r="L40" s="62"/>
    </row>
    <row r="41" spans="1:12" ht="15" x14ac:dyDescent="0.3">
      <c r="A41" s="16"/>
      <c r="B41" s="49" t="s">
        <v>10</v>
      </c>
      <c r="C41" s="24"/>
      <c r="D41" s="24"/>
      <c r="E41" s="22"/>
      <c r="F41" s="16"/>
      <c r="G41" s="59"/>
      <c r="H41" s="61"/>
      <c r="I41" s="61"/>
      <c r="J41" s="61"/>
      <c r="K41" s="61"/>
      <c r="L41" s="62"/>
    </row>
    <row r="44" spans="1:12" ht="16.2" x14ac:dyDescent="0.4">
      <c r="A44" s="91" t="s">
        <v>135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</sheetData>
  <mergeCells count="15">
    <mergeCell ref="A2:L2"/>
    <mergeCell ref="A3:L3"/>
    <mergeCell ref="A29:A30"/>
    <mergeCell ref="A44:L44"/>
    <mergeCell ref="A26:A27"/>
    <mergeCell ref="A19:A20"/>
    <mergeCell ref="F5:G5"/>
    <mergeCell ref="H5:I5"/>
    <mergeCell ref="J5:K5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L46"/>
  <sheetViews>
    <sheetView topLeftCell="A28" workbookViewId="0">
      <selection activeCell="A46" sqref="A46:L46"/>
    </sheetView>
  </sheetViews>
  <sheetFormatPr defaultColWidth="9.109375" defaultRowHeight="14.4" x14ac:dyDescent="0.3"/>
  <cols>
    <col min="1" max="1" width="3.6640625" style="1" customWidth="1"/>
    <col min="2" max="2" width="42.6640625" style="1" customWidth="1"/>
    <col min="3" max="3" width="7.6640625" style="1" customWidth="1"/>
    <col min="4" max="4" width="8.6640625" style="1" customWidth="1"/>
    <col min="5" max="5" width="10.44140625" style="1" bestFit="1" customWidth="1"/>
    <col min="6" max="6" width="7.6640625" style="1" customWidth="1"/>
    <col min="7" max="7" width="9.6640625" style="1" customWidth="1"/>
    <col min="8" max="8" width="7.6640625" style="1" customWidth="1"/>
    <col min="9" max="9" width="9.6640625" style="1" customWidth="1"/>
    <col min="10" max="10" width="7.6640625" style="1" customWidth="1"/>
    <col min="11" max="11" width="9.6640625" style="1" customWidth="1"/>
    <col min="12" max="12" width="10.6640625" style="1" customWidth="1"/>
    <col min="13" max="16384" width="9.109375" style="1"/>
  </cols>
  <sheetData>
    <row r="2" spans="1:12" ht="15" customHeight="1" x14ac:dyDescent="0.3">
      <c r="A2" s="87" t="s">
        <v>81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6.5" customHeight="1" x14ac:dyDescent="0.3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5" spans="1:12" ht="26.25" customHeight="1" x14ac:dyDescent="0.3">
      <c r="A5" s="95" t="s">
        <v>2</v>
      </c>
      <c r="B5" s="95" t="s">
        <v>3</v>
      </c>
      <c r="C5" s="95" t="s">
        <v>4</v>
      </c>
      <c r="D5" s="95" t="s">
        <v>5</v>
      </c>
      <c r="E5" s="95" t="s">
        <v>6</v>
      </c>
      <c r="F5" s="93" t="s">
        <v>7</v>
      </c>
      <c r="G5" s="93"/>
      <c r="H5" s="94" t="s">
        <v>8</v>
      </c>
      <c r="I5" s="94"/>
      <c r="J5" s="94" t="s">
        <v>9</v>
      </c>
      <c r="K5" s="94"/>
      <c r="L5" s="93" t="s">
        <v>10</v>
      </c>
    </row>
    <row r="6" spans="1:12" ht="25.2" x14ac:dyDescent="0.3">
      <c r="A6" s="95"/>
      <c r="B6" s="95"/>
      <c r="C6" s="95"/>
      <c r="D6" s="95"/>
      <c r="E6" s="95"/>
      <c r="F6" s="52" t="s">
        <v>11</v>
      </c>
      <c r="G6" s="53" t="s">
        <v>10</v>
      </c>
      <c r="H6" s="54" t="s">
        <v>11</v>
      </c>
      <c r="I6" s="53" t="s">
        <v>10</v>
      </c>
      <c r="J6" s="54" t="s">
        <v>11</v>
      </c>
      <c r="K6" s="53" t="s">
        <v>10</v>
      </c>
      <c r="L6" s="93"/>
    </row>
    <row r="7" spans="1:12" x14ac:dyDescent="0.3">
      <c r="A7" s="2">
        <v>1</v>
      </c>
      <c r="B7" s="2">
        <v>3</v>
      </c>
      <c r="C7" s="2">
        <v>4</v>
      </c>
      <c r="D7" s="2">
        <v>5</v>
      </c>
      <c r="E7" s="2">
        <v>6</v>
      </c>
      <c r="F7" s="2">
        <v>7</v>
      </c>
      <c r="G7" s="2">
        <v>8</v>
      </c>
      <c r="H7" s="2">
        <v>9</v>
      </c>
      <c r="I7" s="2">
        <v>10</v>
      </c>
      <c r="J7" s="2">
        <v>11</v>
      </c>
      <c r="K7" s="2">
        <v>12</v>
      </c>
      <c r="L7" s="2">
        <v>13</v>
      </c>
    </row>
    <row r="8" spans="1:12" x14ac:dyDescent="0.3">
      <c r="A8" s="2"/>
      <c r="B8" s="55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34.799999999999997" x14ac:dyDescent="0.3">
      <c r="A9" s="2"/>
      <c r="B9" s="56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0" x14ac:dyDescent="0.3">
      <c r="A10" s="75">
        <v>1</v>
      </c>
      <c r="B10" s="3" t="s">
        <v>36</v>
      </c>
      <c r="C10" s="4" t="s">
        <v>13</v>
      </c>
      <c r="D10" s="5"/>
      <c r="E10" s="6">
        <v>116</v>
      </c>
      <c r="F10" s="6"/>
      <c r="G10" s="7"/>
      <c r="H10" s="6"/>
      <c r="I10" s="7"/>
      <c r="J10" s="6"/>
      <c r="K10" s="7"/>
      <c r="L10" s="7"/>
    </row>
    <row r="11" spans="1:12" ht="47.4" x14ac:dyDescent="0.3">
      <c r="A11" s="77">
        <v>2</v>
      </c>
      <c r="B11" s="3" t="s">
        <v>82</v>
      </c>
      <c r="C11" s="4" t="s">
        <v>13</v>
      </c>
      <c r="D11" s="5"/>
      <c r="E11" s="6">
        <v>30</v>
      </c>
      <c r="F11" s="6"/>
      <c r="G11" s="7"/>
      <c r="H11" s="6"/>
      <c r="I11" s="7"/>
      <c r="J11" s="6"/>
      <c r="K11" s="7"/>
      <c r="L11" s="7"/>
    </row>
    <row r="12" spans="1:12" ht="25.2" x14ac:dyDescent="0.3">
      <c r="A12" s="76">
        <v>3</v>
      </c>
      <c r="B12" s="58" t="s">
        <v>83</v>
      </c>
      <c r="C12" s="17" t="s">
        <v>39</v>
      </c>
      <c r="D12" s="24"/>
      <c r="E12" s="6">
        <v>1</v>
      </c>
      <c r="F12" s="6"/>
      <c r="G12" s="19"/>
      <c r="H12" s="6"/>
      <c r="I12" s="19"/>
      <c r="J12" s="6"/>
      <c r="K12" s="19"/>
      <c r="L12" s="19"/>
    </row>
    <row r="13" spans="1:12" ht="15" x14ac:dyDescent="0.3">
      <c r="A13" s="76">
        <v>4</v>
      </c>
      <c r="B13" s="58" t="s">
        <v>84</v>
      </c>
      <c r="C13" s="17" t="s">
        <v>39</v>
      </c>
      <c r="D13" s="24"/>
      <c r="E13" s="6">
        <v>1</v>
      </c>
      <c r="F13" s="6"/>
      <c r="G13" s="19"/>
      <c r="H13" s="6"/>
      <c r="I13" s="19"/>
      <c r="J13" s="6"/>
      <c r="K13" s="19"/>
      <c r="L13" s="19"/>
    </row>
    <row r="14" spans="1:12" ht="30" x14ac:dyDescent="0.3">
      <c r="A14" s="17">
        <v>5</v>
      </c>
      <c r="B14" s="36" t="s">
        <v>18</v>
      </c>
      <c r="C14" s="17" t="s">
        <v>17</v>
      </c>
      <c r="D14" s="17"/>
      <c r="E14" s="6">
        <v>214.6</v>
      </c>
      <c r="F14" s="18"/>
      <c r="G14" s="19"/>
      <c r="H14" s="6"/>
      <c r="I14" s="19"/>
      <c r="J14" s="6"/>
      <c r="K14" s="19"/>
      <c r="L14" s="19"/>
    </row>
    <row r="15" spans="1:12" ht="15" x14ac:dyDescent="0.3">
      <c r="A15" s="15"/>
      <c r="B15" s="17" t="s">
        <v>14</v>
      </c>
      <c r="C15" s="17"/>
      <c r="D15" s="24"/>
      <c r="E15" s="6"/>
      <c r="F15" s="16"/>
      <c r="G15" s="57"/>
      <c r="H15" s="57"/>
      <c r="I15" s="57"/>
      <c r="J15" s="57"/>
      <c r="K15" s="57"/>
      <c r="L15" s="57"/>
    </row>
    <row r="16" spans="1:12" ht="17.399999999999999" x14ac:dyDescent="0.3">
      <c r="A16" s="2"/>
      <c r="B16" s="56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7.399999999999999" x14ac:dyDescent="0.3">
      <c r="A17" s="2"/>
      <c r="B17" s="56" t="s">
        <v>75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30" x14ac:dyDescent="0.3">
      <c r="A18" s="80">
        <v>1</v>
      </c>
      <c r="B18" s="70" t="s">
        <v>40</v>
      </c>
      <c r="C18" s="71" t="s">
        <v>15</v>
      </c>
      <c r="D18" s="25"/>
      <c r="E18" s="27">
        <v>15</v>
      </c>
      <c r="F18" s="27"/>
      <c r="G18" s="27"/>
      <c r="H18" s="27"/>
      <c r="I18" s="27"/>
      <c r="J18" s="27"/>
      <c r="K18" s="27"/>
      <c r="L18" s="27"/>
    </row>
    <row r="19" spans="1:12" ht="30" x14ac:dyDescent="0.3">
      <c r="A19" s="78">
        <v>2</v>
      </c>
      <c r="B19" s="3" t="s">
        <v>41</v>
      </c>
      <c r="C19" s="4" t="s">
        <v>20</v>
      </c>
      <c r="D19" s="5"/>
      <c r="E19" s="6">
        <v>30</v>
      </c>
      <c r="F19" s="6"/>
      <c r="G19" s="7"/>
      <c r="H19" s="6"/>
      <c r="I19" s="7"/>
      <c r="J19" s="6"/>
      <c r="K19" s="7"/>
      <c r="L19" s="7"/>
    </row>
    <row r="20" spans="1:12" ht="45" x14ac:dyDescent="0.3">
      <c r="A20" s="92">
        <v>3</v>
      </c>
      <c r="B20" s="3" t="s">
        <v>76</v>
      </c>
      <c r="C20" s="4" t="s">
        <v>20</v>
      </c>
      <c r="D20" s="5"/>
      <c r="E20" s="6">
        <v>30</v>
      </c>
      <c r="F20" s="6"/>
      <c r="G20" s="7"/>
      <c r="H20" s="6"/>
      <c r="I20" s="7"/>
      <c r="J20" s="6"/>
      <c r="K20" s="7"/>
      <c r="L20" s="7"/>
    </row>
    <row r="21" spans="1:12" ht="18" x14ac:dyDescent="0.3">
      <c r="A21" s="92"/>
      <c r="B21" s="8" t="s">
        <v>19</v>
      </c>
      <c r="C21" s="9" t="s">
        <v>16</v>
      </c>
      <c r="D21" s="10"/>
      <c r="E21" s="11">
        <f>3.08*1.24</f>
        <v>3.8191999999999999</v>
      </c>
      <c r="F21" s="12"/>
      <c r="G21" s="13"/>
      <c r="H21" s="13"/>
      <c r="I21" s="13"/>
      <c r="J21" s="13"/>
      <c r="K21" s="13"/>
      <c r="L21" s="13"/>
    </row>
    <row r="22" spans="1:12" ht="30" x14ac:dyDescent="0.3">
      <c r="A22" s="76">
        <v>4</v>
      </c>
      <c r="B22" s="3" t="s">
        <v>85</v>
      </c>
      <c r="C22" s="4" t="s">
        <v>20</v>
      </c>
      <c r="D22" s="5"/>
      <c r="E22" s="6">
        <v>30</v>
      </c>
      <c r="F22" s="6"/>
      <c r="G22" s="7"/>
      <c r="H22" s="6"/>
      <c r="I22" s="7"/>
      <c r="J22" s="6"/>
      <c r="K22" s="7"/>
      <c r="L22" s="7"/>
    </row>
    <row r="23" spans="1:12" ht="15" x14ac:dyDescent="0.3">
      <c r="A23" s="48"/>
      <c r="B23" s="17" t="s">
        <v>30</v>
      </c>
      <c r="C23" s="17"/>
      <c r="D23" s="24"/>
      <c r="E23" s="6"/>
      <c r="F23" s="16"/>
      <c r="G23" s="57"/>
      <c r="H23" s="57"/>
      <c r="I23" s="57"/>
      <c r="J23" s="57"/>
      <c r="K23" s="57"/>
      <c r="L23" s="57"/>
    </row>
    <row r="24" spans="1:12" ht="17.399999999999999" x14ac:dyDescent="0.3">
      <c r="A24" s="2"/>
      <c r="B24" s="56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7.399999999999999" x14ac:dyDescent="0.3">
      <c r="A25" s="2"/>
      <c r="B25" s="56" t="s">
        <v>77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45" x14ac:dyDescent="0.3">
      <c r="A26" s="78">
        <v>1</v>
      </c>
      <c r="B26" s="3" t="s">
        <v>27</v>
      </c>
      <c r="C26" s="4" t="s">
        <v>20</v>
      </c>
      <c r="D26" s="5"/>
      <c r="E26" s="6">
        <v>311</v>
      </c>
      <c r="F26" s="6"/>
      <c r="G26" s="7"/>
      <c r="H26" s="6"/>
      <c r="I26" s="7"/>
      <c r="J26" s="6"/>
      <c r="K26" s="7"/>
      <c r="L26" s="7"/>
    </row>
    <row r="27" spans="1:12" ht="45" x14ac:dyDescent="0.3">
      <c r="A27" s="92">
        <v>2</v>
      </c>
      <c r="B27" s="3" t="s">
        <v>21</v>
      </c>
      <c r="C27" s="4" t="s">
        <v>20</v>
      </c>
      <c r="D27" s="5"/>
      <c r="E27" s="6">
        <v>292</v>
      </c>
      <c r="F27" s="6"/>
      <c r="G27" s="7"/>
      <c r="H27" s="6"/>
      <c r="I27" s="7"/>
      <c r="J27" s="6"/>
      <c r="K27" s="7"/>
      <c r="L27" s="7"/>
    </row>
    <row r="28" spans="1:12" ht="18" x14ac:dyDescent="0.3">
      <c r="A28" s="92"/>
      <c r="B28" s="8" t="s">
        <v>19</v>
      </c>
      <c r="C28" s="9" t="s">
        <v>16</v>
      </c>
      <c r="D28" s="10"/>
      <c r="E28" s="11">
        <f>26.5*1.24</f>
        <v>32.86</v>
      </c>
      <c r="F28" s="12"/>
      <c r="G28" s="13"/>
      <c r="H28" s="13"/>
      <c r="I28" s="13"/>
      <c r="J28" s="13"/>
      <c r="K28" s="13"/>
      <c r="L28" s="13"/>
    </row>
    <row r="29" spans="1:12" ht="30" x14ac:dyDescent="0.3">
      <c r="A29" s="76">
        <v>3</v>
      </c>
      <c r="B29" s="3" t="s">
        <v>28</v>
      </c>
      <c r="C29" s="4" t="s">
        <v>20</v>
      </c>
      <c r="D29" s="5"/>
      <c r="E29" s="6">
        <v>277</v>
      </c>
      <c r="F29" s="6"/>
      <c r="G29" s="7"/>
      <c r="H29" s="6"/>
      <c r="I29" s="7"/>
      <c r="J29" s="6"/>
      <c r="K29" s="7"/>
      <c r="L29" s="7"/>
    </row>
    <row r="30" spans="1:12" ht="30" x14ac:dyDescent="0.3">
      <c r="A30" s="78">
        <v>4</v>
      </c>
      <c r="B30" s="3" t="s">
        <v>35</v>
      </c>
      <c r="C30" s="4" t="s">
        <v>20</v>
      </c>
      <c r="D30" s="5"/>
      <c r="E30" s="6">
        <v>33</v>
      </c>
      <c r="F30" s="6"/>
      <c r="G30" s="7"/>
      <c r="H30" s="6"/>
      <c r="I30" s="7"/>
      <c r="J30" s="6"/>
      <c r="K30" s="7"/>
      <c r="L30" s="7"/>
    </row>
    <row r="31" spans="1:12" ht="25.2" x14ac:dyDescent="0.3">
      <c r="A31" s="89">
        <v>5</v>
      </c>
      <c r="B31" s="58" t="s">
        <v>58</v>
      </c>
      <c r="C31" s="17" t="s">
        <v>15</v>
      </c>
      <c r="D31" s="17"/>
      <c r="E31" s="6">
        <v>90</v>
      </c>
      <c r="F31" s="6"/>
      <c r="G31" s="19"/>
      <c r="H31" s="6"/>
      <c r="I31" s="19"/>
      <c r="J31" s="6"/>
      <c r="K31" s="19"/>
      <c r="L31" s="19"/>
    </row>
    <row r="32" spans="1:12" ht="16.2" x14ac:dyDescent="0.3">
      <c r="A32" s="90"/>
      <c r="B32" s="8" t="s">
        <v>26</v>
      </c>
      <c r="C32" s="9" t="s">
        <v>17</v>
      </c>
      <c r="D32" s="23">
        <f>(0.06+0.07)/100</f>
        <v>1.2999999999999999E-3</v>
      </c>
      <c r="E32" s="11">
        <f>D32*E31</f>
        <v>0.11699999999999999</v>
      </c>
      <c r="F32" s="12"/>
      <c r="G32" s="13"/>
      <c r="H32" s="13"/>
      <c r="I32" s="13"/>
      <c r="J32" s="13"/>
      <c r="K32" s="13"/>
      <c r="L32" s="13"/>
    </row>
    <row r="33" spans="1:12" ht="15" x14ac:dyDescent="0.3">
      <c r="A33" s="48"/>
      <c r="B33" s="17" t="s">
        <v>79</v>
      </c>
      <c r="C33" s="17"/>
      <c r="D33" s="24"/>
      <c r="E33" s="6"/>
      <c r="F33" s="16"/>
      <c r="G33" s="57"/>
      <c r="H33" s="57"/>
      <c r="I33" s="57"/>
      <c r="J33" s="57"/>
      <c r="K33" s="57"/>
      <c r="L33" s="57"/>
    </row>
    <row r="34" spans="1:12" ht="15" x14ac:dyDescent="0.3">
      <c r="A34" s="50"/>
      <c r="B34" s="51"/>
      <c r="C34" s="24"/>
      <c r="D34" s="24"/>
      <c r="E34" s="20"/>
      <c r="F34" s="21"/>
      <c r="G34" s="21"/>
      <c r="H34" s="21"/>
      <c r="I34" s="21"/>
      <c r="J34" s="21"/>
      <c r="K34" s="21"/>
      <c r="L34" s="21"/>
    </row>
    <row r="35" spans="1:12" ht="15" x14ac:dyDescent="0.3">
      <c r="A35" s="16"/>
      <c r="B35" s="49" t="s">
        <v>80</v>
      </c>
      <c r="C35" s="24"/>
      <c r="D35" s="24"/>
      <c r="E35" s="22"/>
      <c r="F35" s="16"/>
      <c r="G35" s="59"/>
      <c r="H35" s="59"/>
      <c r="I35" s="59"/>
      <c r="J35" s="59"/>
      <c r="K35" s="59"/>
      <c r="L35" s="59"/>
    </row>
    <row r="36" spans="1:12" ht="15" x14ac:dyDescent="0.3">
      <c r="A36" s="16"/>
      <c r="B36" s="49" t="s">
        <v>22</v>
      </c>
      <c r="C36" s="60" t="s">
        <v>129</v>
      </c>
      <c r="D36" s="60"/>
      <c r="E36" s="22"/>
      <c r="F36" s="16"/>
      <c r="G36" s="59"/>
      <c r="H36" s="61"/>
      <c r="I36" s="61"/>
      <c r="J36" s="61"/>
      <c r="K36" s="61"/>
      <c r="L36" s="62"/>
    </row>
    <row r="37" spans="1:12" ht="15" x14ac:dyDescent="0.3">
      <c r="A37" s="16"/>
      <c r="B37" s="49" t="s">
        <v>10</v>
      </c>
      <c r="C37" s="17"/>
      <c r="D37" s="17"/>
      <c r="E37" s="22"/>
      <c r="F37" s="16"/>
      <c r="G37" s="59"/>
      <c r="H37" s="61"/>
      <c r="I37" s="61"/>
      <c r="J37" s="61"/>
      <c r="K37" s="61"/>
      <c r="L37" s="62"/>
    </row>
    <row r="38" spans="1:12" ht="15" x14ac:dyDescent="0.3">
      <c r="A38" s="16"/>
      <c r="B38" s="49" t="s">
        <v>23</v>
      </c>
      <c r="C38" s="60" t="s">
        <v>129</v>
      </c>
      <c r="D38" s="60"/>
      <c r="E38" s="22"/>
      <c r="F38" s="16"/>
      <c r="G38" s="59"/>
      <c r="H38" s="61"/>
      <c r="I38" s="61"/>
      <c r="J38" s="61"/>
      <c r="K38" s="61"/>
      <c r="L38" s="62"/>
    </row>
    <row r="39" spans="1:12" ht="15" x14ac:dyDescent="0.3">
      <c r="A39" s="16"/>
      <c r="B39" s="49" t="s">
        <v>10</v>
      </c>
      <c r="C39" s="17"/>
      <c r="D39" s="17"/>
      <c r="E39" s="22"/>
      <c r="F39" s="16"/>
      <c r="G39" s="59"/>
      <c r="H39" s="61"/>
      <c r="I39" s="61"/>
      <c r="J39" s="61"/>
      <c r="K39" s="61"/>
      <c r="L39" s="62"/>
    </row>
    <row r="40" spans="1:12" ht="15" x14ac:dyDescent="0.3">
      <c r="A40" s="16"/>
      <c r="B40" s="49" t="s">
        <v>24</v>
      </c>
      <c r="C40" s="60">
        <v>0.03</v>
      </c>
      <c r="D40" s="17"/>
      <c r="E40" s="22"/>
      <c r="F40" s="16"/>
      <c r="G40" s="59"/>
      <c r="H40" s="61"/>
      <c r="I40" s="61"/>
      <c r="J40" s="61"/>
      <c r="K40" s="61"/>
      <c r="L40" s="62"/>
    </row>
    <row r="41" spans="1:12" ht="15" x14ac:dyDescent="0.3">
      <c r="A41" s="16"/>
      <c r="B41" s="49" t="s">
        <v>10</v>
      </c>
      <c r="C41" s="17"/>
      <c r="D41" s="17"/>
      <c r="E41" s="22"/>
      <c r="F41" s="16"/>
      <c r="G41" s="59"/>
      <c r="H41" s="61"/>
      <c r="I41" s="61"/>
      <c r="J41" s="61"/>
      <c r="K41" s="61"/>
      <c r="L41" s="62"/>
    </row>
    <row r="42" spans="1:12" ht="15" x14ac:dyDescent="0.3">
      <c r="A42" s="16"/>
      <c r="B42" s="49" t="s">
        <v>25</v>
      </c>
      <c r="C42" s="60">
        <v>0.18</v>
      </c>
      <c r="D42" s="60"/>
      <c r="E42" s="22"/>
      <c r="F42" s="16"/>
      <c r="G42" s="59"/>
      <c r="H42" s="61"/>
      <c r="I42" s="61"/>
      <c r="J42" s="61"/>
      <c r="K42" s="61"/>
      <c r="L42" s="62"/>
    </row>
    <row r="43" spans="1:12" ht="15" x14ac:dyDescent="0.3">
      <c r="A43" s="16"/>
      <c r="B43" s="49" t="s">
        <v>10</v>
      </c>
      <c r="C43" s="24"/>
      <c r="D43" s="24"/>
      <c r="E43" s="22"/>
      <c r="F43" s="16"/>
      <c r="G43" s="59"/>
      <c r="H43" s="61"/>
      <c r="I43" s="61"/>
      <c r="J43" s="61"/>
      <c r="K43" s="61"/>
      <c r="L43" s="62"/>
    </row>
    <row r="46" spans="1:12" ht="16.2" x14ac:dyDescent="0.4">
      <c r="A46" s="91" t="s">
        <v>135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</sheetData>
  <mergeCells count="15">
    <mergeCell ref="A2:L2"/>
    <mergeCell ref="A3:L3"/>
    <mergeCell ref="A46:L46"/>
    <mergeCell ref="A31:A32"/>
    <mergeCell ref="A27:A28"/>
    <mergeCell ref="A20:A21"/>
    <mergeCell ref="F5:G5"/>
    <mergeCell ref="H5:I5"/>
    <mergeCell ref="J5:K5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კრებსითი</vt:lpstr>
      <vt:lpstr>23 სკოლასა და არაიშვილის ქ.</vt:lpstr>
      <vt:lpstr>ძოძუაშვილის ქ. N10</vt:lpstr>
      <vt:lpstr>გუგუნავას ქ. N15</vt:lpstr>
      <vt:lpstr>ილ. ჭავჭავაძის ქ. N40</vt:lpstr>
      <vt:lpstr>ილ. ჭავჭავაძის ქ. N59ა</vt:lpstr>
      <vt:lpstr>ირ.აბაშიძის N10</vt:lpstr>
      <vt:lpstr>ჯავახიშვილის ქ. N2-4</vt:lpstr>
      <vt:lpstr>ჯავახიშვილის ქ. N4-6</vt:lpstr>
      <vt:lpstr>ჯავახიშვილის N18 1 მონაკ.</vt:lpstr>
      <vt:lpstr>ჯავახიშვილის N18 მე-2 მონაკ.</vt:lpstr>
      <vt:lpstr>სულხან-საბას N63-67</vt:lpstr>
      <vt:lpstr>წერეთლის N276</vt:lpstr>
      <vt:lpstr>ნიკეას ქ. მე-2 შეს. N15</vt:lpstr>
      <vt:lpstr>ნიკეას მე-2 შეს. N19-25-27</vt:lpstr>
      <vt:lpstr>რუსთაველის N137</vt:lpstr>
      <vt:lpstr>'23 სკოლასა და არაიშვილის ქ.'!Print_Titles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2018-08-13T07:41:37Z</dcterms:modified>
</cp:coreProperties>
</file>