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აგარა, ჯორიპარიას და თხმორის ჩანჩქერი\"/>
    </mc:Choice>
  </mc:AlternateContent>
  <bookViews>
    <workbookView xWindow="0" yWindow="0" windowWidth="28800" windowHeight="12435" activeTab="3"/>
  </bookViews>
  <sheets>
    <sheet name="კრებსითი" sheetId="1" r:id="rId1"/>
    <sheet name="აგარა" sheetId="2" r:id="rId2"/>
    <sheet name="ჯორიპარია" sheetId="4" r:id="rId3"/>
    <sheet name="თხმორი" sheetId="3" r:id="rId4"/>
  </sheets>
  <definedNames>
    <definedName name="_xlnm.Print_Area" localSheetId="3">თხმორი!$A$1:$L$57</definedName>
    <definedName name="_xlnm.Print_Area" localSheetId="0">კრებსითი!$A$1:$C$17</definedName>
  </definedNames>
  <calcPr calcId="152511"/>
</workbook>
</file>

<file path=xl/calcChain.xml><?xml version="1.0" encoding="utf-8"?>
<calcChain xmlns="http://schemas.openxmlformats.org/spreadsheetml/2006/main">
  <c r="F103" i="2" l="1"/>
  <c r="F102" i="2"/>
  <c r="F101" i="2"/>
  <c r="F99" i="2"/>
  <c r="F97" i="2"/>
  <c r="F96" i="2"/>
  <c r="F94" i="2"/>
  <c r="F93" i="2"/>
  <c r="F92" i="2"/>
  <c r="F91" i="2"/>
  <c r="F90" i="2"/>
  <c r="F89" i="2"/>
  <c r="F87" i="2"/>
  <c r="F86" i="2"/>
  <c r="F85" i="2"/>
  <c r="F84" i="2"/>
  <c r="F83" i="2"/>
  <c r="F82" i="2"/>
  <c r="F78" i="2"/>
  <c r="F77" i="2"/>
  <c r="F76" i="2"/>
  <c r="F72" i="2"/>
  <c r="F71" i="2"/>
  <c r="F70" i="2"/>
  <c r="F69" i="2"/>
  <c r="F68" i="2"/>
  <c r="F66" i="2"/>
  <c r="F65" i="2"/>
  <c r="F64" i="2"/>
  <c r="F63" i="2"/>
  <c r="F62" i="2"/>
  <c r="F60" i="2"/>
  <c r="F59" i="2"/>
  <c r="F58" i="2"/>
  <c r="F57" i="2"/>
  <c r="F56" i="2"/>
  <c r="F54" i="2"/>
  <c r="F53" i="2"/>
  <c r="F52" i="2"/>
  <c r="F51" i="2"/>
  <c r="F50" i="2"/>
  <c r="F48" i="2"/>
  <c r="F47" i="2"/>
  <c r="F46" i="2"/>
  <c r="F44" i="2"/>
  <c r="F43" i="2"/>
  <c r="F39" i="2"/>
  <c r="F38" i="2"/>
  <c r="F36" i="2"/>
  <c r="F35" i="2"/>
  <c r="F33" i="2"/>
  <c r="F32" i="2"/>
  <c r="F31" i="2"/>
  <c r="F30" i="2"/>
  <c r="F28" i="2"/>
  <c r="F26" i="2"/>
  <c r="F25" i="2"/>
  <c r="F23" i="2"/>
  <c r="F22" i="2"/>
  <c r="F16" i="2"/>
  <c r="F20" i="2" s="1"/>
  <c r="F15" i="2"/>
  <c r="F13" i="2"/>
  <c r="F12" i="2"/>
  <c r="F11" i="2"/>
  <c r="F10" i="2"/>
  <c r="F9" i="2"/>
  <c r="E18" i="4"/>
  <c r="E16" i="4"/>
  <c r="E14" i="4"/>
  <c r="E9" i="4"/>
  <c r="E42" i="3"/>
  <c r="E41" i="3"/>
  <c r="E34" i="3"/>
  <c r="E31" i="3"/>
  <c r="E29" i="3"/>
  <c r="E27" i="3"/>
  <c r="E22" i="3"/>
  <c r="E20" i="3"/>
  <c r="E18" i="3"/>
  <c r="E13" i="3"/>
  <c r="E11" i="3"/>
  <c r="E10" i="3"/>
  <c r="K8" i="3"/>
  <c r="I8" i="3"/>
  <c r="G8" i="3"/>
  <c r="F73" i="2" l="1"/>
  <c r="F74" i="2" s="1"/>
  <c r="F17" i="2"/>
  <c r="L8" i="3"/>
  <c r="F19" i="2"/>
  <c r="F75" i="2"/>
  <c r="F80" i="2"/>
  <c r="F18" i="2"/>
</calcChain>
</file>

<file path=xl/sharedStrings.xml><?xml version="1.0" encoding="utf-8"?>
<sst xmlns="http://schemas.openxmlformats.org/spreadsheetml/2006/main" count="423" uniqueCount="145">
  <si>
    <t>თხმორის ჩანჩქერის მიმდებარე ტერიტორიის კეთილმოწყობის სამუშაოების ხარჯთაღრიცხვა</t>
  </si>
  <si>
    <t>#</t>
  </si>
  <si>
    <t>განზ.</t>
  </si>
  <si>
    <t>რაოდენობა</t>
  </si>
  <si>
    <t xml:space="preserve">   ხელფასი</t>
  </si>
  <si>
    <t xml:space="preserve">     მასალა</t>
  </si>
  <si>
    <t xml:space="preserve">   სამშენებლო </t>
  </si>
  <si>
    <t>ჯამი</t>
  </si>
  <si>
    <t>ს ა მ უ შ ა ო ს</t>
  </si>
  <si>
    <t xml:space="preserve">   მექანიზმები</t>
  </si>
  <si>
    <t>დასახელება</t>
  </si>
  <si>
    <t>ერთეულზე</t>
  </si>
  <si>
    <t>სულ</t>
  </si>
  <si>
    <t>ერთ.</t>
  </si>
  <si>
    <t>ფასი</t>
  </si>
  <si>
    <t>1'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</si>
  <si>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</si>
  <si>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</si>
  <si>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</si>
  <si>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</si>
  <si>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</si>
  <si>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</si>
  <si>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</si>
  <si>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</si>
  <si>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</si>
  <si>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</si>
  <si>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</si>
  <si>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1.ფანჩატური(4X2,5)მ</t>
  </si>
  <si>
    <t>მოხდეს არსებული ფანჩატურის დემონტაჟი (შემდგომი გამოყენებით)</t>
  </si>
  <si>
    <t>ცალი</t>
  </si>
  <si>
    <t>შრომითი რესურსები</t>
  </si>
  <si>
    <t>ლარი</t>
  </si>
  <si>
    <t>სხვა მასალები</t>
  </si>
  <si>
    <t>მოხდეს არსებული ბეტონის ფილაზე ბუნებრივი ქვებით მაგიდა სკამების მოწყობა</t>
  </si>
  <si>
    <t>კომპლ</t>
  </si>
  <si>
    <t>მანქანები</t>
  </si>
  <si>
    <t>ბუნებრივი ბრტყელი ქვა მაგიდისთვის</t>
  </si>
  <si>
    <t>ბუნებრივი ბრტყელი ქვა სკამისათვის</t>
  </si>
  <si>
    <t>ბეტონი მ300</t>
  </si>
  <si>
    <t>მ3</t>
  </si>
  <si>
    <t>მოხდეს თხმორის ტერიტორიაზე ახალ შერჩეულ ადგილზე მიწის მოჭრა ხელის იარაღებით 4X2.5მ-ზე</t>
  </si>
  <si>
    <t xml:space="preserve">მოხდეს 4X2.5X0.2 მ რ/ბ ფილის მოწყობა </t>
  </si>
  <si>
    <t>კვმ</t>
  </si>
  <si>
    <t>ხის ფიცარი 4სმ სისქის</t>
  </si>
  <si>
    <t>ლით. ბადე დ=6მმ  უჯრედი 20სმ</t>
  </si>
  <si>
    <t>მოხდეს დასაწყობებული ფანჩატურის მონტაჟი (პირვანდელი სახით)</t>
  </si>
  <si>
    <t>1-2.ფანჩატური</t>
  </si>
  <si>
    <t>სკამებისა და მაგიდის მოწყობა</t>
  </si>
  <si>
    <t>კომპ</t>
  </si>
  <si>
    <t>კაც/სთ</t>
  </si>
  <si>
    <t xml:space="preserve">ოთხკუთხა მილი 60X60_x000D_
</t>
  </si>
  <si>
    <t>გ/მ</t>
  </si>
  <si>
    <t xml:space="preserve">ოთხკუთხა მილი20X60_x000D_
</t>
  </si>
  <si>
    <t xml:space="preserve">ოთხკუთხა მილი40X40_x000D_
</t>
  </si>
  <si>
    <t xml:space="preserve">ფიცარი სისქით 6სმ   </t>
  </si>
  <si>
    <t>მ2</t>
  </si>
  <si>
    <t>ჭანჭიკი ქანჩით</t>
  </si>
  <si>
    <t xml:space="preserve"> სკამების და მაგიდის ხის ნაწილის შეღებვა ანტისეპტიკური ლაქით</t>
  </si>
  <si>
    <t>100მ2</t>
  </si>
  <si>
    <t>ანტისეპტიკური ლაქი</t>
  </si>
  <si>
    <t>კგ</t>
  </si>
  <si>
    <t>#1 და #2 ფანჩატურზე ბეტონის ზეძირკვლის შებათქაშება</t>
  </si>
  <si>
    <t>სატრანსპორტო ხარჯები მასალაზე</t>
  </si>
  <si>
    <t>ზედნადები ხარჯები</t>
  </si>
  <si>
    <t xml:space="preserve">გეგმიური მოგება </t>
  </si>
  <si>
    <t>გაუთვალისწინებელი ხარჯი</t>
  </si>
  <si>
    <t xml:space="preserve"> დ.ღ.გ. </t>
  </si>
  <si>
    <t>შაორის წყალსაცავის მიმდებარე  ე.წ."ჯორიპარიას" ტერიტორიაზე  არსებული წყაროს მიმდებარე ტერიტორიის კეთილმოწყობა, დასასვენებელი ინფრასტრუქტურის მოწყობის ხარჯთაღრიცხვა</t>
  </si>
  <si>
    <t>საფეხმავლო გადასასვლელი ხიდი</t>
  </si>
  <si>
    <t>გადასასვლელი საფეხმავლო ხიდის მოწყობა თანდართული სურათის შესაბამისად</t>
  </si>
  <si>
    <t>მ</t>
  </si>
  <si>
    <t xml:space="preserve">ხის კოჭები 25X8სმ_x000D_
</t>
  </si>
  <si>
    <t xml:space="preserve">ხის კოჭები8X8სმ_x000D_
</t>
  </si>
  <si>
    <t xml:space="preserve">ხის ძელაკი4X4სმ_x000D_
</t>
  </si>
  <si>
    <t xml:space="preserve">ხის ფიცარი 5სმ_x000D_
</t>
  </si>
  <si>
    <t>ხის მასალის გარანდვის ფასი</t>
  </si>
  <si>
    <t xml:space="preserve">ლურსმანი </t>
  </si>
  <si>
    <t>სხვა მანქანები</t>
  </si>
  <si>
    <t>ხის ლაქი</t>
  </si>
  <si>
    <t xml:space="preserve"> ამბროლაურის მუნიციპალიტეტის სოფელ აგარაში  დასასვენებელ ადგილებზე  ფანჩატურის   მოწყობის                                                                ხარჯთაღრიცხვა</t>
  </si>
  <si>
    <t>safuZveli</t>
  </si>
  <si>
    <t>2'</t>
  </si>
  <si>
    <t>მოხდეს ბუნებრივი ქვის ყორის მოწყობა (20 მ სიგრძის, 1მ სიმაღკლის და 0.4მ სისქის)</t>
  </si>
  <si>
    <t>ბუნებრივი ნატეხი ქვა</t>
  </si>
  <si>
    <t>კუბმ</t>
  </si>
  <si>
    <t>სხვა ხარჯი</t>
  </si>
  <si>
    <t>მოხდეს საფეხმავლო გზის გაჭრა ხელის იარაღებით (75 მ სიგრძის, სიგანე50-60 სმ, )</t>
  </si>
  <si>
    <t>მოხდეს საფეხმავლო გზის მოხრეშვა კირქოვანი ღორღით ( სიგრძე 75 მ, სიგანე 50-60 სმ, სისქე 10 სმ)</t>
  </si>
  <si>
    <t>კირქოვანი ღორღი</t>
  </si>
  <si>
    <t>მოხდეს საფეხმავლო გზის ცალ მხარეს მარტივი ტიპის (დაუმუშავებელი ) ხის მოაჯირის მოწყობა</t>
  </si>
  <si>
    <t>აკაციის ხის ბოძი (სიმაღლე 1.5მ )</t>
  </si>
  <si>
    <t xml:space="preserve"> აკაციის ხის ოვალური სახელური</t>
  </si>
  <si>
    <t>მოხდეს საფეხურების გაჭრა ხელის იარაღებით (75 მ სიგრძის, სიგანე50-60 სმ, )</t>
  </si>
  <si>
    <t xml:space="preserve">მოხდეს საფეხურებზე ბრტყელი ქვების დალაგება </t>
  </si>
  <si>
    <t>ბრტყელი ქვის ფილა</t>
  </si>
  <si>
    <t>მოხდეს ჩასასვლელი კიბის ცალ მხარეს მარტივი ტიპის (დაუმუშავებელი ) ხის მოაჯირის მოწყობა</t>
  </si>
  <si>
    <t>27-19-2.</t>
  </si>
  <si>
    <t>მოხდეს ტერიტორიის მოსწორება  ხელის იარაღებით</t>
  </si>
  <si>
    <t xml:space="preserve">მოხდეს 10 სმ სისქის რ/ბეტონის ფილის მოწყობა </t>
  </si>
  <si>
    <t>ხის ქარგილი 4 სმ სისქის</t>
  </si>
  <si>
    <t>არმატურა ა-III დ=10მმ</t>
  </si>
  <si>
    <t>გრძმ</t>
  </si>
  <si>
    <t xml:space="preserve">მოხდეს ლით. მილის მოწყობა </t>
  </si>
  <si>
    <t>ლით. მილი დ=100მმ სისქით 4მმ</t>
  </si>
  <si>
    <t>ბეტონი მ250</t>
  </si>
  <si>
    <t>მოხდეს ბუნებრივი ნატეხი ქვით და ბეტონით ფილის მოწყობა თანდართული ნახაზის შესაბამისად</t>
  </si>
  <si>
    <t>მოხდეს აგურით სვეტების მოწყობა თანდართული ნახაზის შესაბამისად</t>
  </si>
  <si>
    <t>აგური ქართული 20X10X4 სმ</t>
  </si>
  <si>
    <t>ცემენტის ხსნარი</t>
  </si>
  <si>
    <t>მოხდეს აგურით კედლის მოწყობა თანდართული ნახაზის შესაბამისად</t>
  </si>
  <si>
    <t>აგური ქართული 20X20X4 სმ</t>
  </si>
  <si>
    <t>preiskur.</t>
  </si>
  <si>
    <t>მოხდეს ხის Gკონსტრუქციის მოწყობა თანდართული ნახაზის შესაბამისად</t>
  </si>
  <si>
    <t>naw.1</t>
  </si>
  <si>
    <t>#1-238</t>
  </si>
  <si>
    <t>ხის ფიცარი 20X5 სმ (დამუშავებული, 154 გრძმ)</t>
  </si>
  <si>
    <t>ხის ფიცარი 25X5 სმ (დამუშავებული, 25 გრძმ)</t>
  </si>
  <si>
    <t>ხის ფიცარი 10X3სმ (დამუშავებული, 208 გრძმ)</t>
  </si>
  <si>
    <t xml:space="preserve"> ხის ლაქი, მაღალი ხარისხის</t>
  </si>
  <si>
    <t>მოხდეს ხის მოაჯირის მოწყობა თანდართული ნახაზის შესაბამისად</t>
  </si>
  <si>
    <t>ხის სახელური 10X5სმ  4.5მ</t>
  </si>
  <si>
    <t>ხის რეიკა 5X5სმ  15.5მ</t>
  </si>
  <si>
    <t>ხის საყრდენი ბოძი 8X8სმ  5.4მ</t>
  </si>
  <si>
    <t>მოხდეს ხის მაგიდა სკამების მოწყობა თანდართული ნახაზის შესაბამისად</t>
  </si>
  <si>
    <t>ხის ფიცარი 20X5სმ  24მ</t>
  </si>
  <si>
    <t>ხის რეიკა 5X5სმ  12მ</t>
  </si>
  <si>
    <t>ხის საყრდენი ბოძი 8X8სმ  16მ</t>
  </si>
  <si>
    <t>მოხდეს თუნუქის ფურცლისაგან საკვამურის მოწყობა თანდართული ნახაზის შესაბამისად</t>
  </si>
  <si>
    <t>თუნუქის მოთუთიებული ფურცელი 05მმ სისქის</t>
  </si>
  <si>
    <t>მოხდეს სახურავის მოწყობა</t>
  </si>
  <si>
    <t>#1-286</t>
  </si>
  <si>
    <t>კრამიტის ადგილობრივი</t>
  </si>
  <si>
    <t>დ.ღ.გ. 18%</t>
  </si>
  <si>
    <t>საქართველოს მთავრობის 2017 წლის 6 ივლისის N 1401 განკარგულების საფუძველზე ამბროლაურის მუნიციპალიტეტში ტურისტული ობიექტების და წყაროების კეთილმოწყობის                                                                                                                                                                          კ რ ე ბ ს ი თ ი    ხ ა რ ჯ თ ა ღ რი ც ხ ვ ა</t>
  </si>
  <si>
    <t xml:space="preserve"> N</t>
  </si>
  <si>
    <t xml:space="preserve"> ხარჯთაღრიცხვის დასახელება</t>
  </si>
  <si>
    <t>სახარჯთაღრიცხვო ღირებულება დანარიცხებით</t>
  </si>
  <si>
    <t xml:space="preserve"> ამბროლაურის მუნიციპალიტეტის სოფელ აგარაში  დასასვენებელ ადგილებზე  ფანჩატურის   მოწყობა</t>
  </si>
  <si>
    <t>შაორის წყალსაცავის მიმდებარე  ე.წ."ჯორიპარიას" ტერიტორიაზე  არსებული წყაროს მიმდებარე ტერიტორიის კეთილმოწყობა, დასასვენებელი ინფრასტრუქტურის მოწყობა</t>
  </si>
  <si>
    <t>თხმორის ჩანჩქერის მიმდებარე ტერიტორიის კეთილმოწყობა</t>
  </si>
  <si>
    <t>მთლიანი ჯამი:</t>
  </si>
  <si>
    <t>პრეტედენტის ხელმოწერა და ბეჭედი   -------------------</t>
  </si>
  <si>
    <t>dRg</t>
  </si>
  <si>
    <t xml:space="preserve">სატრანსპორტო ხარჯი </t>
  </si>
  <si>
    <t xml:space="preserve">ზედნადები ხარჯები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</si>
</sst>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0.000"/>
    <numFmt numFmtId="166" formatCode="0.0"/>
    <numFmt numFmtId="167" formatCode="0.0000"/>
    <numFmt numFmtId="168" formatCode="0.00000"/>
    <numFmt numFmtId="169" formatCode="_-* #,##0_р_._-;\-* #,##0_р_._-;_-* &quot;-&quot;??_р_._-;_-@_-"/>
    <numFmt numFmtId="170" formatCode="_-* #,##0.00_р_._-;\-* #,##0.00_р_._-;_-* &quot;-&quot;??_р_._-;_-@_-"/>
  </numFmts>
  <fonts count="3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cadMtavr"/>
    </font>
    <font>
      <b/>
      <sz val="12"/>
      <name val="AcadMtavr"/>
    </font>
    <font>
      <sz val="11"/>
      <name val="AcadNusx"/>
    </font>
    <font>
      <sz val="10"/>
      <name val="Sylfaen"/>
      <family val="1"/>
      <charset val="204"/>
    </font>
    <font>
      <sz val="11"/>
      <name val="AcadMtavr"/>
    </font>
    <font>
      <sz val="11"/>
      <name val="Sylfaen"/>
      <family val="1"/>
      <charset val="204"/>
    </font>
    <font>
      <sz val="12"/>
      <name val="Sylfaen"/>
      <family val="1"/>
      <charset val="204"/>
    </font>
    <font>
      <sz val="9"/>
      <name val="Sylfaen"/>
      <family val="1"/>
      <charset val="204"/>
    </font>
    <font>
      <b/>
      <sz val="11"/>
      <name val="AcadMtavr"/>
    </font>
    <font>
      <sz val="11"/>
      <color theme="1"/>
      <name val="AcadMtavr"/>
    </font>
    <font>
      <sz val="11"/>
      <color rgb="FFFF0000"/>
      <name val="AcadMtavr"/>
    </font>
    <font>
      <sz val="12"/>
      <color theme="1"/>
      <name val="AcadMtavr"/>
    </font>
    <font>
      <sz val="10"/>
      <name val="Arial"/>
      <family val="2"/>
      <charset val="204"/>
    </font>
    <font>
      <sz val="12"/>
      <name val="AcadNusx"/>
    </font>
    <font>
      <b/>
      <sz val="11"/>
      <name val="AcadNusx"/>
    </font>
    <font>
      <sz val="11"/>
      <color theme="1"/>
      <name val="AcadNusx"/>
    </font>
    <font>
      <sz val="11"/>
      <color rgb="FFFF0000"/>
      <name val="AcadNusx"/>
    </font>
    <font>
      <b/>
      <sz val="11"/>
      <color theme="1"/>
      <name val="AcadNusx"/>
    </font>
    <font>
      <b/>
      <sz val="12"/>
      <name val="AcadNusx"/>
    </font>
    <font>
      <sz val="10"/>
      <name val="AcadNusx"/>
    </font>
    <font>
      <sz val="12"/>
      <name val="Arachveulebrivi Thin"/>
      <family val="2"/>
    </font>
    <font>
      <sz val="9"/>
      <name val="AcadNusx"/>
    </font>
    <font>
      <sz val="11"/>
      <name val="Arachveulebrivi Thin"/>
      <family val="2"/>
    </font>
    <font>
      <sz val="10"/>
      <name val="Arachveulebrivi Thin"/>
      <family val="2"/>
    </font>
    <font>
      <sz val="11"/>
      <name val="Arial"/>
      <family val="2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sz val="11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</cellStyleXfs>
  <cellXfs count="438">
    <xf numFmtId="0" fontId="0" fillId="0" borderId="0" xfId="0"/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6" fillId="0" borderId="3" xfId="4" applyFont="1" applyBorder="1" applyAlignment="1">
      <alignment horizontal="center"/>
    </xf>
    <xf numFmtId="0" fontId="6" fillId="0" borderId="3" xfId="4" applyFont="1" applyBorder="1"/>
    <xf numFmtId="0" fontId="7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4" applyFont="1" applyAlignment="1">
      <alignment horizontal="center"/>
    </xf>
    <xf numFmtId="0" fontId="6" fillId="0" borderId="7" xfId="4" applyFont="1" applyBorder="1"/>
    <xf numFmtId="0" fontId="6" fillId="0" borderId="1" xfId="4" applyFont="1" applyBorder="1"/>
    <xf numFmtId="0" fontId="9" fillId="0" borderId="0" xfId="3" applyFont="1" applyAlignment="1">
      <alignment horizontal="center"/>
    </xf>
    <xf numFmtId="0" fontId="10" fillId="0" borderId="6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2" borderId="11" xfId="4" applyFont="1" applyFill="1" applyBorder="1" applyAlignment="1">
      <alignment horizontal="center"/>
    </xf>
    <xf numFmtId="0" fontId="7" fillId="2" borderId="12" xfId="4" applyFont="1" applyFill="1" applyBorder="1" applyAlignment="1">
      <alignment horizontal="center"/>
    </xf>
    <xf numFmtId="0" fontId="7" fillId="2" borderId="10" xfId="4" applyFont="1" applyFill="1" applyBorder="1" applyAlignment="1">
      <alignment horizontal="center"/>
    </xf>
    <xf numFmtId="0" fontId="7" fillId="2" borderId="13" xfId="4" applyFont="1" applyFill="1" applyBorder="1" applyAlignment="1">
      <alignment horizontal="center"/>
    </xf>
    <xf numFmtId="0" fontId="7" fillId="0" borderId="12" xfId="4" applyFont="1" applyBorder="1" applyAlignment="1">
      <alignment horizontal="center" vertical="top"/>
    </xf>
    <xf numFmtId="0" fontId="11" fillId="2" borderId="12" xfId="4" applyFont="1" applyFill="1" applyBorder="1" applyAlignment="1">
      <alignment horizontal="center" vertical="top"/>
    </xf>
    <xf numFmtId="0" fontId="7" fillId="2" borderId="12" xfId="4" applyFont="1" applyFill="1" applyBorder="1" applyAlignment="1">
      <alignment horizontal="center" vertical="top"/>
    </xf>
    <xf numFmtId="0" fontId="7" fillId="2" borderId="10" xfId="4" applyFont="1" applyFill="1" applyBorder="1" applyAlignment="1">
      <alignment horizontal="center" vertical="top"/>
    </xf>
    <xf numFmtId="43" fontId="7" fillId="2" borderId="10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/>
    </xf>
    <xf numFmtId="165" fontId="7" fillId="2" borderId="14" xfId="0" applyNumberFormat="1" applyFont="1" applyFill="1" applyBorder="1" applyAlignment="1">
      <alignment horizontal="center" vertical="top"/>
    </xf>
    <xf numFmtId="2" fontId="7" fillId="2" borderId="14" xfId="5" applyNumberFormat="1" applyFont="1" applyFill="1" applyBorder="1" applyAlignment="1">
      <alignment horizontal="center" vertical="top"/>
    </xf>
    <xf numFmtId="43" fontId="7" fillId="2" borderId="14" xfId="1" applyNumberFormat="1" applyFont="1" applyFill="1" applyBorder="1" applyAlignment="1">
      <alignment horizontal="center" vertical="center"/>
    </xf>
    <xf numFmtId="0" fontId="7" fillId="2" borderId="14" xfId="5" applyFont="1" applyFill="1" applyBorder="1" applyAlignment="1">
      <alignment horizontal="center" vertical="top"/>
    </xf>
    <xf numFmtId="2" fontId="7" fillId="2" borderId="14" xfId="0" applyNumberFormat="1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top"/>
    </xf>
    <xf numFmtId="0" fontId="12" fillId="0" borderId="0" xfId="0" applyFont="1"/>
    <xf numFmtId="0" fontId="7" fillId="0" borderId="14" xfId="0" applyFont="1" applyBorder="1" applyAlignment="1">
      <alignment vertical="center"/>
    </xf>
    <xf numFmtId="0" fontId="13" fillId="2" borderId="14" xfId="0" applyFont="1" applyFill="1" applyBorder="1" applyAlignment="1">
      <alignment horizontal="center" vertical="top"/>
    </xf>
    <xf numFmtId="166" fontId="13" fillId="2" borderId="14" xfId="0" applyNumberFormat="1" applyFont="1" applyFill="1" applyBorder="1" applyAlignment="1">
      <alignment horizontal="center" vertical="top"/>
    </xf>
    <xf numFmtId="2" fontId="13" fillId="2" borderId="14" xfId="0" applyNumberFormat="1" applyFont="1" applyFill="1" applyBorder="1" applyAlignment="1">
      <alignment horizontal="center" vertical="top"/>
    </xf>
    <xf numFmtId="0" fontId="13" fillId="2" borderId="14" xfId="5" applyFont="1" applyFill="1" applyBorder="1" applyAlignment="1">
      <alignment horizontal="center" vertical="top"/>
    </xf>
    <xf numFmtId="0" fontId="7" fillId="0" borderId="9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top"/>
    </xf>
    <xf numFmtId="0" fontId="7" fillId="2" borderId="9" xfId="3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/>
    </xf>
    <xf numFmtId="2" fontId="7" fillId="2" borderId="9" xfId="3" applyNumberFormat="1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/>
    </xf>
    <xf numFmtId="43" fontId="7" fillId="2" borderId="9" xfId="1" applyNumberFormat="1" applyFont="1" applyFill="1" applyBorder="1" applyAlignment="1">
      <alignment horizontal="center" vertical="center"/>
    </xf>
    <xf numFmtId="2" fontId="7" fillId="2" borderId="1" xfId="4" applyNumberFormat="1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7" fillId="0" borderId="6" xfId="3" applyFont="1" applyBorder="1" applyAlignment="1">
      <alignment horizontal="center" vertical="top"/>
    </xf>
    <xf numFmtId="0" fontId="7" fillId="2" borderId="3" xfId="3" applyFont="1" applyFill="1" applyBorder="1" applyAlignment="1">
      <alignment horizontal="center" vertical="top" wrapText="1"/>
    </xf>
    <xf numFmtId="0" fontId="7" fillId="2" borderId="2" xfId="3" applyFont="1" applyFill="1" applyBorder="1" applyAlignment="1">
      <alignment horizontal="center" vertical="top"/>
    </xf>
    <xf numFmtId="0" fontId="7" fillId="2" borderId="3" xfId="3" applyFont="1" applyFill="1" applyBorder="1" applyAlignment="1">
      <alignment horizontal="center" vertical="top"/>
    </xf>
    <xf numFmtId="2" fontId="7" fillId="2" borderId="10" xfId="3" applyNumberFormat="1" applyFont="1" applyFill="1" applyBorder="1" applyAlignment="1">
      <alignment horizontal="center" vertical="top"/>
    </xf>
    <xf numFmtId="1" fontId="7" fillId="2" borderId="10" xfId="3" applyNumberFormat="1" applyFont="1" applyFill="1" applyBorder="1" applyAlignment="1">
      <alignment horizontal="center" vertical="top"/>
    </xf>
    <xf numFmtId="0" fontId="7" fillId="2" borderId="0" xfId="3" applyFont="1" applyFill="1" applyBorder="1" applyAlignment="1">
      <alignment horizontal="center" vertical="top"/>
    </xf>
    <xf numFmtId="0" fontId="7" fillId="2" borderId="6" xfId="3" applyFont="1" applyFill="1" applyBorder="1" applyAlignment="1">
      <alignment horizontal="center" vertical="top"/>
    </xf>
    <xf numFmtId="0" fontId="13" fillId="2" borderId="0" xfId="3" applyFont="1" applyFill="1" applyBorder="1" applyAlignment="1">
      <alignment horizontal="center" vertical="top"/>
    </xf>
    <xf numFmtId="0" fontId="13" fillId="2" borderId="6" xfId="3" applyFont="1" applyFill="1" applyBorder="1" applyAlignment="1">
      <alignment horizontal="center" vertical="top"/>
    </xf>
    <xf numFmtId="2" fontId="13" fillId="2" borderId="10" xfId="3" applyNumberFormat="1" applyFont="1" applyFill="1" applyBorder="1" applyAlignment="1">
      <alignment horizontal="center" vertical="top"/>
    </xf>
    <xf numFmtId="0" fontId="13" fillId="2" borderId="10" xfId="3" applyFont="1" applyFill="1" applyBorder="1" applyAlignment="1">
      <alignment horizontal="center" vertical="top"/>
    </xf>
    <xf numFmtId="0" fontId="7" fillId="2" borderId="0" xfId="3" applyFont="1" applyFill="1" applyBorder="1" applyAlignment="1">
      <alignment horizontal="center" vertical="top" wrapText="1"/>
    </xf>
    <xf numFmtId="0" fontId="7" fillId="2" borderId="10" xfId="3" applyFont="1" applyFill="1" applyBorder="1" applyAlignment="1">
      <alignment horizontal="center" vertical="top"/>
    </xf>
    <xf numFmtId="0" fontId="7" fillId="0" borderId="9" xfId="3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43" fontId="7" fillId="2" borderId="7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2" borderId="0" xfId="0" applyFont="1" applyFill="1"/>
    <xf numFmtId="0" fontId="12" fillId="2" borderId="14" xfId="0" applyFont="1" applyFill="1" applyBorder="1"/>
    <xf numFmtId="0" fontId="7" fillId="0" borderId="10" xfId="4" applyFont="1" applyBorder="1" applyAlignment="1">
      <alignment horizontal="center" vertical="top"/>
    </xf>
    <xf numFmtId="0" fontId="11" fillId="2" borderId="10" xfId="4" applyFont="1" applyFill="1" applyBorder="1" applyAlignment="1">
      <alignment horizontal="center" vertical="top"/>
    </xf>
    <xf numFmtId="0" fontId="3" fillId="2" borderId="0" xfId="3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165" fontId="7" fillId="2" borderId="3" xfId="3" applyNumberFormat="1" applyFont="1" applyFill="1" applyBorder="1" applyAlignment="1">
      <alignment horizontal="center" vertical="center"/>
    </xf>
    <xf numFmtId="165" fontId="7" fillId="2" borderId="2" xfId="3" applyNumberFormat="1" applyFont="1" applyFill="1" applyBorder="1" applyAlignment="1">
      <alignment horizontal="center" vertical="center"/>
    </xf>
    <xf numFmtId="2" fontId="7" fillId="2" borderId="3" xfId="3" applyNumberFormat="1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/>
    </xf>
    <xf numFmtId="0" fontId="7" fillId="0" borderId="6" xfId="3" applyFont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165" fontId="7" fillId="2" borderId="0" xfId="3" applyNumberFormat="1" applyFont="1" applyFill="1" applyBorder="1" applyAlignment="1">
      <alignment horizontal="center" vertical="center"/>
    </xf>
    <xf numFmtId="2" fontId="7" fillId="2" borderId="6" xfId="3" applyNumberFormat="1" applyFont="1" applyFill="1" applyBorder="1" applyAlignment="1">
      <alignment horizontal="center" vertical="center"/>
    </xf>
    <xf numFmtId="2" fontId="7" fillId="2" borderId="0" xfId="3" applyNumberFormat="1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9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2" fontId="7" fillId="2" borderId="9" xfId="3" applyNumberFormat="1" applyFont="1" applyFill="1" applyBorder="1" applyAlignment="1">
      <alignment horizontal="center" vertical="top"/>
    </xf>
    <xf numFmtId="0" fontId="7" fillId="2" borderId="9" xfId="3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43" fontId="11" fillId="2" borderId="10" xfId="0" applyNumberFormat="1" applyFont="1" applyFill="1" applyBorder="1" applyAlignment="1">
      <alignment horizontal="center" vertical="top"/>
    </xf>
    <xf numFmtId="0" fontId="11" fillId="0" borderId="10" xfId="3" applyFont="1" applyBorder="1" applyAlignment="1">
      <alignment horizontal="center" vertical="top"/>
    </xf>
    <xf numFmtId="9" fontId="11" fillId="2" borderId="10" xfId="2" applyFont="1" applyFill="1" applyBorder="1" applyAlignment="1">
      <alignment horizontal="center" vertical="top"/>
    </xf>
    <xf numFmtId="0" fontId="11" fillId="2" borderId="10" xfId="3" applyFont="1" applyFill="1" applyBorder="1" applyAlignment="1">
      <alignment horizontal="center" vertical="top"/>
    </xf>
    <xf numFmtId="2" fontId="11" fillId="2" borderId="10" xfId="3" applyNumberFormat="1" applyFont="1" applyFill="1" applyBorder="1" applyAlignment="1">
      <alignment horizontal="center" vertical="top"/>
    </xf>
    <xf numFmtId="2" fontId="7" fillId="2" borderId="10" xfId="3" applyNumberFormat="1" applyFont="1" applyFill="1" applyBorder="1" applyAlignment="1">
      <alignment horizontal="center" vertical="center"/>
    </xf>
    <xf numFmtId="2" fontId="11" fillId="2" borderId="10" xfId="3" applyNumberFormat="1" applyFont="1" applyFill="1" applyBorder="1" applyAlignment="1">
      <alignment horizontal="center" vertical="center"/>
    </xf>
    <xf numFmtId="165" fontId="11" fillId="2" borderId="10" xfId="3" applyNumberFormat="1" applyFont="1" applyFill="1" applyBorder="1" applyAlignment="1">
      <alignment horizontal="center" vertical="top"/>
    </xf>
    <xf numFmtId="0" fontId="7" fillId="0" borderId="10" xfId="3" applyFont="1" applyBorder="1" applyAlignment="1">
      <alignment horizontal="center" vertical="top"/>
    </xf>
    <xf numFmtId="9" fontId="11" fillId="2" borderId="10" xfId="3" applyNumberFormat="1" applyFont="1" applyFill="1" applyBorder="1" applyAlignment="1">
      <alignment horizontal="center" vertical="top"/>
    </xf>
    <xf numFmtId="165" fontId="7" fillId="2" borderId="10" xfId="3" applyNumberFormat="1" applyFont="1" applyFill="1" applyBorder="1" applyAlignment="1">
      <alignment horizontal="center" vertical="top"/>
    </xf>
    <xf numFmtId="2" fontId="7" fillId="2" borderId="10" xfId="4" applyNumberFormat="1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/>
    </xf>
    <xf numFmtId="0" fontId="11" fillId="2" borderId="10" xfId="3" applyFont="1" applyFill="1" applyBorder="1" applyAlignment="1">
      <alignment horizontal="center"/>
    </xf>
    <xf numFmtId="165" fontId="7" fillId="2" borderId="10" xfId="3" applyNumberFormat="1" applyFont="1" applyFill="1" applyBorder="1" applyAlignment="1">
      <alignment horizontal="center"/>
    </xf>
    <xf numFmtId="2" fontId="7" fillId="2" borderId="10" xfId="3" applyNumberFormat="1" applyFont="1" applyFill="1" applyBorder="1" applyAlignment="1">
      <alignment horizontal="center"/>
    </xf>
    <xf numFmtId="1" fontId="7" fillId="2" borderId="10" xfId="3" applyNumberFormat="1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9" fontId="11" fillId="2" borderId="10" xfId="3" applyNumberFormat="1" applyFont="1" applyFill="1" applyBorder="1" applyAlignment="1">
      <alignment horizontal="center"/>
    </xf>
    <xf numFmtId="2" fontId="3" fillId="2" borderId="10" xfId="3" applyNumberFormat="1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/>
    <xf numFmtId="165" fontId="7" fillId="2" borderId="0" xfId="3" applyNumberFormat="1" applyFont="1" applyFill="1" applyBorder="1" applyAlignment="1">
      <alignment horizontal="center"/>
    </xf>
    <xf numFmtId="1" fontId="7" fillId="2" borderId="0" xfId="3" applyNumberFormat="1" applyFont="1" applyFill="1" applyBorder="1" applyAlignment="1">
      <alignment horizontal="center"/>
    </xf>
    <xf numFmtId="2" fontId="3" fillId="2" borderId="0" xfId="3" applyNumberFormat="1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 wrapText="1"/>
    </xf>
    <xf numFmtId="167" fontId="7" fillId="2" borderId="0" xfId="3" applyNumberFormat="1" applyFont="1" applyFill="1" applyBorder="1" applyAlignment="1">
      <alignment horizontal="center"/>
    </xf>
    <xf numFmtId="0" fontId="14" fillId="2" borderId="0" xfId="0" applyFont="1" applyFill="1"/>
    <xf numFmtId="0" fontId="14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1" fontId="7" fillId="2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165" fontId="3" fillId="2" borderId="0" xfId="0" applyNumberFormat="1" applyFont="1" applyFill="1" applyBorder="1" applyAlignment="1">
      <alignment horizontal="center" vertical="top"/>
    </xf>
    <xf numFmtId="166" fontId="3" fillId="2" borderId="0" xfId="0" applyNumberFormat="1" applyFont="1" applyFill="1" applyBorder="1" applyAlignment="1">
      <alignment horizontal="center" vertical="top"/>
    </xf>
    <xf numFmtId="2" fontId="3" fillId="2" borderId="0" xfId="0" applyNumberFormat="1" applyFont="1" applyFill="1" applyBorder="1" applyAlignment="1">
      <alignment horizontal="center" vertical="top"/>
    </xf>
    <xf numFmtId="0" fontId="3" fillId="2" borderId="0" xfId="5" applyFont="1" applyFill="1" applyBorder="1" applyAlignment="1">
      <alignment horizontal="center" vertical="top"/>
    </xf>
    <xf numFmtId="1" fontId="3" fillId="2" borderId="0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165" fontId="7" fillId="2" borderId="0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top" wrapText="1"/>
    </xf>
    <xf numFmtId="0" fontId="7" fillId="2" borderId="0" xfId="5" applyFont="1" applyFill="1" applyBorder="1" applyAlignment="1">
      <alignment horizontal="center" vertical="top" wrapText="1"/>
    </xf>
    <xf numFmtId="165" fontId="7" fillId="2" borderId="0" xfId="0" applyNumberFormat="1" applyFont="1" applyFill="1" applyBorder="1" applyAlignment="1">
      <alignment horizontal="center" vertical="top"/>
    </xf>
    <xf numFmtId="2" fontId="7" fillId="2" borderId="0" xfId="0" applyNumberFormat="1" applyFont="1" applyFill="1" applyBorder="1" applyAlignment="1">
      <alignment horizontal="center" vertical="top"/>
    </xf>
    <xf numFmtId="0" fontId="7" fillId="2" borderId="0" xfId="5" applyFont="1" applyFill="1" applyBorder="1" applyAlignment="1">
      <alignment horizontal="center" vertical="top"/>
    </xf>
    <xf numFmtId="0" fontId="7" fillId="0" borderId="0" xfId="4" applyFont="1" applyBorder="1" applyAlignment="1">
      <alignment horizontal="center"/>
    </xf>
    <xf numFmtId="0" fontId="11" fillId="2" borderId="0" xfId="4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 vertical="top"/>
    </xf>
    <xf numFmtId="2" fontId="7" fillId="2" borderId="0" xfId="5" applyNumberFormat="1" applyFont="1" applyFill="1" applyBorder="1" applyAlignment="1">
      <alignment horizontal="center" vertical="top"/>
    </xf>
    <xf numFmtId="1" fontId="7" fillId="2" borderId="0" xfId="5" applyNumberFormat="1" applyFont="1" applyFill="1" applyBorder="1" applyAlignment="1">
      <alignment horizontal="center" vertical="top"/>
    </xf>
    <xf numFmtId="1" fontId="7" fillId="2" borderId="0" xfId="0" applyNumberFormat="1" applyFont="1" applyFill="1" applyBorder="1" applyAlignment="1">
      <alignment horizontal="center" vertical="top" wrapText="1"/>
    </xf>
    <xf numFmtId="166" fontId="7" fillId="2" borderId="0" xfId="0" applyNumberFormat="1" applyFont="1" applyFill="1" applyBorder="1" applyAlignment="1">
      <alignment horizontal="center" vertical="top" wrapText="1"/>
    </xf>
    <xf numFmtId="0" fontId="3" fillId="2" borderId="0" xfId="8" applyFont="1" applyFill="1" applyBorder="1" applyAlignment="1">
      <alignment horizontal="center"/>
    </xf>
    <xf numFmtId="0" fontId="3" fillId="0" borderId="0" xfId="8" applyFont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 vertical="top"/>
    </xf>
    <xf numFmtId="0" fontId="7" fillId="0" borderId="0" xfId="8" applyFont="1" applyBorder="1" applyAlignment="1">
      <alignment horizontal="center"/>
    </xf>
    <xf numFmtId="0" fontId="7" fillId="2" borderId="0" xfId="8" applyFont="1" applyFill="1" applyBorder="1" applyAlignment="1">
      <alignment horizontal="center"/>
    </xf>
    <xf numFmtId="165" fontId="7" fillId="2" borderId="0" xfId="8" applyNumberFormat="1" applyFont="1" applyFill="1" applyBorder="1" applyAlignment="1">
      <alignment horizontal="center"/>
    </xf>
    <xf numFmtId="2" fontId="7" fillId="2" borderId="0" xfId="8" applyNumberFormat="1" applyFont="1" applyFill="1" applyBorder="1" applyAlignment="1">
      <alignment horizontal="center"/>
    </xf>
    <xf numFmtId="2" fontId="7" fillId="2" borderId="0" xfId="4" applyNumberFormat="1" applyFont="1" applyFill="1" applyBorder="1" applyAlignment="1">
      <alignment horizontal="center"/>
    </xf>
    <xf numFmtId="167" fontId="7" fillId="2" borderId="0" xfId="8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center" vertical="top"/>
    </xf>
    <xf numFmtId="1" fontId="7" fillId="2" borderId="0" xfId="3" applyNumberFormat="1" applyFont="1" applyFill="1" applyBorder="1" applyAlignment="1">
      <alignment horizontal="center" vertical="top"/>
    </xf>
    <xf numFmtId="1" fontId="13" fillId="2" borderId="0" xfId="3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166" fontId="13" fillId="2" borderId="0" xfId="0" applyNumberFormat="1" applyFont="1" applyFill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/>
    </xf>
    <xf numFmtId="0" fontId="13" fillId="2" borderId="0" xfId="5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0" fontId="11" fillId="0" borderId="0" xfId="3" applyFont="1" applyBorder="1" applyAlignment="1">
      <alignment horizontal="center"/>
    </xf>
    <xf numFmtId="0" fontId="11" fillId="2" borderId="0" xfId="3" applyFont="1" applyFill="1" applyBorder="1" applyAlignment="1">
      <alignment horizontal="center"/>
    </xf>
    <xf numFmtId="9" fontId="11" fillId="2" borderId="0" xfId="3" applyNumberFormat="1" applyFont="1" applyFill="1" applyBorder="1" applyAlignment="1">
      <alignment horizontal="center"/>
    </xf>
    <xf numFmtId="9" fontId="11" fillId="2" borderId="0" xfId="6" applyFont="1" applyFill="1" applyBorder="1" applyAlignment="1">
      <alignment horizontal="center"/>
    </xf>
    <xf numFmtId="165" fontId="11" fillId="2" borderId="0" xfId="3" applyNumberFormat="1" applyFont="1" applyFill="1" applyBorder="1" applyAlignment="1">
      <alignment horizontal="center"/>
    </xf>
    <xf numFmtId="2" fontId="11" fillId="2" borderId="0" xfId="3" applyNumberFormat="1" applyFont="1" applyFill="1" applyBorder="1" applyAlignment="1">
      <alignment horizontal="center"/>
    </xf>
    <xf numFmtId="1" fontId="7" fillId="2" borderId="0" xfId="4" applyNumberFormat="1" applyFont="1" applyFill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12" xfId="4" applyFont="1" applyBorder="1" applyAlignment="1">
      <alignment horizontal="center" vertical="top"/>
    </xf>
    <xf numFmtId="0" fontId="5" fillId="0" borderId="10" xfId="4" applyFont="1" applyBorder="1" applyAlignment="1">
      <alignment horizontal="center" vertical="top"/>
    </xf>
    <xf numFmtId="0" fontId="5" fillId="0" borderId="13" xfId="4" applyFont="1" applyBorder="1" applyAlignment="1">
      <alignment horizontal="center" vertical="top"/>
    </xf>
    <xf numFmtId="0" fontId="5" fillId="0" borderId="11" xfId="4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0" fontId="5" fillId="0" borderId="2" xfId="5" applyFont="1" applyBorder="1" applyAlignment="1">
      <alignment horizontal="center" vertical="top"/>
    </xf>
    <xf numFmtId="0" fontId="5" fillId="0" borderId="3" xfId="5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18" fillId="0" borderId="0" xfId="0" applyFont="1"/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6" fontId="5" fillId="0" borderId="6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2" fontId="19" fillId="0" borderId="6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5" fillId="0" borderId="6" xfId="5" applyFont="1" applyBorder="1" applyAlignment="1">
      <alignment horizontal="center" vertical="top"/>
    </xf>
    <xf numFmtId="0" fontId="5" fillId="0" borderId="0" xfId="5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2" fontId="5" fillId="0" borderId="15" xfId="0" applyNumberFormat="1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2" fontId="5" fillId="0" borderId="15" xfId="5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9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0" borderId="1" xfId="5" applyFont="1" applyBorder="1" applyAlignment="1">
      <alignment horizontal="center" vertical="top"/>
    </xf>
    <xf numFmtId="0" fontId="5" fillId="0" borderId="9" xfId="5" applyFont="1" applyBorder="1" applyAlignment="1">
      <alignment horizontal="center" vertical="top"/>
    </xf>
    <xf numFmtId="2" fontId="5" fillId="0" borderId="8" xfId="0" applyNumberFormat="1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2" fontId="20" fillId="0" borderId="10" xfId="0" applyNumberFormat="1" applyFont="1" applyBorder="1" applyAlignment="1">
      <alignment horizontal="center" vertical="top"/>
    </xf>
    <xf numFmtId="2" fontId="18" fillId="0" borderId="0" xfId="0" applyNumberFormat="1" applyFont="1"/>
    <xf numFmtId="0" fontId="17" fillId="0" borderId="10" xfId="3" applyFont="1" applyBorder="1" applyAlignment="1">
      <alignment horizontal="center" vertical="top"/>
    </xf>
    <xf numFmtId="2" fontId="17" fillId="0" borderId="10" xfId="3" applyNumberFormat="1" applyFont="1" applyBorder="1" applyAlignment="1">
      <alignment horizontal="center" vertical="top"/>
    </xf>
    <xf numFmtId="166" fontId="17" fillId="0" borderId="10" xfId="3" applyNumberFormat="1" applyFont="1" applyBorder="1" applyAlignment="1">
      <alignment horizontal="center" vertical="top"/>
    </xf>
    <xf numFmtId="165" fontId="17" fillId="0" borderId="10" xfId="3" applyNumberFormat="1" applyFont="1" applyBorder="1" applyAlignment="1">
      <alignment horizontal="center" vertical="top"/>
    </xf>
    <xf numFmtId="2" fontId="5" fillId="0" borderId="0" xfId="3" applyNumberFormat="1" applyFont="1" applyBorder="1" applyAlignment="1">
      <alignment horizontal="center"/>
    </xf>
    <xf numFmtId="0" fontId="17" fillId="0" borderId="10" xfId="3" applyFont="1" applyBorder="1" applyAlignment="1">
      <alignment horizontal="center" vertical="center"/>
    </xf>
    <xf numFmtId="165" fontId="17" fillId="0" borderId="10" xfId="3" applyNumberFormat="1" applyFont="1" applyBorder="1" applyAlignment="1">
      <alignment horizontal="center" vertical="center"/>
    </xf>
    <xf numFmtId="2" fontId="17" fillId="0" borderId="10" xfId="3" applyNumberFormat="1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2" fontId="17" fillId="0" borderId="10" xfId="4" applyNumberFormat="1" applyFont="1" applyBorder="1" applyAlignment="1">
      <alignment horizontal="center" vertical="center"/>
    </xf>
    <xf numFmtId="1" fontId="17" fillId="0" borderId="10" xfId="3" applyNumberFormat="1" applyFont="1" applyBorder="1" applyAlignment="1">
      <alignment horizontal="center" vertical="center"/>
    </xf>
    <xf numFmtId="2" fontId="21" fillId="0" borderId="10" xfId="3" applyNumberFormat="1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165" fontId="5" fillId="0" borderId="0" xfId="3" applyNumberFormat="1" applyFont="1" applyBorder="1" applyAlignment="1">
      <alignment horizontal="center"/>
    </xf>
    <xf numFmtId="1" fontId="5" fillId="0" borderId="0" xfId="3" applyNumberFormat="1" applyFont="1" applyBorder="1" applyAlignment="1">
      <alignment horizontal="center"/>
    </xf>
    <xf numFmtId="2" fontId="16" fillId="0" borderId="0" xfId="3" applyNumberFormat="1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3" applyFont="1" applyBorder="1" applyAlignment="1">
      <alignment horizontal="center" wrapText="1"/>
    </xf>
    <xf numFmtId="167" fontId="5" fillId="0" borderId="0" xfId="3" applyNumberFormat="1" applyFont="1" applyBorder="1" applyAlignment="1">
      <alignment horizontal="center"/>
    </xf>
    <xf numFmtId="0" fontId="5" fillId="0" borderId="0" xfId="0" applyFont="1"/>
    <xf numFmtId="1" fontId="5" fillId="0" borderId="0" xfId="4" applyNumberFormat="1" applyFont="1" applyBorder="1" applyAlignment="1">
      <alignment horizontal="center"/>
    </xf>
    <xf numFmtId="0" fontId="23" fillId="0" borderId="0" xfId="3" applyFont="1" applyBorder="1" applyAlignment="1">
      <alignment horizontal="center"/>
    </xf>
    <xf numFmtId="0" fontId="23" fillId="0" borderId="0" xfId="3" applyFont="1" applyAlignment="1">
      <alignment horizontal="center"/>
    </xf>
    <xf numFmtId="0" fontId="22" fillId="0" borderId="0" xfId="4" applyFont="1" applyAlignment="1">
      <alignment horizontal="center"/>
    </xf>
    <xf numFmtId="0" fontId="22" fillId="0" borderId="0" xfId="4" applyFont="1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22" fillId="0" borderId="4" xfId="4" applyFont="1" applyBorder="1"/>
    <xf numFmtId="0" fontId="22" fillId="0" borderId="2" xfId="4" applyFont="1" applyBorder="1" applyAlignment="1">
      <alignment horizontal="center"/>
    </xf>
    <xf numFmtId="0" fontId="22" fillId="0" borderId="3" xfId="4" applyFont="1" applyBorder="1" applyAlignment="1">
      <alignment horizontal="center"/>
    </xf>
    <xf numFmtId="0" fontId="22" fillId="0" borderId="6" xfId="4" applyFont="1" applyBorder="1"/>
    <xf numFmtId="0" fontId="22" fillId="0" borderId="15" xfId="4" applyFont="1" applyBorder="1" applyAlignment="1">
      <alignment horizontal="center"/>
    </xf>
    <xf numFmtId="0" fontId="22" fillId="0" borderId="0" xfId="4" applyFont="1" applyAlignment="1">
      <alignment horizontal="left"/>
    </xf>
    <xf numFmtId="0" fontId="22" fillId="0" borderId="5" xfId="4" applyFont="1" applyBorder="1"/>
    <xf numFmtId="0" fontId="22" fillId="0" borderId="3" xfId="4" applyFont="1" applyBorder="1"/>
    <xf numFmtId="0" fontId="22" fillId="0" borderId="14" xfId="4" applyFont="1" applyBorder="1"/>
    <xf numFmtId="0" fontId="22" fillId="0" borderId="6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22" fillId="0" borderId="9" xfId="4" applyFont="1" applyBorder="1"/>
    <xf numFmtId="0" fontId="22" fillId="0" borderId="7" xfId="4" applyFont="1" applyBorder="1" applyAlignment="1">
      <alignment horizontal="center"/>
    </xf>
    <xf numFmtId="0" fontId="22" fillId="0" borderId="8" xfId="4" applyFont="1" applyBorder="1"/>
    <xf numFmtId="0" fontId="22" fillId="0" borderId="7" xfId="4" applyFont="1" applyBorder="1"/>
    <xf numFmtId="0" fontId="22" fillId="0" borderId="1" xfId="4" applyFont="1" applyBorder="1"/>
    <xf numFmtId="0" fontId="22" fillId="0" borderId="14" xfId="4" applyFont="1" applyBorder="1" applyAlignment="1">
      <alignment horizontal="center"/>
    </xf>
    <xf numFmtId="0" fontId="24" fillId="0" borderId="6" xfId="4" applyFont="1" applyBorder="1" applyAlignment="1">
      <alignment horizontal="center"/>
    </xf>
    <xf numFmtId="0" fontId="22" fillId="0" borderId="9" xfId="4" applyFont="1" applyBorder="1" applyAlignment="1">
      <alignment horizontal="center"/>
    </xf>
    <xf numFmtId="0" fontId="22" fillId="0" borderId="1" xfId="4" applyFont="1" applyBorder="1" applyAlignment="1">
      <alignment horizontal="center"/>
    </xf>
    <xf numFmtId="0" fontId="6" fillId="0" borderId="12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center" vertical="center"/>
    </xf>
    <xf numFmtId="0" fontId="5" fillId="4" borderId="0" xfId="4" applyFont="1" applyFill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0" fontId="25" fillId="4" borderId="6" xfId="4" applyFont="1" applyFill="1" applyBorder="1" applyAlignment="1">
      <alignment horizontal="center" vertical="center"/>
    </xf>
    <xf numFmtId="0" fontId="25" fillId="4" borderId="0" xfId="4" applyFont="1" applyFill="1" applyBorder="1" applyAlignment="1">
      <alignment horizontal="center" vertical="center"/>
    </xf>
    <xf numFmtId="2" fontId="25" fillId="4" borderId="6" xfId="0" applyNumberFormat="1" applyFont="1" applyFill="1" applyBorder="1" applyAlignment="1">
      <alignment horizontal="center" vertical="center"/>
    </xf>
    <xf numFmtId="0" fontId="25" fillId="0" borderId="0" xfId="9" applyFont="1"/>
    <xf numFmtId="0" fontId="5" fillId="4" borderId="6" xfId="9" applyFont="1" applyFill="1" applyBorder="1" applyAlignment="1">
      <alignment horizontal="center" vertical="center"/>
    </xf>
    <xf numFmtId="0" fontId="5" fillId="4" borderId="0" xfId="9" applyFont="1" applyFill="1" applyAlignment="1">
      <alignment horizontal="center" vertical="center"/>
    </xf>
    <xf numFmtId="2" fontId="5" fillId="4" borderId="6" xfId="9" applyNumberFormat="1" applyFont="1" applyFill="1" applyBorder="1" applyAlignment="1">
      <alignment horizontal="center" vertical="center"/>
    </xf>
    <xf numFmtId="2" fontId="5" fillId="4" borderId="0" xfId="9" applyNumberFormat="1" applyFont="1" applyFill="1" applyAlignment="1">
      <alignment horizontal="center" vertical="center"/>
    </xf>
    <xf numFmtId="2" fontId="5" fillId="4" borderId="0" xfId="9" applyNumberFormat="1" applyFont="1" applyFill="1" applyBorder="1" applyAlignment="1">
      <alignment horizontal="center" vertical="center"/>
    </xf>
    <xf numFmtId="2" fontId="25" fillId="4" borderId="6" xfId="9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9" applyFont="1" applyFill="1" applyBorder="1" applyAlignment="1">
      <alignment horizontal="center" vertical="center"/>
    </xf>
    <xf numFmtId="165" fontId="5" fillId="4" borderId="0" xfId="9" applyNumberFormat="1" applyFont="1" applyFill="1" applyAlignment="1">
      <alignment horizontal="center" vertical="center"/>
    </xf>
    <xf numFmtId="0" fontId="5" fillId="4" borderId="6" xfId="9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4" borderId="9" xfId="9" applyFont="1" applyFill="1" applyBorder="1" applyAlignment="1">
      <alignment horizontal="center" vertical="center"/>
    </xf>
    <xf numFmtId="0" fontId="5" fillId="4" borderId="1" xfId="9" applyFont="1" applyFill="1" applyBorder="1" applyAlignment="1">
      <alignment horizontal="center" vertical="center"/>
    </xf>
    <xf numFmtId="2" fontId="5" fillId="4" borderId="9" xfId="9" applyNumberFormat="1" applyFont="1" applyFill="1" applyBorder="1" applyAlignment="1">
      <alignment horizontal="center" vertical="center"/>
    </xf>
    <xf numFmtId="2" fontId="5" fillId="4" borderId="1" xfId="9" applyNumberFormat="1" applyFont="1" applyFill="1" applyBorder="1" applyAlignment="1">
      <alignment horizontal="center" vertical="center"/>
    </xf>
    <xf numFmtId="0" fontId="25" fillId="4" borderId="9" xfId="4" applyFont="1" applyFill="1" applyBorder="1" applyAlignment="1">
      <alignment horizontal="center" vertical="center"/>
    </xf>
    <xf numFmtId="0" fontId="25" fillId="4" borderId="1" xfId="4" applyFont="1" applyFill="1" applyBorder="1" applyAlignment="1">
      <alignment horizontal="center" vertical="center"/>
    </xf>
    <xf numFmtId="2" fontId="25" fillId="4" borderId="9" xfId="9" applyNumberFormat="1" applyFont="1" applyFill="1" applyBorder="1" applyAlignment="1">
      <alignment horizontal="center" vertical="center"/>
    </xf>
    <xf numFmtId="0" fontId="5" fillId="0" borderId="6" xfId="9" applyFont="1" applyBorder="1" applyAlignment="1">
      <alignment horizontal="center"/>
    </xf>
    <xf numFmtId="0" fontId="5" fillId="3" borderId="0" xfId="9" applyFont="1" applyFill="1" applyBorder="1" applyAlignment="1">
      <alignment horizontal="center"/>
    </xf>
    <xf numFmtId="0" fontId="5" fillId="0" borderId="9" xfId="9" applyFont="1" applyBorder="1" applyAlignment="1">
      <alignment horizontal="center"/>
    </xf>
    <xf numFmtId="0" fontId="5" fillId="3" borderId="1" xfId="9" applyFont="1" applyFill="1" applyBorder="1" applyAlignment="1">
      <alignment horizontal="center"/>
    </xf>
    <xf numFmtId="0" fontId="5" fillId="4" borderId="9" xfId="4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5" fillId="0" borderId="0" xfId="9" applyFont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166" fontId="5" fillId="4" borderId="9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166" fontId="5" fillId="4" borderId="0" xfId="9" applyNumberFormat="1" applyFont="1" applyFill="1" applyBorder="1" applyAlignment="1">
      <alignment horizontal="center" vertical="center"/>
    </xf>
    <xf numFmtId="166" fontId="25" fillId="4" borderId="6" xfId="9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3" applyFont="1" applyBorder="1"/>
    <xf numFmtId="0" fontId="25" fillId="0" borderId="0" xfId="3" applyFont="1" applyBorder="1" applyAlignment="1">
      <alignment horizontal="center"/>
    </xf>
    <xf numFmtId="165" fontId="5" fillId="4" borderId="0" xfId="9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9" xfId="9" applyFont="1" applyFill="1" applyBorder="1" applyAlignment="1">
      <alignment horizontal="center"/>
    </xf>
    <xf numFmtId="0" fontId="5" fillId="4" borderId="1" xfId="9" applyFont="1" applyFill="1" applyBorder="1" applyAlignment="1">
      <alignment horizontal="center"/>
    </xf>
    <xf numFmtId="2" fontId="5" fillId="4" borderId="9" xfId="9" applyNumberFormat="1" applyFont="1" applyFill="1" applyBorder="1" applyAlignment="1">
      <alignment horizontal="center"/>
    </xf>
    <xf numFmtId="2" fontId="5" fillId="4" borderId="1" xfId="9" applyNumberFormat="1" applyFont="1" applyFill="1" applyBorder="1" applyAlignment="1">
      <alignment horizontal="center"/>
    </xf>
    <xf numFmtId="0" fontId="25" fillId="4" borderId="9" xfId="4" applyFont="1" applyFill="1" applyBorder="1" applyAlignment="1">
      <alignment horizontal="center"/>
    </xf>
    <xf numFmtId="0" fontId="25" fillId="4" borderId="1" xfId="4" applyFont="1" applyFill="1" applyBorder="1" applyAlignment="1">
      <alignment horizontal="center"/>
    </xf>
    <xf numFmtId="2" fontId="25" fillId="4" borderId="9" xfId="9" applyNumberFormat="1" applyFont="1" applyFill="1" applyBorder="1" applyAlignment="1">
      <alignment horizontal="center"/>
    </xf>
    <xf numFmtId="0" fontId="16" fillId="0" borderId="10" xfId="3" applyFont="1" applyBorder="1" applyAlignment="1">
      <alignment horizontal="center"/>
    </xf>
    <xf numFmtId="2" fontId="16" fillId="0" borderId="10" xfId="3" applyNumberFormat="1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2" fontId="5" fillId="0" borderId="10" xfId="3" applyNumberFormat="1" applyFont="1" applyBorder="1" applyAlignment="1">
      <alignment horizontal="center"/>
    </xf>
    <xf numFmtId="165" fontId="5" fillId="0" borderId="10" xfId="3" applyNumberFormat="1" applyFont="1" applyBorder="1" applyAlignment="1">
      <alignment horizontal="center"/>
    </xf>
    <xf numFmtId="1" fontId="5" fillId="0" borderId="10" xfId="3" applyNumberFormat="1" applyFont="1" applyBorder="1" applyAlignment="1">
      <alignment horizontal="center"/>
    </xf>
    <xf numFmtId="1" fontId="25" fillId="0" borderId="10" xfId="3" applyNumberFormat="1" applyFont="1" applyBorder="1" applyAlignment="1">
      <alignment horizontal="center"/>
    </xf>
    <xf numFmtId="2" fontId="25" fillId="0" borderId="10" xfId="3" applyNumberFormat="1" applyFont="1" applyBorder="1" applyAlignment="1">
      <alignment horizontal="center"/>
    </xf>
    <xf numFmtId="165" fontId="25" fillId="0" borderId="0" xfId="3" applyNumberFormat="1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2" fontId="23" fillId="0" borderId="0" xfId="3" applyNumberFormat="1" applyFont="1" applyBorder="1" applyAlignment="1">
      <alignment horizontal="center"/>
    </xf>
    <xf numFmtId="2" fontId="25" fillId="0" borderId="0" xfId="3" applyNumberFormat="1" applyFont="1" applyBorder="1" applyAlignment="1">
      <alignment horizontal="center"/>
    </xf>
    <xf numFmtId="1" fontId="25" fillId="0" borderId="0" xfId="3" applyNumberFormat="1" applyFont="1" applyBorder="1" applyAlignment="1">
      <alignment horizontal="center"/>
    </xf>
    <xf numFmtId="165" fontId="26" fillId="0" borderId="0" xfId="3" applyNumberFormat="1" applyFont="1" applyBorder="1" applyAlignment="1">
      <alignment horizontal="center"/>
    </xf>
    <xf numFmtId="167" fontId="25" fillId="0" borderId="0" xfId="3" applyNumberFormat="1" applyFont="1" applyBorder="1" applyAlignment="1">
      <alignment horizontal="center"/>
    </xf>
    <xf numFmtId="166" fontId="25" fillId="0" borderId="0" xfId="3" applyNumberFormat="1" applyFont="1" applyBorder="1" applyAlignment="1">
      <alignment horizontal="center"/>
    </xf>
    <xf numFmtId="0" fontId="23" fillId="0" borderId="0" xfId="3" applyFont="1" applyBorder="1"/>
    <xf numFmtId="0" fontId="25" fillId="0" borderId="0" xfId="3" applyFont="1" applyBorder="1" applyAlignment="1">
      <alignment horizontal="center" wrapText="1"/>
    </xf>
    <xf numFmtId="14" fontId="25" fillId="0" borderId="0" xfId="3" applyNumberFormat="1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1" fontId="25" fillId="0" borderId="0" xfId="4" applyNumberFormat="1" applyFont="1" applyBorder="1" applyAlignment="1">
      <alignment horizontal="center"/>
    </xf>
    <xf numFmtId="166" fontId="23" fillId="0" borderId="0" xfId="3" applyNumberFormat="1" applyFont="1" applyBorder="1" applyAlignment="1">
      <alignment horizontal="center"/>
    </xf>
    <xf numFmtId="168" fontId="25" fillId="0" borderId="0" xfId="3" applyNumberFormat="1" applyFont="1" applyBorder="1" applyAlignment="1">
      <alignment horizontal="center"/>
    </xf>
    <xf numFmtId="0" fontId="26" fillId="0" borderId="0" xfId="4" applyFont="1" applyBorder="1"/>
    <xf numFmtId="0" fontId="15" fillId="0" borderId="0" xfId="3" applyFont="1" applyBorder="1" applyAlignment="1">
      <alignment horizontal="center"/>
    </xf>
    <xf numFmtId="166" fontId="25" fillId="0" borderId="0" xfId="4" applyNumberFormat="1" applyFont="1" applyBorder="1" applyAlignment="1">
      <alignment horizontal="center"/>
    </xf>
    <xf numFmtId="0" fontId="27" fillId="0" borderId="0" xfId="3" applyFont="1" applyBorder="1" applyAlignment="1">
      <alignment horizontal="center"/>
    </xf>
    <xf numFmtId="1" fontId="26" fillId="0" borderId="0" xfId="3" applyNumberFormat="1" applyFont="1" applyBorder="1" applyAlignment="1">
      <alignment horizontal="center"/>
    </xf>
    <xf numFmtId="1" fontId="26" fillId="0" borderId="0" xfId="4" applyNumberFormat="1" applyFont="1" applyBorder="1" applyAlignment="1">
      <alignment horizontal="center"/>
    </xf>
    <xf numFmtId="0" fontId="28" fillId="2" borderId="0" xfId="10" applyFont="1" applyFill="1" applyBorder="1" applyAlignment="1">
      <alignment vertical="center" wrapText="1" shrinkToFit="1"/>
    </xf>
    <xf numFmtId="0" fontId="29" fillId="2" borderId="0" xfId="0" applyFont="1" applyFill="1" applyAlignment="1">
      <alignment vertical="center"/>
    </xf>
    <xf numFmtId="0" fontId="9" fillId="2" borderId="0" xfId="9" applyFont="1" applyFill="1"/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43" fontId="8" fillId="2" borderId="10" xfId="1" applyNumberFormat="1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vertical="center"/>
    </xf>
    <xf numFmtId="0" fontId="29" fillId="2" borderId="10" xfId="0" applyFont="1" applyFill="1" applyBorder="1" applyAlignment="1">
      <alignment horizontal="right" vertical="center"/>
    </xf>
    <xf numFmtId="43" fontId="29" fillId="2" borderId="1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10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3" fontId="8" fillId="2" borderId="0" xfId="0" applyNumberFormat="1" applyFont="1" applyFill="1" applyBorder="1" applyAlignment="1">
      <alignment vertical="center"/>
    </xf>
    <xf numFmtId="0" fontId="30" fillId="0" borderId="0" xfId="0" applyFont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169" fontId="8" fillId="2" borderId="0" xfId="1" applyNumberFormat="1" applyFont="1" applyFill="1" applyBorder="1" applyAlignment="1">
      <alignment horizontal="center" vertical="center" wrapText="1"/>
    </xf>
    <xf numFmtId="170" fontId="8" fillId="2" borderId="0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6" fillId="0" borderId="10" xfId="3" applyFont="1" applyBorder="1" applyAlignment="1">
      <alignment horizontal="right"/>
    </xf>
    <xf numFmtId="0" fontId="5" fillId="0" borderId="10" xfId="3" applyFont="1" applyBorder="1" applyAlignment="1">
      <alignment horizontal="right"/>
    </xf>
    <xf numFmtId="0" fontId="18" fillId="0" borderId="10" xfId="0" applyFont="1" applyBorder="1" applyAlignment="1">
      <alignment horizontal="right" vertical="top"/>
    </xf>
    <xf numFmtId="0" fontId="5" fillId="0" borderId="10" xfId="3" applyFont="1" applyBorder="1" applyAlignment="1">
      <alignment horizontal="right" vertical="top" wrapText="1"/>
    </xf>
    <xf numFmtId="9" fontId="5" fillId="0" borderId="10" xfId="3" applyNumberFormat="1" applyFont="1" applyBorder="1" applyAlignment="1">
      <alignment horizontal="center" vertical="top"/>
    </xf>
    <xf numFmtId="0" fontId="5" fillId="0" borderId="10" xfId="3" applyFont="1" applyBorder="1" applyAlignment="1">
      <alignment horizontal="right" vertical="top"/>
    </xf>
    <xf numFmtId="0" fontId="5" fillId="0" borderId="10" xfId="3" applyFont="1" applyBorder="1" applyAlignment="1">
      <alignment horizontal="center" vertical="top"/>
    </xf>
    <xf numFmtId="9" fontId="5" fillId="0" borderId="10" xfId="6" applyFont="1" applyBorder="1" applyAlignment="1">
      <alignment horizontal="center" vertical="top"/>
    </xf>
    <xf numFmtId="0" fontId="5" fillId="0" borderId="10" xfId="3" applyFont="1" applyBorder="1" applyAlignment="1">
      <alignment horizontal="right" vertical="center"/>
    </xf>
    <xf numFmtId="9" fontId="5" fillId="0" borderId="10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top"/>
    </xf>
    <xf numFmtId="0" fontId="7" fillId="2" borderId="10" xfId="3" applyFont="1" applyFill="1" applyBorder="1" applyAlignment="1">
      <alignment horizontal="right" vertical="top" wrapText="1"/>
    </xf>
    <xf numFmtId="9" fontId="7" fillId="2" borderId="10" xfId="2" applyFont="1" applyFill="1" applyBorder="1" applyAlignment="1">
      <alignment horizontal="center" vertical="top"/>
    </xf>
    <xf numFmtId="0" fontId="7" fillId="2" borderId="10" xfId="3" applyFont="1" applyFill="1" applyBorder="1" applyAlignment="1">
      <alignment horizontal="right" vertical="top"/>
    </xf>
    <xf numFmtId="9" fontId="7" fillId="2" borderId="10" xfId="6" applyFont="1" applyFill="1" applyBorder="1" applyAlignment="1">
      <alignment horizontal="right" vertical="center" wrapText="1"/>
    </xf>
    <xf numFmtId="9" fontId="7" fillId="2" borderId="10" xfId="3" applyNumberFormat="1" applyFont="1" applyFill="1" applyBorder="1" applyAlignment="1">
      <alignment horizontal="center" vertical="top"/>
    </xf>
    <xf numFmtId="0" fontId="7" fillId="2" borderId="10" xfId="7" applyFont="1" applyFill="1" applyBorder="1" applyAlignment="1">
      <alignment horizontal="right"/>
    </xf>
    <xf numFmtId="9" fontId="7" fillId="2" borderId="10" xfId="3" applyNumberFormat="1" applyFont="1" applyFill="1" applyBorder="1" applyAlignment="1">
      <alignment horizontal="center"/>
    </xf>
    <xf numFmtId="0" fontId="28" fillId="2" borderId="0" xfId="10" applyFont="1" applyFill="1" applyBorder="1" applyAlignment="1">
      <alignment horizontal="center" vertical="center" wrapText="1" shrinkToFit="1"/>
    </xf>
    <xf numFmtId="0" fontId="9" fillId="2" borderId="1" xfId="9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6" fillId="0" borderId="1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</cellXfs>
  <cellStyles count="11">
    <cellStyle name="Comma" xfId="1" builtinId="3"/>
    <cellStyle name="Normal" xfId="0" builtinId="0"/>
    <cellStyle name="Normal 10" xfId="3"/>
    <cellStyle name="Normal 14" xfId="8"/>
    <cellStyle name="Normal 3" xfId="9"/>
    <cellStyle name="Normal 3 2" xfId="7"/>
    <cellStyle name="Normal_gare wyalsadfenigagarini 2" xfId="5"/>
    <cellStyle name="Normal_gare wyalsadfenigagarini 2_SMSH2008-IIkv ." xfId="4"/>
    <cellStyle name="Percent" xfId="2" builtinId="5"/>
    <cellStyle name="Percent 2" xfId="6"/>
    <cellStyle name="Обычный_Лист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BreakPreview" zoomScaleSheetLayoutView="100" workbookViewId="0">
      <selection sqref="A1:C1"/>
    </sheetView>
  </sheetViews>
  <sheetFormatPr defaultColWidth="14" defaultRowHeight="15" x14ac:dyDescent="0.25"/>
  <cols>
    <col min="1" max="1" width="3.42578125" style="378" customWidth="1"/>
    <col min="2" max="2" width="61.42578125" style="378" customWidth="1"/>
    <col min="3" max="3" width="21.5703125" style="397" customWidth="1"/>
    <col min="4" max="4" width="20.42578125" style="378" customWidth="1"/>
    <col min="5" max="250" width="9.140625" style="378" customWidth="1"/>
    <col min="251" max="251" width="3.42578125" style="378" customWidth="1"/>
    <col min="252" max="252" width="11.7109375" style="378" customWidth="1"/>
    <col min="253" max="253" width="48" style="378" customWidth="1"/>
    <col min="254" max="254" width="18.7109375" style="378" customWidth="1"/>
    <col min="255" max="255" width="12.42578125" style="378" customWidth="1"/>
    <col min="256" max="256" width="14" style="378"/>
    <col min="257" max="257" width="3.42578125" style="378" customWidth="1"/>
    <col min="258" max="258" width="61.42578125" style="378" customWidth="1"/>
    <col min="259" max="259" width="21.5703125" style="378" customWidth="1"/>
    <col min="260" max="260" width="20.42578125" style="378" customWidth="1"/>
    <col min="261" max="506" width="9.140625" style="378" customWidth="1"/>
    <col min="507" max="507" width="3.42578125" style="378" customWidth="1"/>
    <col min="508" max="508" width="11.7109375" style="378" customWidth="1"/>
    <col min="509" max="509" width="48" style="378" customWidth="1"/>
    <col min="510" max="510" width="18.7109375" style="378" customWidth="1"/>
    <col min="511" max="511" width="12.42578125" style="378" customWidth="1"/>
    <col min="512" max="512" width="14" style="378"/>
    <col min="513" max="513" width="3.42578125" style="378" customWidth="1"/>
    <col min="514" max="514" width="61.42578125" style="378" customWidth="1"/>
    <col min="515" max="515" width="21.5703125" style="378" customWidth="1"/>
    <col min="516" max="516" width="20.42578125" style="378" customWidth="1"/>
    <col min="517" max="762" width="9.140625" style="378" customWidth="1"/>
    <col min="763" max="763" width="3.42578125" style="378" customWidth="1"/>
    <col min="764" max="764" width="11.7109375" style="378" customWidth="1"/>
    <col min="765" max="765" width="48" style="378" customWidth="1"/>
    <col min="766" max="766" width="18.7109375" style="378" customWidth="1"/>
    <col min="767" max="767" width="12.42578125" style="378" customWidth="1"/>
    <col min="768" max="768" width="14" style="378"/>
    <col min="769" max="769" width="3.42578125" style="378" customWidth="1"/>
    <col min="770" max="770" width="61.42578125" style="378" customWidth="1"/>
    <col min="771" max="771" width="21.5703125" style="378" customWidth="1"/>
    <col min="772" max="772" width="20.42578125" style="378" customWidth="1"/>
    <col min="773" max="1018" width="9.140625" style="378" customWidth="1"/>
    <col min="1019" max="1019" width="3.42578125" style="378" customWidth="1"/>
    <col min="1020" max="1020" width="11.7109375" style="378" customWidth="1"/>
    <col min="1021" max="1021" width="48" style="378" customWidth="1"/>
    <col min="1022" max="1022" width="18.7109375" style="378" customWidth="1"/>
    <col min="1023" max="1023" width="12.42578125" style="378" customWidth="1"/>
    <col min="1024" max="1024" width="14" style="378"/>
    <col min="1025" max="1025" width="3.42578125" style="378" customWidth="1"/>
    <col min="1026" max="1026" width="61.42578125" style="378" customWidth="1"/>
    <col min="1027" max="1027" width="21.5703125" style="378" customWidth="1"/>
    <col min="1028" max="1028" width="20.42578125" style="378" customWidth="1"/>
    <col min="1029" max="1274" width="9.140625" style="378" customWidth="1"/>
    <col min="1275" max="1275" width="3.42578125" style="378" customWidth="1"/>
    <col min="1276" max="1276" width="11.7109375" style="378" customWidth="1"/>
    <col min="1277" max="1277" width="48" style="378" customWidth="1"/>
    <col min="1278" max="1278" width="18.7109375" style="378" customWidth="1"/>
    <col min="1279" max="1279" width="12.42578125" style="378" customWidth="1"/>
    <col min="1280" max="1280" width="14" style="378"/>
    <col min="1281" max="1281" width="3.42578125" style="378" customWidth="1"/>
    <col min="1282" max="1282" width="61.42578125" style="378" customWidth="1"/>
    <col min="1283" max="1283" width="21.5703125" style="378" customWidth="1"/>
    <col min="1284" max="1284" width="20.42578125" style="378" customWidth="1"/>
    <col min="1285" max="1530" width="9.140625" style="378" customWidth="1"/>
    <col min="1531" max="1531" width="3.42578125" style="378" customWidth="1"/>
    <col min="1532" max="1532" width="11.7109375" style="378" customWidth="1"/>
    <col min="1533" max="1533" width="48" style="378" customWidth="1"/>
    <col min="1534" max="1534" width="18.7109375" style="378" customWidth="1"/>
    <col min="1535" max="1535" width="12.42578125" style="378" customWidth="1"/>
    <col min="1536" max="1536" width="14" style="378"/>
    <col min="1537" max="1537" width="3.42578125" style="378" customWidth="1"/>
    <col min="1538" max="1538" width="61.42578125" style="378" customWidth="1"/>
    <col min="1539" max="1539" width="21.5703125" style="378" customWidth="1"/>
    <col min="1540" max="1540" width="20.42578125" style="378" customWidth="1"/>
    <col min="1541" max="1786" width="9.140625" style="378" customWidth="1"/>
    <col min="1787" max="1787" width="3.42578125" style="378" customWidth="1"/>
    <col min="1788" max="1788" width="11.7109375" style="378" customWidth="1"/>
    <col min="1789" max="1789" width="48" style="378" customWidth="1"/>
    <col min="1790" max="1790" width="18.7109375" style="378" customWidth="1"/>
    <col min="1791" max="1791" width="12.42578125" style="378" customWidth="1"/>
    <col min="1792" max="1792" width="14" style="378"/>
    <col min="1793" max="1793" width="3.42578125" style="378" customWidth="1"/>
    <col min="1794" max="1794" width="61.42578125" style="378" customWidth="1"/>
    <col min="1795" max="1795" width="21.5703125" style="378" customWidth="1"/>
    <col min="1796" max="1796" width="20.42578125" style="378" customWidth="1"/>
    <col min="1797" max="2042" width="9.140625" style="378" customWidth="1"/>
    <col min="2043" max="2043" width="3.42578125" style="378" customWidth="1"/>
    <col min="2044" max="2044" width="11.7109375" style="378" customWidth="1"/>
    <col min="2045" max="2045" width="48" style="378" customWidth="1"/>
    <col min="2046" max="2046" width="18.7109375" style="378" customWidth="1"/>
    <col min="2047" max="2047" width="12.42578125" style="378" customWidth="1"/>
    <col min="2048" max="2048" width="14" style="378"/>
    <col min="2049" max="2049" width="3.42578125" style="378" customWidth="1"/>
    <col min="2050" max="2050" width="61.42578125" style="378" customWidth="1"/>
    <col min="2051" max="2051" width="21.5703125" style="378" customWidth="1"/>
    <col min="2052" max="2052" width="20.42578125" style="378" customWidth="1"/>
    <col min="2053" max="2298" width="9.140625" style="378" customWidth="1"/>
    <col min="2299" max="2299" width="3.42578125" style="378" customWidth="1"/>
    <col min="2300" max="2300" width="11.7109375" style="378" customWidth="1"/>
    <col min="2301" max="2301" width="48" style="378" customWidth="1"/>
    <col min="2302" max="2302" width="18.7109375" style="378" customWidth="1"/>
    <col min="2303" max="2303" width="12.42578125" style="378" customWidth="1"/>
    <col min="2304" max="2304" width="14" style="378"/>
    <col min="2305" max="2305" width="3.42578125" style="378" customWidth="1"/>
    <col min="2306" max="2306" width="61.42578125" style="378" customWidth="1"/>
    <col min="2307" max="2307" width="21.5703125" style="378" customWidth="1"/>
    <col min="2308" max="2308" width="20.42578125" style="378" customWidth="1"/>
    <col min="2309" max="2554" width="9.140625" style="378" customWidth="1"/>
    <col min="2555" max="2555" width="3.42578125" style="378" customWidth="1"/>
    <col min="2556" max="2556" width="11.7109375" style="378" customWidth="1"/>
    <col min="2557" max="2557" width="48" style="378" customWidth="1"/>
    <col min="2558" max="2558" width="18.7109375" style="378" customWidth="1"/>
    <col min="2559" max="2559" width="12.42578125" style="378" customWidth="1"/>
    <col min="2560" max="2560" width="14" style="378"/>
    <col min="2561" max="2561" width="3.42578125" style="378" customWidth="1"/>
    <col min="2562" max="2562" width="61.42578125" style="378" customWidth="1"/>
    <col min="2563" max="2563" width="21.5703125" style="378" customWidth="1"/>
    <col min="2564" max="2564" width="20.42578125" style="378" customWidth="1"/>
    <col min="2565" max="2810" width="9.140625" style="378" customWidth="1"/>
    <col min="2811" max="2811" width="3.42578125" style="378" customWidth="1"/>
    <col min="2812" max="2812" width="11.7109375" style="378" customWidth="1"/>
    <col min="2813" max="2813" width="48" style="378" customWidth="1"/>
    <col min="2814" max="2814" width="18.7109375" style="378" customWidth="1"/>
    <col min="2815" max="2815" width="12.42578125" style="378" customWidth="1"/>
    <col min="2816" max="2816" width="14" style="378"/>
    <col min="2817" max="2817" width="3.42578125" style="378" customWidth="1"/>
    <col min="2818" max="2818" width="61.42578125" style="378" customWidth="1"/>
    <col min="2819" max="2819" width="21.5703125" style="378" customWidth="1"/>
    <col min="2820" max="2820" width="20.42578125" style="378" customWidth="1"/>
    <col min="2821" max="3066" width="9.140625" style="378" customWidth="1"/>
    <col min="3067" max="3067" width="3.42578125" style="378" customWidth="1"/>
    <col min="3068" max="3068" width="11.7109375" style="378" customWidth="1"/>
    <col min="3069" max="3069" width="48" style="378" customWidth="1"/>
    <col min="3070" max="3070" width="18.7109375" style="378" customWidth="1"/>
    <col min="3071" max="3071" width="12.42578125" style="378" customWidth="1"/>
    <col min="3072" max="3072" width="14" style="378"/>
    <col min="3073" max="3073" width="3.42578125" style="378" customWidth="1"/>
    <col min="3074" max="3074" width="61.42578125" style="378" customWidth="1"/>
    <col min="3075" max="3075" width="21.5703125" style="378" customWidth="1"/>
    <col min="3076" max="3076" width="20.42578125" style="378" customWidth="1"/>
    <col min="3077" max="3322" width="9.140625" style="378" customWidth="1"/>
    <col min="3323" max="3323" width="3.42578125" style="378" customWidth="1"/>
    <col min="3324" max="3324" width="11.7109375" style="378" customWidth="1"/>
    <col min="3325" max="3325" width="48" style="378" customWidth="1"/>
    <col min="3326" max="3326" width="18.7109375" style="378" customWidth="1"/>
    <col min="3327" max="3327" width="12.42578125" style="378" customWidth="1"/>
    <col min="3328" max="3328" width="14" style="378"/>
    <col min="3329" max="3329" width="3.42578125" style="378" customWidth="1"/>
    <col min="3330" max="3330" width="61.42578125" style="378" customWidth="1"/>
    <col min="3331" max="3331" width="21.5703125" style="378" customWidth="1"/>
    <col min="3332" max="3332" width="20.42578125" style="378" customWidth="1"/>
    <col min="3333" max="3578" width="9.140625" style="378" customWidth="1"/>
    <col min="3579" max="3579" width="3.42578125" style="378" customWidth="1"/>
    <col min="3580" max="3580" width="11.7109375" style="378" customWidth="1"/>
    <col min="3581" max="3581" width="48" style="378" customWidth="1"/>
    <col min="3582" max="3582" width="18.7109375" style="378" customWidth="1"/>
    <col min="3583" max="3583" width="12.42578125" style="378" customWidth="1"/>
    <col min="3584" max="3584" width="14" style="378"/>
    <col min="3585" max="3585" width="3.42578125" style="378" customWidth="1"/>
    <col min="3586" max="3586" width="61.42578125" style="378" customWidth="1"/>
    <col min="3587" max="3587" width="21.5703125" style="378" customWidth="1"/>
    <col min="3588" max="3588" width="20.42578125" style="378" customWidth="1"/>
    <col min="3589" max="3834" width="9.140625" style="378" customWidth="1"/>
    <col min="3835" max="3835" width="3.42578125" style="378" customWidth="1"/>
    <col min="3836" max="3836" width="11.7109375" style="378" customWidth="1"/>
    <col min="3837" max="3837" width="48" style="378" customWidth="1"/>
    <col min="3838" max="3838" width="18.7109375" style="378" customWidth="1"/>
    <col min="3839" max="3839" width="12.42578125" style="378" customWidth="1"/>
    <col min="3840" max="3840" width="14" style="378"/>
    <col min="3841" max="3841" width="3.42578125" style="378" customWidth="1"/>
    <col min="3842" max="3842" width="61.42578125" style="378" customWidth="1"/>
    <col min="3843" max="3843" width="21.5703125" style="378" customWidth="1"/>
    <col min="3844" max="3844" width="20.42578125" style="378" customWidth="1"/>
    <col min="3845" max="4090" width="9.140625" style="378" customWidth="1"/>
    <col min="4091" max="4091" width="3.42578125" style="378" customWidth="1"/>
    <col min="4092" max="4092" width="11.7109375" style="378" customWidth="1"/>
    <col min="4093" max="4093" width="48" style="378" customWidth="1"/>
    <col min="4094" max="4094" width="18.7109375" style="378" customWidth="1"/>
    <col min="4095" max="4095" width="12.42578125" style="378" customWidth="1"/>
    <col min="4096" max="4096" width="14" style="378"/>
    <col min="4097" max="4097" width="3.42578125" style="378" customWidth="1"/>
    <col min="4098" max="4098" width="61.42578125" style="378" customWidth="1"/>
    <col min="4099" max="4099" width="21.5703125" style="378" customWidth="1"/>
    <col min="4100" max="4100" width="20.42578125" style="378" customWidth="1"/>
    <col min="4101" max="4346" width="9.140625" style="378" customWidth="1"/>
    <col min="4347" max="4347" width="3.42578125" style="378" customWidth="1"/>
    <col min="4348" max="4348" width="11.7109375" style="378" customWidth="1"/>
    <col min="4349" max="4349" width="48" style="378" customWidth="1"/>
    <col min="4350" max="4350" width="18.7109375" style="378" customWidth="1"/>
    <col min="4351" max="4351" width="12.42578125" style="378" customWidth="1"/>
    <col min="4352" max="4352" width="14" style="378"/>
    <col min="4353" max="4353" width="3.42578125" style="378" customWidth="1"/>
    <col min="4354" max="4354" width="61.42578125" style="378" customWidth="1"/>
    <col min="4355" max="4355" width="21.5703125" style="378" customWidth="1"/>
    <col min="4356" max="4356" width="20.42578125" style="378" customWidth="1"/>
    <col min="4357" max="4602" width="9.140625" style="378" customWidth="1"/>
    <col min="4603" max="4603" width="3.42578125" style="378" customWidth="1"/>
    <col min="4604" max="4604" width="11.7109375" style="378" customWidth="1"/>
    <col min="4605" max="4605" width="48" style="378" customWidth="1"/>
    <col min="4606" max="4606" width="18.7109375" style="378" customWidth="1"/>
    <col min="4607" max="4607" width="12.42578125" style="378" customWidth="1"/>
    <col min="4608" max="4608" width="14" style="378"/>
    <col min="4609" max="4609" width="3.42578125" style="378" customWidth="1"/>
    <col min="4610" max="4610" width="61.42578125" style="378" customWidth="1"/>
    <col min="4611" max="4611" width="21.5703125" style="378" customWidth="1"/>
    <col min="4612" max="4612" width="20.42578125" style="378" customWidth="1"/>
    <col min="4613" max="4858" width="9.140625" style="378" customWidth="1"/>
    <col min="4859" max="4859" width="3.42578125" style="378" customWidth="1"/>
    <col min="4860" max="4860" width="11.7109375" style="378" customWidth="1"/>
    <col min="4861" max="4861" width="48" style="378" customWidth="1"/>
    <col min="4862" max="4862" width="18.7109375" style="378" customWidth="1"/>
    <col min="4863" max="4863" width="12.42578125" style="378" customWidth="1"/>
    <col min="4864" max="4864" width="14" style="378"/>
    <col min="4865" max="4865" width="3.42578125" style="378" customWidth="1"/>
    <col min="4866" max="4866" width="61.42578125" style="378" customWidth="1"/>
    <col min="4867" max="4867" width="21.5703125" style="378" customWidth="1"/>
    <col min="4868" max="4868" width="20.42578125" style="378" customWidth="1"/>
    <col min="4869" max="5114" width="9.140625" style="378" customWidth="1"/>
    <col min="5115" max="5115" width="3.42578125" style="378" customWidth="1"/>
    <col min="5116" max="5116" width="11.7109375" style="378" customWidth="1"/>
    <col min="5117" max="5117" width="48" style="378" customWidth="1"/>
    <col min="5118" max="5118" width="18.7109375" style="378" customWidth="1"/>
    <col min="5119" max="5119" width="12.42578125" style="378" customWidth="1"/>
    <col min="5120" max="5120" width="14" style="378"/>
    <col min="5121" max="5121" width="3.42578125" style="378" customWidth="1"/>
    <col min="5122" max="5122" width="61.42578125" style="378" customWidth="1"/>
    <col min="5123" max="5123" width="21.5703125" style="378" customWidth="1"/>
    <col min="5124" max="5124" width="20.42578125" style="378" customWidth="1"/>
    <col min="5125" max="5370" width="9.140625" style="378" customWidth="1"/>
    <col min="5371" max="5371" width="3.42578125" style="378" customWidth="1"/>
    <col min="5372" max="5372" width="11.7109375" style="378" customWidth="1"/>
    <col min="5373" max="5373" width="48" style="378" customWidth="1"/>
    <col min="5374" max="5374" width="18.7109375" style="378" customWidth="1"/>
    <col min="5375" max="5375" width="12.42578125" style="378" customWidth="1"/>
    <col min="5376" max="5376" width="14" style="378"/>
    <col min="5377" max="5377" width="3.42578125" style="378" customWidth="1"/>
    <col min="5378" max="5378" width="61.42578125" style="378" customWidth="1"/>
    <col min="5379" max="5379" width="21.5703125" style="378" customWidth="1"/>
    <col min="5380" max="5380" width="20.42578125" style="378" customWidth="1"/>
    <col min="5381" max="5626" width="9.140625" style="378" customWidth="1"/>
    <col min="5627" max="5627" width="3.42578125" style="378" customWidth="1"/>
    <col min="5628" max="5628" width="11.7109375" style="378" customWidth="1"/>
    <col min="5629" max="5629" width="48" style="378" customWidth="1"/>
    <col min="5630" max="5630" width="18.7109375" style="378" customWidth="1"/>
    <col min="5631" max="5631" width="12.42578125" style="378" customWidth="1"/>
    <col min="5632" max="5632" width="14" style="378"/>
    <col min="5633" max="5633" width="3.42578125" style="378" customWidth="1"/>
    <col min="5634" max="5634" width="61.42578125" style="378" customWidth="1"/>
    <col min="5635" max="5635" width="21.5703125" style="378" customWidth="1"/>
    <col min="5636" max="5636" width="20.42578125" style="378" customWidth="1"/>
    <col min="5637" max="5882" width="9.140625" style="378" customWidth="1"/>
    <col min="5883" max="5883" width="3.42578125" style="378" customWidth="1"/>
    <col min="5884" max="5884" width="11.7109375" style="378" customWidth="1"/>
    <col min="5885" max="5885" width="48" style="378" customWidth="1"/>
    <col min="5886" max="5886" width="18.7109375" style="378" customWidth="1"/>
    <col min="5887" max="5887" width="12.42578125" style="378" customWidth="1"/>
    <col min="5888" max="5888" width="14" style="378"/>
    <col min="5889" max="5889" width="3.42578125" style="378" customWidth="1"/>
    <col min="5890" max="5890" width="61.42578125" style="378" customWidth="1"/>
    <col min="5891" max="5891" width="21.5703125" style="378" customWidth="1"/>
    <col min="5892" max="5892" width="20.42578125" style="378" customWidth="1"/>
    <col min="5893" max="6138" width="9.140625" style="378" customWidth="1"/>
    <col min="6139" max="6139" width="3.42578125" style="378" customWidth="1"/>
    <col min="6140" max="6140" width="11.7109375" style="378" customWidth="1"/>
    <col min="6141" max="6141" width="48" style="378" customWidth="1"/>
    <col min="6142" max="6142" width="18.7109375" style="378" customWidth="1"/>
    <col min="6143" max="6143" width="12.42578125" style="378" customWidth="1"/>
    <col min="6144" max="6144" width="14" style="378"/>
    <col min="6145" max="6145" width="3.42578125" style="378" customWidth="1"/>
    <col min="6146" max="6146" width="61.42578125" style="378" customWidth="1"/>
    <col min="6147" max="6147" width="21.5703125" style="378" customWidth="1"/>
    <col min="6148" max="6148" width="20.42578125" style="378" customWidth="1"/>
    <col min="6149" max="6394" width="9.140625" style="378" customWidth="1"/>
    <col min="6395" max="6395" width="3.42578125" style="378" customWidth="1"/>
    <col min="6396" max="6396" width="11.7109375" style="378" customWidth="1"/>
    <col min="6397" max="6397" width="48" style="378" customWidth="1"/>
    <col min="6398" max="6398" width="18.7109375" style="378" customWidth="1"/>
    <col min="6399" max="6399" width="12.42578125" style="378" customWidth="1"/>
    <col min="6400" max="6400" width="14" style="378"/>
    <col min="6401" max="6401" width="3.42578125" style="378" customWidth="1"/>
    <col min="6402" max="6402" width="61.42578125" style="378" customWidth="1"/>
    <col min="6403" max="6403" width="21.5703125" style="378" customWidth="1"/>
    <col min="6404" max="6404" width="20.42578125" style="378" customWidth="1"/>
    <col min="6405" max="6650" width="9.140625" style="378" customWidth="1"/>
    <col min="6651" max="6651" width="3.42578125" style="378" customWidth="1"/>
    <col min="6652" max="6652" width="11.7109375" style="378" customWidth="1"/>
    <col min="6653" max="6653" width="48" style="378" customWidth="1"/>
    <col min="6654" max="6654" width="18.7109375" style="378" customWidth="1"/>
    <col min="6655" max="6655" width="12.42578125" style="378" customWidth="1"/>
    <col min="6656" max="6656" width="14" style="378"/>
    <col min="6657" max="6657" width="3.42578125" style="378" customWidth="1"/>
    <col min="6658" max="6658" width="61.42578125" style="378" customWidth="1"/>
    <col min="6659" max="6659" width="21.5703125" style="378" customWidth="1"/>
    <col min="6660" max="6660" width="20.42578125" style="378" customWidth="1"/>
    <col min="6661" max="6906" width="9.140625" style="378" customWidth="1"/>
    <col min="6907" max="6907" width="3.42578125" style="378" customWidth="1"/>
    <col min="6908" max="6908" width="11.7109375" style="378" customWidth="1"/>
    <col min="6909" max="6909" width="48" style="378" customWidth="1"/>
    <col min="6910" max="6910" width="18.7109375" style="378" customWidth="1"/>
    <col min="6911" max="6911" width="12.42578125" style="378" customWidth="1"/>
    <col min="6912" max="6912" width="14" style="378"/>
    <col min="6913" max="6913" width="3.42578125" style="378" customWidth="1"/>
    <col min="6914" max="6914" width="61.42578125" style="378" customWidth="1"/>
    <col min="6915" max="6915" width="21.5703125" style="378" customWidth="1"/>
    <col min="6916" max="6916" width="20.42578125" style="378" customWidth="1"/>
    <col min="6917" max="7162" width="9.140625" style="378" customWidth="1"/>
    <col min="7163" max="7163" width="3.42578125" style="378" customWidth="1"/>
    <col min="7164" max="7164" width="11.7109375" style="378" customWidth="1"/>
    <col min="7165" max="7165" width="48" style="378" customWidth="1"/>
    <col min="7166" max="7166" width="18.7109375" style="378" customWidth="1"/>
    <col min="7167" max="7167" width="12.42578125" style="378" customWidth="1"/>
    <col min="7168" max="7168" width="14" style="378"/>
    <col min="7169" max="7169" width="3.42578125" style="378" customWidth="1"/>
    <col min="7170" max="7170" width="61.42578125" style="378" customWidth="1"/>
    <col min="7171" max="7171" width="21.5703125" style="378" customWidth="1"/>
    <col min="7172" max="7172" width="20.42578125" style="378" customWidth="1"/>
    <col min="7173" max="7418" width="9.140625" style="378" customWidth="1"/>
    <col min="7419" max="7419" width="3.42578125" style="378" customWidth="1"/>
    <col min="7420" max="7420" width="11.7109375" style="378" customWidth="1"/>
    <col min="7421" max="7421" width="48" style="378" customWidth="1"/>
    <col min="7422" max="7422" width="18.7109375" style="378" customWidth="1"/>
    <col min="7423" max="7423" width="12.42578125" style="378" customWidth="1"/>
    <col min="7424" max="7424" width="14" style="378"/>
    <col min="7425" max="7425" width="3.42578125" style="378" customWidth="1"/>
    <col min="7426" max="7426" width="61.42578125" style="378" customWidth="1"/>
    <col min="7427" max="7427" width="21.5703125" style="378" customWidth="1"/>
    <col min="7428" max="7428" width="20.42578125" style="378" customWidth="1"/>
    <col min="7429" max="7674" width="9.140625" style="378" customWidth="1"/>
    <col min="7675" max="7675" width="3.42578125" style="378" customWidth="1"/>
    <col min="7676" max="7676" width="11.7109375" style="378" customWidth="1"/>
    <col min="7677" max="7677" width="48" style="378" customWidth="1"/>
    <col min="7678" max="7678" width="18.7109375" style="378" customWidth="1"/>
    <col min="7679" max="7679" width="12.42578125" style="378" customWidth="1"/>
    <col min="7680" max="7680" width="14" style="378"/>
    <col min="7681" max="7681" width="3.42578125" style="378" customWidth="1"/>
    <col min="7682" max="7682" width="61.42578125" style="378" customWidth="1"/>
    <col min="7683" max="7683" width="21.5703125" style="378" customWidth="1"/>
    <col min="7684" max="7684" width="20.42578125" style="378" customWidth="1"/>
    <col min="7685" max="7930" width="9.140625" style="378" customWidth="1"/>
    <col min="7931" max="7931" width="3.42578125" style="378" customWidth="1"/>
    <col min="7932" max="7932" width="11.7109375" style="378" customWidth="1"/>
    <col min="7933" max="7933" width="48" style="378" customWidth="1"/>
    <col min="7934" max="7934" width="18.7109375" style="378" customWidth="1"/>
    <col min="7935" max="7935" width="12.42578125" style="378" customWidth="1"/>
    <col min="7936" max="7936" width="14" style="378"/>
    <col min="7937" max="7937" width="3.42578125" style="378" customWidth="1"/>
    <col min="7938" max="7938" width="61.42578125" style="378" customWidth="1"/>
    <col min="7939" max="7939" width="21.5703125" style="378" customWidth="1"/>
    <col min="7940" max="7940" width="20.42578125" style="378" customWidth="1"/>
    <col min="7941" max="8186" width="9.140625" style="378" customWidth="1"/>
    <col min="8187" max="8187" width="3.42578125" style="378" customWidth="1"/>
    <col min="8188" max="8188" width="11.7109375" style="378" customWidth="1"/>
    <col min="8189" max="8189" width="48" style="378" customWidth="1"/>
    <col min="8190" max="8190" width="18.7109375" style="378" customWidth="1"/>
    <col min="8191" max="8191" width="12.42578125" style="378" customWidth="1"/>
    <col min="8192" max="8192" width="14" style="378"/>
    <col min="8193" max="8193" width="3.42578125" style="378" customWidth="1"/>
    <col min="8194" max="8194" width="61.42578125" style="378" customWidth="1"/>
    <col min="8195" max="8195" width="21.5703125" style="378" customWidth="1"/>
    <col min="8196" max="8196" width="20.42578125" style="378" customWidth="1"/>
    <col min="8197" max="8442" width="9.140625" style="378" customWidth="1"/>
    <col min="8443" max="8443" width="3.42578125" style="378" customWidth="1"/>
    <col min="8444" max="8444" width="11.7109375" style="378" customWidth="1"/>
    <col min="8445" max="8445" width="48" style="378" customWidth="1"/>
    <col min="8446" max="8446" width="18.7109375" style="378" customWidth="1"/>
    <col min="8447" max="8447" width="12.42578125" style="378" customWidth="1"/>
    <col min="8448" max="8448" width="14" style="378"/>
    <col min="8449" max="8449" width="3.42578125" style="378" customWidth="1"/>
    <col min="8450" max="8450" width="61.42578125" style="378" customWidth="1"/>
    <col min="8451" max="8451" width="21.5703125" style="378" customWidth="1"/>
    <col min="8452" max="8452" width="20.42578125" style="378" customWidth="1"/>
    <col min="8453" max="8698" width="9.140625" style="378" customWidth="1"/>
    <col min="8699" max="8699" width="3.42578125" style="378" customWidth="1"/>
    <col min="8700" max="8700" width="11.7109375" style="378" customWidth="1"/>
    <col min="8701" max="8701" width="48" style="378" customWidth="1"/>
    <col min="8702" max="8702" width="18.7109375" style="378" customWidth="1"/>
    <col min="8703" max="8703" width="12.42578125" style="378" customWidth="1"/>
    <col min="8704" max="8704" width="14" style="378"/>
    <col min="8705" max="8705" width="3.42578125" style="378" customWidth="1"/>
    <col min="8706" max="8706" width="61.42578125" style="378" customWidth="1"/>
    <col min="8707" max="8707" width="21.5703125" style="378" customWidth="1"/>
    <col min="8708" max="8708" width="20.42578125" style="378" customWidth="1"/>
    <col min="8709" max="8954" width="9.140625" style="378" customWidth="1"/>
    <col min="8955" max="8955" width="3.42578125" style="378" customWidth="1"/>
    <col min="8956" max="8956" width="11.7109375" style="378" customWidth="1"/>
    <col min="8957" max="8957" width="48" style="378" customWidth="1"/>
    <col min="8958" max="8958" width="18.7109375" style="378" customWidth="1"/>
    <col min="8959" max="8959" width="12.42578125" style="378" customWidth="1"/>
    <col min="8960" max="8960" width="14" style="378"/>
    <col min="8961" max="8961" width="3.42578125" style="378" customWidth="1"/>
    <col min="8962" max="8962" width="61.42578125" style="378" customWidth="1"/>
    <col min="8963" max="8963" width="21.5703125" style="378" customWidth="1"/>
    <col min="8964" max="8964" width="20.42578125" style="378" customWidth="1"/>
    <col min="8965" max="9210" width="9.140625" style="378" customWidth="1"/>
    <col min="9211" max="9211" width="3.42578125" style="378" customWidth="1"/>
    <col min="9212" max="9212" width="11.7109375" style="378" customWidth="1"/>
    <col min="9213" max="9213" width="48" style="378" customWidth="1"/>
    <col min="9214" max="9214" width="18.7109375" style="378" customWidth="1"/>
    <col min="9215" max="9215" width="12.42578125" style="378" customWidth="1"/>
    <col min="9216" max="9216" width="14" style="378"/>
    <col min="9217" max="9217" width="3.42578125" style="378" customWidth="1"/>
    <col min="9218" max="9218" width="61.42578125" style="378" customWidth="1"/>
    <col min="9219" max="9219" width="21.5703125" style="378" customWidth="1"/>
    <col min="9220" max="9220" width="20.42578125" style="378" customWidth="1"/>
    <col min="9221" max="9466" width="9.140625" style="378" customWidth="1"/>
    <col min="9467" max="9467" width="3.42578125" style="378" customWidth="1"/>
    <col min="9468" max="9468" width="11.7109375" style="378" customWidth="1"/>
    <col min="9469" max="9469" width="48" style="378" customWidth="1"/>
    <col min="9470" max="9470" width="18.7109375" style="378" customWidth="1"/>
    <col min="9471" max="9471" width="12.42578125" style="378" customWidth="1"/>
    <col min="9472" max="9472" width="14" style="378"/>
    <col min="9473" max="9473" width="3.42578125" style="378" customWidth="1"/>
    <col min="9474" max="9474" width="61.42578125" style="378" customWidth="1"/>
    <col min="9475" max="9475" width="21.5703125" style="378" customWidth="1"/>
    <col min="9476" max="9476" width="20.42578125" style="378" customWidth="1"/>
    <col min="9477" max="9722" width="9.140625" style="378" customWidth="1"/>
    <col min="9723" max="9723" width="3.42578125" style="378" customWidth="1"/>
    <col min="9724" max="9724" width="11.7109375" style="378" customWidth="1"/>
    <col min="9725" max="9725" width="48" style="378" customWidth="1"/>
    <col min="9726" max="9726" width="18.7109375" style="378" customWidth="1"/>
    <col min="9727" max="9727" width="12.42578125" style="378" customWidth="1"/>
    <col min="9728" max="9728" width="14" style="378"/>
    <col min="9729" max="9729" width="3.42578125" style="378" customWidth="1"/>
    <col min="9730" max="9730" width="61.42578125" style="378" customWidth="1"/>
    <col min="9731" max="9731" width="21.5703125" style="378" customWidth="1"/>
    <col min="9732" max="9732" width="20.42578125" style="378" customWidth="1"/>
    <col min="9733" max="9978" width="9.140625" style="378" customWidth="1"/>
    <col min="9979" max="9979" width="3.42578125" style="378" customWidth="1"/>
    <col min="9980" max="9980" width="11.7109375" style="378" customWidth="1"/>
    <col min="9981" max="9981" width="48" style="378" customWidth="1"/>
    <col min="9982" max="9982" width="18.7109375" style="378" customWidth="1"/>
    <col min="9983" max="9983" width="12.42578125" style="378" customWidth="1"/>
    <col min="9984" max="9984" width="14" style="378"/>
    <col min="9985" max="9985" width="3.42578125" style="378" customWidth="1"/>
    <col min="9986" max="9986" width="61.42578125" style="378" customWidth="1"/>
    <col min="9987" max="9987" width="21.5703125" style="378" customWidth="1"/>
    <col min="9988" max="9988" width="20.42578125" style="378" customWidth="1"/>
    <col min="9989" max="10234" width="9.140625" style="378" customWidth="1"/>
    <col min="10235" max="10235" width="3.42578125" style="378" customWidth="1"/>
    <col min="10236" max="10236" width="11.7109375" style="378" customWidth="1"/>
    <col min="10237" max="10237" width="48" style="378" customWidth="1"/>
    <col min="10238" max="10238" width="18.7109375" style="378" customWidth="1"/>
    <col min="10239" max="10239" width="12.42578125" style="378" customWidth="1"/>
    <col min="10240" max="10240" width="14" style="378"/>
    <col min="10241" max="10241" width="3.42578125" style="378" customWidth="1"/>
    <col min="10242" max="10242" width="61.42578125" style="378" customWidth="1"/>
    <col min="10243" max="10243" width="21.5703125" style="378" customWidth="1"/>
    <col min="10244" max="10244" width="20.42578125" style="378" customWidth="1"/>
    <col min="10245" max="10490" width="9.140625" style="378" customWidth="1"/>
    <col min="10491" max="10491" width="3.42578125" style="378" customWidth="1"/>
    <col min="10492" max="10492" width="11.7109375" style="378" customWidth="1"/>
    <col min="10493" max="10493" width="48" style="378" customWidth="1"/>
    <col min="10494" max="10494" width="18.7109375" style="378" customWidth="1"/>
    <col min="10495" max="10495" width="12.42578125" style="378" customWidth="1"/>
    <col min="10496" max="10496" width="14" style="378"/>
    <col min="10497" max="10497" width="3.42578125" style="378" customWidth="1"/>
    <col min="10498" max="10498" width="61.42578125" style="378" customWidth="1"/>
    <col min="10499" max="10499" width="21.5703125" style="378" customWidth="1"/>
    <col min="10500" max="10500" width="20.42578125" style="378" customWidth="1"/>
    <col min="10501" max="10746" width="9.140625" style="378" customWidth="1"/>
    <col min="10747" max="10747" width="3.42578125" style="378" customWidth="1"/>
    <col min="10748" max="10748" width="11.7109375" style="378" customWidth="1"/>
    <col min="10749" max="10749" width="48" style="378" customWidth="1"/>
    <col min="10750" max="10750" width="18.7109375" style="378" customWidth="1"/>
    <col min="10751" max="10751" width="12.42578125" style="378" customWidth="1"/>
    <col min="10752" max="10752" width="14" style="378"/>
    <col min="10753" max="10753" width="3.42578125" style="378" customWidth="1"/>
    <col min="10754" max="10754" width="61.42578125" style="378" customWidth="1"/>
    <col min="10755" max="10755" width="21.5703125" style="378" customWidth="1"/>
    <col min="10756" max="10756" width="20.42578125" style="378" customWidth="1"/>
    <col min="10757" max="11002" width="9.140625" style="378" customWidth="1"/>
    <col min="11003" max="11003" width="3.42578125" style="378" customWidth="1"/>
    <col min="11004" max="11004" width="11.7109375" style="378" customWidth="1"/>
    <col min="11005" max="11005" width="48" style="378" customWidth="1"/>
    <col min="11006" max="11006" width="18.7109375" style="378" customWidth="1"/>
    <col min="11007" max="11007" width="12.42578125" style="378" customWidth="1"/>
    <col min="11008" max="11008" width="14" style="378"/>
    <col min="11009" max="11009" width="3.42578125" style="378" customWidth="1"/>
    <col min="11010" max="11010" width="61.42578125" style="378" customWidth="1"/>
    <col min="11011" max="11011" width="21.5703125" style="378" customWidth="1"/>
    <col min="11012" max="11012" width="20.42578125" style="378" customWidth="1"/>
    <col min="11013" max="11258" width="9.140625" style="378" customWidth="1"/>
    <col min="11259" max="11259" width="3.42578125" style="378" customWidth="1"/>
    <col min="11260" max="11260" width="11.7109375" style="378" customWidth="1"/>
    <col min="11261" max="11261" width="48" style="378" customWidth="1"/>
    <col min="11262" max="11262" width="18.7109375" style="378" customWidth="1"/>
    <col min="11263" max="11263" width="12.42578125" style="378" customWidth="1"/>
    <col min="11264" max="11264" width="14" style="378"/>
    <col min="11265" max="11265" width="3.42578125" style="378" customWidth="1"/>
    <col min="11266" max="11266" width="61.42578125" style="378" customWidth="1"/>
    <col min="11267" max="11267" width="21.5703125" style="378" customWidth="1"/>
    <col min="11268" max="11268" width="20.42578125" style="378" customWidth="1"/>
    <col min="11269" max="11514" width="9.140625" style="378" customWidth="1"/>
    <col min="11515" max="11515" width="3.42578125" style="378" customWidth="1"/>
    <col min="11516" max="11516" width="11.7109375" style="378" customWidth="1"/>
    <col min="11517" max="11517" width="48" style="378" customWidth="1"/>
    <col min="11518" max="11518" width="18.7109375" style="378" customWidth="1"/>
    <col min="11519" max="11519" width="12.42578125" style="378" customWidth="1"/>
    <col min="11520" max="11520" width="14" style="378"/>
    <col min="11521" max="11521" width="3.42578125" style="378" customWidth="1"/>
    <col min="11522" max="11522" width="61.42578125" style="378" customWidth="1"/>
    <col min="11523" max="11523" width="21.5703125" style="378" customWidth="1"/>
    <col min="11524" max="11524" width="20.42578125" style="378" customWidth="1"/>
    <col min="11525" max="11770" width="9.140625" style="378" customWidth="1"/>
    <col min="11771" max="11771" width="3.42578125" style="378" customWidth="1"/>
    <col min="11772" max="11772" width="11.7109375" style="378" customWidth="1"/>
    <col min="11773" max="11773" width="48" style="378" customWidth="1"/>
    <col min="11774" max="11774" width="18.7109375" style="378" customWidth="1"/>
    <col min="11775" max="11775" width="12.42578125" style="378" customWidth="1"/>
    <col min="11776" max="11776" width="14" style="378"/>
    <col min="11777" max="11777" width="3.42578125" style="378" customWidth="1"/>
    <col min="11778" max="11778" width="61.42578125" style="378" customWidth="1"/>
    <col min="11779" max="11779" width="21.5703125" style="378" customWidth="1"/>
    <col min="11780" max="11780" width="20.42578125" style="378" customWidth="1"/>
    <col min="11781" max="12026" width="9.140625" style="378" customWidth="1"/>
    <col min="12027" max="12027" width="3.42578125" style="378" customWidth="1"/>
    <col min="12028" max="12028" width="11.7109375" style="378" customWidth="1"/>
    <col min="12029" max="12029" width="48" style="378" customWidth="1"/>
    <col min="12030" max="12030" width="18.7109375" style="378" customWidth="1"/>
    <col min="12031" max="12031" width="12.42578125" style="378" customWidth="1"/>
    <col min="12032" max="12032" width="14" style="378"/>
    <col min="12033" max="12033" width="3.42578125" style="378" customWidth="1"/>
    <col min="12034" max="12034" width="61.42578125" style="378" customWidth="1"/>
    <col min="12035" max="12035" width="21.5703125" style="378" customWidth="1"/>
    <col min="12036" max="12036" width="20.42578125" style="378" customWidth="1"/>
    <col min="12037" max="12282" width="9.140625" style="378" customWidth="1"/>
    <col min="12283" max="12283" width="3.42578125" style="378" customWidth="1"/>
    <col min="12284" max="12284" width="11.7109375" style="378" customWidth="1"/>
    <col min="12285" max="12285" width="48" style="378" customWidth="1"/>
    <col min="12286" max="12286" width="18.7109375" style="378" customWidth="1"/>
    <col min="12287" max="12287" width="12.42578125" style="378" customWidth="1"/>
    <col min="12288" max="12288" width="14" style="378"/>
    <col min="12289" max="12289" width="3.42578125" style="378" customWidth="1"/>
    <col min="12290" max="12290" width="61.42578125" style="378" customWidth="1"/>
    <col min="12291" max="12291" width="21.5703125" style="378" customWidth="1"/>
    <col min="12292" max="12292" width="20.42578125" style="378" customWidth="1"/>
    <col min="12293" max="12538" width="9.140625" style="378" customWidth="1"/>
    <col min="12539" max="12539" width="3.42578125" style="378" customWidth="1"/>
    <col min="12540" max="12540" width="11.7109375" style="378" customWidth="1"/>
    <col min="12541" max="12541" width="48" style="378" customWidth="1"/>
    <col min="12542" max="12542" width="18.7109375" style="378" customWidth="1"/>
    <col min="12543" max="12543" width="12.42578125" style="378" customWidth="1"/>
    <col min="12544" max="12544" width="14" style="378"/>
    <col min="12545" max="12545" width="3.42578125" style="378" customWidth="1"/>
    <col min="12546" max="12546" width="61.42578125" style="378" customWidth="1"/>
    <col min="12547" max="12547" width="21.5703125" style="378" customWidth="1"/>
    <col min="12548" max="12548" width="20.42578125" style="378" customWidth="1"/>
    <col min="12549" max="12794" width="9.140625" style="378" customWidth="1"/>
    <col min="12795" max="12795" width="3.42578125" style="378" customWidth="1"/>
    <col min="12796" max="12796" width="11.7109375" style="378" customWidth="1"/>
    <col min="12797" max="12797" width="48" style="378" customWidth="1"/>
    <col min="12798" max="12798" width="18.7109375" style="378" customWidth="1"/>
    <col min="12799" max="12799" width="12.42578125" style="378" customWidth="1"/>
    <col min="12800" max="12800" width="14" style="378"/>
    <col min="12801" max="12801" width="3.42578125" style="378" customWidth="1"/>
    <col min="12802" max="12802" width="61.42578125" style="378" customWidth="1"/>
    <col min="12803" max="12803" width="21.5703125" style="378" customWidth="1"/>
    <col min="12804" max="12804" width="20.42578125" style="378" customWidth="1"/>
    <col min="12805" max="13050" width="9.140625" style="378" customWidth="1"/>
    <col min="13051" max="13051" width="3.42578125" style="378" customWidth="1"/>
    <col min="13052" max="13052" width="11.7109375" style="378" customWidth="1"/>
    <col min="13053" max="13053" width="48" style="378" customWidth="1"/>
    <col min="13054" max="13054" width="18.7109375" style="378" customWidth="1"/>
    <col min="13055" max="13055" width="12.42578125" style="378" customWidth="1"/>
    <col min="13056" max="13056" width="14" style="378"/>
    <col min="13057" max="13057" width="3.42578125" style="378" customWidth="1"/>
    <col min="13058" max="13058" width="61.42578125" style="378" customWidth="1"/>
    <col min="13059" max="13059" width="21.5703125" style="378" customWidth="1"/>
    <col min="13060" max="13060" width="20.42578125" style="378" customWidth="1"/>
    <col min="13061" max="13306" width="9.140625" style="378" customWidth="1"/>
    <col min="13307" max="13307" width="3.42578125" style="378" customWidth="1"/>
    <col min="13308" max="13308" width="11.7109375" style="378" customWidth="1"/>
    <col min="13309" max="13309" width="48" style="378" customWidth="1"/>
    <col min="13310" max="13310" width="18.7109375" style="378" customWidth="1"/>
    <col min="13311" max="13311" width="12.42578125" style="378" customWidth="1"/>
    <col min="13312" max="13312" width="14" style="378"/>
    <col min="13313" max="13313" width="3.42578125" style="378" customWidth="1"/>
    <col min="13314" max="13314" width="61.42578125" style="378" customWidth="1"/>
    <col min="13315" max="13315" width="21.5703125" style="378" customWidth="1"/>
    <col min="13316" max="13316" width="20.42578125" style="378" customWidth="1"/>
    <col min="13317" max="13562" width="9.140625" style="378" customWidth="1"/>
    <col min="13563" max="13563" width="3.42578125" style="378" customWidth="1"/>
    <col min="13564" max="13564" width="11.7109375" style="378" customWidth="1"/>
    <col min="13565" max="13565" width="48" style="378" customWidth="1"/>
    <col min="13566" max="13566" width="18.7109375" style="378" customWidth="1"/>
    <col min="13567" max="13567" width="12.42578125" style="378" customWidth="1"/>
    <col min="13568" max="13568" width="14" style="378"/>
    <col min="13569" max="13569" width="3.42578125" style="378" customWidth="1"/>
    <col min="13570" max="13570" width="61.42578125" style="378" customWidth="1"/>
    <col min="13571" max="13571" width="21.5703125" style="378" customWidth="1"/>
    <col min="13572" max="13572" width="20.42578125" style="378" customWidth="1"/>
    <col min="13573" max="13818" width="9.140625" style="378" customWidth="1"/>
    <col min="13819" max="13819" width="3.42578125" style="378" customWidth="1"/>
    <col min="13820" max="13820" width="11.7109375" style="378" customWidth="1"/>
    <col min="13821" max="13821" width="48" style="378" customWidth="1"/>
    <col min="13822" max="13822" width="18.7109375" style="378" customWidth="1"/>
    <col min="13823" max="13823" width="12.42578125" style="378" customWidth="1"/>
    <col min="13824" max="13824" width="14" style="378"/>
    <col min="13825" max="13825" width="3.42578125" style="378" customWidth="1"/>
    <col min="13826" max="13826" width="61.42578125" style="378" customWidth="1"/>
    <col min="13827" max="13827" width="21.5703125" style="378" customWidth="1"/>
    <col min="13828" max="13828" width="20.42578125" style="378" customWidth="1"/>
    <col min="13829" max="14074" width="9.140625" style="378" customWidth="1"/>
    <col min="14075" max="14075" width="3.42578125" style="378" customWidth="1"/>
    <col min="14076" max="14076" width="11.7109375" style="378" customWidth="1"/>
    <col min="14077" max="14077" width="48" style="378" customWidth="1"/>
    <col min="14078" max="14078" width="18.7109375" style="378" customWidth="1"/>
    <col min="14079" max="14079" width="12.42578125" style="378" customWidth="1"/>
    <col min="14080" max="14080" width="14" style="378"/>
    <col min="14081" max="14081" width="3.42578125" style="378" customWidth="1"/>
    <col min="14082" max="14082" width="61.42578125" style="378" customWidth="1"/>
    <col min="14083" max="14083" width="21.5703125" style="378" customWidth="1"/>
    <col min="14084" max="14084" width="20.42578125" style="378" customWidth="1"/>
    <col min="14085" max="14330" width="9.140625" style="378" customWidth="1"/>
    <col min="14331" max="14331" width="3.42578125" style="378" customWidth="1"/>
    <col min="14332" max="14332" width="11.7109375" style="378" customWidth="1"/>
    <col min="14333" max="14333" width="48" style="378" customWidth="1"/>
    <col min="14334" max="14334" width="18.7109375" style="378" customWidth="1"/>
    <col min="14335" max="14335" width="12.42578125" style="378" customWidth="1"/>
    <col min="14336" max="14336" width="14" style="378"/>
    <col min="14337" max="14337" width="3.42578125" style="378" customWidth="1"/>
    <col min="14338" max="14338" width="61.42578125" style="378" customWidth="1"/>
    <col min="14339" max="14339" width="21.5703125" style="378" customWidth="1"/>
    <col min="14340" max="14340" width="20.42578125" style="378" customWidth="1"/>
    <col min="14341" max="14586" width="9.140625" style="378" customWidth="1"/>
    <col min="14587" max="14587" width="3.42578125" style="378" customWidth="1"/>
    <col min="14588" max="14588" width="11.7109375" style="378" customWidth="1"/>
    <col min="14589" max="14589" width="48" style="378" customWidth="1"/>
    <col min="14590" max="14590" width="18.7109375" style="378" customWidth="1"/>
    <col min="14591" max="14591" width="12.42578125" style="378" customWidth="1"/>
    <col min="14592" max="14592" width="14" style="378"/>
    <col min="14593" max="14593" width="3.42578125" style="378" customWidth="1"/>
    <col min="14594" max="14594" width="61.42578125" style="378" customWidth="1"/>
    <col min="14595" max="14595" width="21.5703125" style="378" customWidth="1"/>
    <col min="14596" max="14596" width="20.42578125" style="378" customWidth="1"/>
    <col min="14597" max="14842" width="9.140625" style="378" customWidth="1"/>
    <col min="14843" max="14843" width="3.42578125" style="378" customWidth="1"/>
    <col min="14844" max="14844" width="11.7109375" style="378" customWidth="1"/>
    <col min="14845" max="14845" width="48" style="378" customWidth="1"/>
    <col min="14846" max="14846" width="18.7109375" style="378" customWidth="1"/>
    <col min="14847" max="14847" width="12.42578125" style="378" customWidth="1"/>
    <col min="14848" max="14848" width="14" style="378"/>
    <col min="14849" max="14849" width="3.42578125" style="378" customWidth="1"/>
    <col min="14850" max="14850" width="61.42578125" style="378" customWidth="1"/>
    <col min="14851" max="14851" width="21.5703125" style="378" customWidth="1"/>
    <col min="14852" max="14852" width="20.42578125" style="378" customWidth="1"/>
    <col min="14853" max="15098" width="9.140625" style="378" customWidth="1"/>
    <col min="15099" max="15099" width="3.42578125" style="378" customWidth="1"/>
    <col min="15100" max="15100" width="11.7109375" style="378" customWidth="1"/>
    <col min="15101" max="15101" width="48" style="378" customWidth="1"/>
    <col min="15102" max="15102" width="18.7109375" style="378" customWidth="1"/>
    <col min="15103" max="15103" width="12.42578125" style="378" customWidth="1"/>
    <col min="15104" max="15104" width="14" style="378"/>
    <col min="15105" max="15105" width="3.42578125" style="378" customWidth="1"/>
    <col min="15106" max="15106" width="61.42578125" style="378" customWidth="1"/>
    <col min="15107" max="15107" width="21.5703125" style="378" customWidth="1"/>
    <col min="15108" max="15108" width="20.42578125" style="378" customWidth="1"/>
    <col min="15109" max="15354" width="9.140625" style="378" customWidth="1"/>
    <col min="15355" max="15355" width="3.42578125" style="378" customWidth="1"/>
    <col min="15356" max="15356" width="11.7109375" style="378" customWidth="1"/>
    <col min="15357" max="15357" width="48" style="378" customWidth="1"/>
    <col min="15358" max="15358" width="18.7109375" style="378" customWidth="1"/>
    <col min="15359" max="15359" width="12.42578125" style="378" customWidth="1"/>
    <col min="15360" max="15360" width="14" style="378"/>
    <col min="15361" max="15361" width="3.42578125" style="378" customWidth="1"/>
    <col min="15362" max="15362" width="61.42578125" style="378" customWidth="1"/>
    <col min="15363" max="15363" width="21.5703125" style="378" customWidth="1"/>
    <col min="15364" max="15364" width="20.42578125" style="378" customWidth="1"/>
    <col min="15365" max="15610" width="9.140625" style="378" customWidth="1"/>
    <col min="15611" max="15611" width="3.42578125" style="378" customWidth="1"/>
    <col min="15612" max="15612" width="11.7109375" style="378" customWidth="1"/>
    <col min="15613" max="15613" width="48" style="378" customWidth="1"/>
    <col min="15614" max="15614" width="18.7109375" style="378" customWidth="1"/>
    <col min="15615" max="15615" width="12.42578125" style="378" customWidth="1"/>
    <col min="15616" max="15616" width="14" style="378"/>
    <col min="15617" max="15617" width="3.42578125" style="378" customWidth="1"/>
    <col min="15618" max="15618" width="61.42578125" style="378" customWidth="1"/>
    <col min="15619" max="15619" width="21.5703125" style="378" customWidth="1"/>
    <col min="15620" max="15620" width="20.42578125" style="378" customWidth="1"/>
    <col min="15621" max="15866" width="9.140625" style="378" customWidth="1"/>
    <col min="15867" max="15867" width="3.42578125" style="378" customWidth="1"/>
    <col min="15868" max="15868" width="11.7109375" style="378" customWidth="1"/>
    <col min="15869" max="15869" width="48" style="378" customWidth="1"/>
    <col min="15870" max="15870" width="18.7109375" style="378" customWidth="1"/>
    <col min="15871" max="15871" width="12.42578125" style="378" customWidth="1"/>
    <col min="15872" max="15872" width="14" style="378"/>
    <col min="15873" max="15873" width="3.42578125" style="378" customWidth="1"/>
    <col min="15874" max="15874" width="61.42578125" style="378" customWidth="1"/>
    <col min="15875" max="15875" width="21.5703125" style="378" customWidth="1"/>
    <col min="15876" max="15876" width="20.42578125" style="378" customWidth="1"/>
    <col min="15877" max="16122" width="9.140625" style="378" customWidth="1"/>
    <col min="16123" max="16123" width="3.42578125" style="378" customWidth="1"/>
    <col min="16124" max="16124" width="11.7109375" style="378" customWidth="1"/>
    <col min="16125" max="16125" width="48" style="378" customWidth="1"/>
    <col min="16126" max="16126" width="18.7109375" style="378" customWidth="1"/>
    <col min="16127" max="16127" width="12.42578125" style="378" customWidth="1"/>
    <col min="16128" max="16128" width="14" style="378"/>
    <col min="16129" max="16129" width="3.42578125" style="378" customWidth="1"/>
    <col min="16130" max="16130" width="61.42578125" style="378" customWidth="1"/>
    <col min="16131" max="16131" width="21.5703125" style="378" customWidth="1"/>
    <col min="16132" max="16132" width="20.42578125" style="378" customWidth="1"/>
    <col min="16133" max="16378" width="9.140625" style="378" customWidth="1"/>
    <col min="16379" max="16379" width="3.42578125" style="378" customWidth="1"/>
    <col min="16380" max="16380" width="11.7109375" style="378" customWidth="1"/>
    <col min="16381" max="16381" width="48" style="378" customWidth="1"/>
    <col min="16382" max="16382" width="18.7109375" style="378" customWidth="1"/>
    <col min="16383" max="16383" width="12.42578125" style="378" customWidth="1"/>
    <col min="16384" max="16384" width="14" style="378"/>
  </cols>
  <sheetData>
    <row r="1" spans="1:6" s="376" customFormat="1" ht="15" customHeight="1" x14ac:dyDescent="0.25">
      <c r="A1" s="417"/>
      <c r="B1" s="417"/>
      <c r="C1" s="417"/>
      <c r="D1" s="375"/>
      <c r="E1" s="375"/>
      <c r="F1" s="375"/>
    </row>
    <row r="2" spans="1:6" ht="86.25" customHeight="1" x14ac:dyDescent="0.35">
      <c r="A2" s="418" t="s">
        <v>133</v>
      </c>
      <c r="B2" s="418"/>
      <c r="C2" s="418"/>
      <c r="D2" s="377"/>
      <c r="E2" s="377"/>
    </row>
    <row r="3" spans="1:6" ht="49.5" customHeight="1" x14ac:dyDescent="0.25">
      <c r="A3" s="379" t="s">
        <v>134</v>
      </c>
      <c r="B3" s="380" t="s">
        <v>135</v>
      </c>
      <c r="C3" s="381" t="s">
        <v>136</v>
      </c>
    </row>
    <row r="4" spans="1:6" x14ac:dyDescent="0.25">
      <c r="A4" s="382">
        <v>1</v>
      </c>
      <c r="B4" s="382">
        <v>2</v>
      </c>
      <c r="C4" s="381">
        <v>3</v>
      </c>
    </row>
    <row r="5" spans="1:6" ht="30" x14ac:dyDescent="0.25">
      <c r="A5" s="382">
        <v>1</v>
      </c>
      <c r="B5" s="383" t="s">
        <v>137</v>
      </c>
      <c r="C5" s="384"/>
    </row>
    <row r="6" spans="1:6" ht="60" x14ac:dyDescent="0.25">
      <c r="A6" s="382"/>
      <c r="B6" s="383" t="s">
        <v>138</v>
      </c>
      <c r="C6" s="384"/>
    </row>
    <row r="7" spans="1:6" ht="30" x14ac:dyDescent="0.25">
      <c r="A7" s="382"/>
      <c r="B7" s="383" t="s">
        <v>139</v>
      </c>
      <c r="C7" s="384"/>
    </row>
    <row r="8" spans="1:6" s="376" customFormat="1" x14ac:dyDescent="0.25">
      <c r="A8" s="385"/>
      <c r="B8" s="386" t="s">
        <v>140</v>
      </c>
      <c r="C8" s="387"/>
    </row>
    <row r="9" spans="1:6" s="388" customFormat="1" x14ac:dyDescent="0.25">
      <c r="B9" s="389"/>
      <c r="C9" s="390"/>
      <c r="D9" s="391"/>
    </row>
    <row r="10" spans="1:6" s="388" customFormat="1" x14ac:dyDescent="0.25">
      <c r="D10" s="392"/>
    </row>
    <row r="11" spans="1:6" s="388" customFormat="1" x14ac:dyDescent="0.25">
      <c r="B11" s="393" t="s">
        <v>141</v>
      </c>
      <c r="C11" s="393"/>
      <c r="D11" s="393"/>
    </row>
    <row r="12" spans="1:6" s="388" customFormat="1" x14ac:dyDescent="0.25">
      <c r="D12" s="392"/>
    </row>
    <row r="13" spans="1:6" s="388" customFormat="1" x14ac:dyDescent="0.25">
      <c r="D13" s="392"/>
    </row>
    <row r="14" spans="1:6" s="388" customFormat="1" x14ac:dyDescent="0.25">
      <c r="D14" s="392"/>
    </row>
    <row r="15" spans="1:6" s="388" customFormat="1" x14ac:dyDescent="0.25"/>
    <row r="16" spans="1:6" s="388" customFormat="1" x14ac:dyDescent="0.25"/>
    <row r="17" spans="3:3" s="388" customFormat="1" x14ac:dyDescent="0.25">
      <c r="C17" s="394"/>
    </row>
    <row r="18" spans="3:3" s="388" customFormat="1" x14ac:dyDescent="0.25">
      <c r="C18" s="394"/>
    </row>
    <row r="19" spans="3:3" s="388" customFormat="1" x14ac:dyDescent="0.25">
      <c r="C19" s="394"/>
    </row>
    <row r="20" spans="3:3" s="388" customFormat="1" x14ac:dyDescent="0.25">
      <c r="C20" s="394"/>
    </row>
    <row r="21" spans="3:3" s="388" customFormat="1" x14ac:dyDescent="0.25">
      <c r="C21" s="394"/>
    </row>
    <row r="22" spans="3:3" s="388" customFormat="1" x14ac:dyDescent="0.25">
      <c r="C22" s="394"/>
    </row>
    <row r="23" spans="3:3" s="388" customFormat="1" x14ac:dyDescent="0.25">
      <c r="C23" s="394"/>
    </row>
    <row r="24" spans="3:3" s="388" customFormat="1" x14ac:dyDescent="0.25">
      <c r="C24" s="394"/>
    </row>
    <row r="25" spans="3:3" s="388" customFormat="1" x14ac:dyDescent="0.25">
      <c r="C25" s="394"/>
    </row>
    <row r="26" spans="3:3" s="388" customFormat="1" x14ac:dyDescent="0.25">
      <c r="C26" s="394"/>
    </row>
    <row r="27" spans="3:3" s="388" customFormat="1" x14ac:dyDescent="0.25">
      <c r="C27" s="395"/>
    </row>
    <row r="28" spans="3:3" s="388" customFormat="1" x14ac:dyDescent="0.25">
      <c r="C28" s="396"/>
    </row>
    <row r="29" spans="3:3" s="388" customFormat="1" x14ac:dyDescent="0.25">
      <c r="C29" s="396"/>
    </row>
    <row r="30" spans="3:3" s="388" customFormat="1" x14ac:dyDescent="0.25">
      <c r="C30" s="396"/>
    </row>
    <row r="31" spans="3:3" s="388" customFormat="1" x14ac:dyDescent="0.25">
      <c r="C31" s="396"/>
    </row>
    <row r="32" spans="3:3" s="388" customFormat="1" x14ac:dyDescent="0.25">
      <c r="C32" s="396"/>
    </row>
    <row r="33" spans="3:3" s="388" customFormat="1" x14ac:dyDescent="0.25">
      <c r="C33" s="396"/>
    </row>
    <row r="34" spans="3:3" s="388" customFormat="1" x14ac:dyDescent="0.25">
      <c r="C34" s="396"/>
    </row>
    <row r="35" spans="3:3" s="388" customFormat="1" x14ac:dyDescent="0.25">
      <c r="C35" s="396"/>
    </row>
    <row r="36" spans="3:3" s="388" customFormat="1" x14ac:dyDescent="0.25">
      <c r="C36" s="396"/>
    </row>
    <row r="37" spans="3:3" s="388" customFormat="1" x14ac:dyDescent="0.25">
      <c r="C37" s="396"/>
    </row>
    <row r="38" spans="3:3" s="388" customFormat="1" x14ac:dyDescent="0.25">
      <c r="C38" s="396"/>
    </row>
    <row r="39" spans="3:3" s="388" customFormat="1" x14ac:dyDescent="0.25">
      <c r="C39" s="396"/>
    </row>
    <row r="40" spans="3:3" s="388" customFormat="1" x14ac:dyDescent="0.25">
      <c r="C40" s="396"/>
    </row>
    <row r="41" spans="3:3" s="388" customFormat="1" x14ac:dyDescent="0.25">
      <c r="C41" s="396"/>
    </row>
    <row r="42" spans="3:3" s="388" customFormat="1" x14ac:dyDescent="0.25">
      <c r="C42" s="396"/>
    </row>
    <row r="43" spans="3:3" s="388" customFormat="1" x14ac:dyDescent="0.25">
      <c r="C43" s="396"/>
    </row>
    <row r="44" spans="3:3" s="388" customFormat="1" x14ac:dyDescent="0.25">
      <c r="C44" s="396"/>
    </row>
    <row r="45" spans="3:3" s="388" customFormat="1" x14ac:dyDescent="0.25">
      <c r="C45" s="396"/>
    </row>
    <row r="46" spans="3:3" s="388" customFormat="1" x14ac:dyDescent="0.25">
      <c r="C46" s="396"/>
    </row>
    <row r="47" spans="3:3" s="388" customFormat="1" x14ac:dyDescent="0.25">
      <c r="C47" s="396"/>
    </row>
    <row r="48" spans="3:3" s="388" customFormat="1" x14ac:dyDescent="0.25">
      <c r="C48" s="396"/>
    </row>
    <row r="49" spans="3:3" s="388" customFormat="1" x14ac:dyDescent="0.25">
      <c r="C49" s="396"/>
    </row>
    <row r="50" spans="3:3" s="388" customFormat="1" x14ac:dyDescent="0.25">
      <c r="C50" s="396"/>
    </row>
    <row r="51" spans="3:3" s="388" customFormat="1" x14ac:dyDescent="0.25">
      <c r="C51" s="396"/>
    </row>
    <row r="52" spans="3:3" s="388" customFormat="1" x14ac:dyDescent="0.25">
      <c r="C52" s="396"/>
    </row>
    <row r="53" spans="3:3" s="388" customFormat="1" x14ac:dyDescent="0.25">
      <c r="C53" s="396"/>
    </row>
    <row r="54" spans="3:3" s="388" customFormat="1" x14ac:dyDescent="0.25">
      <c r="C54" s="396"/>
    </row>
    <row r="55" spans="3:3" s="388" customFormat="1" x14ac:dyDescent="0.25">
      <c r="C55" s="396"/>
    </row>
    <row r="56" spans="3:3" s="388" customFormat="1" x14ac:dyDescent="0.25">
      <c r="C56" s="394"/>
    </row>
    <row r="57" spans="3:3" s="388" customFormat="1" x14ac:dyDescent="0.25">
      <c r="C57" s="394"/>
    </row>
    <row r="58" spans="3:3" s="388" customFormat="1" x14ac:dyDescent="0.25">
      <c r="C58" s="394"/>
    </row>
    <row r="59" spans="3:3" s="388" customFormat="1" x14ac:dyDescent="0.25">
      <c r="C59" s="394"/>
    </row>
    <row r="60" spans="3:3" s="388" customFormat="1" x14ac:dyDescent="0.25">
      <c r="C60" s="394"/>
    </row>
    <row r="61" spans="3:3" s="388" customFormat="1" x14ac:dyDescent="0.25">
      <c r="C61" s="394"/>
    </row>
    <row r="62" spans="3:3" s="388" customFormat="1" x14ac:dyDescent="0.25">
      <c r="C62" s="394"/>
    </row>
    <row r="63" spans="3:3" s="388" customFormat="1" x14ac:dyDescent="0.25">
      <c r="C63" s="394"/>
    </row>
    <row r="64" spans="3:3" s="388" customFormat="1" x14ac:dyDescent="0.25">
      <c r="C64" s="394"/>
    </row>
    <row r="65" spans="3:3" s="388" customFormat="1" x14ac:dyDescent="0.25">
      <c r="C65" s="394"/>
    </row>
    <row r="66" spans="3:3" s="388" customFormat="1" x14ac:dyDescent="0.25">
      <c r="C66" s="394"/>
    </row>
    <row r="67" spans="3:3" s="388" customFormat="1" x14ac:dyDescent="0.25">
      <c r="C67" s="394"/>
    </row>
    <row r="68" spans="3:3" s="388" customFormat="1" x14ac:dyDescent="0.25">
      <c r="C68" s="394"/>
    </row>
    <row r="69" spans="3:3" s="388" customFormat="1" x14ac:dyDescent="0.25">
      <c r="C69" s="394"/>
    </row>
    <row r="70" spans="3:3" s="388" customFormat="1" x14ac:dyDescent="0.25">
      <c r="C70" s="394"/>
    </row>
    <row r="71" spans="3:3" s="388" customFormat="1" x14ac:dyDescent="0.25">
      <c r="C71" s="394"/>
    </row>
    <row r="72" spans="3:3" s="388" customFormat="1" x14ac:dyDescent="0.25">
      <c r="C72" s="394"/>
    </row>
    <row r="73" spans="3:3" s="388" customFormat="1" x14ac:dyDescent="0.25">
      <c r="C73" s="394"/>
    </row>
    <row r="74" spans="3:3" s="388" customFormat="1" x14ac:dyDescent="0.25">
      <c r="C74" s="394"/>
    </row>
    <row r="75" spans="3:3" s="388" customFormat="1" x14ac:dyDescent="0.25">
      <c r="C75" s="394"/>
    </row>
    <row r="76" spans="3:3" s="388" customFormat="1" x14ac:dyDescent="0.25">
      <c r="C76" s="394"/>
    </row>
    <row r="77" spans="3:3" s="388" customFormat="1" x14ac:dyDescent="0.25">
      <c r="C77" s="394"/>
    </row>
    <row r="78" spans="3:3" s="388" customFormat="1" x14ac:dyDescent="0.25">
      <c r="C78" s="394"/>
    </row>
    <row r="79" spans="3:3" s="388" customFormat="1" x14ac:dyDescent="0.25">
      <c r="C79" s="394"/>
    </row>
    <row r="80" spans="3:3" s="388" customFormat="1" x14ac:dyDescent="0.25">
      <c r="C80" s="394"/>
    </row>
    <row r="81" spans="3:3" s="388" customFormat="1" x14ac:dyDescent="0.25">
      <c r="C81" s="394"/>
    </row>
    <row r="82" spans="3:3" s="388" customFormat="1" x14ac:dyDescent="0.25">
      <c r="C82" s="394"/>
    </row>
    <row r="83" spans="3:3" s="388" customFormat="1" x14ac:dyDescent="0.25">
      <c r="C83" s="394"/>
    </row>
    <row r="84" spans="3:3" s="388" customFormat="1" x14ac:dyDescent="0.25">
      <c r="C84" s="394"/>
    </row>
    <row r="85" spans="3:3" s="388" customFormat="1" x14ac:dyDescent="0.25">
      <c r="C85" s="394"/>
    </row>
    <row r="86" spans="3:3" s="388" customFormat="1" x14ac:dyDescent="0.25">
      <c r="C86" s="394"/>
    </row>
    <row r="87" spans="3:3" s="388" customFormat="1" x14ac:dyDescent="0.25">
      <c r="C87" s="394"/>
    </row>
    <row r="88" spans="3:3" s="388" customFormat="1" x14ac:dyDescent="0.25">
      <c r="C88" s="394"/>
    </row>
    <row r="89" spans="3:3" s="388" customFormat="1" x14ac:dyDescent="0.25">
      <c r="C89" s="394"/>
    </row>
    <row r="90" spans="3:3" s="388" customFormat="1" x14ac:dyDescent="0.25">
      <c r="C90" s="394"/>
    </row>
    <row r="91" spans="3:3" s="388" customFormat="1" x14ac:dyDescent="0.25">
      <c r="C91" s="394"/>
    </row>
    <row r="92" spans="3:3" s="388" customFormat="1" x14ac:dyDescent="0.25">
      <c r="C92" s="394"/>
    </row>
    <row r="93" spans="3:3" s="388" customFormat="1" x14ac:dyDescent="0.25">
      <c r="C93" s="394"/>
    </row>
    <row r="94" spans="3:3" s="388" customFormat="1" x14ac:dyDescent="0.25">
      <c r="C94" s="394"/>
    </row>
    <row r="95" spans="3:3" s="388" customFormat="1" x14ac:dyDescent="0.25">
      <c r="C95" s="394"/>
    </row>
    <row r="96" spans="3:3" s="388" customFormat="1" x14ac:dyDescent="0.25">
      <c r="C96" s="394"/>
    </row>
    <row r="97" spans="3:3" s="388" customFormat="1" x14ac:dyDescent="0.25">
      <c r="C97" s="394"/>
    </row>
    <row r="98" spans="3:3" s="388" customFormat="1" x14ac:dyDescent="0.25">
      <c r="C98" s="394"/>
    </row>
    <row r="99" spans="3:3" s="388" customFormat="1" x14ac:dyDescent="0.25">
      <c r="C99" s="394"/>
    </row>
    <row r="100" spans="3:3" s="388" customFormat="1" x14ac:dyDescent="0.25">
      <c r="C100" s="394"/>
    </row>
    <row r="101" spans="3:3" s="388" customFormat="1" x14ac:dyDescent="0.25">
      <c r="C101" s="394"/>
    </row>
    <row r="102" spans="3:3" s="388" customFormat="1" x14ac:dyDescent="0.25">
      <c r="C102" s="394"/>
    </row>
    <row r="103" spans="3:3" s="388" customFormat="1" x14ac:dyDescent="0.25">
      <c r="C103" s="394"/>
    </row>
    <row r="104" spans="3:3" s="388" customFormat="1" x14ac:dyDescent="0.25">
      <c r="C104" s="394"/>
    </row>
    <row r="105" spans="3:3" s="388" customFormat="1" x14ac:dyDescent="0.25">
      <c r="C105" s="394"/>
    </row>
    <row r="106" spans="3:3" s="388" customFormat="1" x14ac:dyDescent="0.25">
      <c r="C106" s="394"/>
    </row>
    <row r="107" spans="3:3" s="388" customFormat="1" x14ac:dyDescent="0.25">
      <c r="C107" s="394"/>
    </row>
    <row r="108" spans="3:3" s="388" customFormat="1" x14ac:dyDescent="0.25">
      <c r="C108" s="394"/>
    </row>
    <row r="109" spans="3:3" s="388" customFormat="1" x14ac:dyDescent="0.25">
      <c r="C109" s="394"/>
    </row>
    <row r="110" spans="3:3" s="388" customFormat="1" x14ac:dyDescent="0.25">
      <c r="C110" s="394"/>
    </row>
    <row r="111" spans="3:3" s="388" customFormat="1" x14ac:dyDescent="0.25">
      <c r="C111" s="394"/>
    </row>
    <row r="112" spans="3:3" s="388" customFormat="1" x14ac:dyDescent="0.25">
      <c r="C112" s="394"/>
    </row>
    <row r="113" spans="3:3" s="388" customFormat="1" x14ac:dyDescent="0.25">
      <c r="C113" s="394"/>
    </row>
    <row r="114" spans="3:3" s="388" customFormat="1" x14ac:dyDescent="0.25">
      <c r="C114" s="394"/>
    </row>
    <row r="115" spans="3:3" s="388" customFormat="1" x14ac:dyDescent="0.25">
      <c r="C115" s="394"/>
    </row>
    <row r="116" spans="3:3" s="388" customFormat="1" x14ac:dyDescent="0.25">
      <c r="C116" s="394"/>
    </row>
    <row r="117" spans="3:3" s="388" customFormat="1" x14ac:dyDescent="0.25">
      <c r="C117" s="394"/>
    </row>
    <row r="118" spans="3:3" s="388" customFormat="1" x14ac:dyDescent="0.25">
      <c r="C118" s="394"/>
    </row>
    <row r="119" spans="3:3" s="388" customFormat="1" x14ac:dyDescent="0.25">
      <c r="C119" s="394"/>
    </row>
    <row r="120" spans="3:3" s="388" customFormat="1" x14ac:dyDescent="0.25">
      <c r="C120" s="394"/>
    </row>
    <row r="121" spans="3:3" s="388" customFormat="1" x14ac:dyDescent="0.25">
      <c r="C121" s="394"/>
    </row>
    <row r="122" spans="3:3" s="388" customFormat="1" x14ac:dyDescent="0.25">
      <c r="C122" s="394"/>
    </row>
    <row r="123" spans="3:3" s="388" customFormat="1" x14ac:dyDescent="0.25">
      <c r="C123" s="394"/>
    </row>
    <row r="124" spans="3:3" s="388" customFormat="1" x14ac:dyDescent="0.25">
      <c r="C124" s="394"/>
    </row>
    <row r="125" spans="3:3" s="388" customFormat="1" x14ac:dyDescent="0.25">
      <c r="C125" s="394"/>
    </row>
    <row r="126" spans="3:3" s="388" customFormat="1" x14ac:dyDescent="0.25">
      <c r="C126" s="394"/>
    </row>
    <row r="127" spans="3:3" s="388" customFormat="1" x14ac:dyDescent="0.25">
      <c r="C127" s="394"/>
    </row>
    <row r="128" spans="3:3" s="388" customFormat="1" x14ac:dyDescent="0.25">
      <c r="C128" s="394"/>
    </row>
    <row r="129" spans="3:3" s="388" customFormat="1" x14ac:dyDescent="0.25">
      <c r="C129" s="394"/>
    </row>
  </sheetData>
  <mergeCells count="2">
    <mergeCell ref="A1:C1"/>
    <mergeCell ref="A2:C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3"/>
  <sheetViews>
    <sheetView view="pageBreakPreview" zoomScaleSheetLayoutView="100" workbookViewId="0"/>
  </sheetViews>
  <sheetFormatPr defaultRowHeight="16.5" x14ac:dyDescent="0.3"/>
  <cols>
    <col min="1" max="1" width="3.85546875" style="250" customWidth="1"/>
    <col min="2" max="2" width="0" style="250" hidden="1" customWidth="1"/>
    <col min="3" max="3" width="46.85546875" style="250" customWidth="1"/>
    <col min="4" max="6" width="9" style="250" customWidth="1"/>
    <col min="7" max="7" width="6.7109375" style="250" customWidth="1"/>
    <col min="8" max="8" width="8.5703125" style="250" customWidth="1"/>
    <col min="9" max="9" width="11.42578125" style="250" customWidth="1"/>
    <col min="10" max="10" width="9.28515625" style="250" customWidth="1"/>
    <col min="11" max="11" width="8.5703125" style="250" customWidth="1"/>
    <col min="12" max="12" width="9.140625" style="250" customWidth="1"/>
    <col min="13" max="13" width="10.5703125" style="250" customWidth="1"/>
    <col min="14" max="256" width="9.140625" style="250"/>
    <col min="257" max="257" width="3.85546875" style="250" customWidth="1"/>
    <col min="258" max="258" width="0" style="250" hidden="1" customWidth="1"/>
    <col min="259" max="259" width="46.85546875" style="250" customWidth="1"/>
    <col min="260" max="262" width="9" style="250" customWidth="1"/>
    <col min="263" max="263" width="6.7109375" style="250" customWidth="1"/>
    <col min="264" max="264" width="8.5703125" style="250" customWidth="1"/>
    <col min="265" max="265" width="11.42578125" style="250" customWidth="1"/>
    <col min="266" max="266" width="9.28515625" style="250" customWidth="1"/>
    <col min="267" max="267" width="8.5703125" style="250" customWidth="1"/>
    <col min="268" max="268" width="9.140625" style="250" customWidth="1"/>
    <col min="269" max="269" width="10.5703125" style="250" customWidth="1"/>
    <col min="270" max="512" width="9.140625" style="250"/>
    <col min="513" max="513" width="3.85546875" style="250" customWidth="1"/>
    <col min="514" max="514" width="0" style="250" hidden="1" customWidth="1"/>
    <col min="515" max="515" width="46.85546875" style="250" customWidth="1"/>
    <col min="516" max="518" width="9" style="250" customWidth="1"/>
    <col min="519" max="519" width="6.7109375" style="250" customWidth="1"/>
    <col min="520" max="520" width="8.5703125" style="250" customWidth="1"/>
    <col min="521" max="521" width="11.42578125" style="250" customWidth="1"/>
    <col min="522" max="522" width="9.28515625" style="250" customWidth="1"/>
    <col min="523" max="523" width="8.5703125" style="250" customWidth="1"/>
    <col min="524" max="524" width="9.140625" style="250" customWidth="1"/>
    <col min="525" max="525" width="10.5703125" style="250" customWidth="1"/>
    <col min="526" max="768" width="9.140625" style="250"/>
    <col min="769" max="769" width="3.85546875" style="250" customWidth="1"/>
    <col min="770" max="770" width="0" style="250" hidden="1" customWidth="1"/>
    <col min="771" max="771" width="46.85546875" style="250" customWidth="1"/>
    <col min="772" max="774" width="9" style="250" customWidth="1"/>
    <col min="775" max="775" width="6.7109375" style="250" customWidth="1"/>
    <col min="776" max="776" width="8.5703125" style="250" customWidth="1"/>
    <col min="777" max="777" width="11.42578125" style="250" customWidth="1"/>
    <col min="778" max="778" width="9.28515625" style="250" customWidth="1"/>
    <col min="779" max="779" width="8.5703125" style="250" customWidth="1"/>
    <col min="780" max="780" width="9.140625" style="250" customWidth="1"/>
    <col min="781" max="781" width="10.5703125" style="250" customWidth="1"/>
    <col min="782" max="1024" width="9.140625" style="250"/>
    <col min="1025" max="1025" width="3.85546875" style="250" customWidth="1"/>
    <col min="1026" max="1026" width="0" style="250" hidden="1" customWidth="1"/>
    <col min="1027" max="1027" width="46.85546875" style="250" customWidth="1"/>
    <col min="1028" max="1030" width="9" style="250" customWidth="1"/>
    <col min="1031" max="1031" width="6.7109375" style="250" customWidth="1"/>
    <col min="1032" max="1032" width="8.5703125" style="250" customWidth="1"/>
    <col min="1033" max="1033" width="11.42578125" style="250" customWidth="1"/>
    <col min="1034" max="1034" width="9.28515625" style="250" customWidth="1"/>
    <col min="1035" max="1035" width="8.5703125" style="250" customWidth="1"/>
    <col min="1036" max="1036" width="9.140625" style="250" customWidth="1"/>
    <col min="1037" max="1037" width="10.5703125" style="250" customWidth="1"/>
    <col min="1038" max="1280" width="9.140625" style="250"/>
    <col min="1281" max="1281" width="3.85546875" style="250" customWidth="1"/>
    <col min="1282" max="1282" width="0" style="250" hidden="1" customWidth="1"/>
    <col min="1283" max="1283" width="46.85546875" style="250" customWidth="1"/>
    <col min="1284" max="1286" width="9" style="250" customWidth="1"/>
    <col min="1287" max="1287" width="6.7109375" style="250" customWidth="1"/>
    <col min="1288" max="1288" width="8.5703125" style="250" customWidth="1"/>
    <col min="1289" max="1289" width="11.42578125" style="250" customWidth="1"/>
    <col min="1290" max="1290" width="9.28515625" style="250" customWidth="1"/>
    <col min="1291" max="1291" width="8.5703125" style="250" customWidth="1"/>
    <col min="1292" max="1292" width="9.140625" style="250" customWidth="1"/>
    <col min="1293" max="1293" width="10.5703125" style="250" customWidth="1"/>
    <col min="1294" max="1536" width="9.140625" style="250"/>
    <col min="1537" max="1537" width="3.85546875" style="250" customWidth="1"/>
    <col min="1538" max="1538" width="0" style="250" hidden="1" customWidth="1"/>
    <col min="1539" max="1539" width="46.85546875" style="250" customWidth="1"/>
    <col min="1540" max="1542" width="9" style="250" customWidth="1"/>
    <col min="1543" max="1543" width="6.7109375" style="250" customWidth="1"/>
    <col min="1544" max="1544" width="8.5703125" style="250" customWidth="1"/>
    <col min="1545" max="1545" width="11.42578125" style="250" customWidth="1"/>
    <col min="1546" max="1546" width="9.28515625" style="250" customWidth="1"/>
    <col min="1547" max="1547" width="8.5703125" style="250" customWidth="1"/>
    <col min="1548" max="1548" width="9.140625" style="250" customWidth="1"/>
    <col min="1549" max="1549" width="10.5703125" style="250" customWidth="1"/>
    <col min="1550" max="1792" width="9.140625" style="250"/>
    <col min="1793" max="1793" width="3.85546875" style="250" customWidth="1"/>
    <col min="1794" max="1794" width="0" style="250" hidden="1" customWidth="1"/>
    <col min="1795" max="1795" width="46.85546875" style="250" customWidth="1"/>
    <col min="1796" max="1798" width="9" style="250" customWidth="1"/>
    <col min="1799" max="1799" width="6.7109375" style="250" customWidth="1"/>
    <col min="1800" max="1800" width="8.5703125" style="250" customWidth="1"/>
    <col min="1801" max="1801" width="11.42578125" style="250" customWidth="1"/>
    <col min="1802" max="1802" width="9.28515625" style="250" customWidth="1"/>
    <col min="1803" max="1803" width="8.5703125" style="250" customWidth="1"/>
    <col min="1804" max="1804" width="9.140625" style="250" customWidth="1"/>
    <col min="1805" max="1805" width="10.5703125" style="250" customWidth="1"/>
    <col min="1806" max="2048" width="9.140625" style="250"/>
    <col min="2049" max="2049" width="3.85546875" style="250" customWidth="1"/>
    <col min="2050" max="2050" width="0" style="250" hidden="1" customWidth="1"/>
    <col min="2051" max="2051" width="46.85546875" style="250" customWidth="1"/>
    <col min="2052" max="2054" width="9" style="250" customWidth="1"/>
    <col min="2055" max="2055" width="6.7109375" style="250" customWidth="1"/>
    <col min="2056" max="2056" width="8.5703125" style="250" customWidth="1"/>
    <col min="2057" max="2057" width="11.42578125" style="250" customWidth="1"/>
    <col min="2058" max="2058" width="9.28515625" style="250" customWidth="1"/>
    <col min="2059" max="2059" width="8.5703125" style="250" customWidth="1"/>
    <col min="2060" max="2060" width="9.140625" style="250" customWidth="1"/>
    <col min="2061" max="2061" width="10.5703125" style="250" customWidth="1"/>
    <col min="2062" max="2304" width="9.140625" style="250"/>
    <col min="2305" max="2305" width="3.85546875" style="250" customWidth="1"/>
    <col min="2306" max="2306" width="0" style="250" hidden="1" customWidth="1"/>
    <col min="2307" max="2307" width="46.85546875" style="250" customWidth="1"/>
    <col min="2308" max="2310" width="9" style="250" customWidth="1"/>
    <col min="2311" max="2311" width="6.7109375" style="250" customWidth="1"/>
    <col min="2312" max="2312" width="8.5703125" style="250" customWidth="1"/>
    <col min="2313" max="2313" width="11.42578125" style="250" customWidth="1"/>
    <col min="2314" max="2314" width="9.28515625" style="250" customWidth="1"/>
    <col min="2315" max="2315" width="8.5703125" style="250" customWidth="1"/>
    <col min="2316" max="2316" width="9.140625" style="250" customWidth="1"/>
    <col min="2317" max="2317" width="10.5703125" style="250" customWidth="1"/>
    <col min="2318" max="2560" width="9.140625" style="250"/>
    <col min="2561" max="2561" width="3.85546875" style="250" customWidth="1"/>
    <col min="2562" max="2562" width="0" style="250" hidden="1" customWidth="1"/>
    <col min="2563" max="2563" width="46.85546875" style="250" customWidth="1"/>
    <col min="2564" max="2566" width="9" style="250" customWidth="1"/>
    <col min="2567" max="2567" width="6.7109375" style="250" customWidth="1"/>
    <col min="2568" max="2568" width="8.5703125" style="250" customWidth="1"/>
    <col min="2569" max="2569" width="11.42578125" style="250" customWidth="1"/>
    <col min="2570" max="2570" width="9.28515625" style="250" customWidth="1"/>
    <col min="2571" max="2571" width="8.5703125" style="250" customWidth="1"/>
    <col min="2572" max="2572" width="9.140625" style="250" customWidth="1"/>
    <col min="2573" max="2573" width="10.5703125" style="250" customWidth="1"/>
    <col min="2574" max="2816" width="9.140625" style="250"/>
    <col min="2817" max="2817" width="3.85546875" style="250" customWidth="1"/>
    <col min="2818" max="2818" width="0" style="250" hidden="1" customWidth="1"/>
    <col min="2819" max="2819" width="46.85546875" style="250" customWidth="1"/>
    <col min="2820" max="2822" width="9" style="250" customWidth="1"/>
    <col min="2823" max="2823" width="6.7109375" style="250" customWidth="1"/>
    <col min="2824" max="2824" width="8.5703125" style="250" customWidth="1"/>
    <col min="2825" max="2825" width="11.42578125" style="250" customWidth="1"/>
    <col min="2826" max="2826" width="9.28515625" style="250" customWidth="1"/>
    <col min="2827" max="2827" width="8.5703125" style="250" customWidth="1"/>
    <col min="2828" max="2828" width="9.140625" style="250" customWidth="1"/>
    <col min="2829" max="2829" width="10.5703125" style="250" customWidth="1"/>
    <col min="2830" max="3072" width="9.140625" style="250"/>
    <col min="3073" max="3073" width="3.85546875" style="250" customWidth="1"/>
    <col min="3074" max="3074" width="0" style="250" hidden="1" customWidth="1"/>
    <col min="3075" max="3075" width="46.85546875" style="250" customWidth="1"/>
    <col min="3076" max="3078" width="9" style="250" customWidth="1"/>
    <col min="3079" max="3079" width="6.7109375" style="250" customWidth="1"/>
    <col min="3080" max="3080" width="8.5703125" style="250" customWidth="1"/>
    <col min="3081" max="3081" width="11.42578125" style="250" customWidth="1"/>
    <col min="3082" max="3082" width="9.28515625" style="250" customWidth="1"/>
    <col min="3083" max="3083" width="8.5703125" style="250" customWidth="1"/>
    <col min="3084" max="3084" width="9.140625" style="250" customWidth="1"/>
    <col min="3085" max="3085" width="10.5703125" style="250" customWidth="1"/>
    <col min="3086" max="3328" width="9.140625" style="250"/>
    <col min="3329" max="3329" width="3.85546875" style="250" customWidth="1"/>
    <col min="3330" max="3330" width="0" style="250" hidden="1" customWidth="1"/>
    <col min="3331" max="3331" width="46.85546875" style="250" customWidth="1"/>
    <col min="3332" max="3334" width="9" style="250" customWidth="1"/>
    <col min="3335" max="3335" width="6.7109375" style="250" customWidth="1"/>
    <col min="3336" max="3336" width="8.5703125" style="250" customWidth="1"/>
    <col min="3337" max="3337" width="11.42578125" style="250" customWidth="1"/>
    <col min="3338" max="3338" width="9.28515625" style="250" customWidth="1"/>
    <col min="3339" max="3339" width="8.5703125" style="250" customWidth="1"/>
    <col min="3340" max="3340" width="9.140625" style="250" customWidth="1"/>
    <col min="3341" max="3341" width="10.5703125" style="250" customWidth="1"/>
    <col min="3342" max="3584" width="9.140625" style="250"/>
    <col min="3585" max="3585" width="3.85546875" style="250" customWidth="1"/>
    <col min="3586" max="3586" width="0" style="250" hidden="1" customWidth="1"/>
    <col min="3587" max="3587" width="46.85546875" style="250" customWidth="1"/>
    <col min="3588" max="3590" width="9" style="250" customWidth="1"/>
    <col min="3591" max="3591" width="6.7109375" style="250" customWidth="1"/>
    <col min="3592" max="3592" width="8.5703125" style="250" customWidth="1"/>
    <col min="3593" max="3593" width="11.42578125" style="250" customWidth="1"/>
    <col min="3594" max="3594" width="9.28515625" style="250" customWidth="1"/>
    <col min="3595" max="3595" width="8.5703125" style="250" customWidth="1"/>
    <col min="3596" max="3596" width="9.140625" style="250" customWidth="1"/>
    <col min="3597" max="3597" width="10.5703125" style="250" customWidth="1"/>
    <col min="3598" max="3840" width="9.140625" style="250"/>
    <col min="3841" max="3841" width="3.85546875" style="250" customWidth="1"/>
    <col min="3842" max="3842" width="0" style="250" hidden="1" customWidth="1"/>
    <col min="3843" max="3843" width="46.85546875" style="250" customWidth="1"/>
    <col min="3844" max="3846" width="9" style="250" customWidth="1"/>
    <col min="3847" max="3847" width="6.7109375" style="250" customWidth="1"/>
    <col min="3848" max="3848" width="8.5703125" style="250" customWidth="1"/>
    <col min="3849" max="3849" width="11.42578125" style="250" customWidth="1"/>
    <col min="3850" max="3850" width="9.28515625" style="250" customWidth="1"/>
    <col min="3851" max="3851" width="8.5703125" style="250" customWidth="1"/>
    <col min="3852" max="3852" width="9.140625" style="250" customWidth="1"/>
    <col min="3853" max="3853" width="10.5703125" style="250" customWidth="1"/>
    <col min="3854" max="4096" width="9.140625" style="250"/>
    <col min="4097" max="4097" width="3.85546875" style="250" customWidth="1"/>
    <col min="4098" max="4098" width="0" style="250" hidden="1" customWidth="1"/>
    <col min="4099" max="4099" width="46.85546875" style="250" customWidth="1"/>
    <col min="4100" max="4102" width="9" style="250" customWidth="1"/>
    <col min="4103" max="4103" width="6.7109375" style="250" customWidth="1"/>
    <col min="4104" max="4104" width="8.5703125" style="250" customWidth="1"/>
    <col min="4105" max="4105" width="11.42578125" style="250" customWidth="1"/>
    <col min="4106" max="4106" width="9.28515625" style="250" customWidth="1"/>
    <col min="4107" max="4107" width="8.5703125" style="250" customWidth="1"/>
    <col min="4108" max="4108" width="9.140625" style="250" customWidth="1"/>
    <col min="4109" max="4109" width="10.5703125" style="250" customWidth="1"/>
    <col min="4110" max="4352" width="9.140625" style="250"/>
    <col min="4353" max="4353" width="3.85546875" style="250" customWidth="1"/>
    <col min="4354" max="4354" width="0" style="250" hidden="1" customWidth="1"/>
    <col min="4355" max="4355" width="46.85546875" style="250" customWidth="1"/>
    <col min="4356" max="4358" width="9" style="250" customWidth="1"/>
    <col min="4359" max="4359" width="6.7109375" style="250" customWidth="1"/>
    <col min="4360" max="4360" width="8.5703125" style="250" customWidth="1"/>
    <col min="4361" max="4361" width="11.42578125" style="250" customWidth="1"/>
    <col min="4362" max="4362" width="9.28515625" style="250" customWidth="1"/>
    <col min="4363" max="4363" width="8.5703125" style="250" customWidth="1"/>
    <col min="4364" max="4364" width="9.140625" style="250" customWidth="1"/>
    <col min="4365" max="4365" width="10.5703125" style="250" customWidth="1"/>
    <col min="4366" max="4608" width="9.140625" style="250"/>
    <col min="4609" max="4609" width="3.85546875" style="250" customWidth="1"/>
    <col min="4610" max="4610" width="0" style="250" hidden="1" customWidth="1"/>
    <col min="4611" max="4611" width="46.85546875" style="250" customWidth="1"/>
    <col min="4612" max="4614" width="9" style="250" customWidth="1"/>
    <col min="4615" max="4615" width="6.7109375" style="250" customWidth="1"/>
    <col min="4616" max="4616" width="8.5703125" style="250" customWidth="1"/>
    <col min="4617" max="4617" width="11.42578125" style="250" customWidth="1"/>
    <col min="4618" max="4618" width="9.28515625" style="250" customWidth="1"/>
    <col min="4619" max="4619" width="8.5703125" style="250" customWidth="1"/>
    <col min="4620" max="4620" width="9.140625" style="250" customWidth="1"/>
    <col min="4621" max="4621" width="10.5703125" style="250" customWidth="1"/>
    <col min="4622" max="4864" width="9.140625" style="250"/>
    <col min="4865" max="4865" width="3.85546875" style="250" customWidth="1"/>
    <col min="4866" max="4866" width="0" style="250" hidden="1" customWidth="1"/>
    <col min="4867" max="4867" width="46.85546875" style="250" customWidth="1"/>
    <col min="4868" max="4870" width="9" style="250" customWidth="1"/>
    <col min="4871" max="4871" width="6.7109375" style="250" customWidth="1"/>
    <col min="4872" max="4872" width="8.5703125" style="250" customWidth="1"/>
    <col min="4873" max="4873" width="11.42578125" style="250" customWidth="1"/>
    <col min="4874" max="4874" width="9.28515625" style="250" customWidth="1"/>
    <col min="4875" max="4875" width="8.5703125" style="250" customWidth="1"/>
    <col min="4876" max="4876" width="9.140625" style="250" customWidth="1"/>
    <col min="4877" max="4877" width="10.5703125" style="250" customWidth="1"/>
    <col min="4878" max="5120" width="9.140625" style="250"/>
    <col min="5121" max="5121" width="3.85546875" style="250" customWidth="1"/>
    <col min="5122" max="5122" width="0" style="250" hidden="1" customWidth="1"/>
    <col min="5123" max="5123" width="46.85546875" style="250" customWidth="1"/>
    <col min="5124" max="5126" width="9" style="250" customWidth="1"/>
    <col min="5127" max="5127" width="6.7109375" style="250" customWidth="1"/>
    <col min="5128" max="5128" width="8.5703125" style="250" customWidth="1"/>
    <col min="5129" max="5129" width="11.42578125" style="250" customWidth="1"/>
    <col min="5130" max="5130" width="9.28515625" style="250" customWidth="1"/>
    <col min="5131" max="5131" width="8.5703125" style="250" customWidth="1"/>
    <col min="5132" max="5132" width="9.140625" style="250" customWidth="1"/>
    <col min="5133" max="5133" width="10.5703125" style="250" customWidth="1"/>
    <col min="5134" max="5376" width="9.140625" style="250"/>
    <col min="5377" max="5377" width="3.85546875" style="250" customWidth="1"/>
    <col min="5378" max="5378" width="0" style="250" hidden="1" customWidth="1"/>
    <col min="5379" max="5379" width="46.85546875" style="250" customWidth="1"/>
    <col min="5380" max="5382" width="9" style="250" customWidth="1"/>
    <col min="5383" max="5383" width="6.7109375" style="250" customWidth="1"/>
    <col min="5384" max="5384" width="8.5703125" style="250" customWidth="1"/>
    <col min="5385" max="5385" width="11.42578125" style="250" customWidth="1"/>
    <col min="5386" max="5386" width="9.28515625" style="250" customWidth="1"/>
    <col min="5387" max="5387" width="8.5703125" style="250" customWidth="1"/>
    <col min="5388" max="5388" width="9.140625" style="250" customWidth="1"/>
    <col min="5389" max="5389" width="10.5703125" style="250" customWidth="1"/>
    <col min="5390" max="5632" width="9.140625" style="250"/>
    <col min="5633" max="5633" width="3.85546875" style="250" customWidth="1"/>
    <col min="5634" max="5634" width="0" style="250" hidden="1" customWidth="1"/>
    <col min="5635" max="5635" width="46.85546875" style="250" customWidth="1"/>
    <col min="5636" max="5638" width="9" style="250" customWidth="1"/>
    <col min="5639" max="5639" width="6.7109375" style="250" customWidth="1"/>
    <col min="5640" max="5640" width="8.5703125" style="250" customWidth="1"/>
    <col min="5641" max="5641" width="11.42578125" style="250" customWidth="1"/>
    <col min="5642" max="5642" width="9.28515625" style="250" customWidth="1"/>
    <col min="5643" max="5643" width="8.5703125" style="250" customWidth="1"/>
    <col min="5644" max="5644" width="9.140625" style="250" customWidth="1"/>
    <col min="5645" max="5645" width="10.5703125" style="250" customWidth="1"/>
    <col min="5646" max="5888" width="9.140625" style="250"/>
    <col min="5889" max="5889" width="3.85546875" style="250" customWidth="1"/>
    <col min="5890" max="5890" width="0" style="250" hidden="1" customWidth="1"/>
    <col min="5891" max="5891" width="46.85546875" style="250" customWidth="1"/>
    <col min="5892" max="5894" width="9" style="250" customWidth="1"/>
    <col min="5895" max="5895" width="6.7109375" style="250" customWidth="1"/>
    <col min="5896" max="5896" width="8.5703125" style="250" customWidth="1"/>
    <col min="5897" max="5897" width="11.42578125" style="250" customWidth="1"/>
    <col min="5898" max="5898" width="9.28515625" style="250" customWidth="1"/>
    <col min="5899" max="5899" width="8.5703125" style="250" customWidth="1"/>
    <col min="5900" max="5900" width="9.140625" style="250" customWidth="1"/>
    <col min="5901" max="5901" width="10.5703125" style="250" customWidth="1"/>
    <col min="5902" max="6144" width="9.140625" style="250"/>
    <col min="6145" max="6145" width="3.85546875" style="250" customWidth="1"/>
    <col min="6146" max="6146" width="0" style="250" hidden="1" customWidth="1"/>
    <col min="6147" max="6147" width="46.85546875" style="250" customWidth="1"/>
    <col min="6148" max="6150" width="9" style="250" customWidth="1"/>
    <col min="6151" max="6151" width="6.7109375" style="250" customWidth="1"/>
    <col min="6152" max="6152" width="8.5703125" style="250" customWidth="1"/>
    <col min="6153" max="6153" width="11.42578125" style="250" customWidth="1"/>
    <col min="6154" max="6154" width="9.28515625" style="250" customWidth="1"/>
    <col min="6155" max="6155" width="8.5703125" style="250" customWidth="1"/>
    <col min="6156" max="6156" width="9.140625" style="250" customWidth="1"/>
    <col min="6157" max="6157" width="10.5703125" style="250" customWidth="1"/>
    <col min="6158" max="6400" width="9.140625" style="250"/>
    <col min="6401" max="6401" width="3.85546875" style="250" customWidth="1"/>
    <col min="6402" max="6402" width="0" style="250" hidden="1" customWidth="1"/>
    <col min="6403" max="6403" width="46.85546875" style="250" customWidth="1"/>
    <col min="6404" max="6406" width="9" style="250" customWidth="1"/>
    <col min="6407" max="6407" width="6.7109375" style="250" customWidth="1"/>
    <col min="6408" max="6408" width="8.5703125" style="250" customWidth="1"/>
    <col min="6409" max="6409" width="11.42578125" style="250" customWidth="1"/>
    <col min="6410" max="6410" width="9.28515625" style="250" customWidth="1"/>
    <col min="6411" max="6411" width="8.5703125" style="250" customWidth="1"/>
    <col min="6412" max="6412" width="9.140625" style="250" customWidth="1"/>
    <col min="6413" max="6413" width="10.5703125" style="250" customWidth="1"/>
    <col min="6414" max="6656" width="9.140625" style="250"/>
    <col min="6657" max="6657" width="3.85546875" style="250" customWidth="1"/>
    <col min="6658" max="6658" width="0" style="250" hidden="1" customWidth="1"/>
    <col min="6659" max="6659" width="46.85546875" style="250" customWidth="1"/>
    <col min="6660" max="6662" width="9" style="250" customWidth="1"/>
    <col min="6663" max="6663" width="6.7109375" style="250" customWidth="1"/>
    <col min="6664" max="6664" width="8.5703125" style="250" customWidth="1"/>
    <col min="6665" max="6665" width="11.42578125" style="250" customWidth="1"/>
    <col min="6666" max="6666" width="9.28515625" style="250" customWidth="1"/>
    <col min="6667" max="6667" width="8.5703125" style="250" customWidth="1"/>
    <col min="6668" max="6668" width="9.140625" style="250" customWidth="1"/>
    <col min="6669" max="6669" width="10.5703125" style="250" customWidth="1"/>
    <col min="6670" max="6912" width="9.140625" style="250"/>
    <col min="6913" max="6913" width="3.85546875" style="250" customWidth="1"/>
    <col min="6914" max="6914" width="0" style="250" hidden="1" customWidth="1"/>
    <col min="6915" max="6915" width="46.85546875" style="250" customWidth="1"/>
    <col min="6916" max="6918" width="9" style="250" customWidth="1"/>
    <col min="6919" max="6919" width="6.7109375" style="250" customWidth="1"/>
    <col min="6920" max="6920" width="8.5703125" style="250" customWidth="1"/>
    <col min="6921" max="6921" width="11.42578125" style="250" customWidth="1"/>
    <col min="6922" max="6922" width="9.28515625" style="250" customWidth="1"/>
    <col min="6923" max="6923" width="8.5703125" style="250" customWidth="1"/>
    <col min="6924" max="6924" width="9.140625" style="250" customWidth="1"/>
    <col min="6925" max="6925" width="10.5703125" style="250" customWidth="1"/>
    <col min="6926" max="7168" width="9.140625" style="250"/>
    <col min="7169" max="7169" width="3.85546875" style="250" customWidth="1"/>
    <col min="7170" max="7170" width="0" style="250" hidden="1" customWidth="1"/>
    <col min="7171" max="7171" width="46.85546875" style="250" customWidth="1"/>
    <col min="7172" max="7174" width="9" style="250" customWidth="1"/>
    <col min="7175" max="7175" width="6.7109375" style="250" customWidth="1"/>
    <col min="7176" max="7176" width="8.5703125" style="250" customWidth="1"/>
    <col min="7177" max="7177" width="11.42578125" style="250" customWidth="1"/>
    <col min="7178" max="7178" width="9.28515625" style="250" customWidth="1"/>
    <col min="7179" max="7179" width="8.5703125" style="250" customWidth="1"/>
    <col min="7180" max="7180" width="9.140625" style="250" customWidth="1"/>
    <col min="7181" max="7181" width="10.5703125" style="250" customWidth="1"/>
    <col min="7182" max="7424" width="9.140625" style="250"/>
    <col min="7425" max="7425" width="3.85546875" style="250" customWidth="1"/>
    <col min="7426" max="7426" width="0" style="250" hidden="1" customWidth="1"/>
    <col min="7427" max="7427" width="46.85546875" style="250" customWidth="1"/>
    <col min="7428" max="7430" width="9" style="250" customWidth="1"/>
    <col min="7431" max="7431" width="6.7109375" style="250" customWidth="1"/>
    <col min="7432" max="7432" width="8.5703125" style="250" customWidth="1"/>
    <col min="7433" max="7433" width="11.42578125" style="250" customWidth="1"/>
    <col min="7434" max="7434" width="9.28515625" style="250" customWidth="1"/>
    <col min="7435" max="7435" width="8.5703125" style="250" customWidth="1"/>
    <col min="7436" max="7436" width="9.140625" style="250" customWidth="1"/>
    <col min="7437" max="7437" width="10.5703125" style="250" customWidth="1"/>
    <col min="7438" max="7680" width="9.140625" style="250"/>
    <col min="7681" max="7681" width="3.85546875" style="250" customWidth="1"/>
    <col min="7682" max="7682" width="0" style="250" hidden="1" customWidth="1"/>
    <col min="7683" max="7683" width="46.85546875" style="250" customWidth="1"/>
    <col min="7684" max="7686" width="9" style="250" customWidth="1"/>
    <col min="7687" max="7687" width="6.7109375" style="250" customWidth="1"/>
    <col min="7688" max="7688" width="8.5703125" style="250" customWidth="1"/>
    <col min="7689" max="7689" width="11.42578125" style="250" customWidth="1"/>
    <col min="7690" max="7690" width="9.28515625" style="250" customWidth="1"/>
    <col min="7691" max="7691" width="8.5703125" style="250" customWidth="1"/>
    <col min="7692" max="7692" width="9.140625" style="250" customWidth="1"/>
    <col min="7693" max="7693" width="10.5703125" style="250" customWidth="1"/>
    <col min="7694" max="7936" width="9.140625" style="250"/>
    <col min="7937" max="7937" width="3.85546875" style="250" customWidth="1"/>
    <col min="7938" max="7938" width="0" style="250" hidden="1" customWidth="1"/>
    <col min="7939" max="7939" width="46.85546875" style="250" customWidth="1"/>
    <col min="7940" max="7942" width="9" style="250" customWidth="1"/>
    <col min="7943" max="7943" width="6.7109375" style="250" customWidth="1"/>
    <col min="7944" max="7944" width="8.5703125" style="250" customWidth="1"/>
    <col min="7945" max="7945" width="11.42578125" style="250" customWidth="1"/>
    <col min="7946" max="7946" width="9.28515625" style="250" customWidth="1"/>
    <col min="7947" max="7947" width="8.5703125" style="250" customWidth="1"/>
    <col min="7948" max="7948" width="9.140625" style="250" customWidth="1"/>
    <col min="7949" max="7949" width="10.5703125" style="250" customWidth="1"/>
    <col min="7950" max="8192" width="9.140625" style="250"/>
    <col min="8193" max="8193" width="3.85546875" style="250" customWidth="1"/>
    <col min="8194" max="8194" width="0" style="250" hidden="1" customWidth="1"/>
    <col min="8195" max="8195" width="46.85546875" style="250" customWidth="1"/>
    <col min="8196" max="8198" width="9" style="250" customWidth="1"/>
    <col min="8199" max="8199" width="6.7109375" style="250" customWidth="1"/>
    <col min="8200" max="8200" width="8.5703125" style="250" customWidth="1"/>
    <col min="8201" max="8201" width="11.42578125" style="250" customWidth="1"/>
    <col min="8202" max="8202" width="9.28515625" style="250" customWidth="1"/>
    <col min="8203" max="8203" width="8.5703125" style="250" customWidth="1"/>
    <col min="8204" max="8204" width="9.140625" style="250" customWidth="1"/>
    <col min="8205" max="8205" width="10.5703125" style="250" customWidth="1"/>
    <col min="8206" max="8448" width="9.140625" style="250"/>
    <col min="8449" max="8449" width="3.85546875" style="250" customWidth="1"/>
    <col min="8450" max="8450" width="0" style="250" hidden="1" customWidth="1"/>
    <col min="8451" max="8451" width="46.85546875" style="250" customWidth="1"/>
    <col min="8452" max="8454" width="9" style="250" customWidth="1"/>
    <col min="8455" max="8455" width="6.7109375" style="250" customWidth="1"/>
    <col min="8456" max="8456" width="8.5703125" style="250" customWidth="1"/>
    <col min="8457" max="8457" width="11.42578125" style="250" customWidth="1"/>
    <col min="8458" max="8458" width="9.28515625" style="250" customWidth="1"/>
    <col min="8459" max="8459" width="8.5703125" style="250" customWidth="1"/>
    <col min="8460" max="8460" width="9.140625" style="250" customWidth="1"/>
    <col min="8461" max="8461" width="10.5703125" style="250" customWidth="1"/>
    <col min="8462" max="8704" width="9.140625" style="250"/>
    <col min="8705" max="8705" width="3.85546875" style="250" customWidth="1"/>
    <col min="8706" max="8706" width="0" style="250" hidden="1" customWidth="1"/>
    <col min="8707" max="8707" width="46.85546875" style="250" customWidth="1"/>
    <col min="8708" max="8710" width="9" style="250" customWidth="1"/>
    <col min="8711" max="8711" width="6.7109375" style="250" customWidth="1"/>
    <col min="8712" max="8712" width="8.5703125" style="250" customWidth="1"/>
    <col min="8713" max="8713" width="11.42578125" style="250" customWidth="1"/>
    <col min="8714" max="8714" width="9.28515625" style="250" customWidth="1"/>
    <col min="8715" max="8715" width="8.5703125" style="250" customWidth="1"/>
    <col min="8716" max="8716" width="9.140625" style="250" customWidth="1"/>
    <col min="8717" max="8717" width="10.5703125" style="250" customWidth="1"/>
    <col min="8718" max="8960" width="9.140625" style="250"/>
    <col min="8961" max="8961" width="3.85546875" style="250" customWidth="1"/>
    <col min="8962" max="8962" width="0" style="250" hidden="1" customWidth="1"/>
    <col min="8963" max="8963" width="46.85546875" style="250" customWidth="1"/>
    <col min="8964" max="8966" width="9" style="250" customWidth="1"/>
    <col min="8967" max="8967" width="6.7109375" style="250" customWidth="1"/>
    <col min="8968" max="8968" width="8.5703125" style="250" customWidth="1"/>
    <col min="8969" max="8969" width="11.42578125" style="250" customWidth="1"/>
    <col min="8970" max="8970" width="9.28515625" style="250" customWidth="1"/>
    <col min="8971" max="8971" width="8.5703125" style="250" customWidth="1"/>
    <col min="8972" max="8972" width="9.140625" style="250" customWidth="1"/>
    <col min="8973" max="8973" width="10.5703125" style="250" customWidth="1"/>
    <col min="8974" max="9216" width="9.140625" style="250"/>
    <col min="9217" max="9217" width="3.85546875" style="250" customWidth="1"/>
    <col min="9218" max="9218" width="0" style="250" hidden="1" customWidth="1"/>
    <col min="9219" max="9219" width="46.85546875" style="250" customWidth="1"/>
    <col min="9220" max="9222" width="9" style="250" customWidth="1"/>
    <col min="9223" max="9223" width="6.7109375" style="250" customWidth="1"/>
    <col min="9224" max="9224" width="8.5703125" style="250" customWidth="1"/>
    <col min="9225" max="9225" width="11.42578125" style="250" customWidth="1"/>
    <col min="9226" max="9226" width="9.28515625" style="250" customWidth="1"/>
    <col min="9227" max="9227" width="8.5703125" style="250" customWidth="1"/>
    <col min="9228" max="9228" width="9.140625" style="250" customWidth="1"/>
    <col min="9229" max="9229" width="10.5703125" style="250" customWidth="1"/>
    <col min="9230" max="9472" width="9.140625" style="250"/>
    <col min="9473" max="9473" width="3.85546875" style="250" customWidth="1"/>
    <col min="9474" max="9474" width="0" style="250" hidden="1" customWidth="1"/>
    <col min="9475" max="9475" width="46.85546875" style="250" customWidth="1"/>
    <col min="9476" max="9478" width="9" style="250" customWidth="1"/>
    <col min="9479" max="9479" width="6.7109375" style="250" customWidth="1"/>
    <col min="9480" max="9480" width="8.5703125" style="250" customWidth="1"/>
    <col min="9481" max="9481" width="11.42578125" style="250" customWidth="1"/>
    <col min="9482" max="9482" width="9.28515625" style="250" customWidth="1"/>
    <col min="9483" max="9483" width="8.5703125" style="250" customWidth="1"/>
    <col min="9484" max="9484" width="9.140625" style="250" customWidth="1"/>
    <col min="9485" max="9485" width="10.5703125" style="250" customWidth="1"/>
    <col min="9486" max="9728" width="9.140625" style="250"/>
    <col min="9729" max="9729" width="3.85546875" style="250" customWidth="1"/>
    <col min="9730" max="9730" width="0" style="250" hidden="1" customWidth="1"/>
    <col min="9731" max="9731" width="46.85546875" style="250" customWidth="1"/>
    <col min="9732" max="9734" width="9" style="250" customWidth="1"/>
    <col min="9735" max="9735" width="6.7109375" style="250" customWidth="1"/>
    <col min="9736" max="9736" width="8.5703125" style="250" customWidth="1"/>
    <col min="9737" max="9737" width="11.42578125" style="250" customWidth="1"/>
    <col min="9738" max="9738" width="9.28515625" style="250" customWidth="1"/>
    <col min="9739" max="9739" width="8.5703125" style="250" customWidth="1"/>
    <col min="9740" max="9740" width="9.140625" style="250" customWidth="1"/>
    <col min="9741" max="9741" width="10.5703125" style="250" customWidth="1"/>
    <col min="9742" max="9984" width="9.140625" style="250"/>
    <col min="9985" max="9985" width="3.85546875" style="250" customWidth="1"/>
    <col min="9986" max="9986" width="0" style="250" hidden="1" customWidth="1"/>
    <col min="9987" max="9987" width="46.85546875" style="250" customWidth="1"/>
    <col min="9988" max="9990" width="9" style="250" customWidth="1"/>
    <col min="9991" max="9991" width="6.7109375" style="250" customWidth="1"/>
    <col min="9992" max="9992" width="8.5703125" style="250" customWidth="1"/>
    <col min="9993" max="9993" width="11.42578125" style="250" customWidth="1"/>
    <col min="9994" max="9994" width="9.28515625" style="250" customWidth="1"/>
    <col min="9995" max="9995" width="8.5703125" style="250" customWidth="1"/>
    <col min="9996" max="9996" width="9.140625" style="250" customWidth="1"/>
    <col min="9997" max="9997" width="10.5703125" style="250" customWidth="1"/>
    <col min="9998" max="10240" width="9.140625" style="250"/>
    <col min="10241" max="10241" width="3.85546875" style="250" customWidth="1"/>
    <col min="10242" max="10242" width="0" style="250" hidden="1" customWidth="1"/>
    <col min="10243" max="10243" width="46.85546875" style="250" customWidth="1"/>
    <col min="10244" max="10246" width="9" style="250" customWidth="1"/>
    <col min="10247" max="10247" width="6.7109375" style="250" customWidth="1"/>
    <col min="10248" max="10248" width="8.5703125" style="250" customWidth="1"/>
    <col min="10249" max="10249" width="11.42578125" style="250" customWidth="1"/>
    <col min="10250" max="10250" width="9.28515625" style="250" customWidth="1"/>
    <col min="10251" max="10251" width="8.5703125" style="250" customWidth="1"/>
    <col min="10252" max="10252" width="9.140625" style="250" customWidth="1"/>
    <col min="10253" max="10253" width="10.5703125" style="250" customWidth="1"/>
    <col min="10254" max="10496" width="9.140625" style="250"/>
    <col min="10497" max="10497" width="3.85546875" style="250" customWidth="1"/>
    <col min="10498" max="10498" width="0" style="250" hidden="1" customWidth="1"/>
    <col min="10499" max="10499" width="46.85546875" style="250" customWidth="1"/>
    <col min="10500" max="10502" width="9" style="250" customWidth="1"/>
    <col min="10503" max="10503" width="6.7109375" style="250" customWidth="1"/>
    <col min="10504" max="10504" width="8.5703125" style="250" customWidth="1"/>
    <col min="10505" max="10505" width="11.42578125" style="250" customWidth="1"/>
    <col min="10506" max="10506" width="9.28515625" style="250" customWidth="1"/>
    <col min="10507" max="10507" width="8.5703125" style="250" customWidth="1"/>
    <col min="10508" max="10508" width="9.140625" style="250" customWidth="1"/>
    <col min="10509" max="10509" width="10.5703125" style="250" customWidth="1"/>
    <col min="10510" max="10752" width="9.140625" style="250"/>
    <col min="10753" max="10753" width="3.85546875" style="250" customWidth="1"/>
    <col min="10754" max="10754" width="0" style="250" hidden="1" customWidth="1"/>
    <col min="10755" max="10755" width="46.85546875" style="250" customWidth="1"/>
    <col min="10756" max="10758" width="9" style="250" customWidth="1"/>
    <col min="10759" max="10759" width="6.7109375" style="250" customWidth="1"/>
    <col min="10760" max="10760" width="8.5703125" style="250" customWidth="1"/>
    <col min="10761" max="10761" width="11.42578125" style="250" customWidth="1"/>
    <col min="10762" max="10762" width="9.28515625" style="250" customWidth="1"/>
    <col min="10763" max="10763" width="8.5703125" style="250" customWidth="1"/>
    <col min="10764" max="10764" width="9.140625" style="250" customWidth="1"/>
    <col min="10765" max="10765" width="10.5703125" style="250" customWidth="1"/>
    <col min="10766" max="11008" width="9.140625" style="250"/>
    <col min="11009" max="11009" width="3.85546875" style="250" customWidth="1"/>
    <col min="11010" max="11010" width="0" style="250" hidden="1" customWidth="1"/>
    <col min="11011" max="11011" width="46.85546875" style="250" customWidth="1"/>
    <col min="11012" max="11014" width="9" style="250" customWidth="1"/>
    <col min="11015" max="11015" width="6.7109375" style="250" customWidth="1"/>
    <col min="11016" max="11016" width="8.5703125" style="250" customWidth="1"/>
    <col min="11017" max="11017" width="11.42578125" style="250" customWidth="1"/>
    <col min="11018" max="11018" width="9.28515625" style="250" customWidth="1"/>
    <col min="11019" max="11019" width="8.5703125" style="250" customWidth="1"/>
    <col min="11020" max="11020" width="9.140625" style="250" customWidth="1"/>
    <col min="11021" max="11021" width="10.5703125" style="250" customWidth="1"/>
    <col min="11022" max="11264" width="9.140625" style="250"/>
    <col min="11265" max="11265" width="3.85546875" style="250" customWidth="1"/>
    <col min="11266" max="11266" width="0" style="250" hidden="1" customWidth="1"/>
    <col min="11267" max="11267" width="46.85546875" style="250" customWidth="1"/>
    <col min="11268" max="11270" width="9" style="250" customWidth="1"/>
    <col min="11271" max="11271" width="6.7109375" style="250" customWidth="1"/>
    <col min="11272" max="11272" width="8.5703125" style="250" customWidth="1"/>
    <col min="11273" max="11273" width="11.42578125" style="250" customWidth="1"/>
    <col min="11274" max="11274" width="9.28515625" style="250" customWidth="1"/>
    <col min="11275" max="11275" width="8.5703125" style="250" customWidth="1"/>
    <col min="11276" max="11276" width="9.140625" style="250" customWidth="1"/>
    <col min="11277" max="11277" width="10.5703125" style="250" customWidth="1"/>
    <col min="11278" max="11520" width="9.140625" style="250"/>
    <col min="11521" max="11521" width="3.85546875" style="250" customWidth="1"/>
    <col min="11522" max="11522" width="0" style="250" hidden="1" customWidth="1"/>
    <col min="11523" max="11523" width="46.85546875" style="250" customWidth="1"/>
    <col min="11524" max="11526" width="9" style="250" customWidth="1"/>
    <col min="11527" max="11527" width="6.7109375" style="250" customWidth="1"/>
    <col min="11528" max="11528" width="8.5703125" style="250" customWidth="1"/>
    <col min="11529" max="11529" width="11.42578125" style="250" customWidth="1"/>
    <col min="11530" max="11530" width="9.28515625" style="250" customWidth="1"/>
    <col min="11531" max="11531" width="8.5703125" style="250" customWidth="1"/>
    <col min="11532" max="11532" width="9.140625" style="250" customWidth="1"/>
    <col min="11533" max="11533" width="10.5703125" style="250" customWidth="1"/>
    <col min="11534" max="11776" width="9.140625" style="250"/>
    <col min="11777" max="11777" width="3.85546875" style="250" customWidth="1"/>
    <col min="11778" max="11778" width="0" style="250" hidden="1" customWidth="1"/>
    <col min="11779" max="11779" width="46.85546875" style="250" customWidth="1"/>
    <col min="11780" max="11782" width="9" style="250" customWidth="1"/>
    <col min="11783" max="11783" width="6.7109375" style="250" customWidth="1"/>
    <col min="11784" max="11784" width="8.5703125" style="250" customWidth="1"/>
    <col min="11785" max="11785" width="11.42578125" style="250" customWidth="1"/>
    <col min="11786" max="11786" width="9.28515625" style="250" customWidth="1"/>
    <col min="11787" max="11787" width="8.5703125" style="250" customWidth="1"/>
    <col min="11788" max="11788" width="9.140625" style="250" customWidth="1"/>
    <col min="11789" max="11789" width="10.5703125" style="250" customWidth="1"/>
    <col min="11790" max="12032" width="9.140625" style="250"/>
    <col min="12033" max="12033" width="3.85546875" style="250" customWidth="1"/>
    <col min="12034" max="12034" width="0" style="250" hidden="1" customWidth="1"/>
    <col min="12035" max="12035" width="46.85546875" style="250" customWidth="1"/>
    <col min="12036" max="12038" width="9" style="250" customWidth="1"/>
    <col min="12039" max="12039" width="6.7109375" style="250" customWidth="1"/>
    <col min="12040" max="12040" width="8.5703125" style="250" customWidth="1"/>
    <col min="12041" max="12041" width="11.42578125" style="250" customWidth="1"/>
    <col min="12042" max="12042" width="9.28515625" style="250" customWidth="1"/>
    <col min="12043" max="12043" width="8.5703125" style="250" customWidth="1"/>
    <col min="12044" max="12044" width="9.140625" style="250" customWidth="1"/>
    <col min="12045" max="12045" width="10.5703125" style="250" customWidth="1"/>
    <col min="12046" max="12288" width="9.140625" style="250"/>
    <col min="12289" max="12289" width="3.85546875" style="250" customWidth="1"/>
    <col min="12290" max="12290" width="0" style="250" hidden="1" customWidth="1"/>
    <col min="12291" max="12291" width="46.85546875" style="250" customWidth="1"/>
    <col min="12292" max="12294" width="9" style="250" customWidth="1"/>
    <col min="12295" max="12295" width="6.7109375" style="250" customWidth="1"/>
    <col min="12296" max="12296" width="8.5703125" style="250" customWidth="1"/>
    <col min="12297" max="12297" width="11.42578125" style="250" customWidth="1"/>
    <col min="12298" max="12298" width="9.28515625" style="250" customWidth="1"/>
    <col min="12299" max="12299" width="8.5703125" style="250" customWidth="1"/>
    <col min="12300" max="12300" width="9.140625" style="250" customWidth="1"/>
    <col min="12301" max="12301" width="10.5703125" style="250" customWidth="1"/>
    <col min="12302" max="12544" width="9.140625" style="250"/>
    <col min="12545" max="12545" width="3.85546875" style="250" customWidth="1"/>
    <col min="12546" max="12546" width="0" style="250" hidden="1" customWidth="1"/>
    <col min="12547" max="12547" width="46.85546875" style="250" customWidth="1"/>
    <col min="12548" max="12550" width="9" style="250" customWidth="1"/>
    <col min="12551" max="12551" width="6.7109375" style="250" customWidth="1"/>
    <col min="12552" max="12552" width="8.5703125" style="250" customWidth="1"/>
    <col min="12553" max="12553" width="11.42578125" style="250" customWidth="1"/>
    <col min="12554" max="12554" width="9.28515625" style="250" customWidth="1"/>
    <col min="12555" max="12555" width="8.5703125" style="250" customWidth="1"/>
    <col min="12556" max="12556" width="9.140625" style="250" customWidth="1"/>
    <col min="12557" max="12557" width="10.5703125" style="250" customWidth="1"/>
    <col min="12558" max="12800" width="9.140625" style="250"/>
    <col min="12801" max="12801" width="3.85546875" style="250" customWidth="1"/>
    <col min="12802" max="12802" width="0" style="250" hidden="1" customWidth="1"/>
    <col min="12803" max="12803" width="46.85546875" style="250" customWidth="1"/>
    <col min="12804" max="12806" width="9" style="250" customWidth="1"/>
    <col min="12807" max="12807" width="6.7109375" style="250" customWidth="1"/>
    <col min="12808" max="12808" width="8.5703125" style="250" customWidth="1"/>
    <col min="12809" max="12809" width="11.42578125" style="250" customWidth="1"/>
    <col min="12810" max="12810" width="9.28515625" style="250" customWidth="1"/>
    <col min="12811" max="12811" width="8.5703125" style="250" customWidth="1"/>
    <col min="12812" max="12812" width="9.140625" style="250" customWidth="1"/>
    <col min="12813" max="12813" width="10.5703125" style="250" customWidth="1"/>
    <col min="12814" max="13056" width="9.140625" style="250"/>
    <col min="13057" max="13057" width="3.85546875" style="250" customWidth="1"/>
    <col min="13058" max="13058" width="0" style="250" hidden="1" customWidth="1"/>
    <col min="13059" max="13059" width="46.85546875" style="250" customWidth="1"/>
    <col min="13060" max="13062" width="9" style="250" customWidth="1"/>
    <col min="13063" max="13063" width="6.7109375" style="250" customWidth="1"/>
    <col min="13064" max="13064" width="8.5703125" style="250" customWidth="1"/>
    <col min="13065" max="13065" width="11.42578125" style="250" customWidth="1"/>
    <col min="13066" max="13066" width="9.28515625" style="250" customWidth="1"/>
    <col min="13067" max="13067" width="8.5703125" style="250" customWidth="1"/>
    <col min="13068" max="13068" width="9.140625" style="250" customWidth="1"/>
    <col min="13069" max="13069" width="10.5703125" style="250" customWidth="1"/>
    <col min="13070" max="13312" width="9.140625" style="250"/>
    <col min="13313" max="13313" width="3.85546875" style="250" customWidth="1"/>
    <col min="13314" max="13314" width="0" style="250" hidden="1" customWidth="1"/>
    <col min="13315" max="13315" width="46.85546875" style="250" customWidth="1"/>
    <col min="13316" max="13318" width="9" style="250" customWidth="1"/>
    <col min="13319" max="13319" width="6.7109375" style="250" customWidth="1"/>
    <col min="13320" max="13320" width="8.5703125" style="250" customWidth="1"/>
    <col min="13321" max="13321" width="11.42578125" style="250" customWidth="1"/>
    <col min="13322" max="13322" width="9.28515625" style="250" customWidth="1"/>
    <col min="13323" max="13323" width="8.5703125" style="250" customWidth="1"/>
    <col min="13324" max="13324" width="9.140625" style="250" customWidth="1"/>
    <col min="13325" max="13325" width="10.5703125" style="250" customWidth="1"/>
    <col min="13326" max="13568" width="9.140625" style="250"/>
    <col min="13569" max="13569" width="3.85546875" style="250" customWidth="1"/>
    <col min="13570" max="13570" width="0" style="250" hidden="1" customWidth="1"/>
    <col min="13571" max="13571" width="46.85546875" style="250" customWidth="1"/>
    <col min="13572" max="13574" width="9" style="250" customWidth="1"/>
    <col min="13575" max="13575" width="6.7109375" style="250" customWidth="1"/>
    <col min="13576" max="13576" width="8.5703125" style="250" customWidth="1"/>
    <col min="13577" max="13577" width="11.42578125" style="250" customWidth="1"/>
    <col min="13578" max="13578" width="9.28515625" style="250" customWidth="1"/>
    <col min="13579" max="13579" width="8.5703125" style="250" customWidth="1"/>
    <col min="13580" max="13580" width="9.140625" style="250" customWidth="1"/>
    <col min="13581" max="13581" width="10.5703125" style="250" customWidth="1"/>
    <col min="13582" max="13824" width="9.140625" style="250"/>
    <col min="13825" max="13825" width="3.85546875" style="250" customWidth="1"/>
    <col min="13826" max="13826" width="0" style="250" hidden="1" customWidth="1"/>
    <col min="13827" max="13827" width="46.85546875" style="250" customWidth="1"/>
    <col min="13828" max="13830" width="9" style="250" customWidth="1"/>
    <col min="13831" max="13831" width="6.7109375" style="250" customWidth="1"/>
    <col min="13832" max="13832" width="8.5703125" style="250" customWidth="1"/>
    <col min="13833" max="13833" width="11.42578125" style="250" customWidth="1"/>
    <col min="13834" max="13834" width="9.28515625" style="250" customWidth="1"/>
    <col min="13835" max="13835" width="8.5703125" style="250" customWidth="1"/>
    <col min="13836" max="13836" width="9.140625" style="250" customWidth="1"/>
    <col min="13837" max="13837" width="10.5703125" style="250" customWidth="1"/>
    <col min="13838" max="14080" width="9.140625" style="250"/>
    <col min="14081" max="14081" width="3.85546875" style="250" customWidth="1"/>
    <col min="14082" max="14082" width="0" style="250" hidden="1" customWidth="1"/>
    <col min="14083" max="14083" width="46.85546875" style="250" customWidth="1"/>
    <col min="14084" max="14086" width="9" style="250" customWidth="1"/>
    <col min="14087" max="14087" width="6.7109375" style="250" customWidth="1"/>
    <col min="14088" max="14088" width="8.5703125" style="250" customWidth="1"/>
    <col min="14089" max="14089" width="11.42578125" style="250" customWidth="1"/>
    <col min="14090" max="14090" width="9.28515625" style="250" customWidth="1"/>
    <col min="14091" max="14091" width="8.5703125" style="250" customWidth="1"/>
    <col min="14092" max="14092" width="9.140625" style="250" customWidth="1"/>
    <col min="14093" max="14093" width="10.5703125" style="250" customWidth="1"/>
    <col min="14094" max="14336" width="9.140625" style="250"/>
    <col min="14337" max="14337" width="3.85546875" style="250" customWidth="1"/>
    <col min="14338" max="14338" width="0" style="250" hidden="1" customWidth="1"/>
    <col min="14339" max="14339" width="46.85546875" style="250" customWidth="1"/>
    <col min="14340" max="14342" width="9" style="250" customWidth="1"/>
    <col min="14343" max="14343" width="6.7109375" style="250" customWidth="1"/>
    <col min="14344" max="14344" width="8.5703125" style="250" customWidth="1"/>
    <col min="14345" max="14345" width="11.42578125" style="250" customWidth="1"/>
    <col min="14346" max="14346" width="9.28515625" style="250" customWidth="1"/>
    <col min="14347" max="14347" width="8.5703125" style="250" customWidth="1"/>
    <col min="14348" max="14348" width="9.140625" style="250" customWidth="1"/>
    <col min="14349" max="14349" width="10.5703125" style="250" customWidth="1"/>
    <col min="14350" max="14592" width="9.140625" style="250"/>
    <col min="14593" max="14593" width="3.85546875" style="250" customWidth="1"/>
    <col min="14594" max="14594" width="0" style="250" hidden="1" customWidth="1"/>
    <col min="14595" max="14595" width="46.85546875" style="250" customWidth="1"/>
    <col min="14596" max="14598" width="9" style="250" customWidth="1"/>
    <col min="14599" max="14599" width="6.7109375" style="250" customWidth="1"/>
    <col min="14600" max="14600" width="8.5703125" style="250" customWidth="1"/>
    <col min="14601" max="14601" width="11.42578125" style="250" customWidth="1"/>
    <col min="14602" max="14602" width="9.28515625" style="250" customWidth="1"/>
    <col min="14603" max="14603" width="8.5703125" style="250" customWidth="1"/>
    <col min="14604" max="14604" width="9.140625" style="250" customWidth="1"/>
    <col min="14605" max="14605" width="10.5703125" style="250" customWidth="1"/>
    <col min="14606" max="14848" width="9.140625" style="250"/>
    <col min="14849" max="14849" width="3.85546875" style="250" customWidth="1"/>
    <col min="14850" max="14850" width="0" style="250" hidden="1" customWidth="1"/>
    <col min="14851" max="14851" width="46.85546875" style="250" customWidth="1"/>
    <col min="14852" max="14854" width="9" style="250" customWidth="1"/>
    <col min="14855" max="14855" width="6.7109375" style="250" customWidth="1"/>
    <col min="14856" max="14856" width="8.5703125" style="250" customWidth="1"/>
    <col min="14857" max="14857" width="11.42578125" style="250" customWidth="1"/>
    <col min="14858" max="14858" width="9.28515625" style="250" customWidth="1"/>
    <col min="14859" max="14859" width="8.5703125" style="250" customWidth="1"/>
    <col min="14860" max="14860" width="9.140625" style="250" customWidth="1"/>
    <col min="14861" max="14861" width="10.5703125" style="250" customWidth="1"/>
    <col min="14862" max="15104" width="9.140625" style="250"/>
    <col min="15105" max="15105" width="3.85546875" style="250" customWidth="1"/>
    <col min="15106" max="15106" width="0" style="250" hidden="1" customWidth="1"/>
    <col min="15107" max="15107" width="46.85546875" style="250" customWidth="1"/>
    <col min="15108" max="15110" width="9" style="250" customWidth="1"/>
    <col min="15111" max="15111" width="6.7109375" style="250" customWidth="1"/>
    <col min="15112" max="15112" width="8.5703125" style="250" customWidth="1"/>
    <col min="15113" max="15113" width="11.42578125" style="250" customWidth="1"/>
    <col min="15114" max="15114" width="9.28515625" style="250" customWidth="1"/>
    <col min="15115" max="15115" width="8.5703125" style="250" customWidth="1"/>
    <col min="15116" max="15116" width="9.140625" style="250" customWidth="1"/>
    <col min="15117" max="15117" width="10.5703125" style="250" customWidth="1"/>
    <col min="15118" max="15360" width="9.140625" style="250"/>
    <col min="15361" max="15361" width="3.85546875" style="250" customWidth="1"/>
    <col min="15362" max="15362" width="0" style="250" hidden="1" customWidth="1"/>
    <col min="15363" max="15363" width="46.85546875" style="250" customWidth="1"/>
    <col min="15364" max="15366" width="9" style="250" customWidth="1"/>
    <col min="15367" max="15367" width="6.7109375" style="250" customWidth="1"/>
    <col min="15368" max="15368" width="8.5703125" style="250" customWidth="1"/>
    <col min="15369" max="15369" width="11.42578125" style="250" customWidth="1"/>
    <col min="15370" max="15370" width="9.28515625" style="250" customWidth="1"/>
    <col min="15371" max="15371" width="8.5703125" style="250" customWidth="1"/>
    <col min="15372" max="15372" width="9.140625" style="250" customWidth="1"/>
    <col min="15373" max="15373" width="10.5703125" style="250" customWidth="1"/>
    <col min="15374" max="15616" width="9.140625" style="250"/>
    <col min="15617" max="15617" width="3.85546875" style="250" customWidth="1"/>
    <col min="15618" max="15618" width="0" style="250" hidden="1" customWidth="1"/>
    <col min="15619" max="15619" width="46.85546875" style="250" customWidth="1"/>
    <col min="15620" max="15622" width="9" style="250" customWidth="1"/>
    <col min="15623" max="15623" width="6.7109375" style="250" customWidth="1"/>
    <col min="15624" max="15624" width="8.5703125" style="250" customWidth="1"/>
    <col min="15625" max="15625" width="11.42578125" style="250" customWidth="1"/>
    <col min="15626" max="15626" width="9.28515625" style="250" customWidth="1"/>
    <col min="15627" max="15627" width="8.5703125" style="250" customWidth="1"/>
    <col min="15628" max="15628" width="9.140625" style="250" customWidth="1"/>
    <col min="15629" max="15629" width="10.5703125" style="250" customWidth="1"/>
    <col min="15630" max="15872" width="9.140625" style="250"/>
    <col min="15873" max="15873" width="3.85546875" style="250" customWidth="1"/>
    <col min="15874" max="15874" width="0" style="250" hidden="1" customWidth="1"/>
    <col min="15875" max="15875" width="46.85546875" style="250" customWidth="1"/>
    <col min="15876" max="15878" width="9" style="250" customWidth="1"/>
    <col min="15879" max="15879" width="6.7109375" style="250" customWidth="1"/>
    <col min="15880" max="15880" width="8.5703125" style="250" customWidth="1"/>
    <col min="15881" max="15881" width="11.42578125" style="250" customWidth="1"/>
    <col min="15882" max="15882" width="9.28515625" style="250" customWidth="1"/>
    <col min="15883" max="15883" width="8.5703125" style="250" customWidth="1"/>
    <col min="15884" max="15884" width="9.140625" style="250" customWidth="1"/>
    <col min="15885" max="15885" width="10.5703125" style="250" customWidth="1"/>
    <col min="15886" max="16128" width="9.140625" style="250"/>
    <col min="16129" max="16129" width="3.85546875" style="250" customWidth="1"/>
    <col min="16130" max="16130" width="0" style="250" hidden="1" customWidth="1"/>
    <col min="16131" max="16131" width="46.85546875" style="250" customWidth="1"/>
    <col min="16132" max="16134" width="9" style="250" customWidth="1"/>
    <col min="16135" max="16135" width="6.7109375" style="250" customWidth="1"/>
    <col min="16136" max="16136" width="8.5703125" style="250" customWidth="1"/>
    <col min="16137" max="16137" width="11.42578125" style="250" customWidth="1"/>
    <col min="16138" max="16138" width="9.28515625" style="250" customWidth="1"/>
    <col min="16139" max="16139" width="8.5703125" style="250" customWidth="1"/>
    <col min="16140" max="16140" width="9.140625" style="250" customWidth="1"/>
    <col min="16141" max="16141" width="10.5703125" style="250" customWidth="1"/>
    <col min="16142" max="16384" width="9.140625" style="250"/>
  </cols>
  <sheetData>
    <row r="1" spans="1:21" ht="37.5" customHeight="1" x14ac:dyDescent="0.3">
      <c r="A1" s="184"/>
      <c r="B1" s="184"/>
      <c r="C1" s="419" t="s">
        <v>79</v>
      </c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249"/>
      <c r="O1" s="249"/>
      <c r="P1" s="249"/>
      <c r="Q1" s="249"/>
      <c r="R1" s="249"/>
      <c r="S1" s="249"/>
      <c r="T1" s="249"/>
      <c r="U1" s="249"/>
    </row>
    <row r="2" spans="1:21" s="249" customFormat="1" x14ac:dyDescent="0.3">
      <c r="A2" s="183"/>
      <c r="B2" s="183"/>
      <c r="C2" s="183"/>
      <c r="D2" s="253"/>
      <c r="E2" s="253"/>
      <c r="F2" s="253"/>
      <c r="G2" s="253"/>
      <c r="H2" s="183"/>
      <c r="I2" s="183"/>
      <c r="J2" s="183"/>
      <c r="K2" s="183"/>
      <c r="L2" s="183"/>
      <c r="M2" s="183"/>
    </row>
    <row r="3" spans="1:21" x14ac:dyDescent="0.3">
      <c r="A3" s="254"/>
      <c r="B3" s="255"/>
      <c r="C3" s="256"/>
      <c r="D3" s="257"/>
      <c r="E3" s="251"/>
      <c r="F3" s="258"/>
      <c r="G3" s="259" t="s">
        <v>4</v>
      </c>
      <c r="H3" s="260"/>
      <c r="I3" s="254" t="s">
        <v>5</v>
      </c>
      <c r="J3" s="260"/>
      <c r="K3" s="261" t="s">
        <v>6</v>
      </c>
      <c r="L3" s="261"/>
      <c r="M3" s="255"/>
      <c r="N3" s="249"/>
      <c r="O3" s="249"/>
      <c r="P3" s="249"/>
      <c r="Q3" s="249"/>
      <c r="R3" s="249"/>
      <c r="S3" s="249"/>
      <c r="T3" s="249"/>
      <c r="U3" s="249"/>
    </row>
    <row r="4" spans="1:21" x14ac:dyDescent="0.3">
      <c r="A4" s="262"/>
      <c r="B4" s="263"/>
      <c r="C4" s="264" t="s">
        <v>8</v>
      </c>
      <c r="D4" s="265"/>
      <c r="E4" s="266"/>
      <c r="F4" s="267"/>
      <c r="G4" s="268"/>
      <c r="H4" s="267"/>
      <c r="I4" s="268"/>
      <c r="J4" s="267"/>
      <c r="K4" s="268" t="s">
        <v>9</v>
      </c>
      <c r="L4" s="269"/>
      <c r="M4" s="263" t="s">
        <v>7</v>
      </c>
      <c r="N4" s="249"/>
      <c r="O4" s="249"/>
      <c r="P4" s="249"/>
      <c r="Q4" s="249"/>
      <c r="R4" s="249"/>
      <c r="S4" s="249"/>
      <c r="T4" s="249"/>
      <c r="U4" s="249"/>
    </row>
    <row r="5" spans="1:21" x14ac:dyDescent="0.3">
      <c r="A5" s="270" t="s">
        <v>1</v>
      </c>
      <c r="B5" s="263" t="s">
        <v>80</v>
      </c>
      <c r="C5" s="184" t="s">
        <v>10</v>
      </c>
      <c r="D5" s="263" t="s">
        <v>2</v>
      </c>
      <c r="E5" s="271" t="s">
        <v>11</v>
      </c>
      <c r="F5" s="252" t="s">
        <v>12</v>
      </c>
      <c r="G5" s="263" t="s">
        <v>13</v>
      </c>
      <c r="H5" s="252" t="s">
        <v>12</v>
      </c>
      <c r="I5" s="263" t="s">
        <v>13</v>
      </c>
      <c r="J5" s="252" t="s">
        <v>12</v>
      </c>
      <c r="K5" s="263" t="s">
        <v>13</v>
      </c>
      <c r="L5" s="252" t="s">
        <v>12</v>
      </c>
      <c r="M5" s="263"/>
      <c r="N5" s="249"/>
      <c r="O5" s="249"/>
      <c r="P5" s="249"/>
      <c r="Q5" s="249"/>
      <c r="R5" s="249"/>
      <c r="S5" s="249"/>
      <c r="T5" s="249"/>
      <c r="U5" s="249"/>
    </row>
    <row r="6" spans="1:21" x14ac:dyDescent="0.3">
      <c r="A6" s="268"/>
      <c r="B6" s="272"/>
      <c r="C6" s="273"/>
      <c r="D6" s="265"/>
      <c r="E6" s="272"/>
      <c r="F6" s="273"/>
      <c r="G6" s="272" t="s">
        <v>14</v>
      </c>
      <c r="H6" s="273"/>
      <c r="I6" s="272" t="s">
        <v>14</v>
      </c>
      <c r="J6" s="273"/>
      <c r="K6" s="272" t="s">
        <v>14</v>
      </c>
      <c r="L6" s="273"/>
      <c r="M6" s="272"/>
      <c r="N6" s="249"/>
      <c r="O6" s="249"/>
      <c r="P6" s="249"/>
      <c r="Q6" s="249"/>
      <c r="R6" s="249"/>
      <c r="S6" s="249"/>
      <c r="T6" s="249"/>
      <c r="U6" s="249"/>
    </row>
    <row r="7" spans="1:21" x14ac:dyDescent="0.3">
      <c r="A7" s="274">
        <v>1</v>
      </c>
      <c r="B7" s="275" t="s">
        <v>81</v>
      </c>
      <c r="C7" s="275">
        <v>2</v>
      </c>
      <c r="D7" s="275">
        <v>3</v>
      </c>
      <c r="E7" s="275">
        <v>4</v>
      </c>
      <c r="F7" s="275">
        <v>5</v>
      </c>
      <c r="G7" s="275">
        <v>6</v>
      </c>
      <c r="H7" s="275">
        <v>7</v>
      </c>
      <c r="I7" s="275">
        <v>8</v>
      </c>
      <c r="J7" s="275">
        <v>9</v>
      </c>
      <c r="K7" s="275">
        <v>10</v>
      </c>
      <c r="L7" s="275">
        <v>11</v>
      </c>
      <c r="M7" s="275">
        <v>12</v>
      </c>
      <c r="N7" s="249"/>
      <c r="O7" s="249"/>
      <c r="P7" s="249"/>
      <c r="Q7" s="249"/>
      <c r="R7" s="249"/>
      <c r="S7" s="249"/>
      <c r="T7" s="249"/>
      <c r="U7" s="249"/>
    </row>
    <row r="8" spans="1:21" s="288" customFormat="1" ht="47.25" x14ac:dyDescent="0.3">
      <c r="A8" s="276">
        <v>1</v>
      </c>
      <c r="B8" s="277"/>
      <c r="C8" s="278" t="s">
        <v>82</v>
      </c>
      <c r="D8" s="279" t="s">
        <v>42</v>
      </c>
      <c r="E8" s="280"/>
      <c r="F8" s="281">
        <v>20</v>
      </c>
      <c r="G8" s="282"/>
      <c r="H8" s="283"/>
      <c r="I8" s="284"/>
      <c r="J8" s="279"/>
      <c r="K8" s="285"/>
      <c r="L8" s="286"/>
      <c r="M8" s="287"/>
    </row>
    <row r="9" spans="1:21" s="288" customFormat="1" ht="15.75" x14ac:dyDescent="0.3">
      <c r="A9" s="276"/>
      <c r="B9" s="277"/>
      <c r="C9" s="289" t="s">
        <v>30</v>
      </c>
      <c r="D9" s="290" t="s">
        <v>31</v>
      </c>
      <c r="E9" s="291">
        <v>1</v>
      </c>
      <c r="F9" s="292">
        <f>F8*E9</f>
        <v>20</v>
      </c>
      <c r="G9" s="291"/>
      <c r="H9" s="293"/>
      <c r="I9" s="282"/>
      <c r="J9" s="283"/>
      <c r="K9" s="285"/>
      <c r="L9" s="286"/>
      <c r="M9" s="294"/>
    </row>
    <row r="10" spans="1:21" s="288" customFormat="1" ht="15.75" x14ac:dyDescent="0.3">
      <c r="A10" s="276"/>
      <c r="B10" s="277"/>
      <c r="C10" s="295" t="s">
        <v>35</v>
      </c>
      <c r="D10" s="279" t="s">
        <v>31</v>
      </c>
      <c r="E10" s="284">
        <v>1</v>
      </c>
      <c r="F10" s="296">
        <f>F8*E10</f>
        <v>20</v>
      </c>
      <c r="G10" s="282"/>
      <c r="H10" s="283"/>
      <c r="I10" s="282"/>
      <c r="J10" s="283"/>
      <c r="K10" s="284"/>
      <c r="L10" s="297"/>
      <c r="M10" s="284"/>
    </row>
    <row r="11" spans="1:21" s="288" customFormat="1" ht="15.75" x14ac:dyDescent="0.3">
      <c r="A11" s="276"/>
      <c r="B11" s="277"/>
      <c r="C11" s="298" t="s">
        <v>83</v>
      </c>
      <c r="D11" s="299" t="s">
        <v>84</v>
      </c>
      <c r="E11" s="291">
        <v>0.4</v>
      </c>
      <c r="F11" s="300">
        <f>SUM(E11*F8)</f>
        <v>8</v>
      </c>
      <c r="G11" s="282"/>
      <c r="H11" s="283"/>
      <c r="I11" s="291"/>
      <c r="J11" s="293"/>
      <c r="K11" s="285"/>
      <c r="L11" s="286"/>
      <c r="M11" s="294"/>
    </row>
    <row r="12" spans="1:21" s="288" customFormat="1" ht="15.75" x14ac:dyDescent="0.3">
      <c r="A12" s="276"/>
      <c r="B12" s="277"/>
      <c r="C12" s="301" t="s">
        <v>38</v>
      </c>
      <c r="D12" s="299" t="s">
        <v>84</v>
      </c>
      <c r="E12" s="291">
        <v>0.2</v>
      </c>
      <c r="F12" s="292">
        <f>SUM(E12*F8)</f>
        <v>4</v>
      </c>
      <c r="G12" s="291"/>
      <c r="H12" s="299"/>
      <c r="I12" s="291"/>
      <c r="J12" s="293"/>
      <c r="K12" s="285"/>
      <c r="L12" s="286"/>
      <c r="M12" s="294"/>
    </row>
    <row r="13" spans="1:21" s="288" customFormat="1" ht="15.75" x14ac:dyDescent="0.3">
      <c r="A13" s="302"/>
      <c r="B13" s="277"/>
      <c r="C13" s="303" t="s">
        <v>85</v>
      </c>
      <c r="D13" s="304" t="s">
        <v>31</v>
      </c>
      <c r="E13" s="305">
        <v>0.2</v>
      </c>
      <c r="F13" s="306">
        <f>SUM(F8*E13)</f>
        <v>4</v>
      </c>
      <c r="G13" s="305"/>
      <c r="H13" s="304"/>
      <c r="I13" s="305"/>
      <c r="J13" s="306"/>
      <c r="K13" s="307"/>
      <c r="L13" s="308"/>
      <c r="M13" s="309"/>
    </row>
    <row r="14" spans="1:21" s="288" customFormat="1" ht="31.5" x14ac:dyDescent="0.3">
      <c r="A14" s="310">
        <v>2</v>
      </c>
      <c r="B14" s="311"/>
      <c r="C14" s="278" t="s">
        <v>86</v>
      </c>
      <c r="D14" s="279" t="s">
        <v>39</v>
      </c>
      <c r="E14" s="280"/>
      <c r="F14" s="281">
        <v>10</v>
      </c>
      <c r="G14" s="282"/>
      <c r="H14" s="283"/>
      <c r="I14" s="284"/>
      <c r="J14" s="279"/>
      <c r="K14" s="285"/>
      <c r="L14" s="286"/>
      <c r="M14" s="287"/>
    </row>
    <row r="15" spans="1:21" s="288" customFormat="1" ht="15.75" x14ac:dyDescent="0.3">
      <c r="A15" s="312"/>
      <c r="B15" s="313"/>
      <c r="C15" s="303" t="s">
        <v>30</v>
      </c>
      <c r="D15" s="304" t="s">
        <v>31</v>
      </c>
      <c r="E15" s="305">
        <v>1</v>
      </c>
      <c r="F15" s="306">
        <f>F14*E15</f>
        <v>10</v>
      </c>
      <c r="G15" s="305"/>
      <c r="H15" s="306"/>
      <c r="I15" s="314"/>
      <c r="J15" s="315"/>
      <c r="K15" s="307"/>
      <c r="L15" s="308"/>
      <c r="M15" s="309"/>
    </row>
    <row r="16" spans="1:21" s="288" customFormat="1" ht="47.25" x14ac:dyDescent="0.3">
      <c r="A16" s="310">
        <v>3</v>
      </c>
      <c r="B16" s="311"/>
      <c r="C16" s="278" t="s">
        <v>87</v>
      </c>
      <c r="D16" s="279" t="s">
        <v>39</v>
      </c>
      <c r="E16" s="280"/>
      <c r="F16" s="281">
        <f>SUM(75*0.55*0.1)</f>
        <v>4.125</v>
      </c>
      <c r="G16" s="282"/>
      <c r="H16" s="283"/>
      <c r="I16" s="284"/>
      <c r="J16" s="279"/>
      <c r="K16" s="285"/>
      <c r="L16" s="286"/>
      <c r="M16" s="287"/>
    </row>
    <row r="17" spans="1:13" s="288" customFormat="1" ht="15.75" x14ac:dyDescent="0.3">
      <c r="A17" s="310"/>
      <c r="B17" s="311"/>
      <c r="C17" s="289" t="s">
        <v>30</v>
      </c>
      <c r="D17" s="290" t="s">
        <v>31</v>
      </c>
      <c r="E17" s="291">
        <v>1</v>
      </c>
      <c r="F17" s="292">
        <f>F16*E17</f>
        <v>4.125</v>
      </c>
      <c r="G17" s="291"/>
      <c r="H17" s="293"/>
      <c r="I17" s="282"/>
      <c r="J17" s="283"/>
      <c r="K17" s="285"/>
      <c r="L17" s="286"/>
      <c r="M17" s="294"/>
    </row>
    <row r="18" spans="1:13" s="288" customFormat="1" ht="15.75" x14ac:dyDescent="0.3">
      <c r="A18" s="310"/>
      <c r="B18" s="311"/>
      <c r="C18" s="295" t="s">
        <v>35</v>
      </c>
      <c r="D18" s="279" t="s">
        <v>31</v>
      </c>
      <c r="E18" s="284">
        <v>5</v>
      </c>
      <c r="F18" s="296">
        <f>F16*E18</f>
        <v>20.625</v>
      </c>
      <c r="G18" s="282"/>
      <c r="H18" s="283"/>
      <c r="I18" s="282"/>
      <c r="J18" s="283"/>
      <c r="K18" s="284"/>
      <c r="L18" s="297"/>
      <c r="M18" s="284"/>
    </row>
    <row r="19" spans="1:13" s="288" customFormat="1" ht="15.75" x14ac:dyDescent="0.3">
      <c r="A19" s="310"/>
      <c r="B19" s="311"/>
      <c r="C19" s="298" t="s">
        <v>88</v>
      </c>
      <c r="D19" s="299" t="s">
        <v>84</v>
      </c>
      <c r="E19" s="291">
        <v>0.4</v>
      </c>
      <c r="F19" s="300">
        <f>SUM(E19*F16)</f>
        <v>1.6500000000000001</v>
      </c>
      <c r="G19" s="282"/>
      <c r="H19" s="283"/>
      <c r="I19" s="291"/>
      <c r="J19" s="293"/>
      <c r="K19" s="285"/>
      <c r="L19" s="286"/>
      <c r="M19" s="294"/>
    </row>
    <row r="20" spans="1:13" s="288" customFormat="1" ht="15.75" x14ac:dyDescent="0.3">
      <c r="A20" s="312"/>
      <c r="B20" s="311"/>
      <c r="C20" s="303" t="s">
        <v>85</v>
      </c>
      <c r="D20" s="304" t="s">
        <v>31</v>
      </c>
      <c r="E20" s="305">
        <v>0.2</v>
      </c>
      <c r="F20" s="306">
        <f>SUM(F16*E20)</f>
        <v>0.82500000000000007</v>
      </c>
      <c r="G20" s="305"/>
      <c r="H20" s="304"/>
      <c r="I20" s="305"/>
      <c r="J20" s="306"/>
      <c r="K20" s="307"/>
      <c r="L20" s="308"/>
      <c r="M20" s="309"/>
    </row>
    <row r="21" spans="1:13" s="288" customFormat="1" ht="47.25" x14ac:dyDescent="0.3">
      <c r="A21" s="310">
        <v>4</v>
      </c>
      <c r="B21" s="311"/>
      <c r="C21" s="278" t="s">
        <v>89</v>
      </c>
      <c r="D21" s="279" t="s">
        <v>70</v>
      </c>
      <c r="E21" s="280"/>
      <c r="F21" s="281">
        <v>75</v>
      </c>
      <c r="G21" s="282"/>
      <c r="H21" s="283"/>
      <c r="I21" s="284"/>
      <c r="J21" s="279"/>
      <c r="K21" s="285"/>
      <c r="L21" s="286"/>
      <c r="M21" s="287"/>
    </row>
    <row r="22" spans="1:13" s="288" customFormat="1" ht="15.75" x14ac:dyDescent="0.3">
      <c r="A22" s="310"/>
      <c r="B22" s="311"/>
      <c r="C22" s="289" t="s">
        <v>30</v>
      </c>
      <c r="D22" s="290" t="s">
        <v>31</v>
      </c>
      <c r="E22" s="291">
        <v>1</v>
      </c>
      <c r="F22" s="292">
        <f>F21*E22</f>
        <v>75</v>
      </c>
      <c r="G22" s="291"/>
      <c r="H22" s="293"/>
      <c r="I22" s="282"/>
      <c r="J22" s="283"/>
      <c r="K22" s="285"/>
      <c r="L22" s="286"/>
      <c r="M22" s="294"/>
    </row>
    <row r="23" spans="1:13" s="288" customFormat="1" ht="15.75" x14ac:dyDescent="0.3">
      <c r="A23" s="310"/>
      <c r="B23" s="311"/>
      <c r="C23" s="295" t="s">
        <v>35</v>
      </c>
      <c r="D23" s="279" t="s">
        <v>31</v>
      </c>
      <c r="E23" s="284">
        <v>0.2</v>
      </c>
      <c r="F23" s="296">
        <f>F21*E23</f>
        <v>15</v>
      </c>
      <c r="G23" s="282"/>
      <c r="H23" s="283"/>
      <c r="I23" s="282"/>
      <c r="J23" s="283"/>
      <c r="K23" s="284"/>
      <c r="L23" s="297"/>
      <c r="M23" s="284"/>
    </row>
    <row r="24" spans="1:13" s="288" customFormat="1" ht="15.75" x14ac:dyDescent="0.3">
      <c r="A24" s="310"/>
      <c r="B24" s="311"/>
      <c r="C24" s="298" t="s">
        <v>90</v>
      </c>
      <c r="D24" s="299" t="s">
        <v>29</v>
      </c>
      <c r="E24" s="291"/>
      <c r="F24" s="300">
        <v>38</v>
      </c>
      <c r="G24" s="282"/>
      <c r="H24" s="283"/>
      <c r="I24" s="291"/>
      <c r="J24" s="293"/>
      <c r="K24" s="285"/>
      <c r="L24" s="286"/>
      <c r="M24" s="294"/>
    </row>
    <row r="25" spans="1:13" s="288" customFormat="1" ht="15.75" x14ac:dyDescent="0.3">
      <c r="A25" s="310"/>
      <c r="B25" s="311"/>
      <c r="C25" s="298" t="s">
        <v>91</v>
      </c>
      <c r="D25" s="299" t="s">
        <v>70</v>
      </c>
      <c r="E25" s="291">
        <v>1.1000000000000001</v>
      </c>
      <c r="F25" s="300">
        <f>SUM(E25*F21)</f>
        <v>82.5</v>
      </c>
      <c r="G25" s="282"/>
      <c r="H25" s="283"/>
      <c r="I25" s="291"/>
      <c r="J25" s="293"/>
      <c r="K25" s="285"/>
      <c r="L25" s="286"/>
      <c r="M25" s="294"/>
    </row>
    <row r="26" spans="1:13" s="288" customFormat="1" ht="15.75" x14ac:dyDescent="0.3">
      <c r="A26" s="312"/>
      <c r="B26" s="311"/>
      <c r="C26" s="303" t="s">
        <v>85</v>
      </c>
      <c r="D26" s="304" t="s">
        <v>31</v>
      </c>
      <c r="E26" s="305">
        <v>0.2</v>
      </c>
      <c r="F26" s="306">
        <f>SUM(F21*E26)</f>
        <v>15</v>
      </c>
      <c r="G26" s="305"/>
      <c r="H26" s="304"/>
      <c r="I26" s="305"/>
      <c r="J26" s="306"/>
      <c r="K26" s="307"/>
      <c r="L26" s="308"/>
      <c r="M26" s="309"/>
    </row>
    <row r="27" spans="1:13" s="288" customFormat="1" ht="31.5" x14ac:dyDescent="0.3">
      <c r="A27" s="310">
        <v>5</v>
      </c>
      <c r="B27" s="311"/>
      <c r="C27" s="278" t="s">
        <v>92</v>
      </c>
      <c r="D27" s="279" t="s">
        <v>29</v>
      </c>
      <c r="E27" s="280"/>
      <c r="F27" s="281">
        <v>70</v>
      </c>
      <c r="G27" s="282"/>
      <c r="H27" s="283"/>
      <c r="I27" s="284"/>
      <c r="J27" s="279"/>
      <c r="K27" s="285"/>
      <c r="L27" s="286"/>
      <c r="M27" s="287"/>
    </row>
    <row r="28" spans="1:13" s="288" customFormat="1" ht="15.75" x14ac:dyDescent="0.3">
      <c r="A28" s="312"/>
      <c r="B28" s="311"/>
      <c r="C28" s="303" t="s">
        <v>30</v>
      </c>
      <c r="D28" s="304" t="s">
        <v>31</v>
      </c>
      <c r="E28" s="305">
        <v>1</v>
      </c>
      <c r="F28" s="306">
        <f>F27*E28</f>
        <v>70</v>
      </c>
      <c r="G28" s="305"/>
      <c r="H28" s="306"/>
      <c r="I28" s="314"/>
      <c r="J28" s="315"/>
      <c r="K28" s="307"/>
      <c r="L28" s="308"/>
      <c r="M28" s="309"/>
    </row>
    <row r="29" spans="1:13" s="288" customFormat="1" ht="31.5" x14ac:dyDescent="0.3">
      <c r="A29" s="310">
        <v>6</v>
      </c>
      <c r="B29" s="311"/>
      <c r="C29" s="278" t="s">
        <v>93</v>
      </c>
      <c r="D29" s="279" t="s">
        <v>29</v>
      </c>
      <c r="E29" s="280"/>
      <c r="F29" s="281">
        <v>70</v>
      </c>
      <c r="G29" s="282"/>
      <c r="H29" s="283"/>
      <c r="I29" s="284"/>
      <c r="J29" s="279"/>
      <c r="K29" s="285"/>
      <c r="L29" s="286"/>
      <c r="M29" s="287"/>
    </row>
    <row r="30" spans="1:13" s="288" customFormat="1" ht="15.75" x14ac:dyDescent="0.3">
      <c r="A30" s="310"/>
      <c r="B30" s="311"/>
      <c r="C30" s="289" t="s">
        <v>30</v>
      </c>
      <c r="D30" s="290" t="s">
        <v>31</v>
      </c>
      <c r="E30" s="291">
        <v>1</v>
      </c>
      <c r="F30" s="292">
        <f>F29*E30</f>
        <v>70</v>
      </c>
      <c r="G30" s="291"/>
      <c r="H30" s="293"/>
      <c r="I30" s="282"/>
      <c r="J30" s="283"/>
      <c r="K30" s="285"/>
      <c r="L30" s="286"/>
      <c r="M30" s="294"/>
    </row>
    <row r="31" spans="1:13" s="288" customFormat="1" ht="15.75" x14ac:dyDescent="0.3">
      <c r="A31" s="310"/>
      <c r="B31" s="311"/>
      <c r="C31" s="295" t="s">
        <v>35</v>
      </c>
      <c r="D31" s="279" t="s">
        <v>31</v>
      </c>
      <c r="E31" s="284">
        <v>0.1</v>
      </c>
      <c r="F31" s="296">
        <f>F29*E31</f>
        <v>7</v>
      </c>
      <c r="G31" s="282"/>
      <c r="H31" s="283"/>
      <c r="I31" s="282"/>
      <c r="J31" s="283"/>
      <c r="K31" s="284"/>
      <c r="L31" s="297"/>
      <c r="M31" s="284"/>
    </row>
    <row r="32" spans="1:13" s="288" customFormat="1" ht="15.75" x14ac:dyDescent="0.3">
      <c r="A32" s="310"/>
      <c r="B32" s="311"/>
      <c r="C32" s="298" t="s">
        <v>94</v>
      </c>
      <c r="D32" s="299" t="s">
        <v>29</v>
      </c>
      <c r="E32" s="291">
        <v>1</v>
      </c>
      <c r="F32" s="300">
        <f>SUM(E32*F29)</f>
        <v>70</v>
      </c>
      <c r="G32" s="282"/>
      <c r="H32" s="283"/>
      <c r="I32" s="291"/>
      <c r="J32" s="293"/>
      <c r="K32" s="285"/>
      <c r="L32" s="286"/>
      <c r="M32" s="294"/>
    </row>
    <row r="33" spans="1:13" s="288" customFormat="1" ht="15.75" x14ac:dyDescent="0.3">
      <c r="A33" s="312"/>
      <c r="B33" s="311"/>
      <c r="C33" s="303" t="s">
        <v>85</v>
      </c>
      <c r="D33" s="304" t="s">
        <v>31</v>
      </c>
      <c r="E33" s="305">
        <v>0.1</v>
      </c>
      <c r="F33" s="306">
        <f>SUM(F29*E33)</f>
        <v>7</v>
      </c>
      <c r="G33" s="305"/>
      <c r="H33" s="304"/>
      <c r="I33" s="305"/>
      <c r="J33" s="306"/>
      <c r="K33" s="307"/>
      <c r="L33" s="308"/>
      <c r="M33" s="309"/>
    </row>
    <row r="34" spans="1:13" s="288" customFormat="1" ht="47.25" x14ac:dyDescent="0.3">
      <c r="A34" s="310">
        <v>7</v>
      </c>
      <c r="B34" s="311"/>
      <c r="C34" s="278" t="s">
        <v>95</v>
      </c>
      <c r="D34" s="279" t="s">
        <v>70</v>
      </c>
      <c r="E34" s="280"/>
      <c r="F34" s="281">
        <v>25</v>
      </c>
      <c r="G34" s="282"/>
      <c r="H34" s="283"/>
      <c r="I34" s="284"/>
      <c r="J34" s="279"/>
      <c r="K34" s="285"/>
      <c r="L34" s="286"/>
      <c r="M34" s="287"/>
    </row>
    <row r="35" spans="1:13" s="288" customFormat="1" ht="15.75" x14ac:dyDescent="0.3">
      <c r="A35" s="310"/>
      <c r="B35" s="311"/>
      <c r="C35" s="289" t="s">
        <v>30</v>
      </c>
      <c r="D35" s="290" t="s">
        <v>31</v>
      </c>
      <c r="E35" s="291">
        <v>1</v>
      </c>
      <c r="F35" s="292">
        <f>F34*E35</f>
        <v>25</v>
      </c>
      <c r="G35" s="291"/>
      <c r="H35" s="293"/>
      <c r="I35" s="282"/>
      <c r="J35" s="283"/>
      <c r="K35" s="285"/>
      <c r="L35" s="286"/>
      <c r="M35" s="294"/>
    </row>
    <row r="36" spans="1:13" s="288" customFormat="1" ht="15.75" x14ac:dyDescent="0.3">
      <c r="A36" s="310"/>
      <c r="B36" s="311"/>
      <c r="C36" s="295" t="s">
        <v>35</v>
      </c>
      <c r="D36" s="279" t="s">
        <v>31</v>
      </c>
      <c r="E36" s="284">
        <v>0.2</v>
      </c>
      <c r="F36" s="296">
        <f>F34*E36</f>
        <v>5</v>
      </c>
      <c r="G36" s="282"/>
      <c r="H36" s="283"/>
      <c r="I36" s="282"/>
      <c r="J36" s="283"/>
      <c r="K36" s="284"/>
      <c r="L36" s="297"/>
      <c r="M36" s="284"/>
    </row>
    <row r="37" spans="1:13" s="288" customFormat="1" ht="15.75" x14ac:dyDescent="0.3">
      <c r="A37" s="310"/>
      <c r="B37" s="311"/>
      <c r="C37" s="298" t="s">
        <v>90</v>
      </c>
      <c r="D37" s="299" t="s">
        <v>29</v>
      </c>
      <c r="E37" s="291"/>
      <c r="F37" s="300">
        <v>12</v>
      </c>
      <c r="G37" s="282"/>
      <c r="H37" s="283"/>
      <c r="I37" s="291"/>
      <c r="J37" s="293"/>
      <c r="K37" s="285"/>
      <c r="L37" s="286"/>
      <c r="M37" s="294"/>
    </row>
    <row r="38" spans="1:13" s="288" customFormat="1" ht="15.75" x14ac:dyDescent="0.3">
      <c r="A38" s="310"/>
      <c r="B38" s="311"/>
      <c r="C38" s="298" t="s">
        <v>91</v>
      </c>
      <c r="D38" s="299" t="s">
        <v>70</v>
      </c>
      <c r="E38" s="291">
        <v>1.1000000000000001</v>
      </c>
      <c r="F38" s="300">
        <f>SUM(E38*F34)</f>
        <v>27.500000000000004</v>
      </c>
      <c r="G38" s="282"/>
      <c r="H38" s="283"/>
      <c r="I38" s="291"/>
      <c r="J38" s="293"/>
      <c r="K38" s="285"/>
      <c r="L38" s="286"/>
      <c r="M38" s="294"/>
    </row>
    <row r="39" spans="1:13" s="288" customFormat="1" ht="15.75" x14ac:dyDescent="0.3">
      <c r="A39" s="312"/>
      <c r="B39" s="311"/>
      <c r="C39" s="303" t="s">
        <v>85</v>
      </c>
      <c r="D39" s="304" t="s">
        <v>31</v>
      </c>
      <c r="E39" s="305">
        <v>0.2</v>
      </c>
      <c r="F39" s="306">
        <f>SUM(F34*E39)</f>
        <v>5</v>
      </c>
      <c r="G39" s="305"/>
      <c r="H39" s="304"/>
      <c r="I39" s="305"/>
      <c r="J39" s="306"/>
      <c r="K39" s="307"/>
      <c r="L39" s="308"/>
      <c r="M39" s="309"/>
    </row>
    <row r="40" spans="1:13" s="318" customFormat="1" ht="31.5" x14ac:dyDescent="0.25">
      <c r="A40" s="295">
        <v>8</v>
      </c>
      <c r="B40" s="316" t="s">
        <v>96</v>
      </c>
      <c r="C40" s="298" t="s">
        <v>97</v>
      </c>
      <c r="D40" s="317" t="s">
        <v>42</v>
      </c>
      <c r="E40" s="295"/>
      <c r="F40" s="296">
        <v>40</v>
      </c>
      <c r="G40" s="284"/>
      <c r="H40" s="279"/>
      <c r="I40" s="282"/>
      <c r="J40" s="283"/>
      <c r="K40" s="282"/>
      <c r="L40" s="283"/>
      <c r="M40" s="284"/>
    </row>
    <row r="41" spans="1:13" s="318" customFormat="1" ht="15.75" x14ac:dyDescent="0.25">
      <c r="A41" s="319"/>
      <c r="B41" s="320"/>
      <c r="C41" s="319" t="s">
        <v>30</v>
      </c>
      <c r="D41" s="321" t="s">
        <v>31</v>
      </c>
      <c r="E41" s="322"/>
      <c r="F41" s="323">
        <v>40</v>
      </c>
      <c r="G41" s="324"/>
      <c r="H41" s="323"/>
      <c r="I41" s="314"/>
      <c r="J41" s="315"/>
      <c r="K41" s="314"/>
      <c r="L41" s="315"/>
      <c r="M41" s="324"/>
    </row>
    <row r="42" spans="1:13" s="325" customFormat="1" ht="31.5" x14ac:dyDescent="0.25">
      <c r="A42" s="276">
        <v>9</v>
      </c>
      <c r="B42" s="277"/>
      <c r="C42" s="278" t="s">
        <v>98</v>
      </c>
      <c r="D42" s="279" t="s">
        <v>42</v>
      </c>
      <c r="E42" s="280"/>
      <c r="F42" s="281">
        <v>38.5</v>
      </c>
      <c r="G42" s="282"/>
      <c r="H42" s="283"/>
      <c r="I42" s="284"/>
      <c r="J42" s="279"/>
      <c r="K42" s="285"/>
      <c r="L42" s="286"/>
      <c r="M42" s="287"/>
    </row>
    <row r="43" spans="1:13" s="325" customFormat="1" ht="15.75" x14ac:dyDescent="0.25">
      <c r="A43" s="276"/>
      <c r="B43" s="277"/>
      <c r="C43" s="289" t="s">
        <v>30</v>
      </c>
      <c r="D43" s="290" t="s">
        <v>31</v>
      </c>
      <c r="E43" s="291">
        <v>1</v>
      </c>
      <c r="F43" s="292">
        <f>F42*E43</f>
        <v>38.5</v>
      </c>
      <c r="G43" s="291"/>
      <c r="H43" s="293"/>
      <c r="I43" s="282"/>
      <c r="J43" s="283"/>
      <c r="K43" s="285"/>
      <c r="L43" s="286"/>
      <c r="M43" s="294"/>
    </row>
    <row r="44" spans="1:13" s="325" customFormat="1" ht="15.75" x14ac:dyDescent="0.25">
      <c r="A44" s="276"/>
      <c r="B44" s="277"/>
      <c r="C44" s="295" t="s">
        <v>35</v>
      </c>
      <c r="D44" s="279" t="s">
        <v>31</v>
      </c>
      <c r="E44" s="284">
        <v>1</v>
      </c>
      <c r="F44" s="296">
        <f>F42*E44</f>
        <v>38.5</v>
      </c>
      <c r="G44" s="282"/>
      <c r="H44" s="283"/>
      <c r="I44" s="282"/>
      <c r="J44" s="283"/>
      <c r="K44" s="284"/>
      <c r="L44" s="297"/>
      <c r="M44" s="284"/>
    </row>
    <row r="45" spans="1:13" s="325" customFormat="1" ht="15.75" x14ac:dyDescent="0.25">
      <c r="A45" s="276"/>
      <c r="B45" s="277"/>
      <c r="C45" s="298" t="s">
        <v>99</v>
      </c>
      <c r="D45" s="299" t="s">
        <v>84</v>
      </c>
      <c r="E45" s="291"/>
      <c r="F45" s="300">
        <v>0.128</v>
      </c>
      <c r="G45" s="282"/>
      <c r="H45" s="283"/>
      <c r="I45" s="291"/>
      <c r="J45" s="293"/>
      <c r="K45" s="285"/>
      <c r="L45" s="286"/>
      <c r="M45" s="294"/>
    </row>
    <row r="46" spans="1:13" s="325" customFormat="1" ht="15.75" x14ac:dyDescent="0.25">
      <c r="A46" s="276"/>
      <c r="B46" s="277"/>
      <c r="C46" s="298" t="s">
        <v>100</v>
      </c>
      <c r="D46" s="299" t="s">
        <v>101</v>
      </c>
      <c r="E46" s="291">
        <v>12</v>
      </c>
      <c r="F46" s="300">
        <f>SUM(F42*E46)</f>
        <v>462</v>
      </c>
      <c r="G46" s="282"/>
      <c r="H46" s="283"/>
      <c r="I46" s="291"/>
      <c r="J46" s="293"/>
      <c r="K46" s="285"/>
      <c r="L46" s="286"/>
      <c r="M46" s="294"/>
    </row>
    <row r="47" spans="1:13" s="325" customFormat="1" ht="15.75" x14ac:dyDescent="0.25">
      <c r="A47" s="276"/>
      <c r="B47" s="277"/>
      <c r="C47" s="301" t="s">
        <v>38</v>
      </c>
      <c r="D47" s="299" t="s">
        <v>84</v>
      </c>
      <c r="E47" s="291">
        <v>0.1</v>
      </c>
      <c r="F47" s="292">
        <f>SUM(E47*F42)</f>
        <v>3.85</v>
      </c>
      <c r="G47" s="291"/>
      <c r="H47" s="299"/>
      <c r="I47" s="291"/>
      <c r="J47" s="293"/>
      <c r="K47" s="285"/>
      <c r="L47" s="286"/>
      <c r="M47" s="294"/>
    </row>
    <row r="48" spans="1:13" s="325" customFormat="1" ht="15.75" x14ac:dyDescent="0.25">
      <c r="A48" s="302"/>
      <c r="B48" s="277"/>
      <c r="C48" s="303" t="s">
        <v>85</v>
      </c>
      <c r="D48" s="304" t="s">
        <v>31</v>
      </c>
      <c r="E48" s="305">
        <v>1.5</v>
      </c>
      <c r="F48" s="306">
        <f>SUM(F42*E48)</f>
        <v>57.75</v>
      </c>
      <c r="G48" s="305"/>
      <c r="H48" s="304"/>
      <c r="I48" s="305"/>
      <c r="J48" s="306"/>
      <c r="K48" s="307"/>
      <c r="L48" s="308"/>
      <c r="M48" s="309"/>
    </row>
    <row r="49" spans="1:13" s="325" customFormat="1" ht="15.75" x14ac:dyDescent="0.25">
      <c r="A49" s="420">
        <v>10</v>
      </c>
      <c r="B49" s="277"/>
      <c r="C49" s="278" t="s">
        <v>102</v>
      </c>
      <c r="D49" s="279" t="s">
        <v>29</v>
      </c>
      <c r="E49" s="280"/>
      <c r="F49" s="281">
        <v>4</v>
      </c>
      <c r="G49" s="282"/>
      <c r="H49" s="283"/>
      <c r="I49" s="284"/>
      <c r="J49" s="279"/>
      <c r="K49" s="285"/>
      <c r="L49" s="286"/>
      <c r="M49" s="287"/>
    </row>
    <row r="50" spans="1:13" s="325" customFormat="1" ht="15.75" x14ac:dyDescent="0.25">
      <c r="A50" s="420"/>
      <c r="B50" s="277"/>
      <c r="C50" s="289" t="s">
        <v>30</v>
      </c>
      <c r="D50" s="290" t="s">
        <v>31</v>
      </c>
      <c r="E50" s="291">
        <v>1</v>
      </c>
      <c r="F50" s="292">
        <f>F49*E50</f>
        <v>4</v>
      </c>
      <c r="G50" s="291"/>
      <c r="H50" s="293"/>
      <c r="I50" s="282"/>
      <c r="J50" s="283"/>
      <c r="K50" s="285"/>
      <c r="L50" s="286"/>
      <c r="M50" s="294"/>
    </row>
    <row r="51" spans="1:13" s="325" customFormat="1" ht="15.75" x14ac:dyDescent="0.25">
      <c r="A51" s="420"/>
      <c r="B51" s="277"/>
      <c r="C51" s="295" t="s">
        <v>35</v>
      </c>
      <c r="D51" s="279" t="s">
        <v>31</v>
      </c>
      <c r="E51" s="284">
        <v>1</v>
      </c>
      <c r="F51" s="296">
        <f>F49*E51</f>
        <v>4</v>
      </c>
      <c r="G51" s="282"/>
      <c r="H51" s="283"/>
      <c r="I51" s="282"/>
      <c r="J51" s="283"/>
      <c r="K51" s="284"/>
      <c r="L51" s="297"/>
      <c r="M51" s="284"/>
    </row>
    <row r="52" spans="1:13" s="325" customFormat="1" ht="15.75" x14ac:dyDescent="0.25">
      <c r="A52" s="420"/>
      <c r="B52" s="277"/>
      <c r="C52" s="298" t="s">
        <v>103</v>
      </c>
      <c r="D52" s="299" t="s">
        <v>101</v>
      </c>
      <c r="E52" s="291">
        <v>3.4</v>
      </c>
      <c r="F52" s="300">
        <f>SUM(E52*F49)</f>
        <v>13.6</v>
      </c>
      <c r="G52" s="282"/>
      <c r="H52" s="283"/>
      <c r="I52" s="291"/>
      <c r="J52" s="293"/>
      <c r="K52" s="285"/>
      <c r="L52" s="286"/>
      <c r="M52" s="294"/>
    </row>
    <row r="53" spans="1:13" s="325" customFormat="1" ht="15.75" x14ac:dyDescent="0.25">
      <c r="A53" s="420"/>
      <c r="B53" s="277"/>
      <c r="C53" s="301" t="s">
        <v>104</v>
      </c>
      <c r="D53" s="299" t="s">
        <v>84</v>
      </c>
      <c r="E53" s="291">
        <v>0.1</v>
      </c>
      <c r="F53" s="292">
        <f>SUM(E53*F49)</f>
        <v>0.4</v>
      </c>
      <c r="G53" s="291"/>
      <c r="H53" s="299"/>
      <c r="I53" s="291"/>
      <c r="J53" s="293"/>
      <c r="K53" s="285"/>
      <c r="L53" s="286"/>
      <c r="M53" s="294"/>
    </row>
    <row r="54" spans="1:13" s="325" customFormat="1" ht="15.75" x14ac:dyDescent="0.25">
      <c r="A54" s="421"/>
      <c r="B54" s="277"/>
      <c r="C54" s="303" t="s">
        <v>85</v>
      </c>
      <c r="D54" s="304" t="s">
        <v>31</v>
      </c>
      <c r="E54" s="305">
        <v>0.5</v>
      </c>
      <c r="F54" s="306">
        <f>SUM(F49*E54)</f>
        <v>2</v>
      </c>
      <c r="G54" s="305"/>
      <c r="H54" s="304"/>
      <c r="I54" s="305"/>
      <c r="J54" s="306"/>
      <c r="K54" s="307"/>
      <c r="L54" s="308"/>
      <c r="M54" s="309"/>
    </row>
    <row r="55" spans="1:13" s="325" customFormat="1" ht="47.25" x14ac:dyDescent="0.25">
      <c r="A55" s="422">
        <v>11</v>
      </c>
      <c r="B55" s="277"/>
      <c r="C55" s="278" t="s">
        <v>105</v>
      </c>
      <c r="D55" s="279" t="s">
        <v>42</v>
      </c>
      <c r="E55" s="280"/>
      <c r="F55" s="281">
        <v>38.25</v>
      </c>
      <c r="G55" s="282"/>
      <c r="H55" s="283"/>
      <c r="I55" s="284"/>
      <c r="J55" s="279"/>
      <c r="K55" s="285"/>
      <c r="L55" s="286"/>
      <c r="M55" s="287"/>
    </row>
    <row r="56" spans="1:13" s="325" customFormat="1" ht="15.75" x14ac:dyDescent="0.25">
      <c r="A56" s="423"/>
      <c r="B56" s="277"/>
      <c r="C56" s="289" t="s">
        <v>30</v>
      </c>
      <c r="D56" s="290" t="s">
        <v>31</v>
      </c>
      <c r="E56" s="291">
        <v>1</v>
      </c>
      <c r="F56" s="292">
        <f>F55*E56</f>
        <v>38.25</v>
      </c>
      <c r="G56" s="291"/>
      <c r="H56" s="293"/>
      <c r="I56" s="282"/>
      <c r="J56" s="283"/>
      <c r="K56" s="285"/>
      <c r="L56" s="286"/>
      <c r="M56" s="294"/>
    </row>
    <row r="57" spans="1:13" s="325" customFormat="1" ht="15.75" x14ac:dyDescent="0.25">
      <c r="A57" s="423"/>
      <c r="B57" s="277"/>
      <c r="C57" s="295" t="s">
        <v>35</v>
      </c>
      <c r="D57" s="279" t="s">
        <v>31</v>
      </c>
      <c r="E57" s="284">
        <v>1</v>
      </c>
      <c r="F57" s="296">
        <f>F55*E57</f>
        <v>38.25</v>
      </c>
      <c r="G57" s="282"/>
      <c r="H57" s="283"/>
      <c r="I57" s="282"/>
      <c r="J57" s="283"/>
      <c r="K57" s="284"/>
      <c r="L57" s="297"/>
      <c r="M57" s="284"/>
    </row>
    <row r="58" spans="1:13" s="325" customFormat="1" ht="15.75" x14ac:dyDescent="0.25">
      <c r="A58" s="423"/>
      <c r="B58" s="277"/>
      <c r="C58" s="298" t="s">
        <v>83</v>
      </c>
      <c r="D58" s="299" t="s">
        <v>84</v>
      </c>
      <c r="E58" s="291">
        <v>0.05</v>
      </c>
      <c r="F58" s="300">
        <f>SUM(E58*F55)</f>
        <v>1.9125000000000001</v>
      </c>
      <c r="G58" s="282"/>
      <c r="H58" s="283"/>
      <c r="I58" s="291"/>
      <c r="J58" s="293"/>
      <c r="K58" s="285"/>
      <c r="L58" s="286"/>
      <c r="M58" s="294"/>
    </row>
    <row r="59" spans="1:13" s="325" customFormat="1" ht="15.75" x14ac:dyDescent="0.25">
      <c r="A59" s="423"/>
      <c r="B59" s="277"/>
      <c r="C59" s="301" t="s">
        <v>104</v>
      </c>
      <c r="D59" s="299" t="s">
        <v>84</v>
      </c>
      <c r="E59" s="291">
        <v>0.1</v>
      </c>
      <c r="F59" s="292">
        <f>SUM(E59*F55)</f>
        <v>3.8250000000000002</v>
      </c>
      <c r="G59" s="291"/>
      <c r="H59" s="299"/>
      <c r="I59" s="291"/>
      <c r="J59" s="293"/>
      <c r="K59" s="285"/>
      <c r="L59" s="286"/>
      <c r="M59" s="294"/>
    </row>
    <row r="60" spans="1:13" s="325" customFormat="1" ht="15.75" x14ac:dyDescent="0.25">
      <c r="A60" s="424"/>
      <c r="B60" s="277"/>
      <c r="C60" s="303" t="s">
        <v>85</v>
      </c>
      <c r="D60" s="304" t="s">
        <v>31</v>
      </c>
      <c r="E60" s="305">
        <v>0.5</v>
      </c>
      <c r="F60" s="306">
        <f>SUM(F55*E60)</f>
        <v>19.125</v>
      </c>
      <c r="G60" s="305"/>
      <c r="H60" s="304"/>
      <c r="I60" s="305"/>
      <c r="J60" s="306"/>
      <c r="K60" s="307"/>
      <c r="L60" s="308"/>
      <c r="M60" s="309"/>
    </row>
    <row r="61" spans="1:13" s="325" customFormat="1" ht="31.5" x14ac:dyDescent="0.25">
      <c r="A61" s="425">
        <v>12</v>
      </c>
      <c r="B61" s="277"/>
      <c r="C61" s="278" t="s">
        <v>106</v>
      </c>
      <c r="D61" s="279" t="s">
        <v>101</v>
      </c>
      <c r="E61" s="280"/>
      <c r="F61" s="281">
        <v>10.4</v>
      </c>
      <c r="G61" s="282"/>
      <c r="H61" s="283"/>
      <c r="I61" s="284"/>
      <c r="J61" s="279"/>
      <c r="K61" s="285"/>
      <c r="L61" s="286"/>
      <c r="M61" s="287"/>
    </row>
    <row r="62" spans="1:13" s="325" customFormat="1" ht="15.75" x14ac:dyDescent="0.25">
      <c r="A62" s="420"/>
      <c r="B62" s="277"/>
      <c r="C62" s="289" t="s">
        <v>30</v>
      </c>
      <c r="D62" s="290" t="s">
        <v>31</v>
      </c>
      <c r="E62" s="291">
        <v>1</v>
      </c>
      <c r="F62" s="292">
        <f>F61*E62</f>
        <v>10.4</v>
      </c>
      <c r="G62" s="291"/>
      <c r="H62" s="293"/>
      <c r="I62" s="282"/>
      <c r="J62" s="283"/>
      <c r="K62" s="285"/>
      <c r="L62" s="286"/>
      <c r="M62" s="294"/>
    </row>
    <row r="63" spans="1:13" s="325" customFormat="1" ht="15.75" x14ac:dyDescent="0.25">
      <c r="A63" s="420"/>
      <c r="B63" s="277"/>
      <c r="C63" s="295" t="s">
        <v>35</v>
      </c>
      <c r="D63" s="279" t="s">
        <v>31</v>
      </c>
      <c r="E63" s="284">
        <v>1</v>
      </c>
      <c r="F63" s="296">
        <f>F61*E63</f>
        <v>10.4</v>
      </c>
      <c r="G63" s="282"/>
      <c r="H63" s="283"/>
      <c r="I63" s="282"/>
      <c r="J63" s="283"/>
      <c r="K63" s="284"/>
      <c r="L63" s="297"/>
      <c r="M63" s="284"/>
    </row>
    <row r="64" spans="1:13" s="325" customFormat="1" ht="15.75" x14ac:dyDescent="0.25">
      <c r="A64" s="420"/>
      <c r="B64" s="277"/>
      <c r="C64" s="298" t="s">
        <v>107</v>
      </c>
      <c r="D64" s="299" t="s">
        <v>29</v>
      </c>
      <c r="E64" s="291">
        <v>160</v>
      </c>
      <c r="F64" s="292">
        <f>SUM(E64*F61)</f>
        <v>1664</v>
      </c>
      <c r="G64" s="282"/>
      <c r="H64" s="283"/>
      <c r="I64" s="291"/>
      <c r="J64" s="326"/>
      <c r="K64" s="285"/>
      <c r="L64" s="286"/>
      <c r="M64" s="327"/>
    </row>
    <row r="65" spans="1:14" s="325" customFormat="1" ht="15.75" x14ac:dyDescent="0.25">
      <c r="A65" s="420"/>
      <c r="B65" s="277"/>
      <c r="C65" s="301" t="s">
        <v>108</v>
      </c>
      <c r="D65" s="299" t="s">
        <v>84</v>
      </c>
      <c r="E65" s="291">
        <v>0.12</v>
      </c>
      <c r="F65" s="292">
        <f>SUM(E65*F61)</f>
        <v>1.248</v>
      </c>
      <c r="G65" s="291"/>
      <c r="H65" s="299"/>
      <c r="I65" s="291"/>
      <c r="J65" s="293"/>
      <c r="K65" s="285"/>
      <c r="L65" s="286"/>
      <c r="M65" s="294"/>
    </row>
    <row r="66" spans="1:14" s="325" customFormat="1" ht="15.75" x14ac:dyDescent="0.25">
      <c r="A66" s="421"/>
      <c r="B66" s="277"/>
      <c r="C66" s="303" t="s">
        <v>85</v>
      </c>
      <c r="D66" s="304" t="s">
        <v>31</v>
      </c>
      <c r="E66" s="305">
        <v>0.5</v>
      </c>
      <c r="F66" s="306">
        <f>SUM(F61*E66)</f>
        <v>5.2</v>
      </c>
      <c r="G66" s="305"/>
      <c r="H66" s="304"/>
      <c r="I66" s="305"/>
      <c r="J66" s="306"/>
      <c r="K66" s="307"/>
      <c r="L66" s="308"/>
      <c r="M66" s="309"/>
    </row>
    <row r="67" spans="1:14" s="325" customFormat="1" ht="31.5" x14ac:dyDescent="0.25">
      <c r="A67" s="425">
        <v>13</v>
      </c>
      <c r="B67" s="277"/>
      <c r="C67" s="278" t="s">
        <v>109</v>
      </c>
      <c r="D67" s="279" t="s">
        <v>42</v>
      </c>
      <c r="E67" s="280"/>
      <c r="F67" s="281">
        <v>16</v>
      </c>
      <c r="G67" s="282"/>
      <c r="H67" s="283"/>
      <c r="I67" s="284"/>
      <c r="J67" s="279"/>
      <c r="K67" s="285"/>
      <c r="L67" s="286"/>
      <c r="M67" s="287"/>
    </row>
    <row r="68" spans="1:14" s="325" customFormat="1" ht="15.75" x14ac:dyDescent="0.25">
      <c r="A68" s="420"/>
      <c r="B68" s="277"/>
      <c r="C68" s="289" t="s">
        <v>30</v>
      </c>
      <c r="D68" s="290" t="s">
        <v>31</v>
      </c>
      <c r="E68" s="291">
        <v>1</v>
      </c>
      <c r="F68" s="292">
        <f>F67*E68</f>
        <v>16</v>
      </c>
      <c r="G68" s="291"/>
      <c r="H68" s="293"/>
      <c r="I68" s="282"/>
      <c r="J68" s="283"/>
      <c r="K68" s="285"/>
      <c r="L68" s="286"/>
      <c r="M68" s="294"/>
    </row>
    <row r="69" spans="1:14" s="325" customFormat="1" ht="15.75" x14ac:dyDescent="0.25">
      <c r="A69" s="420"/>
      <c r="B69" s="277"/>
      <c r="C69" s="295" t="s">
        <v>35</v>
      </c>
      <c r="D69" s="279" t="s">
        <v>31</v>
      </c>
      <c r="E69" s="284">
        <v>1</v>
      </c>
      <c r="F69" s="296">
        <f>F67*E69</f>
        <v>16</v>
      </c>
      <c r="G69" s="282"/>
      <c r="H69" s="283"/>
      <c r="I69" s="282"/>
      <c r="J69" s="283"/>
      <c r="K69" s="284"/>
      <c r="L69" s="297"/>
      <c r="M69" s="284"/>
    </row>
    <row r="70" spans="1:14" s="325" customFormat="1" ht="15.75" x14ac:dyDescent="0.25">
      <c r="A70" s="420"/>
      <c r="B70" s="277"/>
      <c r="C70" s="298" t="s">
        <v>110</v>
      </c>
      <c r="D70" s="299" t="s">
        <v>29</v>
      </c>
      <c r="E70" s="291">
        <v>100</v>
      </c>
      <c r="F70" s="292">
        <f>SUM(E70*F67)</f>
        <v>1600</v>
      </c>
      <c r="G70" s="282"/>
      <c r="H70" s="283"/>
      <c r="I70" s="291"/>
      <c r="J70" s="326"/>
      <c r="K70" s="285"/>
      <c r="L70" s="286"/>
      <c r="M70" s="327"/>
    </row>
    <row r="71" spans="1:14" s="328" customFormat="1" ht="15.75" x14ac:dyDescent="0.25">
      <c r="A71" s="420"/>
      <c r="B71" s="277"/>
      <c r="C71" s="301" t="s">
        <v>108</v>
      </c>
      <c r="D71" s="299" t="s">
        <v>84</v>
      </c>
      <c r="E71" s="291">
        <v>0.04</v>
      </c>
      <c r="F71" s="292">
        <f>SUM(E71*F67)</f>
        <v>0.64</v>
      </c>
      <c r="G71" s="291"/>
      <c r="H71" s="299"/>
      <c r="I71" s="291"/>
      <c r="J71" s="293"/>
      <c r="K71" s="285"/>
      <c r="L71" s="286"/>
      <c r="M71" s="294"/>
    </row>
    <row r="72" spans="1:14" s="328" customFormat="1" ht="15.75" x14ac:dyDescent="0.25">
      <c r="A72" s="421"/>
      <c r="B72" s="277"/>
      <c r="C72" s="303" t="s">
        <v>85</v>
      </c>
      <c r="D72" s="304" t="s">
        <v>31</v>
      </c>
      <c r="E72" s="305">
        <v>0.5</v>
      </c>
      <c r="F72" s="306">
        <f>SUM(F67*E72)</f>
        <v>8</v>
      </c>
      <c r="G72" s="305"/>
      <c r="H72" s="304"/>
      <c r="I72" s="305"/>
      <c r="J72" s="306"/>
      <c r="K72" s="307"/>
      <c r="L72" s="308"/>
      <c r="M72" s="309"/>
    </row>
    <row r="73" spans="1:14" s="329" customFormat="1" ht="31.5" x14ac:dyDescent="0.25">
      <c r="A73" s="425">
        <v>14</v>
      </c>
      <c r="B73" s="277" t="s">
        <v>111</v>
      </c>
      <c r="C73" s="278" t="s">
        <v>112</v>
      </c>
      <c r="D73" s="279" t="s">
        <v>84</v>
      </c>
      <c r="E73" s="280"/>
      <c r="F73" s="281">
        <f>SUM(F76+F77+F78)</f>
        <v>2.4765000000000001</v>
      </c>
      <c r="G73" s="282"/>
      <c r="H73" s="283"/>
      <c r="I73" s="284"/>
      <c r="J73" s="279"/>
      <c r="K73" s="285"/>
      <c r="L73" s="286"/>
      <c r="M73" s="287"/>
    </row>
    <row r="74" spans="1:14" s="329" customFormat="1" ht="15.75" x14ac:dyDescent="0.25">
      <c r="A74" s="420"/>
      <c r="B74" s="277" t="s">
        <v>113</v>
      </c>
      <c r="C74" s="289" t="s">
        <v>30</v>
      </c>
      <c r="D74" s="290" t="s">
        <v>31</v>
      </c>
      <c r="E74" s="291">
        <v>1</v>
      </c>
      <c r="F74" s="292">
        <f>F73*E74</f>
        <v>2.4765000000000001</v>
      </c>
      <c r="G74" s="291"/>
      <c r="H74" s="293"/>
      <c r="I74" s="282"/>
      <c r="J74" s="283"/>
      <c r="K74" s="285"/>
      <c r="L74" s="286"/>
      <c r="M74" s="294"/>
    </row>
    <row r="75" spans="1:14" s="329" customFormat="1" ht="15.75" x14ac:dyDescent="0.25">
      <c r="A75" s="420"/>
      <c r="B75" s="277" t="s">
        <v>114</v>
      </c>
      <c r="C75" s="295" t="s">
        <v>35</v>
      </c>
      <c r="D75" s="279" t="s">
        <v>31</v>
      </c>
      <c r="E75" s="284">
        <v>10</v>
      </c>
      <c r="F75" s="296">
        <f>F73*E75</f>
        <v>24.765000000000001</v>
      </c>
      <c r="G75" s="282"/>
      <c r="H75" s="283"/>
      <c r="I75" s="282"/>
      <c r="J75" s="283"/>
      <c r="K75" s="284"/>
      <c r="L75" s="297"/>
      <c r="M75" s="284"/>
    </row>
    <row r="76" spans="1:14" s="329" customFormat="1" ht="31.5" x14ac:dyDescent="0.25">
      <c r="A76" s="420"/>
      <c r="B76" s="277"/>
      <c r="C76" s="298" t="s">
        <v>115</v>
      </c>
      <c r="D76" s="299" t="s">
        <v>84</v>
      </c>
      <c r="E76" s="291"/>
      <c r="F76" s="292">
        <f>SUM(154*0.2*0.05)</f>
        <v>1.54</v>
      </c>
      <c r="G76" s="282"/>
      <c r="H76" s="283"/>
      <c r="I76" s="291"/>
      <c r="J76" s="293"/>
      <c r="K76" s="285"/>
      <c r="L76" s="286"/>
      <c r="M76" s="294"/>
    </row>
    <row r="77" spans="1:14" s="329" customFormat="1" ht="31.5" x14ac:dyDescent="0.25">
      <c r="A77" s="420"/>
      <c r="B77" s="277"/>
      <c r="C77" s="298" t="s">
        <v>116</v>
      </c>
      <c r="D77" s="299" t="s">
        <v>84</v>
      </c>
      <c r="E77" s="291"/>
      <c r="F77" s="292">
        <f>SUM(25*0.25*0.05)</f>
        <v>0.3125</v>
      </c>
      <c r="G77" s="291"/>
      <c r="H77" s="299"/>
      <c r="I77" s="291"/>
      <c r="J77" s="293"/>
      <c r="K77" s="285"/>
      <c r="L77" s="286"/>
      <c r="M77" s="294"/>
    </row>
    <row r="78" spans="1:14" s="329" customFormat="1" ht="31.5" x14ac:dyDescent="0.25">
      <c r="A78" s="420"/>
      <c r="B78" s="277"/>
      <c r="C78" s="298" t="s">
        <v>117</v>
      </c>
      <c r="D78" s="299" t="s">
        <v>84</v>
      </c>
      <c r="E78" s="291"/>
      <c r="F78" s="292">
        <f>SUM(208*0.1*0.03)</f>
        <v>0.624</v>
      </c>
      <c r="G78" s="291"/>
      <c r="H78" s="299"/>
      <c r="I78" s="291"/>
      <c r="J78" s="293"/>
      <c r="K78" s="285"/>
      <c r="L78" s="286"/>
      <c r="M78" s="294"/>
    </row>
    <row r="79" spans="1:14" s="329" customFormat="1" ht="15.75" x14ac:dyDescent="0.25">
      <c r="A79" s="420"/>
      <c r="B79" s="277"/>
      <c r="C79" s="301" t="s">
        <v>118</v>
      </c>
      <c r="D79" s="299" t="s">
        <v>60</v>
      </c>
      <c r="E79" s="291"/>
      <c r="F79" s="292">
        <v>10</v>
      </c>
      <c r="G79" s="291"/>
      <c r="H79" s="299"/>
      <c r="I79" s="291"/>
      <c r="J79" s="293"/>
      <c r="K79" s="285"/>
      <c r="L79" s="286"/>
      <c r="M79" s="294"/>
    </row>
    <row r="80" spans="1:14" s="329" customFormat="1" ht="15.75" x14ac:dyDescent="0.25">
      <c r="A80" s="421"/>
      <c r="B80" s="277"/>
      <c r="C80" s="303" t="s">
        <v>85</v>
      </c>
      <c r="D80" s="304" t="s">
        <v>31</v>
      </c>
      <c r="E80" s="305">
        <v>1.5</v>
      </c>
      <c r="F80" s="306">
        <f>SUM(F73*E80)</f>
        <v>3.7147500000000004</v>
      </c>
      <c r="G80" s="305"/>
      <c r="H80" s="304"/>
      <c r="I80" s="305"/>
      <c r="J80" s="306"/>
      <c r="K80" s="307"/>
      <c r="L80" s="308"/>
      <c r="M80" s="309"/>
      <c r="N80" s="330"/>
    </row>
    <row r="81" spans="1:13" s="329" customFormat="1" ht="31.5" x14ac:dyDescent="0.25">
      <c r="A81" s="420">
        <v>15</v>
      </c>
      <c r="B81" s="277"/>
      <c r="C81" s="278" t="s">
        <v>119</v>
      </c>
      <c r="D81" s="279" t="s">
        <v>101</v>
      </c>
      <c r="E81" s="280"/>
      <c r="F81" s="281">
        <v>4.5</v>
      </c>
      <c r="G81" s="282"/>
      <c r="H81" s="283"/>
      <c r="I81" s="284"/>
      <c r="J81" s="279"/>
      <c r="K81" s="285"/>
      <c r="L81" s="286"/>
      <c r="M81" s="287"/>
    </row>
    <row r="82" spans="1:13" s="329" customFormat="1" ht="15.75" x14ac:dyDescent="0.25">
      <c r="A82" s="420"/>
      <c r="B82" s="277"/>
      <c r="C82" s="289" t="s">
        <v>30</v>
      </c>
      <c r="D82" s="290" t="s">
        <v>31</v>
      </c>
      <c r="E82" s="291">
        <v>1</v>
      </c>
      <c r="F82" s="292">
        <f>F81*E82</f>
        <v>4.5</v>
      </c>
      <c r="G82" s="291"/>
      <c r="H82" s="293"/>
      <c r="I82" s="282"/>
      <c r="J82" s="283"/>
      <c r="K82" s="285"/>
      <c r="L82" s="286"/>
      <c r="M82" s="294"/>
    </row>
    <row r="83" spans="1:13" s="328" customFormat="1" ht="15.75" x14ac:dyDescent="0.25">
      <c r="A83" s="420"/>
      <c r="B83" s="277"/>
      <c r="C83" s="295" t="s">
        <v>35</v>
      </c>
      <c r="D83" s="279" t="s">
        <v>31</v>
      </c>
      <c r="E83" s="284">
        <v>1</v>
      </c>
      <c r="F83" s="296">
        <f>F81*E83</f>
        <v>4.5</v>
      </c>
      <c r="G83" s="282"/>
      <c r="H83" s="283"/>
      <c r="I83" s="282"/>
      <c r="J83" s="283"/>
      <c r="K83" s="284"/>
      <c r="L83" s="297"/>
      <c r="M83" s="284"/>
    </row>
    <row r="84" spans="1:13" s="331" customFormat="1" ht="15.75" x14ac:dyDescent="0.3">
      <c r="A84" s="420"/>
      <c r="B84" s="277"/>
      <c r="C84" s="298" t="s">
        <v>120</v>
      </c>
      <c r="D84" s="299" t="s">
        <v>39</v>
      </c>
      <c r="E84" s="291"/>
      <c r="F84" s="300">
        <f>SUM(4.5*0.1*0.06)</f>
        <v>2.7E-2</v>
      </c>
      <c r="G84" s="282"/>
      <c r="H84" s="283"/>
      <c r="I84" s="291"/>
      <c r="J84" s="293"/>
      <c r="K84" s="285"/>
      <c r="L84" s="286"/>
      <c r="M84" s="294"/>
    </row>
    <row r="85" spans="1:13" s="332" customFormat="1" ht="15.75" x14ac:dyDescent="0.3">
      <c r="A85" s="420"/>
      <c r="B85" s="277"/>
      <c r="C85" s="298" t="s">
        <v>121</v>
      </c>
      <c r="D85" s="299" t="s">
        <v>39</v>
      </c>
      <c r="E85" s="291"/>
      <c r="F85" s="300">
        <f>SUM(15.5*0.05*0.05)</f>
        <v>3.8750000000000007E-2</v>
      </c>
      <c r="G85" s="282"/>
      <c r="H85" s="283"/>
      <c r="I85" s="291"/>
      <c r="J85" s="293"/>
      <c r="K85" s="285"/>
      <c r="L85" s="286"/>
      <c r="M85" s="294"/>
    </row>
    <row r="86" spans="1:13" s="332" customFormat="1" ht="15.75" x14ac:dyDescent="0.3">
      <c r="A86" s="420"/>
      <c r="B86" s="277"/>
      <c r="C86" s="298" t="s">
        <v>122</v>
      </c>
      <c r="D86" s="299" t="s">
        <v>39</v>
      </c>
      <c r="E86" s="291"/>
      <c r="F86" s="300">
        <f>SUM(5.4*0.08*0.08)</f>
        <v>3.4560000000000007E-2</v>
      </c>
      <c r="G86" s="282"/>
      <c r="H86" s="283"/>
      <c r="I86" s="291"/>
      <c r="J86" s="293"/>
      <c r="K86" s="285"/>
      <c r="L86" s="286"/>
      <c r="M86" s="294"/>
    </row>
    <row r="87" spans="1:13" s="333" customFormat="1" ht="15.75" x14ac:dyDescent="0.3">
      <c r="A87" s="421"/>
      <c r="B87" s="277"/>
      <c r="C87" s="303" t="s">
        <v>85</v>
      </c>
      <c r="D87" s="304" t="s">
        <v>31</v>
      </c>
      <c r="E87" s="305">
        <v>0.5</v>
      </c>
      <c r="F87" s="306">
        <f>SUM(F81*E87)</f>
        <v>2.25</v>
      </c>
      <c r="G87" s="305"/>
      <c r="H87" s="304"/>
      <c r="I87" s="305"/>
      <c r="J87" s="306"/>
      <c r="K87" s="307"/>
      <c r="L87" s="308"/>
      <c r="M87" s="309"/>
    </row>
    <row r="88" spans="1:13" s="334" customFormat="1" ht="31.5" x14ac:dyDescent="0.3">
      <c r="A88" s="420">
        <v>16</v>
      </c>
      <c r="B88" s="277"/>
      <c r="C88" s="278" t="s">
        <v>123</v>
      </c>
      <c r="D88" s="279" t="s">
        <v>101</v>
      </c>
      <c r="E88" s="280"/>
      <c r="F88" s="281">
        <v>4</v>
      </c>
      <c r="G88" s="282"/>
      <c r="H88" s="283"/>
      <c r="I88" s="284"/>
      <c r="J88" s="279"/>
      <c r="K88" s="285"/>
      <c r="L88" s="286"/>
      <c r="M88" s="287"/>
    </row>
    <row r="89" spans="1:13" s="334" customFormat="1" ht="15.75" x14ac:dyDescent="0.3">
      <c r="A89" s="420"/>
      <c r="B89" s="277"/>
      <c r="C89" s="289" t="s">
        <v>30</v>
      </c>
      <c r="D89" s="290" t="s">
        <v>31</v>
      </c>
      <c r="E89" s="291">
        <v>1</v>
      </c>
      <c r="F89" s="292">
        <f>F88*E89</f>
        <v>4</v>
      </c>
      <c r="G89" s="291"/>
      <c r="H89" s="293"/>
      <c r="I89" s="282"/>
      <c r="J89" s="283"/>
      <c r="K89" s="285"/>
      <c r="L89" s="286"/>
      <c r="M89" s="294"/>
    </row>
    <row r="90" spans="1:13" s="334" customFormat="1" ht="15.75" x14ac:dyDescent="0.3">
      <c r="A90" s="420"/>
      <c r="B90" s="277"/>
      <c r="C90" s="295" t="s">
        <v>35</v>
      </c>
      <c r="D90" s="279" t="s">
        <v>31</v>
      </c>
      <c r="E90" s="284">
        <v>1</v>
      </c>
      <c r="F90" s="296">
        <f>F88*E90</f>
        <v>4</v>
      </c>
      <c r="G90" s="282"/>
      <c r="H90" s="283"/>
      <c r="I90" s="282"/>
      <c r="J90" s="283"/>
      <c r="K90" s="284"/>
      <c r="L90" s="297"/>
      <c r="M90" s="284"/>
    </row>
    <row r="91" spans="1:13" s="334" customFormat="1" ht="15.75" x14ac:dyDescent="0.3">
      <c r="A91" s="420"/>
      <c r="B91" s="277"/>
      <c r="C91" s="298" t="s">
        <v>124</v>
      </c>
      <c r="D91" s="299" t="s">
        <v>39</v>
      </c>
      <c r="E91" s="291"/>
      <c r="F91" s="300">
        <f>SUM(24*0.2*0.05)</f>
        <v>0.24000000000000005</v>
      </c>
      <c r="G91" s="282"/>
      <c r="H91" s="283"/>
      <c r="I91" s="291"/>
      <c r="J91" s="293"/>
      <c r="K91" s="285"/>
      <c r="L91" s="286"/>
      <c r="M91" s="294"/>
    </row>
    <row r="92" spans="1:13" s="334" customFormat="1" ht="15.75" x14ac:dyDescent="0.3">
      <c r="A92" s="420"/>
      <c r="B92" s="277"/>
      <c r="C92" s="298" t="s">
        <v>125</v>
      </c>
      <c r="D92" s="299" t="s">
        <v>39</v>
      </c>
      <c r="E92" s="291"/>
      <c r="F92" s="300">
        <f>SUM(12*0.05*0.05)</f>
        <v>3.0000000000000006E-2</v>
      </c>
      <c r="G92" s="282"/>
      <c r="H92" s="283"/>
      <c r="I92" s="291"/>
      <c r="J92" s="293"/>
      <c r="K92" s="285"/>
      <c r="L92" s="286"/>
      <c r="M92" s="294"/>
    </row>
    <row r="93" spans="1:13" s="334" customFormat="1" ht="15.75" x14ac:dyDescent="0.3">
      <c r="A93" s="420"/>
      <c r="B93" s="277"/>
      <c r="C93" s="298" t="s">
        <v>126</v>
      </c>
      <c r="D93" s="299" t="s">
        <v>39</v>
      </c>
      <c r="E93" s="291"/>
      <c r="F93" s="300">
        <f>SUM(16*0.08*0.08)</f>
        <v>0.1024</v>
      </c>
      <c r="G93" s="282"/>
      <c r="H93" s="283"/>
      <c r="I93" s="291"/>
      <c r="J93" s="293"/>
      <c r="K93" s="285"/>
      <c r="L93" s="286"/>
      <c r="M93" s="294"/>
    </row>
    <row r="94" spans="1:13" x14ac:dyDescent="0.3">
      <c r="A94" s="421"/>
      <c r="B94" s="277"/>
      <c r="C94" s="303" t="s">
        <v>85</v>
      </c>
      <c r="D94" s="304" t="s">
        <v>31</v>
      </c>
      <c r="E94" s="305">
        <v>0.5</v>
      </c>
      <c r="F94" s="306">
        <f>SUM(F88*E94)</f>
        <v>2</v>
      </c>
      <c r="G94" s="305"/>
      <c r="H94" s="304"/>
      <c r="I94" s="305"/>
      <c r="J94" s="306"/>
      <c r="K94" s="307"/>
      <c r="L94" s="308"/>
      <c r="M94" s="309"/>
    </row>
    <row r="95" spans="1:13" ht="47.25" x14ac:dyDescent="0.3">
      <c r="A95" s="422">
        <v>17</v>
      </c>
      <c r="B95" s="277"/>
      <c r="C95" s="278" t="s">
        <v>127</v>
      </c>
      <c r="D95" s="279" t="s">
        <v>101</v>
      </c>
      <c r="E95" s="280"/>
      <c r="F95" s="281">
        <v>4</v>
      </c>
      <c r="G95" s="282"/>
      <c r="H95" s="283"/>
      <c r="I95" s="284"/>
      <c r="J95" s="279"/>
      <c r="K95" s="285"/>
      <c r="L95" s="286"/>
      <c r="M95" s="287"/>
    </row>
    <row r="96" spans="1:13" x14ac:dyDescent="0.3">
      <c r="A96" s="423"/>
      <c r="B96" s="277"/>
      <c r="C96" s="289" t="s">
        <v>30</v>
      </c>
      <c r="D96" s="299" t="s">
        <v>31</v>
      </c>
      <c r="E96" s="291">
        <v>1</v>
      </c>
      <c r="F96" s="293">
        <f>F95*E96</f>
        <v>4</v>
      </c>
      <c r="G96" s="291"/>
      <c r="H96" s="293"/>
      <c r="I96" s="282"/>
      <c r="J96" s="283"/>
      <c r="K96" s="285"/>
      <c r="L96" s="286"/>
      <c r="M96" s="294"/>
    </row>
    <row r="97" spans="1:13" x14ac:dyDescent="0.3">
      <c r="A97" s="423"/>
      <c r="B97" s="277"/>
      <c r="C97" s="295" t="s">
        <v>35</v>
      </c>
      <c r="D97" s="279" t="s">
        <v>31</v>
      </c>
      <c r="E97" s="284">
        <v>1</v>
      </c>
      <c r="F97" s="297">
        <f>F95*E97</f>
        <v>4</v>
      </c>
      <c r="G97" s="282"/>
      <c r="H97" s="283"/>
      <c r="I97" s="282"/>
      <c r="J97" s="283"/>
      <c r="K97" s="284"/>
      <c r="L97" s="297"/>
      <c r="M97" s="284"/>
    </row>
    <row r="98" spans="1:13" ht="31.5" x14ac:dyDescent="0.3">
      <c r="A98" s="423"/>
      <c r="B98" s="277"/>
      <c r="C98" s="298" t="s">
        <v>128</v>
      </c>
      <c r="D98" s="299" t="s">
        <v>42</v>
      </c>
      <c r="E98" s="291"/>
      <c r="F98" s="335">
        <v>6</v>
      </c>
      <c r="G98" s="282"/>
      <c r="H98" s="283"/>
      <c r="I98" s="291"/>
      <c r="J98" s="293"/>
      <c r="K98" s="285"/>
      <c r="L98" s="286"/>
      <c r="M98" s="294"/>
    </row>
    <row r="99" spans="1:13" x14ac:dyDescent="0.3">
      <c r="A99" s="424"/>
      <c r="B99" s="336"/>
      <c r="C99" s="303" t="s">
        <v>85</v>
      </c>
      <c r="D99" s="304" t="s">
        <v>31</v>
      </c>
      <c r="E99" s="305">
        <v>0.5</v>
      </c>
      <c r="F99" s="306">
        <f>SUM(F95*E99)</f>
        <v>2</v>
      </c>
      <c r="G99" s="305"/>
      <c r="H99" s="304"/>
      <c r="I99" s="305"/>
      <c r="J99" s="306"/>
      <c r="K99" s="307"/>
      <c r="L99" s="308"/>
      <c r="M99" s="309"/>
    </row>
    <row r="100" spans="1:13" x14ac:dyDescent="0.3">
      <c r="A100" s="420">
        <v>18</v>
      </c>
      <c r="B100" s="277" t="s">
        <v>111</v>
      </c>
      <c r="C100" s="278" t="s">
        <v>129</v>
      </c>
      <c r="D100" s="279" t="s">
        <v>42</v>
      </c>
      <c r="E100" s="280"/>
      <c r="F100" s="281">
        <v>42</v>
      </c>
      <c r="G100" s="282"/>
      <c r="H100" s="283"/>
      <c r="I100" s="284"/>
      <c r="J100" s="279"/>
      <c r="K100" s="285"/>
      <c r="L100" s="286"/>
      <c r="M100" s="287"/>
    </row>
    <row r="101" spans="1:13" x14ac:dyDescent="0.3">
      <c r="A101" s="420"/>
      <c r="B101" s="277" t="s">
        <v>113</v>
      </c>
      <c r="C101" s="289" t="s">
        <v>30</v>
      </c>
      <c r="D101" s="290" t="s">
        <v>31</v>
      </c>
      <c r="E101" s="291">
        <v>1</v>
      </c>
      <c r="F101" s="292">
        <f>F100*E101</f>
        <v>42</v>
      </c>
      <c r="G101" s="291"/>
      <c r="H101" s="293"/>
      <c r="I101" s="282"/>
      <c r="J101" s="283"/>
      <c r="K101" s="285"/>
      <c r="L101" s="286"/>
      <c r="M101" s="294"/>
    </row>
    <row r="102" spans="1:13" x14ac:dyDescent="0.3">
      <c r="A102" s="420"/>
      <c r="B102" s="277" t="s">
        <v>130</v>
      </c>
      <c r="C102" s="298" t="s">
        <v>131</v>
      </c>
      <c r="D102" s="299" t="s">
        <v>42</v>
      </c>
      <c r="E102" s="291">
        <v>1</v>
      </c>
      <c r="F102" s="292">
        <f>SUM(F100*E102)</f>
        <v>42</v>
      </c>
      <c r="G102" s="282"/>
      <c r="H102" s="283"/>
      <c r="I102" s="291"/>
      <c r="J102" s="293"/>
      <c r="K102" s="285"/>
      <c r="L102" s="286"/>
      <c r="M102" s="294"/>
    </row>
    <row r="103" spans="1:13" x14ac:dyDescent="0.3">
      <c r="A103" s="421"/>
      <c r="B103" s="337"/>
      <c r="C103" s="338" t="s">
        <v>85</v>
      </c>
      <c r="D103" s="339" t="s">
        <v>31</v>
      </c>
      <c r="E103" s="340">
        <v>0.2</v>
      </c>
      <c r="F103" s="341">
        <f>SUM(F100*E103)</f>
        <v>8.4</v>
      </c>
      <c r="G103" s="340"/>
      <c r="H103" s="339"/>
      <c r="I103" s="340"/>
      <c r="J103" s="341"/>
      <c r="K103" s="342"/>
      <c r="L103" s="343"/>
      <c r="M103" s="344"/>
    </row>
    <row r="104" spans="1:13" s="184" customFormat="1" x14ac:dyDescent="0.3">
      <c r="A104" s="345"/>
      <c r="B104" s="345"/>
      <c r="C104" s="398" t="s">
        <v>7</v>
      </c>
      <c r="D104" s="345"/>
      <c r="E104" s="345"/>
      <c r="F104" s="345"/>
      <c r="G104" s="345"/>
      <c r="H104" s="345"/>
      <c r="I104" s="345"/>
      <c r="J104" s="345"/>
      <c r="K104" s="345"/>
      <c r="L104" s="345"/>
      <c r="M104" s="346"/>
    </row>
    <row r="105" spans="1:13" s="184" customFormat="1" x14ac:dyDescent="0.3">
      <c r="A105" s="345"/>
      <c r="B105" s="345"/>
      <c r="C105" s="398" t="s">
        <v>143</v>
      </c>
      <c r="D105" s="345"/>
      <c r="E105" s="345"/>
      <c r="F105" s="345"/>
      <c r="G105" s="345"/>
      <c r="H105" s="345"/>
      <c r="I105" s="345"/>
      <c r="J105" s="345"/>
      <c r="K105" s="345"/>
      <c r="L105" s="345"/>
      <c r="M105" s="345"/>
    </row>
    <row r="106" spans="1:13" s="184" customFormat="1" x14ac:dyDescent="0.3">
      <c r="A106" s="345"/>
      <c r="B106" s="345"/>
      <c r="C106" s="398" t="s">
        <v>7</v>
      </c>
      <c r="D106" s="345"/>
      <c r="E106" s="345"/>
      <c r="F106" s="345"/>
      <c r="G106" s="345"/>
      <c r="H106" s="345"/>
      <c r="I106" s="345"/>
      <c r="J106" s="345"/>
      <c r="K106" s="345"/>
      <c r="L106" s="345"/>
      <c r="M106" s="346"/>
    </row>
    <row r="107" spans="1:13" s="184" customFormat="1" x14ac:dyDescent="0.3">
      <c r="A107" s="345"/>
      <c r="B107" s="345"/>
      <c r="C107" s="399" t="s">
        <v>144</v>
      </c>
      <c r="D107" s="348"/>
      <c r="E107" s="349"/>
      <c r="F107" s="349"/>
      <c r="G107" s="348"/>
      <c r="H107" s="350"/>
      <c r="I107" s="350"/>
      <c r="J107" s="350"/>
      <c r="K107" s="351"/>
      <c r="L107" s="351"/>
      <c r="M107" s="352"/>
    </row>
    <row r="108" spans="1:13" s="184" customFormat="1" x14ac:dyDescent="0.3">
      <c r="A108" s="345"/>
      <c r="B108" s="345"/>
      <c r="C108" s="399" t="s">
        <v>7</v>
      </c>
      <c r="D108" s="347"/>
      <c r="E108" s="347"/>
      <c r="F108" s="347"/>
      <c r="G108" s="347"/>
      <c r="H108" s="350"/>
      <c r="I108" s="350"/>
      <c r="J108" s="350"/>
      <c r="K108" s="351"/>
      <c r="L108" s="351"/>
      <c r="M108" s="352"/>
    </row>
    <row r="109" spans="1:13" s="184" customFormat="1" x14ac:dyDescent="0.3">
      <c r="A109" s="345"/>
      <c r="B109" s="345"/>
      <c r="C109" s="399" t="s">
        <v>64</v>
      </c>
      <c r="D109" s="347"/>
      <c r="E109" s="349"/>
      <c r="F109" s="349"/>
      <c r="G109" s="348"/>
      <c r="H109" s="350"/>
      <c r="I109" s="350"/>
      <c r="J109" s="350"/>
      <c r="K109" s="351"/>
      <c r="L109" s="351"/>
      <c r="M109" s="352"/>
    </row>
    <row r="110" spans="1:13" s="184" customFormat="1" x14ac:dyDescent="0.3">
      <c r="A110" s="345"/>
      <c r="B110" s="345"/>
      <c r="C110" s="399" t="s">
        <v>12</v>
      </c>
      <c r="D110" s="347"/>
      <c r="E110" s="347"/>
      <c r="F110" s="347"/>
      <c r="G110" s="347"/>
      <c r="H110" s="350"/>
      <c r="I110" s="350"/>
      <c r="J110" s="350"/>
      <c r="K110" s="351"/>
      <c r="L110" s="351"/>
      <c r="M110" s="352"/>
    </row>
    <row r="111" spans="1:13" s="184" customFormat="1" x14ac:dyDescent="0.3">
      <c r="A111" s="345"/>
      <c r="B111" s="345"/>
      <c r="C111" s="399" t="s">
        <v>132</v>
      </c>
      <c r="D111" s="347">
        <v>0.18</v>
      </c>
      <c r="E111" s="349"/>
      <c r="F111" s="349"/>
      <c r="G111" s="348"/>
      <c r="H111" s="350"/>
      <c r="I111" s="350"/>
      <c r="J111" s="350"/>
      <c r="K111" s="351"/>
      <c r="L111" s="351"/>
      <c r="M111" s="352"/>
    </row>
    <row r="112" spans="1:13" s="184" customFormat="1" x14ac:dyDescent="0.3">
      <c r="A112" s="345"/>
      <c r="B112" s="345"/>
      <c r="C112" s="399" t="s">
        <v>12</v>
      </c>
      <c r="D112" s="347"/>
      <c r="E112" s="347"/>
      <c r="F112" s="347"/>
      <c r="G112" s="347"/>
      <c r="H112" s="350"/>
      <c r="I112" s="350"/>
      <c r="J112" s="350"/>
      <c r="K112" s="351"/>
      <c r="L112" s="351"/>
      <c r="M112" s="352"/>
    </row>
    <row r="468" spans="1:13" s="249" customFormat="1" x14ac:dyDescent="0.3">
      <c r="A468" s="334"/>
      <c r="B468" s="334"/>
      <c r="C468" s="334"/>
      <c r="D468" s="334"/>
      <c r="E468" s="353"/>
      <c r="F468" s="353"/>
      <c r="G468" s="354"/>
      <c r="H468" s="354"/>
      <c r="I468" s="355"/>
      <c r="J468" s="334"/>
      <c r="K468" s="354"/>
      <c r="L468" s="354"/>
      <c r="M468" s="356"/>
    </row>
    <row r="469" spans="1:13" s="249" customFormat="1" x14ac:dyDescent="0.3">
      <c r="A469" s="334"/>
      <c r="B469" s="334"/>
      <c r="C469" s="334"/>
      <c r="D469" s="334"/>
      <c r="E469" s="353"/>
      <c r="F469" s="353"/>
      <c r="G469" s="354"/>
      <c r="H469" s="354"/>
      <c r="I469" s="355"/>
      <c r="J469" s="334"/>
      <c r="K469" s="354"/>
      <c r="L469" s="354"/>
      <c r="M469" s="357"/>
    </row>
    <row r="470" spans="1:13" s="361" customFormat="1" x14ac:dyDescent="0.3">
      <c r="A470" s="334"/>
      <c r="B470" s="334"/>
      <c r="C470" s="334"/>
      <c r="D470" s="334"/>
      <c r="E470" s="358"/>
      <c r="F470" s="359"/>
      <c r="G470" s="354"/>
      <c r="H470" s="354"/>
      <c r="I470" s="355"/>
      <c r="J470" s="334"/>
      <c r="K470" s="354"/>
      <c r="L470" s="354"/>
      <c r="M470" s="360"/>
    </row>
    <row r="471" spans="1:13" s="249" customFormat="1" x14ac:dyDescent="0.3">
      <c r="A471" s="334"/>
      <c r="B471" s="334"/>
      <c r="C471" s="334"/>
      <c r="D471" s="334"/>
      <c r="E471" s="358"/>
      <c r="F471" s="359"/>
      <c r="G471" s="354"/>
      <c r="H471" s="354"/>
      <c r="I471" s="355"/>
      <c r="J471" s="334"/>
      <c r="K471" s="354"/>
      <c r="L471" s="354"/>
      <c r="M471" s="356"/>
    </row>
    <row r="472" spans="1:13" s="249" customFormat="1" x14ac:dyDescent="0.3">
      <c r="A472" s="334"/>
      <c r="B472" s="334"/>
      <c r="C472" s="334"/>
      <c r="D472" s="334"/>
      <c r="E472" s="353"/>
      <c r="F472" s="353"/>
      <c r="G472" s="354"/>
      <c r="H472" s="354"/>
      <c r="I472" s="355"/>
      <c r="J472" s="334"/>
      <c r="K472" s="354"/>
      <c r="L472" s="354"/>
      <c r="M472" s="356"/>
    </row>
    <row r="473" spans="1:13" s="249" customFormat="1" x14ac:dyDescent="0.3">
      <c r="A473" s="334"/>
      <c r="B473" s="334"/>
      <c r="C473" s="334"/>
      <c r="D473" s="334"/>
      <c r="E473" s="353"/>
      <c r="F473" s="353"/>
      <c r="G473" s="354"/>
      <c r="H473" s="354"/>
      <c r="I473" s="354"/>
      <c r="J473" s="354"/>
      <c r="K473" s="354"/>
      <c r="L473" s="354"/>
      <c r="M473" s="354"/>
    </row>
    <row r="474" spans="1:13" s="249" customFormat="1" x14ac:dyDescent="0.3">
      <c r="A474" s="334"/>
      <c r="B474" s="334"/>
      <c r="C474" s="362"/>
      <c r="D474" s="334"/>
      <c r="E474" s="353"/>
      <c r="F474" s="353"/>
      <c r="G474" s="354"/>
      <c r="H474" s="354"/>
      <c r="I474" s="354"/>
      <c r="J474" s="354"/>
      <c r="K474" s="354"/>
      <c r="L474" s="354"/>
      <c r="M474" s="354"/>
    </row>
    <row r="475" spans="1:13" s="249" customFormat="1" x14ac:dyDescent="0.3">
      <c r="A475" s="334"/>
      <c r="B475" s="334"/>
      <c r="C475" s="334"/>
      <c r="D475" s="334"/>
      <c r="E475" s="353"/>
      <c r="F475" s="353"/>
      <c r="G475" s="356"/>
      <c r="H475" s="334"/>
      <c r="I475" s="354"/>
      <c r="J475" s="354"/>
      <c r="K475" s="354"/>
      <c r="L475" s="354"/>
      <c r="M475" s="360"/>
    </row>
    <row r="476" spans="1:13" s="249" customFormat="1" x14ac:dyDescent="0.3">
      <c r="A476" s="334"/>
      <c r="B476" s="334"/>
      <c r="C476" s="334"/>
      <c r="D476" s="334"/>
      <c r="E476" s="353"/>
      <c r="F476" s="353"/>
      <c r="G476" s="354"/>
      <c r="H476" s="354"/>
      <c r="I476" s="354"/>
      <c r="J476" s="354"/>
      <c r="K476" s="356"/>
      <c r="L476" s="334"/>
      <c r="M476" s="356"/>
    </row>
    <row r="477" spans="1:13" s="249" customFormat="1" x14ac:dyDescent="0.3">
      <c r="A477" s="334"/>
      <c r="B477" s="334"/>
      <c r="C477" s="334"/>
      <c r="D477" s="334"/>
      <c r="E477" s="353"/>
      <c r="F477" s="353"/>
      <c r="G477" s="354"/>
      <c r="H477" s="354"/>
      <c r="I477" s="355"/>
      <c r="J477" s="334"/>
      <c r="K477" s="354"/>
      <c r="L477" s="354"/>
      <c r="M477" s="357"/>
    </row>
    <row r="478" spans="1:13" s="249" customFormat="1" x14ac:dyDescent="0.3">
      <c r="A478" s="334"/>
      <c r="B478" s="334"/>
      <c r="C478" s="334"/>
      <c r="D478" s="334"/>
      <c r="E478" s="353"/>
      <c r="F478" s="353"/>
      <c r="G478" s="354"/>
      <c r="H478" s="354"/>
      <c r="I478" s="355"/>
      <c r="J478" s="334"/>
      <c r="K478" s="354"/>
      <c r="L478" s="354"/>
      <c r="M478" s="357"/>
    </row>
    <row r="479" spans="1:13" s="249" customFormat="1" x14ac:dyDescent="0.3">
      <c r="A479" s="334"/>
      <c r="B479" s="334"/>
      <c r="C479" s="334"/>
      <c r="D479" s="334"/>
      <c r="E479" s="359"/>
      <c r="F479" s="353"/>
      <c r="G479" s="354"/>
      <c r="H479" s="354"/>
      <c r="I479" s="355"/>
      <c r="J479" s="334"/>
      <c r="K479" s="354"/>
      <c r="L479" s="354"/>
      <c r="M479" s="356"/>
    </row>
    <row r="480" spans="1:13" s="249" customFormat="1" x14ac:dyDescent="0.3">
      <c r="A480" s="334"/>
      <c r="B480" s="334"/>
      <c r="C480" s="334"/>
      <c r="D480" s="334"/>
      <c r="E480" s="359"/>
      <c r="F480" s="353"/>
      <c r="G480" s="354"/>
      <c r="H480" s="354"/>
      <c r="I480" s="355"/>
      <c r="J480" s="334"/>
      <c r="K480" s="354"/>
      <c r="L480" s="354"/>
      <c r="M480" s="360"/>
    </row>
    <row r="481" spans="1:13" s="249" customFormat="1" x14ac:dyDescent="0.3">
      <c r="A481" s="334"/>
      <c r="B481" s="334"/>
      <c r="C481" s="334"/>
      <c r="D481" s="334"/>
      <c r="E481" s="359"/>
      <c r="F481" s="353"/>
      <c r="G481" s="354"/>
      <c r="H481" s="354"/>
      <c r="I481" s="355"/>
      <c r="J481" s="334"/>
      <c r="K481" s="354"/>
      <c r="L481" s="354"/>
      <c r="M481" s="356"/>
    </row>
    <row r="482" spans="1:13" s="249" customFormat="1" x14ac:dyDescent="0.3">
      <c r="A482" s="334"/>
      <c r="B482" s="363"/>
      <c r="C482" s="334"/>
      <c r="D482" s="334"/>
      <c r="E482" s="353"/>
      <c r="F482" s="353"/>
      <c r="G482" s="354"/>
      <c r="H482" s="354"/>
      <c r="I482" s="355"/>
      <c r="J482" s="334"/>
      <c r="K482" s="354"/>
      <c r="L482" s="354"/>
      <c r="M482" s="357"/>
    </row>
    <row r="483" spans="1:13" s="249" customFormat="1" x14ac:dyDescent="0.3">
      <c r="A483" s="334"/>
      <c r="B483" s="334"/>
      <c r="C483" s="334"/>
      <c r="D483" s="334"/>
      <c r="E483" s="358"/>
      <c r="F483" s="359"/>
      <c r="G483" s="354"/>
      <c r="H483" s="354"/>
      <c r="I483" s="355"/>
      <c r="J483" s="334"/>
      <c r="K483" s="354"/>
      <c r="L483" s="354"/>
      <c r="M483" s="360"/>
    </row>
    <row r="484" spans="1:13" s="249" customFormat="1" x14ac:dyDescent="0.3">
      <c r="A484" s="334"/>
      <c r="B484" s="334"/>
      <c r="C484" s="334"/>
      <c r="D484" s="334"/>
      <c r="E484" s="358"/>
      <c r="F484" s="359"/>
      <c r="G484" s="354"/>
      <c r="H484" s="354"/>
      <c r="I484" s="355"/>
      <c r="J484" s="334"/>
      <c r="K484" s="354"/>
      <c r="L484" s="354"/>
      <c r="M484" s="356"/>
    </row>
    <row r="485" spans="1:13" s="249" customFormat="1" x14ac:dyDescent="0.3">
      <c r="A485" s="334"/>
      <c r="B485" s="334"/>
      <c r="C485" s="334"/>
      <c r="D485" s="334"/>
      <c r="E485" s="353"/>
      <c r="F485" s="353"/>
      <c r="G485" s="354"/>
      <c r="H485" s="354"/>
      <c r="I485" s="355"/>
      <c r="J485" s="334"/>
      <c r="K485" s="354"/>
      <c r="L485" s="354"/>
      <c r="M485" s="356"/>
    </row>
    <row r="486" spans="1:13" s="334" customFormat="1" ht="15.75" x14ac:dyDescent="0.3">
      <c r="G486" s="354"/>
      <c r="H486" s="354"/>
      <c r="I486" s="354"/>
      <c r="J486" s="354"/>
      <c r="K486" s="354"/>
      <c r="L486" s="354"/>
      <c r="M486" s="354"/>
    </row>
    <row r="487" spans="1:13" s="334" customFormat="1" ht="15.75" x14ac:dyDescent="0.3">
      <c r="C487" s="362"/>
      <c r="D487" s="364"/>
      <c r="E487" s="353"/>
      <c r="F487" s="353"/>
      <c r="G487" s="354"/>
      <c r="H487" s="354"/>
      <c r="I487" s="354"/>
      <c r="J487" s="354"/>
      <c r="K487" s="354"/>
      <c r="L487" s="354"/>
      <c r="M487" s="354"/>
    </row>
    <row r="488" spans="1:13" s="334" customFormat="1" ht="15.75" x14ac:dyDescent="0.3">
      <c r="E488" s="353"/>
      <c r="F488" s="353"/>
      <c r="G488" s="356"/>
      <c r="I488" s="354"/>
      <c r="J488" s="354"/>
      <c r="K488" s="354"/>
      <c r="L488" s="354"/>
      <c r="M488" s="360"/>
    </row>
    <row r="489" spans="1:13" s="334" customFormat="1" ht="15.75" x14ac:dyDescent="0.3">
      <c r="E489" s="353"/>
      <c r="F489" s="353"/>
      <c r="G489" s="354"/>
      <c r="H489" s="354"/>
      <c r="I489" s="354"/>
      <c r="J489" s="354"/>
      <c r="K489" s="356"/>
      <c r="M489" s="356"/>
    </row>
    <row r="490" spans="1:13" s="334" customFormat="1" x14ac:dyDescent="0.3">
      <c r="E490" s="353"/>
      <c r="F490" s="353"/>
      <c r="G490" s="356"/>
      <c r="H490" s="357"/>
      <c r="I490" s="355"/>
      <c r="K490" s="354"/>
      <c r="L490" s="354"/>
      <c r="M490" s="357"/>
    </row>
    <row r="491" spans="1:13" s="249" customFormat="1" x14ac:dyDescent="0.3">
      <c r="A491" s="365"/>
      <c r="B491" s="365"/>
      <c r="C491" s="365"/>
      <c r="D491" s="365"/>
      <c r="E491" s="365"/>
      <c r="F491" s="365"/>
      <c r="G491" s="365"/>
      <c r="H491" s="365"/>
      <c r="I491" s="365"/>
      <c r="J491" s="365"/>
      <c r="K491" s="365"/>
      <c r="L491" s="365"/>
      <c r="M491" s="365"/>
    </row>
    <row r="492" spans="1:13" s="334" customFormat="1" x14ac:dyDescent="0.3">
      <c r="E492" s="353"/>
      <c r="F492" s="353"/>
      <c r="G492" s="356"/>
      <c r="H492" s="357"/>
      <c r="I492" s="355"/>
      <c r="K492" s="354"/>
      <c r="L492" s="354"/>
      <c r="M492" s="357"/>
    </row>
    <row r="493" spans="1:13" s="334" customFormat="1" x14ac:dyDescent="0.3">
      <c r="E493" s="353"/>
      <c r="F493" s="353"/>
      <c r="G493" s="356"/>
      <c r="H493" s="357"/>
      <c r="I493" s="355"/>
      <c r="K493" s="354"/>
      <c r="L493" s="354"/>
      <c r="M493" s="356"/>
    </row>
    <row r="494" spans="1:13" s="334" customFormat="1" x14ac:dyDescent="0.3">
      <c r="E494" s="353"/>
      <c r="F494" s="353"/>
      <c r="G494" s="356"/>
      <c r="I494" s="355"/>
      <c r="K494" s="354"/>
      <c r="L494" s="354"/>
      <c r="M494" s="360"/>
    </row>
    <row r="495" spans="1:13" s="334" customFormat="1" ht="15.75" x14ac:dyDescent="0.3">
      <c r="C495" s="362"/>
      <c r="D495" s="364"/>
      <c r="E495" s="353"/>
      <c r="F495" s="353"/>
      <c r="G495" s="354"/>
      <c r="H495" s="354"/>
      <c r="I495" s="354"/>
      <c r="J495" s="354"/>
      <c r="K495" s="354"/>
      <c r="L495" s="354"/>
      <c r="M495" s="354"/>
    </row>
    <row r="496" spans="1:13" s="334" customFormat="1" ht="15.75" x14ac:dyDescent="0.3">
      <c r="E496" s="353"/>
      <c r="F496" s="353"/>
      <c r="G496" s="356"/>
      <c r="I496" s="354"/>
      <c r="J496" s="354"/>
      <c r="K496" s="354"/>
      <c r="L496" s="354"/>
      <c r="M496" s="360"/>
    </row>
    <row r="497" spans="1:13" s="334" customFormat="1" ht="15.75" x14ac:dyDescent="0.3">
      <c r="E497" s="353"/>
      <c r="F497" s="353"/>
      <c r="G497" s="354"/>
      <c r="H497" s="354"/>
      <c r="I497" s="354"/>
      <c r="J497" s="354"/>
      <c r="K497" s="356"/>
      <c r="M497" s="356"/>
    </row>
    <row r="498" spans="1:13" s="334" customFormat="1" x14ac:dyDescent="0.3">
      <c r="E498" s="353"/>
      <c r="F498" s="353"/>
      <c r="G498" s="356"/>
      <c r="H498" s="357"/>
      <c r="I498" s="355"/>
      <c r="K498" s="354"/>
      <c r="L498" s="354"/>
      <c r="M498" s="357"/>
    </row>
    <row r="499" spans="1:13" s="334" customFormat="1" x14ac:dyDescent="0.3">
      <c r="E499" s="353"/>
      <c r="F499" s="353"/>
      <c r="G499" s="356"/>
      <c r="H499" s="357"/>
      <c r="I499" s="355"/>
      <c r="K499" s="354"/>
      <c r="L499" s="354"/>
      <c r="M499" s="357"/>
    </row>
    <row r="500" spans="1:13" s="334" customFormat="1" x14ac:dyDescent="0.3">
      <c r="E500" s="353"/>
      <c r="F500" s="353"/>
      <c r="G500" s="356"/>
      <c r="H500" s="357"/>
      <c r="I500" s="355"/>
      <c r="K500" s="354"/>
      <c r="L500" s="354"/>
      <c r="M500" s="356"/>
    </row>
    <row r="501" spans="1:13" s="334" customFormat="1" x14ac:dyDescent="0.3">
      <c r="E501" s="353"/>
      <c r="F501" s="353"/>
      <c r="G501" s="356"/>
      <c r="I501" s="355"/>
      <c r="K501" s="354"/>
      <c r="L501" s="354"/>
      <c r="M501" s="360"/>
    </row>
    <row r="502" spans="1:13" s="334" customFormat="1" ht="15.75" x14ac:dyDescent="0.3">
      <c r="C502" s="362"/>
      <c r="D502" s="364"/>
      <c r="E502" s="353"/>
      <c r="F502" s="353"/>
      <c r="G502" s="354"/>
      <c r="H502" s="354"/>
      <c r="I502" s="354"/>
      <c r="J502" s="354"/>
      <c r="K502" s="354"/>
      <c r="L502" s="354"/>
      <c r="M502" s="354"/>
    </row>
    <row r="503" spans="1:13" s="334" customFormat="1" ht="15.75" x14ac:dyDescent="0.3">
      <c r="E503" s="353"/>
      <c r="F503" s="353"/>
      <c r="G503" s="356"/>
      <c r="I503" s="354"/>
      <c r="J503" s="354"/>
      <c r="K503" s="354"/>
      <c r="L503" s="354"/>
      <c r="M503" s="360"/>
    </row>
    <row r="504" spans="1:13" s="334" customFormat="1" ht="15.75" x14ac:dyDescent="0.3">
      <c r="E504" s="353"/>
      <c r="F504" s="353"/>
      <c r="G504" s="354"/>
      <c r="H504" s="354"/>
      <c r="I504" s="354"/>
      <c r="J504" s="354"/>
      <c r="K504" s="356"/>
      <c r="M504" s="356"/>
    </row>
    <row r="505" spans="1:13" s="334" customFormat="1" x14ac:dyDescent="0.3">
      <c r="E505" s="353"/>
      <c r="F505" s="353"/>
      <c r="G505" s="356"/>
      <c r="H505" s="357"/>
      <c r="I505" s="355"/>
      <c r="K505" s="354"/>
      <c r="L505" s="354"/>
      <c r="M505" s="357"/>
    </row>
    <row r="506" spans="1:13" s="334" customFormat="1" x14ac:dyDescent="0.3">
      <c r="E506" s="353"/>
      <c r="F506" s="353"/>
      <c r="G506" s="356"/>
      <c r="H506" s="357"/>
      <c r="I506" s="355"/>
      <c r="K506" s="354"/>
      <c r="L506" s="354"/>
      <c r="M506" s="357"/>
    </row>
    <row r="507" spans="1:13" s="334" customFormat="1" x14ac:dyDescent="0.3">
      <c r="E507" s="353"/>
      <c r="F507" s="353"/>
      <c r="G507" s="356"/>
      <c r="H507" s="357"/>
      <c r="I507" s="355"/>
      <c r="K507" s="354"/>
      <c r="L507" s="354"/>
      <c r="M507" s="356"/>
    </row>
    <row r="508" spans="1:13" s="334" customFormat="1" x14ac:dyDescent="0.3">
      <c r="E508" s="353"/>
      <c r="F508" s="353"/>
      <c r="G508" s="356"/>
      <c r="I508" s="355"/>
      <c r="K508" s="354"/>
      <c r="L508" s="354"/>
      <c r="M508" s="360"/>
    </row>
    <row r="509" spans="1:13" s="249" customFormat="1" x14ac:dyDescent="0.3">
      <c r="A509" s="334"/>
      <c r="B509" s="334"/>
      <c r="C509" s="334"/>
      <c r="D509" s="334"/>
      <c r="E509" s="353"/>
      <c r="F509" s="353"/>
      <c r="G509" s="356"/>
      <c r="H509" s="366"/>
      <c r="I509" s="354"/>
      <c r="J509" s="366"/>
      <c r="K509" s="354"/>
      <c r="L509" s="366"/>
      <c r="M509" s="366"/>
    </row>
    <row r="510" spans="1:13" s="249" customFormat="1" x14ac:dyDescent="0.3">
      <c r="A510" s="334"/>
      <c r="B510" s="334"/>
      <c r="C510" s="334"/>
      <c r="D510" s="334"/>
      <c r="E510" s="353"/>
      <c r="F510" s="353"/>
      <c r="G510" s="356"/>
      <c r="H510" s="354"/>
      <c r="I510" s="354"/>
      <c r="J510" s="354"/>
      <c r="K510" s="354"/>
      <c r="L510" s="354"/>
      <c r="M510" s="354"/>
    </row>
    <row r="511" spans="1:13" s="249" customFormat="1" x14ac:dyDescent="0.3">
      <c r="A511" s="334"/>
      <c r="B511" s="334"/>
      <c r="C511" s="334"/>
      <c r="D511" s="334"/>
      <c r="E511" s="353"/>
      <c r="F511" s="353"/>
      <c r="G511" s="356"/>
      <c r="H511" s="354"/>
      <c r="I511" s="354"/>
      <c r="J511" s="354"/>
      <c r="K511" s="354"/>
      <c r="L511" s="354"/>
      <c r="M511" s="354"/>
    </row>
    <row r="512" spans="1:13" s="249" customFormat="1" x14ac:dyDescent="0.3">
      <c r="A512" s="334"/>
      <c r="B512" s="334"/>
      <c r="C512" s="334"/>
      <c r="D512" s="334"/>
      <c r="E512" s="353"/>
      <c r="F512" s="353"/>
      <c r="G512" s="356"/>
      <c r="H512" s="354"/>
      <c r="I512" s="354"/>
      <c r="J512" s="354"/>
      <c r="K512" s="354"/>
      <c r="L512" s="354"/>
      <c r="M512" s="354"/>
    </row>
    <row r="513" spans="1:13" s="249" customFormat="1" x14ac:dyDescent="0.3">
      <c r="A513" s="334"/>
      <c r="B513" s="334"/>
      <c r="C513" s="334"/>
      <c r="D513" s="334"/>
      <c r="E513" s="334"/>
      <c r="F513" s="334"/>
      <c r="G513" s="354"/>
      <c r="H513" s="354"/>
      <c r="I513" s="354"/>
      <c r="J513" s="354"/>
      <c r="K513" s="354"/>
      <c r="L513" s="354"/>
      <c r="M513" s="354"/>
    </row>
    <row r="514" spans="1:13" s="249" customFormat="1" x14ac:dyDescent="0.3">
      <c r="A514" s="334"/>
      <c r="B514" s="334"/>
      <c r="C514" s="334"/>
      <c r="D514" s="334"/>
      <c r="E514" s="353"/>
      <c r="F514" s="353"/>
      <c r="G514" s="356"/>
      <c r="H514" s="334"/>
      <c r="I514" s="354"/>
      <c r="J514" s="354"/>
      <c r="K514" s="354"/>
      <c r="L514" s="354"/>
      <c r="M514" s="360"/>
    </row>
    <row r="515" spans="1:13" s="249" customFormat="1" x14ac:dyDescent="0.3">
      <c r="A515" s="334"/>
      <c r="B515" s="334"/>
      <c r="C515" s="334"/>
      <c r="D515" s="334"/>
      <c r="E515" s="353"/>
      <c r="F515" s="353"/>
      <c r="G515" s="354"/>
      <c r="H515" s="354"/>
      <c r="I515" s="354"/>
      <c r="J515" s="354"/>
      <c r="K515" s="356"/>
      <c r="L515" s="334"/>
      <c r="M515" s="356"/>
    </row>
    <row r="516" spans="1:13" s="249" customFormat="1" x14ac:dyDescent="0.3">
      <c r="A516" s="334"/>
      <c r="B516" s="334"/>
      <c r="C516" s="334"/>
      <c r="D516" s="334"/>
      <c r="E516" s="334"/>
      <c r="F516" s="353"/>
      <c r="G516" s="354"/>
      <c r="H516" s="354"/>
      <c r="I516" s="355"/>
      <c r="J516" s="334"/>
      <c r="K516" s="354"/>
      <c r="L516" s="354"/>
      <c r="M516" s="357"/>
    </row>
    <row r="517" spans="1:13" s="249" customFormat="1" x14ac:dyDescent="0.3">
      <c r="A517" s="334"/>
      <c r="B517" s="334"/>
      <c r="C517" s="334"/>
      <c r="D517" s="334"/>
      <c r="E517" s="334"/>
      <c r="F517" s="353"/>
      <c r="G517" s="354"/>
      <c r="H517" s="354"/>
      <c r="I517" s="355"/>
      <c r="J517" s="334"/>
      <c r="K517" s="354"/>
      <c r="L517" s="354"/>
      <c r="M517" s="357"/>
    </row>
    <row r="518" spans="1:13" s="249" customFormat="1" x14ac:dyDescent="0.3">
      <c r="A518" s="334"/>
      <c r="B518" s="334"/>
      <c r="C518" s="334"/>
      <c r="D518" s="334"/>
      <c r="E518" s="356"/>
      <c r="F518" s="353"/>
      <c r="G518" s="354"/>
      <c r="H518" s="354"/>
      <c r="I518" s="367"/>
      <c r="J518" s="334"/>
      <c r="K518" s="354"/>
      <c r="L518" s="354"/>
      <c r="M518" s="356"/>
    </row>
    <row r="519" spans="1:13" s="249" customFormat="1" x14ac:dyDescent="0.3">
      <c r="A519" s="334"/>
      <c r="B519" s="334"/>
      <c r="C519" s="334"/>
      <c r="D519" s="334"/>
      <c r="E519" s="334"/>
      <c r="F519" s="353"/>
      <c r="G519" s="354"/>
      <c r="H519" s="354"/>
      <c r="J519" s="334"/>
      <c r="K519" s="354"/>
      <c r="L519" s="354"/>
      <c r="M519" s="360"/>
    </row>
    <row r="520" spans="1:13" s="249" customFormat="1" x14ac:dyDescent="0.3">
      <c r="A520" s="334"/>
      <c r="B520" s="334"/>
      <c r="C520" s="334"/>
      <c r="D520" s="334"/>
      <c r="E520" s="353"/>
      <c r="F520" s="353"/>
      <c r="G520" s="354"/>
      <c r="H520" s="354"/>
      <c r="I520" s="355"/>
      <c r="J520" s="334"/>
      <c r="K520" s="354"/>
      <c r="L520" s="354"/>
      <c r="M520" s="356"/>
    </row>
    <row r="521" spans="1:13" s="249" customFormat="1" x14ac:dyDescent="0.3">
      <c r="A521" s="334"/>
      <c r="B521" s="334"/>
      <c r="C521" s="334"/>
      <c r="D521" s="334"/>
      <c r="E521" s="353"/>
      <c r="F521" s="353"/>
      <c r="G521" s="354"/>
      <c r="H521" s="354"/>
      <c r="I521" s="355"/>
      <c r="J521" s="334"/>
      <c r="K521" s="354"/>
      <c r="L521" s="354"/>
      <c r="M521" s="357"/>
    </row>
    <row r="522" spans="1:13" s="249" customFormat="1" x14ac:dyDescent="0.3">
      <c r="A522" s="334"/>
      <c r="B522" s="334"/>
      <c r="C522" s="334"/>
      <c r="D522" s="334"/>
      <c r="E522" s="353"/>
      <c r="F522" s="353"/>
      <c r="G522" s="356"/>
      <c r="H522" s="354"/>
      <c r="I522" s="354"/>
      <c r="J522" s="354"/>
      <c r="K522" s="354"/>
      <c r="L522" s="354"/>
      <c r="M522" s="354"/>
    </row>
    <row r="523" spans="1:13" s="249" customFormat="1" x14ac:dyDescent="0.3">
      <c r="A523" s="365"/>
      <c r="B523" s="365"/>
      <c r="C523" s="365"/>
      <c r="D523" s="365"/>
      <c r="E523" s="365"/>
      <c r="F523" s="365"/>
      <c r="G523" s="365"/>
      <c r="H523" s="365"/>
      <c r="I523" s="365"/>
      <c r="J523" s="365"/>
      <c r="K523" s="365"/>
      <c r="L523" s="365"/>
      <c r="M523" s="365"/>
    </row>
    <row r="524" spans="1:13" s="249" customFormat="1" x14ac:dyDescent="0.3">
      <c r="A524" s="334"/>
      <c r="B524" s="363"/>
      <c r="C524" s="362"/>
      <c r="D524" s="334"/>
      <c r="E524" s="353"/>
      <c r="F524" s="368"/>
      <c r="G524" s="369"/>
      <c r="H524" s="369"/>
      <c r="I524" s="355"/>
      <c r="J524" s="334"/>
      <c r="K524" s="354"/>
      <c r="L524" s="354"/>
      <c r="M524" s="356"/>
    </row>
    <row r="525" spans="1:13" s="249" customFormat="1" x14ac:dyDescent="0.3">
      <c r="A525" s="334"/>
      <c r="B525" s="363"/>
      <c r="C525" s="334"/>
      <c r="D525" s="334"/>
      <c r="E525" s="353"/>
      <c r="F525" s="353"/>
      <c r="G525" s="356"/>
      <c r="H525" s="334"/>
      <c r="I525" s="354"/>
      <c r="J525" s="354"/>
      <c r="K525" s="354"/>
      <c r="L525" s="354"/>
      <c r="M525" s="360"/>
    </row>
    <row r="526" spans="1:13" s="249" customFormat="1" x14ac:dyDescent="0.3">
      <c r="A526" s="334"/>
      <c r="B526" s="334"/>
      <c r="C526" s="334"/>
      <c r="D526" s="334"/>
      <c r="E526" s="359"/>
      <c r="F526" s="353"/>
      <c r="G526" s="354"/>
      <c r="H526" s="354"/>
      <c r="I526" s="354"/>
      <c r="J526" s="354"/>
      <c r="K526" s="356"/>
      <c r="L526" s="334"/>
      <c r="M526" s="356"/>
    </row>
    <row r="527" spans="1:13" s="249" customFormat="1" x14ac:dyDescent="0.3">
      <c r="A527" s="334"/>
      <c r="B527" s="334"/>
      <c r="C527" s="334"/>
      <c r="D527" s="334"/>
      <c r="E527" s="334"/>
      <c r="F527" s="353"/>
      <c r="G527" s="354"/>
      <c r="H527" s="354"/>
      <c r="I527" s="355"/>
      <c r="J527" s="334"/>
      <c r="K527" s="354"/>
      <c r="L527" s="354"/>
      <c r="M527" s="360"/>
    </row>
    <row r="528" spans="1:13" s="249" customFormat="1" x14ac:dyDescent="0.3">
      <c r="A528" s="334"/>
      <c r="B528" s="334"/>
      <c r="C528" s="334"/>
      <c r="D528" s="334"/>
      <c r="E528" s="353"/>
      <c r="F528" s="353"/>
      <c r="G528" s="354"/>
      <c r="H528" s="354"/>
      <c r="I528" s="355"/>
      <c r="J528" s="334"/>
      <c r="K528" s="354"/>
      <c r="L528" s="354"/>
      <c r="M528" s="356"/>
    </row>
    <row r="529" spans="1:13" s="249" customFormat="1" x14ac:dyDescent="0.3">
      <c r="A529" s="334"/>
      <c r="B529" s="334"/>
      <c r="C529" s="334"/>
      <c r="D529" s="334"/>
      <c r="E529" s="353"/>
      <c r="F529" s="353"/>
      <c r="G529" s="354"/>
      <c r="H529" s="354"/>
      <c r="I529" s="355"/>
      <c r="J529" s="334"/>
      <c r="K529" s="354"/>
      <c r="L529" s="354"/>
      <c r="M529" s="356"/>
    </row>
    <row r="530" spans="1:13" s="249" customFormat="1" x14ac:dyDescent="0.3">
      <c r="A530" s="334"/>
      <c r="B530" s="334"/>
      <c r="C530" s="334"/>
      <c r="D530" s="334"/>
      <c r="E530" s="353"/>
      <c r="F530" s="353"/>
      <c r="G530" s="354"/>
      <c r="H530" s="354"/>
      <c r="I530" s="355"/>
      <c r="J530" s="334"/>
      <c r="K530" s="354"/>
      <c r="L530" s="354"/>
      <c r="M530" s="356"/>
    </row>
    <row r="531" spans="1:13" s="249" customFormat="1" x14ac:dyDescent="0.3">
      <c r="A531" s="334"/>
      <c r="B531" s="334"/>
      <c r="C531" s="334"/>
      <c r="D531" s="334"/>
      <c r="E531" s="356"/>
      <c r="F531" s="353"/>
      <c r="G531" s="354"/>
      <c r="H531" s="354"/>
      <c r="I531" s="367"/>
      <c r="J531" s="334"/>
      <c r="K531" s="354"/>
      <c r="L531" s="354"/>
      <c r="M531" s="356"/>
    </row>
    <row r="532" spans="1:13" s="249" customFormat="1" x14ac:dyDescent="0.3">
      <c r="A532" s="334"/>
      <c r="B532" s="334"/>
      <c r="C532" s="334"/>
      <c r="D532" s="334"/>
      <c r="E532" s="353"/>
      <c r="F532" s="353"/>
      <c r="G532" s="354"/>
      <c r="H532" s="354"/>
      <c r="I532" s="355"/>
      <c r="J532" s="334"/>
      <c r="K532" s="354"/>
      <c r="L532" s="354"/>
      <c r="M532" s="356"/>
    </row>
    <row r="533" spans="1:13" s="249" customFormat="1" x14ac:dyDescent="0.3">
      <c r="A533" s="334"/>
      <c r="B533" s="334"/>
      <c r="C533" s="334"/>
      <c r="D533" s="334"/>
      <c r="E533" s="359"/>
      <c r="F533" s="353"/>
      <c r="G533" s="354"/>
      <c r="H533" s="354"/>
      <c r="I533" s="355"/>
      <c r="J533" s="334"/>
      <c r="K533" s="354"/>
      <c r="L533" s="354"/>
      <c r="M533" s="356"/>
    </row>
    <row r="534" spans="1:13" s="249" customFormat="1" x14ac:dyDescent="0.3">
      <c r="A534" s="334"/>
      <c r="B534" s="334"/>
      <c r="C534" s="334"/>
      <c r="D534" s="334"/>
      <c r="E534" s="353"/>
      <c r="F534" s="353"/>
      <c r="G534" s="369"/>
      <c r="H534" s="369"/>
      <c r="I534" s="355"/>
      <c r="J534" s="334"/>
      <c r="K534" s="354"/>
      <c r="L534" s="354"/>
      <c r="M534" s="356"/>
    </row>
    <row r="535" spans="1:13" s="249" customFormat="1" x14ac:dyDescent="0.3">
      <c r="A535" s="334"/>
      <c r="B535" s="334"/>
      <c r="C535" s="362"/>
      <c r="D535" s="334"/>
      <c r="E535" s="353"/>
      <c r="F535" s="359"/>
      <c r="G535" s="356"/>
      <c r="H535" s="354"/>
      <c r="I535" s="354"/>
      <c r="J535" s="354"/>
      <c r="K535" s="354"/>
      <c r="L535" s="354"/>
      <c r="M535" s="354"/>
    </row>
    <row r="536" spans="1:13" s="249" customFormat="1" x14ac:dyDescent="0.3">
      <c r="A536" s="334"/>
      <c r="B536" s="334"/>
      <c r="C536" s="334"/>
      <c r="D536" s="334"/>
      <c r="E536" s="353"/>
      <c r="F536" s="353"/>
      <c r="G536" s="356"/>
      <c r="H536" s="334"/>
      <c r="I536" s="354"/>
      <c r="J536" s="354"/>
      <c r="K536" s="354"/>
      <c r="L536" s="354"/>
      <c r="M536" s="356"/>
    </row>
    <row r="537" spans="1:13" s="249" customFormat="1" x14ac:dyDescent="0.3">
      <c r="A537" s="334"/>
      <c r="B537" s="334"/>
      <c r="C537" s="334"/>
      <c r="D537" s="334"/>
      <c r="E537" s="353"/>
      <c r="F537" s="353"/>
      <c r="G537" s="354"/>
      <c r="H537" s="354"/>
      <c r="I537" s="354"/>
      <c r="J537" s="354"/>
      <c r="K537" s="356"/>
      <c r="L537" s="334"/>
      <c r="M537" s="356"/>
    </row>
    <row r="538" spans="1:13" s="334" customFormat="1" ht="15.75" x14ac:dyDescent="0.3">
      <c r="E538" s="358"/>
      <c r="F538" s="359"/>
      <c r="G538" s="354"/>
      <c r="H538" s="354"/>
      <c r="I538" s="356"/>
      <c r="K538" s="354"/>
      <c r="L538" s="354"/>
      <c r="M538" s="356"/>
    </row>
    <row r="539" spans="1:13" s="249" customFormat="1" x14ac:dyDescent="0.3">
      <c r="A539" s="334"/>
      <c r="B539" s="334"/>
      <c r="C539" s="334"/>
      <c r="D539" s="334"/>
      <c r="E539" s="353"/>
      <c r="F539" s="353"/>
      <c r="G539" s="356"/>
      <c r="H539" s="354"/>
      <c r="I539" s="356"/>
      <c r="J539" s="334"/>
      <c r="K539" s="354"/>
      <c r="L539" s="354"/>
      <c r="M539" s="356"/>
    </row>
    <row r="540" spans="1:13" s="249" customFormat="1" x14ac:dyDescent="0.3">
      <c r="A540" s="334"/>
      <c r="B540" s="334"/>
      <c r="C540" s="334"/>
      <c r="D540" s="334"/>
      <c r="E540" s="353"/>
      <c r="F540" s="353"/>
      <c r="G540" s="356"/>
      <c r="H540" s="354"/>
      <c r="I540" s="354"/>
      <c r="J540" s="354"/>
      <c r="K540" s="354"/>
      <c r="L540" s="354"/>
      <c r="M540" s="354"/>
    </row>
    <row r="541" spans="1:13" s="334" customFormat="1" ht="15.75" x14ac:dyDescent="0.3">
      <c r="B541" s="370"/>
      <c r="C541" s="362"/>
      <c r="E541" s="353"/>
      <c r="F541" s="353"/>
      <c r="G541" s="356"/>
      <c r="I541" s="354"/>
      <c r="K541" s="354"/>
      <c r="M541" s="357"/>
    </row>
    <row r="542" spans="1:13" s="334" customFormat="1" ht="15.75" x14ac:dyDescent="0.3">
      <c r="E542" s="353"/>
      <c r="F542" s="353"/>
      <c r="G542" s="356"/>
      <c r="H542" s="354"/>
      <c r="I542" s="354"/>
      <c r="J542" s="354"/>
      <c r="K542" s="354"/>
      <c r="L542" s="354"/>
      <c r="M542" s="354"/>
    </row>
    <row r="543" spans="1:13" s="249" customFormat="1" x14ac:dyDescent="0.3">
      <c r="A543" s="334"/>
      <c r="B543" s="334"/>
      <c r="C543" s="334"/>
      <c r="D543" s="334"/>
      <c r="E543" s="353"/>
      <c r="F543" s="353"/>
      <c r="G543" s="356"/>
      <c r="H543" s="366"/>
      <c r="I543" s="354"/>
      <c r="J543" s="366"/>
      <c r="K543" s="354"/>
      <c r="L543" s="366"/>
      <c r="M543" s="366"/>
    </row>
    <row r="544" spans="1:13" s="249" customFormat="1" x14ac:dyDescent="0.3">
      <c r="A544" s="334"/>
      <c r="B544" s="334"/>
      <c r="C544" s="334"/>
      <c r="D544" s="334"/>
      <c r="E544" s="353"/>
      <c r="F544" s="353"/>
      <c r="G544" s="356"/>
      <c r="H544" s="354"/>
      <c r="I544" s="354"/>
      <c r="J544" s="354"/>
      <c r="K544" s="354"/>
      <c r="L544" s="354"/>
      <c r="M544" s="354"/>
    </row>
    <row r="545" spans="1:13" s="249" customFormat="1" x14ac:dyDescent="0.3">
      <c r="A545" s="334"/>
      <c r="B545" s="334"/>
      <c r="C545" s="334"/>
      <c r="D545" s="334"/>
      <c r="E545" s="353"/>
      <c r="F545" s="353"/>
      <c r="G545" s="356"/>
      <c r="H545" s="354"/>
      <c r="I545" s="354"/>
      <c r="J545" s="354"/>
      <c r="K545" s="354"/>
      <c r="L545" s="354"/>
      <c r="M545" s="354"/>
    </row>
    <row r="546" spans="1:13" s="249" customFormat="1" x14ac:dyDescent="0.3">
      <c r="A546" s="334"/>
      <c r="B546" s="334"/>
      <c r="C546" s="334"/>
      <c r="D546" s="334"/>
      <c r="E546" s="353"/>
      <c r="F546" s="353"/>
      <c r="G546" s="356"/>
      <c r="H546" s="354"/>
      <c r="I546" s="354"/>
      <c r="J546" s="354"/>
      <c r="K546" s="354"/>
      <c r="L546" s="354"/>
      <c r="M546" s="354"/>
    </row>
    <row r="547" spans="1:13" s="334" customFormat="1" ht="15.75" x14ac:dyDescent="0.3">
      <c r="B547" s="370"/>
      <c r="E547" s="353"/>
      <c r="F547" s="353"/>
      <c r="G547" s="356"/>
      <c r="I547" s="354"/>
      <c r="K547" s="354"/>
      <c r="M547" s="357"/>
    </row>
    <row r="548" spans="1:13" s="334" customFormat="1" ht="15.75" x14ac:dyDescent="0.3">
      <c r="E548" s="353"/>
      <c r="F548" s="353"/>
      <c r="G548" s="356"/>
      <c r="H548" s="354"/>
      <c r="I548" s="354"/>
      <c r="J548" s="354"/>
      <c r="K548" s="354"/>
      <c r="L548" s="354"/>
      <c r="M548" s="354"/>
    </row>
    <row r="549" spans="1:13" s="334" customFormat="1" ht="15.75" x14ac:dyDescent="0.3">
      <c r="B549" s="370"/>
      <c r="E549" s="353"/>
      <c r="F549" s="353"/>
      <c r="G549" s="356"/>
      <c r="I549" s="354"/>
      <c r="K549" s="354"/>
      <c r="M549" s="357"/>
    </row>
    <row r="550" spans="1:13" s="334" customFormat="1" ht="15.75" x14ac:dyDescent="0.3">
      <c r="E550" s="353"/>
      <c r="F550" s="353"/>
      <c r="G550" s="356"/>
      <c r="H550" s="354"/>
      <c r="I550" s="354"/>
      <c r="J550" s="354"/>
      <c r="K550" s="354"/>
      <c r="L550" s="354"/>
      <c r="M550" s="354"/>
    </row>
    <row r="551" spans="1:13" s="334" customFormat="1" ht="15.75" x14ac:dyDescent="0.3">
      <c r="B551" s="370"/>
      <c r="E551" s="353"/>
      <c r="F551" s="353"/>
      <c r="G551" s="356"/>
      <c r="I551" s="371"/>
      <c r="K551" s="354"/>
      <c r="M551" s="357"/>
    </row>
    <row r="552" spans="1:13" s="334" customFormat="1" ht="15.75" x14ac:dyDescent="0.3">
      <c r="E552" s="353"/>
      <c r="F552" s="353"/>
      <c r="G552" s="356"/>
      <c r="H552" s="354"/>
      <c r="I552" s="354"/>
      <c r="J552" s="354"/>
      <c r="K552" s="354"/>
      <c r="L552" s="354"/>
      <c r="M552" s="354"/>
    </row>
    <row r="553" spans="1:13" s="334" customFormat="1" ht="15.75" x14ac:dyDescent="0.3">
      <c r="B553" s="370"/>
      <c r="E553" s="353"/>
      <c r="F553" s="353"/>
      <c r="G553" s="356"/>
      <c r="I553" s="354"/>
      <c r="K553" s="354"/>
      <c r="M553" s="357"/>
    </row>
    <row r="554" spans="1:13" s="334" customFormat="1" ht="15.75" x14ac:dyDescent="0.3">
      <c r="E554" s="353"/>
      <c r="F554" s="353"/>
      <c r="G554" s="356"/>
      <c r="H554" s="354"/>
      <c r="I554" s="354"/>
      <c r="J554" s="354"/>
      <c r="K554" s="354"/>
      <c r="L554" s="354"/>
      <c r="M554" s="354"/>
    </row>
    <row r="555" spans="1:13" s="334" customFormat="1" ht="15.75" x14ac:dyDescent="0.3">
      <c r="B555" s="370"/>
      <c r="E555" s="353"/>
      <c r="F555" s="353"/>
      <c r="G555" s="356"/>
      <c r="I555" s="354"/>
      <c r="K555" s="354"/>
      <c r="M555" s="357"/>
    </row>
    <row r="556" spans="1:13" s="334" customFormat="1" ht="15.75" x14ac:dyDescent="0.3">
      <c r="E556" s="353"/>
      <c r="F556" s="353"/>
      <c r="G556" s="356"/>
      <c r="H556" s="354"/>
      <c r="I556" s="354"/>
      <c r="J556" s="354"/>
      <c r="K556" s="354"/>
      <c r="L556" s="354"/>
      <c r="M556" s="354"/>
    </row>
    <row r="557" spans="1:13" s="249" customFormat="1" x14ac:dyDescent="0.3">
      <c r="A557" s="365"/>
      <c r="B557" s="365"/>
      <c r="C557" s="365"/>
      <c r="D557" s="365"/>
      <c r="E557" s="365"/>
      <c r="F557" s="365"/>
      <c r="G557" s="365"/>
      <c r="H557" s="365"/>
      <c r="I557" s="365"/>
      <c r="J557" s="365"/>
      <c r="K557" s="365"/>
      <c r="L557" s="365"/>
      <c r="M557" s="365"/>
    </row>
    <row r="558" spans="1:13" s="334" customFormat="1" ht="15.75" x14ac:dyDescent="0.3">
      <c r="B558" s="370"/>
      <c r="E558" s="353"/>
      <c r="F558" s="353"/>
      <c r="G558" s="356"/>
      <c r="I558" s="354"/>
      <c r="K558" s="354"/>
      <c r="M558" s="357"/>
    </row>
    <row r="559" spans="1:13" s="334" customFormat="1" ht="15.75" x14ac:dyDescent="0.3">
      <c r="E559" s="353"/>
      <c r="F559" s="353"/>
      <c r="G559" s="356"/>
      <c r="H559" s="354"/>
      <c r="I559" s="354"/>
      <c r="J559" s="354"/>
      <c r="K559" s="354"/>
      <c r="L559" s="354"/>
      <c r="M559" s="354"/>
    </row>
    <row r="560" spans="1:13" s="334" customFormat="1" ht="15.75" x14ac:dyDescent="0.3">
      <c r="B560" s="370"/>
      <c r="E560" s="353"/>
      <c r="F560" s="353"/>
      <c r="G560" s="356"/>
      <c r="I560" s="354"/>
      <c r="K560" s="354"/>
      <c r="M560" s="357"/>
    </row>
    <row r="561" spans="1:13" s="334" customFormat="1" ht="15.75" x14ac:dyDescent="0.3">
      <c r="E561" s="353"/>
      <c r="F561" s="353"/>
      <c r="G561" s="356"/>
      <c r="H561" s="354"/>
      <c r="I561" s="354"/>
      <c r="J561" s="354"/>
      <c r="K561" s="354"/>
      <c r="L561" s="354"/>
      <c r="M561" s="354"/>
    </row>
    <row r="562" spans="1:13" s="334" customFormat="1" ht="15.75" x14ac:dyDescent="0.3">
      <c r="B562" s="370"/>
      <c r="E562" s="353"/>
      <c r="F562" s="353"/>
      <c r="G562" s="356"/>
      <c r="I562" s="354"/>
      <c r="K562" s="354"/>
      <c r="M562" s="357"/>
    </row>
    <row r="563" spans="1:13" s="334" customFormat="1" ht="15.75" x14ac:dyDescent="0.3">
      <c r="E563" s="353"/>
      <c r="F563" s="353"/>
      <c r="G563" s="356"/>
      <c r="H563" s="354"/>
      <c r="I563" s="354"/>
      <c r="J563" s="354"/>
      <c r="K563" s="354"/>
      <c r="L563" s="354"/>
      <c r="M563" s="354"/>
    </row>
    <row r="564" spans="1:13" s="334" customFormat="1" ht="15.75" x14ac:dyDescent="0.3">
      <c r="B564" s="370"/>
      <c r="E564" s="353"/>
      <c r="F564" s="353"/>
      <c r="G564" s="356"/>
      <c r="I564" s="354"/>
      <c r="K564" s="354"/>
      <c r="M564" s="357"/>
    </row>
    <row r="565" spans="1:13" s="334" customFormat="1" ht="15.75" x14ac:dyDescent="0.3">
      <c r="E565" s="353"/>
      <c r="F565" s="353"/>
      <c r="G565" s="356"/>
      <c r="H565" s="354"/>
      <c r="I565" s="354"/>
      <c r="J565" s="354"/>
      <c r="K565" s="354"/>
      <c r="L565" s="354"/>
      <c r="M565" s="354"/>
    </row>
    <row r="566" spans="1:13" s="334" customFormat="1" ht="15.75" x14ac:dyDescent="0.3">
      <c r="B566" s="370"/>
      <c r="E566" s="353"/>
      <c r="F566" s="353"/>
      <c r="G566" s="356"/>
      <c r="I566" s="354"/>
      <c r="K566" s="354"/>
      <c r="M566" s="357"/>
    </row>
    <row r="567" spans="1:13" s="334" customFormat="1" ht="15.75" x14ac:dyDescent="0.3">
      <c r="E567" s="353"/>
      <c r="F567" s="353"/>
      <c r="G567" s="356"/>
      <c r="H567" s="354"/>
      <c r="I567" s="354"/>
      <c r="J567" s="354"/>
      <c r="K567" s="354"/>
      <c r="L567" s="354"/>
      <c r="M567" s="354"/>
    </row>
    <row r="568" spans="1:13" s="334" customFormat="1" ht="15.75" x14ac:dyDescent="0.3">
      <c r="B568" s="364"/>
      <c r="E568" s="353"/>
      <c r="F568" s="353"/>
      <c r="G568" s="356"/>
      <c r="I568" s="354"/>
      <c r="K568" s="354"/>
      <c r="M568" s="357"/>
    </row>
    <row r="569" spans="1:13" s="334" customFormat="1" ht="15.75" x14ac:dyDescent="0.3">
      <c r="E569" s="353"/>
      <c r="F569" s="353"/>
      <c r="G569" s="356"/>
      <c r="H569" s="354"/>
      <c r="I569" s="354"/>
      <c r="J569" s="354"/>
      <c r="K569" s="354"/>
      <c r="L569" s="354"/>
      <c r="M569" s="354"/>
    </row>
    <row r="570" spans="1:13" s="334" customFormat="1" ht="15.75" x14ac:dyDescent="0.3">
      <c r="B570" s="370"/>
      <c r="E570" s="353"/>
      <c r="F570" s="353"/>
      <c r="G570" s="356"/>
      <c r="H570" s="357"/>
      <c r="I570" s="356"/>
      <c r="K570" s="354"/>
      <c r="L570" s="354"/>
      <c r="M570" s="360"/>
    </row>
    <row r="571" spans="1:13" s="334" customFormat="1" ht="15.75" x14ac:dyDescent="0.3">
      <c r="E571" s="353"/>
      <c r="F571" s="353"/>
      <c r="G571" s="356"/>
      <c r="H571" s="354"/>
      <c r="I571" s="354"/>
      <c r="J571" s="354"/>
      <c r="K571" s="354"/>
      <c r="L571" s="354"/>
      <c r="M571" s="354"/>
    </row>
    <row r="572" spans="1:13" s="334" customFormat="1" ht="15.75" x14ac:dyDescent="0.3">
      <c r="B572" s="370"/>
      <c r="C572" s="362"/>
      <c r="E572" s="353"/>
      <c r="F572" s="353"/>
      <c r="G572" s="356"/>
      <c r="I572" s="354"/>
      <c r="K572" s="354"/>
      <c r="M572" s="357"/>
    </row>
    <row r="573" spans="1:13" s="334" customFormat="1" ht="15.75" x14ac:dyDescent="0.3">
      <c r="E573" s="353"/>
      <c r="F573" s="353"/>
      <c r="G573" s="356"/>
      <c r="H573" s="354"/>
      <c r="I573" s="354"/>
      <c r="J573" s="354"/>
      <c r="K573" s="354"/>
      <c r="L573" s="354"/>
      <c r="M573" s="354"/>
    </row>
    <row r="574" spans="1:13" s="249" customFormat="1" x14ac:dyDescent="0.3">
      <c r="A574" s="365"/>
      <c r="B574" s="365"/>
      <c r="C574" s="365"/>
      <c r="D574" s="365"/>
      <c r="E574" s="365"/>
      <c r="F574" s="365"/>
      <c r="G574" s="365"/>
      <c r="H574" s="365"/>
      <c r="I574" s="365"/>
      <c r="J574" s="365"/>
      <c r="K574" s="365"/>
      <c r="L574" s="365"/>
      <c r="M574" s="365"/>
    </row>
    <row r="575" spans="1:13" s="334" customFormat="1" ht="15.75" x14ac:dyDescent="0.3">
      <c r="B575" s="370"/>
      <c r="C575" s="362"/>
      <c r="E575" s="353"/>
      <c r="F575" s="353"/>
      <c r="G575" s="356"/>
      <c r="I575" s="354"/>
      <c r="K575" s="354"/>
      <c r="M575" s="357"/>
    </row>
    <row r="576" spans="1:13" s="334" customFormat="1" ht="15.75" x14ac:dyDescent="0.3">
      <c r="E576" s="353"/>
      <c r="F576" s="353"/>
      <c r="G576" s="356"/>
      <c r="H576" s="354"/>
      <c r="I576" s="354"/>
      <c r="J576" s="354"/>
      <c r="K576" s="354"/>
      <c r="L576" s="354"/>
      <c r="M576" s="354"/>
    </row>
    <row r="577" spans="1:13" s="334" customFormat="1" ht="15.75" x14ac:dyDescent="0.3">
      <c r="B577" s="370"/>
      <c r="C577" s="362"/>
      <c r="E577" s="353"/>
      <c r="F577" s="353"/>
      <c r="G577" s="356"/>
      <c r="I577" s="354"/>
      <c r="K577" s="354"/>
      <c r="M577" s="357"/>
    </row>
    <row r="578" spans="1:13" s="334" customFormat="1" ht="15.75" x14ac:dyDescent="0.3">
      <c r="E578" s="353"/>
      <c r="F578" s="353"/>
      <c r="G578" s="356"/>
      <c r="H578" s="354"/>
      <c r="I578" s="354"/>
      <c r="J578" s="354"/>
      <c r="K578" s="354"/>
      <c r="L578" s="354"/>
      <c r="M578" s="354"/>
    </row>
    <row r="579" spans="1:13" s="334" customFormat="1" ht="15.75" x14ac:dyDescent="0.3">
      <c r="C579" s="362"/>
      <c r="E579" s="353"/>
      <c r="F579" s="353"/>
      <c r="G579" s="356"/>
      <c r="I579" s="354"/>
      <c r="K579" s="354"/>
      <c r="M579" s="357"/>
    </row>
    <row r="580" spans="1:13" s="334" customFormat="1" ht="15.75" x14ac:dyDescent="0.3">
      <c r="E580" s="353"/>
      <c r="F580" s="353"/>
      <c r="G580" s="356"/>
      <c r="H580" s="354"/>
      <c r="I580" s="354"/>
      <c r="J580" s="354"/>
      <c r="K580" s="354"/>
      <c r="L580" s="354"/>
      <c r="M580" s="354"/>
    </row>
    <row r="581" spans="1:13" s="334" customFormat="1" ht="15.75" x14ac:dyDescent="0.3">
      <c r="B581" s="370"/>
      <c r="C581" s="362"/>
      <c r="E581" s="353"/>
      <c r="F581" s="353"/>
      <c r="G581" s="356"/>
      <c r="I581" s="354"/>
      <c r="K581" s="354"/>
      <c r="M581" s="357"/>
    </row>
    <row r="582" spans="1:13" s="334" customFormat="1" ht="15.75" x14ac:dyDescent="0.3">
      <c r="E582" s="353"/>
      <c r="F582" s="353"/>
      <c r="G582" s="356"/>
      <c r="H582" s="354"/>
      <c r="I582" s="354"/>
      <c r="J582" s="354"/>
      <c r="K582" s="354"/>
      <c r="L582" s="354"/>
      <c r="M582" s="354"/>
    </row>
    <row r="583" spans="1:13" s="334" customFormat="1" ht="15.75" x14ac:dyDescent="0.3">
      <c r="C583" s="362"/>
      <c r="E583" s="353"/>
      <c r="F583" s="353"/>
      <c r="G583" s="356"/>
      <c r="I583" s="354"/>
      <c r="K583" s="354"/>
      <c r="M583" s="357"/>
    </row>
    <row r="584" spans="1:13" s="334" customFormat="1" ht="15.75" x14ac:dyDescent="0.3">
      <c r="E584" s="353"/>
      <c r="F584" s="353"/>
      <c r="G584" s="356"/>
      <c r="H584" s="354"/>
      <c r="I584" s="354"/>
      <c r="J584" s="354"/>
      <c r="K584" s="354"/>
      <c r="L584" s="354"/>
      <c r="M584" s="354"/>
    </row>
    <row r="585" spans="1:13" s="334" customFormat="1" ht="15.75" x14ac:dyDescent="0.3">
      <c r="C585" s="362"/>
      <c r="E585" s="353"/>
      <c r="F585" s="353"/>
      <c r="G585" s="356"/>
      <c r="I585" s="354"/>
      <c r="K585" s="354"/>
      <c r="M585" s="357"/>
    </row>
    <row r="586" spans="1:13" s="334" customFormat="1" ht="15.75" x14ac:dyDescent="0.3">
      <c r="E586" s="353"/>
      <c r="F586" s="353"/>
      <c r="G586" s="356"/>
      <c r="H586" s="354"/>
      <c r="I586" s="354"/>
      <c r="J586" s="354"/>
      <c r="K586" s="354"/>
      <c r="L586" s="354"/>
      <c r="M586" s="354"/>
    </row>
    <row r="587" spans="1:13" s="334" customFormat="1" ht="15.75" x14ac:dyDescent="0.3">
      <c r="C587" s="362"/>
      <c r="E587" s="353"/>
      <c r="F587" s="353"/>
      <c r="G587" s="356"/>
      <c r="I587" s="354"/>
      <c r="K587" s="354"/>
      <c r="M587" s="357"/>
    </row>
    <row r="588" spans="1:13" s="334" customFormat="1" ht="15.75" x14ac:dyDescent="0.3">
      <c r="E588" s="353"/>
      <c r="F588" s="353"/>
      <c r="G588" s="356"/>
      <c r="H588" s="354"/>
      <c r="I588" s="354"/>
      <c r="J588" s="354"/>
      <c r="K588" s="354"/>
      <c r="L588" s="354"/>
      <c r="M588" s="354"/>
    </row>
    <row r="589" spans="1:13" s="334" customFormat="1" ht="15.75" x14ac:dyDescent="0.3">
      <c r="C589" s="362"/>
      <c r="E589" s="353"/>
      <c r="F589" s="353"/>
      <c r="G589" s="356"/>
      <c r="I589" s="354"/>
      <c r="K589" s="354"/>
      <c r="M589" s="357"/>
    </row>
    <row r="590" spans="1:13" s="334" customFormat="1" ht="15.75" x14ac:dyDescent="0.3">
      <c r="E590" s="353"/>
      <c r="F590" s="353"/>
      <c r="G590" s="356"/>
      <c r="H590" s="354"/>
      <c r="I590" s="354"/>
      <c r="J590" s="354"/>
      <c r="K590" s="354"/>
      <c r="L590" s="354"/>
      <c r="M590" s="354"/>
    </row>
    <row r="591" spans="1:13" s="249" customFormat="1" x14ac:dyDescent="0.3">
      <c r="A591" s="334"/>
      <c r="B591" s="334"/>
      <c r="C591" s="362"/>
      <c r="D591" s="334"/>
      <c r="E591" s="334"/>
      <c r="F591" s="334"/>
      <c r="G591" s="356"/>
      <c r="H591" s="334"/>
      <c r="I591" s="354"/>
      <c r="J591" s="354"/>
      <c r="K591" s="354"/>
      <c r="L591" s="354"/>
      <c r="M591" s="354"/>
    </row>
    <row r="592" spans="1:13" s="249" customFormat="1" x14ac:dyDescent="0.3">
      <c r="A592" s="334"/>
      <c r="B592" s="334"/>
      <c r="C592" s="334"/>
      <c r="D592" s="334"/>
      <c r="E592" s="353"/>
      <c r="F592" s="353"/>
      <c r="G592" s="356"/>
      <c r="H592" s="334"/>
      <c r="I592" s="354"/>
      <c r="J592" s="354"/>
      <c r="K592" s="354"/>
      <c r="L592" s="354"/>
      <c r="M592" s="357"/>
    </row>
    <row r="593" spans="1:13" s="249" customFormat="1" x14ac:dyDescent="0.3">
      <c r="A593" s="334"/>
      <c r="B593" s="334"/>
      <c r="C593" s="334"/>
      <c r="D593" s="334"/>
      <c r="E593" s="353"/>
      <c r="F593" s="353"/>
      <c r="G593" s="356"/>
      <c r="H593" s="357"/>
      <c r="I593" s="356"/>
      <c r="J593" s="334"/>
      <c r="K593" s="356"/>
      <c r="L593" s="334"/>
      <c r="M593" s="356"/>
    </row>
    <row r="594" spans="1:13" s="249" customFormat="1" x14ac:dyDescent="0.3">
      <c r="A594" s="334"/>
      <c r="B594" s="334"/>
      <c r="C594" s="334"/>
      <c r="D594" s="334"/>
      <c r="E594" s="356"/>
      <c r="F594" s="353"/>
      <c r="G594" s="356"/>
      <c r="H594" s="357"/>
      <c r="I594" s="355"/>
      <c r="J594" s="334"/>
      <c r="K594" s="354"/>
      <c r="L594" s="354"/>
      <c r="M594" s="357"/>
    </row>
    <row r="595" spans="1:13" s="249" customFormat="1" x14ac:dyDescent="0.3">
      <c r="A595" s="334"/>
      <c r="B595" s="334"/>
      <c r="C595" s="334"/>
      <c r="D595" s="334"/>
      <c r="E595" s="353"/>
      <c r="F595" s="353"/>
      <c r="G595" s="356"/>
      <c r="I595" s="355"/>
      <c r="J595" s="334"/>
      <c r="K595" s="354"/>
      <c r="L595" s="354"/>
      <c r="M595" s="357"/>
    </row>
    <row r="596" spans="1:13" s="249" customFormat="1" x14ac:dyDescent="0.3">
      <c r="A596" s="334"/>
      <c r="B596" s="334"/>
      <c r="C596" s="334"/>
      <c r="D596" s="334"/>
      <c r="E596" s="353"/>
      <c r="F596" s="353"/>
      <c r="G596" s="356"/>
      <c r="H596" s="357"/>
      <c r="I596" s="355"/>
      <c r="J596" s="334"/>
      <c r="K596" s="354"/>
      <c r="L596" s="354"/>
      <c r="M596" s="357"/>
    </row>
    <row r="597" spans="1:13" s="334" customFormat="1" ht="15.75" x14ac:dyDescent="0.3">
      <c r="E597" s="353"/>
      <c r="F597" s="353"/>
      <c r="G597" s="356"/>
      <c r="H597" s="354"/>
      <c r="I597" s="354"/>
      <c r="J597" s="354"/>
      <c r="K597" s="354"/>
      <c r="L597" s="354"/>
      <c r="M597" s="354"/>
    </row>
    <row r="598" spans="1:13" s="249" customFormat="1" x14ac:dyDescent="0.3">
      <c r="A598" s="334"/>
      <c r="B598" s="334"/>
      <c r="C598" s="362"/>
      <c r="D598" s="334"/>
      <c r="E598" s="334"/>
      <c r="F598" s="334"/>
      <c r="G598" s="356"/>
      <c r="H598" s="334"/>
      <c r="I598" s="354"/>
      <c r="J598" s="354"/>
      <c r="K598" s="354"/>
      <c r="L598" s="354"/>
      <c r="M598" s="354"/>
    </row>
    <row r="599" spans="1:13" s="249" customFormat="1" x14ac:dyDescent="0.3">
      <c r="A599" s="334"/>
      <c r="B599" s="334"/>
      <c r="C599" s="334"/>
      <c r="D599" s="334"/>
      <c r="E599" s="353"/>
      <c r="F599" s="353"/>
      <c r="G599" s="356"/>
      <c r="H599" s="334"/>
      <c r="I599" s="354"/>
      <c r="J599" s="354"/>
      <c r="K599" s="354"/>
      <c r="L599" s="354"/>
      <c r="M599" s="357"/>
    </row>
    <row r="600" spans="1:13" s="249" customFormat="1" x14ac:dyDescent="0.3">
      <c r="A600" s="334"/>
      <c r="B600" s="334"/>
      <c r="C600" s="334"/>
      <c r="D600" s="334"/>
      <c r="E600" s="359"/>
      <c r="F600" s="353"/>
      <c r="G600" s="356"/>
      <c r="H600" s="357"/>
      <c r="I600" s="356"/>
      <c r="J600" s="334"/>
      <c r="K600" s="356"/>
      <c r="L600" s="334"/>
      <c r="M600" s="356"/>
    </row>
    <row r="601" spans="1:13" s="249" customFormat="1" x14ac:dyDescent="0.3">
      <c r="A601" s="334"/>
      <c r="B601" s="372"/>
      <c r="C601" s="334"/>
      <c r="D601" s="334"/>
      <c r="E601" s="356"/>
      <c r="F601" s="353"/>
      <c r="G601" s="356"/>
      <c r="H601" s="357"/>
      <c r="I601" s="355"/>
      <c r="J601" s="334"/>
      <c r="K601" s="354"/>
      <c r="L601" s="354"/>
      <c r="M601" s="357"/>
    </row>
    <row r="602" spans="1:13" s="249" customFormat="1" x14ac:dyDescent="0.3">
      <c r="A602" s="334"/>
      <c r="B602" s="334"/>
      <c r="C602" s="334"/>
      <c r="D602" s="334"/>
      <c r="E602" s="359"/>
      <c r="F602" s="353"/>
      <c r="G602" s="356"/>
      <c r="H602" s="357"/>
      <c r="I602" s="355"/>
      <c r="J602" s="334"/>
      <c r="K602" s="354"/>
      <c r="L602" s="354"/>
      <c r="M602" s="357"/>
    </row>
    <row r="603" spans="1:13" s="334" customFormat="1" ht="15.75" x14ac:dyDescent="0.3">
      <c r="E603" s="353"/>
      <c r="F603" s="353"/>
      <c r="G603" s="356"/>
      <c r="H603" s="354"/>
      <c r="I603" s="354"/>
      <c r="J603" s="354"/>
      <c r="K603" s="354"/>
      <c r="L603" s="354"/>
      <c r="M603" s="354"/>
    </row>
    <row r="604" spans="1:13" s="249" customFormat="1" x14ac:dyDescent="0.3">
      <c r="A604" s="365"/>
      <c r="B604" s="365"/>
      <c r="C604" s="365"/>
      <c r="D604" s="365"/>
      <c r="E604" s="365"/>
      <c r="F604" s="365"/>
      <c r="G604" s="365"/>
      <c r="H604" s="365"/>
      <c r="I604" s="365"/>
      <c r="J604" s="365"/>
      <c r="K604" s="365"/>
      <c r="L604" s="365"/>
      <c r="M604" s="365"/>
    </row>
    <row r="605" spans="1:13" s="249" customFormat="1" x14ac:dyDescent="0.3">
      <c r="A605" s="334"/>
      <c r="B605" s="334"/>
      <c r="C605" s="362"/>
      <c r="D605" s="334"/>
      <c r="E605" s="334"/>
      <c r="F605" s="334"/>
      <c r="G605" s="356"/>
      <c r="H605" s="334"/>
      <c r="I605" s="354"/>
      <c r="J605" s="354"/>
      <c r="K605" s="354"/>
      <c r="L605" s="354"/>
      <c r="M605" s="354"/>
    </row>
    <row r="606" spans="1:13" s="249" customFormat="1" x14ac:dyDescent="0.3">
      <c r="A606" s="334"/>
      <c r="B606" s="334"/>
      <c r="C606" s="334"/>
      <c r="D606" s="334"/>
      <c r="E606" s="353"/>
      <c r="F606" s="353"/>
      <c r="G606" s="356"/>
      <c r="H606" s="334"/>
      <c r="I606" s="354"/>
      <c r="J606" s="354"/>
      <c r="K606" s="354"/>
      <c r="L606" s="354"/>
      <c r="M606" s="357"/>
    </row>
    <row r="607" spans="1:13" s="249" customFormat="1" x14ac:dyDescent="0.3">
      <c r="A607" s="334"/>
      <c r="B607" s="334"/>
      <c r="C607" s="334"/>
      <c r="D607" s="334"/>
      <c r="E607" s="359"/>
      <c r="F607" s="353"/>
      <c r="G607" s="356"/>
      <c r="H607" s="357"/>
      <c r="I607" s="356"/>
      <c r="J607" s="334"/>
      <c r="K607" s="356"/>
      <c r="L607" s="334"/>
      <c r="M607" s="356"/>
    </row>
    <row r="608" spans="1:13" s="249" customFormat="1" x14ac:dyDescent="0.3">
      <c r="A608" s="334"/>
      <c r="B608" s="372"/>
      <c r="C608" s="334"/>
      <c r="D608" s="334"/>
      <c r="E608" s="356"/>
      <c r="F608" s="353"/>
      <c r="G608" s="356"/>
      <c r="H608" s="357"/>
      <c r="I608" s="355"/>
      <c r="J608" s="334"/>
      <c r="K608" s="354"/>
      <c r="L608" s="354"/>
      <c r="M608" s="357"/>
    </row>
    <row r="609" spans="1:13" s="249" customFormat="1" x14ac:dyDescent="0.3">
      <c r="A609" s="334"/>
      <c r="B609" s="334"/>
      <c r="C609" s="334"/>
      <c r="D609" s="334"/>
      <c r="E609" s="359"/>
      <c r="F609" s="353"/>
      <c r="G609" s="356"/>
      <c r="H609" s="357"/>
      <c r="I609" s="355"/>
      <c r="J609" s="334"/>
      <c r="K609" s="354"/>
      <c r="L609" s="354"/>
      <c r="M609" s="357"/>
    </row>
    <row r="610" spans="1:13" s="334" customFormat="1" ht="15.75" x14ac:dyDescent="0.3">
      <c r="E610" s="353"/>
      <c r="F610" s="353"/>
      <c r="G610" s="356"/>
      <c r="H610" s="354"/>
      <c r="I610" s="354"/>
      <c r="J610" s="354"/>
      <c r="K610" s="354"/>
      <c r="L610" s="354"/>
      <c r="M610" s="354"/>
    </row>
    <row r="611" spans="1:13" s="249" customFormat="1" x14ac:dyDescent="0.3">
      <c r="A611" s="334"/>
      <c r="B611" s="334"/>
      <c r="C611" s="362"/>
      <c r="D611" s="334"/>
      <c r="E611" s="334"/>
      <c r="F611" s="334"/>
      <c r="G611" s="356"/>
      <c r="H611" s="334"/>
      <c r="I611" s="354"/>
      <c r="J611" s="354"/>
      <c r="K611" s="354"/>
      <c r="L611" s="354"/>
      <c r="M611" s="354"/>
    </row>
    <row r="612" spans="1:13" s="249" customFormat="1" x14ac:dyDescent="0.3">
      <c r="A612" s="334"/>
      <c r="B612" s="334"/>
      <c r="C612" s="334"/>
      <c r="D612" s="334"/>
      <c r="E612" s="353"/>
      <c r="F612" s="353"/>
      <c r="G612" s="356"/>
      <c r="H612" s="334"/>
      <c r="I612" s="354"/>
      <c r="J612" s="354"/>
      <c r="K612" s="354"/>
      <c r="L612" s="354"/>
      <c r="M612" s="357"/>
    </row>
    <row r="613" spans="1:13" s="249" customFormat="1" x14ac:dyDescent="0.3">
      <c r="A613" s="334"/>
      <c r="B613" s="334"/>
      <c r="C613" s="334"/>
      <c r="D613" s="334"/>
      <c r="E613" s="359"/>
      <c r="F613" s="353"/>
      <c r="G613" s="356"/>
      <c r="H613" s="357"/>
      <c r="I613" s="356"/>
      <c r="J613" s="334"/>
      <c r="K613" s="356"/>
      <c r="L613" s="334"/>
      <c r="M613" s="356"/>
    </row>
    <row r="614" spans="1:13" s="249" customFormat="1" x14ac:dyDescent="0.3">
      <c r="A614" s="334"/>
      <c r="B614" s="372"/>
      <c r="C614" s="334"/>
      <c r="D614" s="334"/>
      <c r="E614" s="356"/>
      <c r="F614" s="353"/>
      <c r="G614" s="356"/>
      <c r="H614" s="357"/>
      <c r="I614" s="355"/>
      <c r="J614" s="334"/>
      <c r="K614" s="354"/>
      <c r="L614" s="354"/>
      <c r="M614" s="357"/>
    </row>
    <row r="615" spans="1:13" s="249" customFormat="1" x14ac:dyDescent="0.3">
      <c r="A615" s="334"/>
      <c r="B615" s="334"/>
      <c r="C615" s="334"/>
      <c r="D615" s="334"/>
      <c r="E615" s="359"/>
      <c r="F615" s="353"/>
      <c r="G615" s="356"/>
      <c r="H615" s="357"/>
      <c r="I615" s="355"/>
      <c r="J615" s="334"/>
      <c r="K615" s="354"/>
      <c r="L615" s="354"/>
      <c r="M615" s="357"/>
    </row>
    <row r="616" spans="1:13" s="334" customFormat="1" ht="15.75" x14ac:dyDescent="0.3">
      <c r="E616" s="353"/>
      <c r="F616" s="353"/>
      <c r="G616" s="356"/>
      <c r="H616" s="354"/>
      <c r="I616" s="354"/>
      <c r="J616" s="354"/>
      <c r="K616" s="354"/>
      <c r="L616" s="354"/>
      <c r="M616" s="354"/>
    </row>
    <row r="617" spans="1:13" s="249" customFormat="1" x14ac:dyDescent="0.3">
      <c r="A617" s="334"/>
      <c r="B617" s="334"/>
      <c r="C617" s="362"/>
      <c r="D617" s="334"/>
      <c r="E617" s="334"/>
      <c r="F617" s="334"/>
      <c r="G617" s="356"/>
      <c r="H617" s="334"/>
      <c r="I617" s="354"/>
      <c r="J617" s="354"/>
      <c r="K617" s="354"/>
      <c r="L617" s="354"/>
      <c r="M617" s="354"/>
    </row>
    <row r="618" spans="1:13" s="249" customFormat="1" x14ac:dyDescent="0.3">
      <c r="A618" s="334"/>
      <c r="B618" s="334"/>
      <c r="C618" s="334"/>
      <c r="D618" s="334"/>
      <c r="E618" s="353"/>
      <c r="F618" s="353"/>
      <c r="G618" s="356"/>
      <c r="H618" s="334"/>
      <c r="I618" s="354"/>
      <c r="J618" s="354"/>
      <c r="K618" s="354"/>
      <c r="L618" s="354"/>
      <c r="M618" s="357"/>
    </row>
    <row r="619" spans="1:13" s="249" customFormat="1" x14ac:dyDescent="0.3">
      <c r="A619" s="334"/>
      <c r="B619" s="334"/>
      <c r="C619" s="334"/>
      <c r="D619" s="334"/>
      <c r="E619" s="359"/>
      <c r="F619" s="353"/>
      <c r="G619" s="356"/>
      <c r="H619" s="357"/>
      <c r="I619" s="356"/>
      <c r="J619" s="334"/>
      <c r="K619" s="356"/>
      <c r="L619" s="334"/>
      <c r="M619" s="356"/>
    </row>
    <row r="620" spans="1:13" s="249" customFormat="1" x14ac:dyDescent="0.3">
      <c r="A620" s="334"/>
      <c r="B620" s="372"/>
      <c r="C620" s="334"/>
      <c r="D620" s="334"/>
      <c r="E620" s="356"/>
      <c r="F620" s="353"/>
      <c r="G620" s="356"/>
      <c r="H620" s="357"/>
      <c r="I620" s="355"/>
      <c r="J620" s="334"/>
      <c r="K620" s="354"/>
      <c r="L620" s="354"/>
      <c r="M620" s="357"/>
    </row>
    <row r="621" spans="1:13" s="249" customFormat="1" x14ac:dyDescent="0.3">
      <c r="A621" s="334"/>
      <c r="B621" s="334"/>
      <c r="C621" s="334"/>
      <c r="D621" s="334"/>
      <c r="E621" s="359"/>
      <c r="F621" s="353"/>
      <c r="G621" s="356"/>
      <c r="H621" s="357"/>
      <c r="I621" s="355"/>
      <c r="J621" s="334"/>
      <c r="K621" s="354"/>
      <c r="L621" s="354"/>
      <c r="M621" s="357"/>
    </row>
    <row r="622" spans="1:13" s="334" customFormat="1" ht="15.75" x14ac:dyDescent="0.3">
      <c r="E622" s="353"/>
      <c r="F622" s="353"/>
      <c r="G622" s="356"/>
      <c r="H622" s="354"/>
      <c r="I622" s="354"/>
      <c r="J622" s="354"/>
      <c r="K622" s="354"/>
      <c r="L622" s="354"/>
      <c r="M622" s="354"/>
    </row>
    <row r="623" spans="1:13" s="249" customFormat="1" x14ac:dyDescent="0.3">
      <c r="A623" s="334"/>
      <c r="B623" s="334"/>
      <c r="C623" s="362"/>
      <c r="D623" s="334"/>
      <c r="E623" s="334"/>
      <c r="F623" s="334"/>
      <c r="G623" s="356"/>
      <c r="H623" s="334"/>
      <c r="I623" s="354"/>
      <c r="J623" s="354"/>
      <c r="K623" s="354"/>
      <c r="L623" s="354"/>
      <c r="M623" s="354"/>
    </row>
    <row r="624" spans="1:13" s="249" customFormat="1" x14ac:dyDescent="0.3">
      <c r="A624" s="334"/>
      <c r="B624" s="334"/>
      <c r="C624" s="334"/>
      <c r="D624" s="334"/>
      <c r="E624" s="353"/>
      <c r="F624" s="353"/>
      <c r="G624" s="356"/>
      <c r="H624" s="334"/>
      <c r="I624" s="354"/>
      <c r="J624" s="354"/>
      <c r="K624" s="354"/>
      <c r="L624" s="354"/>
      <c r="M624" s="357"/>
    </row>
    <row r="625" spans="1:13" s="249" customFormat="1" x14ac:dyDescent="0.3">
      <c r="A625" s="334"/>
      <c r="B625" s="334"/>
      <c r="C625" s="334"/>
      <c r="D625" s="334"/>
      <c r="E625" s="359"/>
      <c r="F625" s="353"/>
      <c r="G625" s="356"/>
      <c r="H625" s="357"/>
      <c r="I625" s="356"/>
      <c r="J625" s="334"/>
      <c r="K625" s="356"/>
      <c r="L625" s="334"/>
      <c r="M625" s="356"/>
    </row>
    <row r="626" spans="1:13" s="249" customFormat="1" x14ac:dyDescent="0.3">
      <c r="A626" s="334"/>
      <c r="B626" s="372"/>
      <c r="C626" s="334"/>
      <c r="D626" s="334"/>
      <c r="E626" s="356"/>
      <c r="F626" s="353"/>
      <c r="G626" s="356"/>
      <c r="H626" s="357"/>
      <c r="I626" s="355"/>
      <c r="J626" s="334"/>
      <c r="K626" s="354"/>
      <c r="L626" s="354"/>
      <c r="M626" s="357"/>
    </row>
    <row r="627" spans="1:13" s="249" customFormat="1" x14ac:dyDescent="0.3">
      <c r="A627" s="334"/>
      <c r="B627" s="334"/>
      <c r="C627" s="334"/>
      <c r="D627" s="334"/>
      <c r="E627" s="359"/>
      <c r="F627" s="353"/>
      <c r="G627" s="356"/>
      <c r="H627" s="357"/>
      <c r="I627" s="355"/>
      <c r="J627" s="334"/>
      <c r="K627" s="354"/>
      <c r="L627" s="354"/>
      <c r="M627" s="357"/>
    </row>
    <row r="628" spans="1:13" s="334" customFormat="1" ht="15.75" x14ac:dyDescent="0.3">
      <c r="E628" s="353"/>
      <c r="F628" s="353"/>
      <c r="G628" s="356"/>
      <c r="H628" s="354"/>
      <c r="I628" s="354"/>
      <c r="J628" s="354"/>
      <c r="K628" s="354"/>
      <c r="L628" s="354"/>
      <c r="M628" s="354"/>
    </row>
    <row r="629" spans="1:13" s="249" customFormat="1" x14ac:dyDescent="0.3">
      <c r="A629" s="334"/>
      <c r="B629" s="334"/>
      <c r="C629" s="362"/>
      <c r="D629" s="334"/>
      <c r="E629" s="334"/>
      <c r="F629" s="334"/>
      <c r="G629" s="356"/>
      <c r="H629" s="334"/>
      <c r="I629" s="354"/>
      <c r="J629" s="354"/>
      <c r="K629" s="354"/>
      <c r="L629" s="354"/>
      <c r="M629" s="354"/>
    </row>
    <row r="630" spans="1:13" s="249" customFormat="1" x14ac:dyDescent="0.3">
      <c r="A630" s="334"/>
      <c r="B630" s="334"/>
      <c r="C630" s="334"/>
      <c r="D630" s="334"/>
      <c r="E630" s="353"/>
      <c r="F630" s="353"/>
      <c r="G630" s="356"/>
      <c r="H630" s="334"/>
      <c r="I630" s="354"/>
      <c r="J630" s="354"/>
      <c r="K630" s="354"/>
      <c r="L630" s="354"/>
      <c r="M630" s="357"/>
    </row>
    <row r="631" spans="1:13" s="249" customFormat="1" x14ac:dyDescent="0.3">
      <c r="A631" s="334"/>
      <c r="B631" s="334"/>
      <c r="C631" s="334"/>
      <c r="D631" s="334"/>
      <c r="E631" s="359"/>
      <c r="F631" s="353"/>
      <c r="G631" s="356"/>
      <c r="H631" s="357"/>
      <c r="I631" s="356"/>
      <c r="J631" s="334"/>
      <c r="K631" s="356"/>
      <c r="L631" s="334"/>
      <c r="M631" s="356"/>
    </row>
    <row r="632" spans="1:13" s="249" customFormat="1" x14ac:dyDescent="0.3">
      <c r="A632" s="334"/>
      <c r="B632" s="372"/>
      <c r="C632" s="334"/>
      <c r="D632" s="334"/>
      <c r="E632" s="356"/>
      <c r="F632" s="353"/>
      <c r="G632" s="356"/>
      <c r="H632" s="357"/>
      <c r="I632" s="355"/>
      <c r="J632" s="334"/>
      <c r="K632" s="354"/>
      <c r="L632" s="354"/>
      <c r="M632" s="357"/>
    </row>
    <row r="633" spans="1:13" s="249" customFormat="1" x14ac:dyDescent="0.3">
      <c r="A633" s="334"/>
      <c r="B633" s="334"/>
      <c r="C633" s="334"/>
      <c r="D633" s="334"/>
      <c r="E633" s="359"/>
      <c r="F633" s="353"/>
      <c r="G633" s="356"/>
      <c r="H633" s="357"/>
      <c r="I633" s="355"/>
      <c r="J633" s="334"/>
      <c r="K633" s="354"/>
      <c r="L633" s="354"/>
      <c r="M633" s="357"/>
    </row>
    <row r="634" spans="1:13" s="334" customFormat="1" ht="15.75" x14ac:dyDescent="0.3">
      <c r="E634" s="353"/>
      <c r="F634" s="353"/>
      <c r="G634" s="356"/>
      <c r="H634" s="354"/>
      <c r="I634" s="354"/>
      <c r="J634" s="354"/>
      <c r="K634" s="354"/>
      <c r="L634" s="354"/>
      <c r="M634" s="354"/>
    </row>
    <row r="635" spans="1:13" s="334" customFormat="1" ht="15.75" x14ac:dyDescent="0.3">
      <c r="G635" s="356"/>
      <c r="I635" s="354"/>
      <c r="J635" s="354"/>
      <c r="K635" s="354"/>
      <c r="L635" s="354"/>
      <c r="M635" s="354"/>
    </row>
    <row r="636" spans="1:13" s="334" customFormat="1" ht="15.75" x14ac:dyDescent="0.3">
      <c r="E636" s="353"/>
      <c r="F636" s="353"/>
      <c r="G636" s="356"/>
      <c r="I636" s="354"/>
      <c r="J636" s="354"/>
      <c r="K636" s="354"/>
      <c r="L636" s="354"/>
      <c r="M636" s="357"/>
    </row>
    <row r="637" spans="1:13" s="334" customFormat="1" ht="15.75" x14ac:dyDescent="0.3">
      <c r="E637" s="359"/>
      <c r="F637" s="353"/>
      <c r="G637" s="356"/>
      <c r="H637" s="357"/>
      <c r="I637" s="356"/>
      <c r="K637" s="356"/>
      <c r="M637" s="356"/>
    </row>
    <row r="638" spans="1:13" s="249" customFormat="1" x14ac:dyDescent="0.3">
      <c r="A638" s="365"/>
      <c r="B638" s="365"/>
      <c r="C638" s="365"/>
      <c r="D638" s="365"/>
      <c r="E638" s="365"/>
      <c r="F638" s="365"/>
      <c r="G638" s="365"/>
      <c r="H638" s="365"/>
      <c r="I638" s="365"/>
      <c r="J638" s="365"/>
      <c r="K638" s="365"/>
      <c r="L638" s="365"/>
      <c r="M638" s="365"/>
    </row>
    <row r="639" spans="1:13" s="334" customFormat="1" x14ac:dyDescent="0.3">
      <c r="E639" s="356"/>
      <c r="F639" s="353"/>
      <c r="G639" s="356"/>
      <c r="H639" s="357"/>
      <c r="I639" s="355"/>
      <c r="K639" s="354"/>
      <c r="L639" s="354"/>
      <c r="M639" s="357"/>
    </row>
    <row r="640" spans="1:13" s="334" customFormat="1" x14ac:dyDescent="0.3">
      <c r="E640" s="353"/>
      <c r="F640" s="353"/>
      <c r="G640" s="356"/>
      <c r="H640" s="357"/>
      <c r="I640" s="355"/>
      <c r="K640" s="354"/>
      <c r="L640" s="354"/>
      <c r="M640" s="357"/>
    </row>
    <row r="641" spans="1:13" s="334" customFormat="1" x14ac:dyDescent="0.3">
      <c r="E641" s="359"/>
      <c r="F641" s="353"/>
      <c r="G641" s="356"/>
      <c r="H641" s="357"/>
      <c r="I641" s="355"/>
      <c r="K641" s="354"/>
      <c r="L641" s="354"/>
      <c r="M641" s="357"/>
    </row>
    <row r="642" spans="1:13" s="334" customFormat="1" ht="15.75" x14ac:dyDescent="0.3">
      <c r="E642" s="353"/>
      <c r="F642" s="353"/>
      <c r="G642" s="356"/>
      <c r="H642" s="354"/>
      <c r="I642" s="354"/>
      <c r="J642" s="354"/>
      <c r="K642" s="354"/>
      <c r="L642" s="354"/>
      <c r="M642" s="354"/>
    </row>
    <row r="643" spans="1:13" s="249" customFormat="1" x14ac:dyDescent="0.3">
      <c r="A643" s="334"/>
      <c r="B643" s="334"/>
      <c r="C643" s="362"/>
      <c r="D643" s="334"/>
      <c r="E643" s="334"/>
      <c r="F643" s="334"/>
      <c r="G643" s="356"/>
      <c r="H643" s="334"/>
      <c r="I643" s="354"/>
      <c r="J643" s="354"/>
      <c r="K643" s="354"/>
      <c r="L643" s="354"/>
      <c r="M643" s="354"/>
    </row>
    <row r="644" spans="1:13" s="334" customFormat="1" ht="15.75" x14ac:dyDescent="0.3">
      <c r="E644" s="353"/>
      <c r="F644" s="353"/>
      <c r="G644" s="356"/>
      <c r="I644" s="354"/>
      <c r="J644" s="354"/>
      <c r="K644" s="354"/>
      <c r="L644" s="354"/>
      <c r="M644" s="357"/>
    </row>
    <row r="645" spans="1:13" s="249" customFormat="1" x14ac:dyDescent="0.3">
      <c r="A645" s="334"/>
      <c r="B645" s="334"/>
      <c r="C645" s="334"/>
      <c r="D645" s="334"/>
      <c r="E645" s="359"/>
      <c r="F645" s="353"/>
      <c r="G645" s="356"/>
      <c r="H645" s="357"/>
      <c r="I645" s="356"/>
      <c r="J645" s="334"/>
      <c r="K645" s="356"/>
      <c r="L645" s="334"/>
      <c r="M645" s="356"/>
    </row>
    <row r="646" spans="1:13" s="249" customFormat="1" x14ac:dyDescent="0.3">
      <c r="A646" s="334"/>
      <c r="B646" s="372"/>
      <c r="C646" s="334"/>
      <c r="D646" s="334"/>
      <c r="E646" s="356"/>
      <c r="F646" s="353"/>
      <c r="G646" s="356"/>
      <c r="H646" s="357"/>
      <c r="I646" s="355"/>
      <c r="J646" s="334"/>
      <c r="K646" s="354"/>
      <c r="L646" s="354"/>
      <c r="M646" s="357"/>
    </row>
    <row r="647" spans="1:13" s="249" customFormat="1" x14ac:dyDescent="0.3">
      <c r="A647" s="334"/>
      <c r="B647" s="334"/>
      <c r="C647" s="334"/>
      <c r="D647" s="334"/>
      <c r="E647" s="359"/>
      <c r="F647" s="353"/>
      <c r="G647" s="356"/>
      <c r="H647" s="357"/>
      <c r="I647" s="355"/>
      <c r="J647" s="334"/>
      <c r="K647" s="354"/>
      <c r="L647" s="354"/>
      <c r="M647" s="357"/>
    </row>
    <row r="648" spans="1:13" s="334" customFormat="1" ht="15.75" x14ac:dyDescent="0.3">
      <c r="E648" s="353"/>
      <c r="F648" s="353"/>
      <c r="G648" s="356"/>
      <c r="H648" s="354"/>
      <c r="I648" s="354"/>
      <c r="J648" s="354"/>
      <c r="K648" s="354"/>
      <c r="L648" s="354"/>
      <c r="M648" s="354"/>
    </row>
    <row r="649" spans="1:13" s="334" customFormat="1" ht="15.75" x14ac:dyDescent="0.3">
      <c r="E649" s="353"/>
      <c r="F649" s="353"/>
      <c r="G649" s="356"/>
      <c r="I649" s="354"/>
      <c r="J649" s="354"/>
      <c r="K649" s="354"/>
      <c r="L649" s="354"/>
      <c r="M649" s="354"/>
    </row>
    <row r="650" spans="1:13" s="334" customFormat="1" ht="15.75" x14ac:dyDescent="0.3">
      <c r="E650" s="353"/>
      <c r="F650" s="353"/>
      <c r="G650" s="356"/>
      <c r="I650" s="354"/>
      <c r="J650" s="354"/>
      <c r="K650" s="354"/>
      <c r="L650" s="354"/>
      <c r="M650" s="357"/>
    </row>
    <row r="651" spans="1:13" s="334" customFormat="1" x14ac:dyDescent="0.3">
      <c r="E651" s="353"/>
      <c r="F651" s="353"/>
      <c r="G651" s="356"/>
      <c r="H651" s="357"/>
      <c r="I651" s="355"/>
      <c r="K651" s="354"/>
      <c r="L651" s="354"/>
      <c r="M651" s="357"/>
    </row>
    <row r="652" spans="1:13" s="334" customFormat="1" x14ac:dyDescent="0.3">
      <c r="E652" s="353"/>
      <c r="F652" s="353"/>
      <c r="G652" s="356"/>
      <c r="H652" s="357"/>
      <c r="I652" s="355"/>
      <c r="K652" s="354"/>
      <c r="L652" s="354"/>
      <c r="M652" s="357"/>
    </row>
    <row r="653" spans="1:13" s="334" customFormat="1" x14ac:dyDescent="0.3">
      <c r="B653" s="370"/>
      <c r="E653" s="353"/>
      <c r="F653" s="353"/>
      <c r="G653" s="356"/>
      <c r="H653" s="357"/>
      <c r="I653" s="355"/>
      <c r="K653" s="354"/>
      <c r="L653" s="354"/>
      <c r="M653" s="357"/>
    </row>
    <row r="654" spans="1:13" s="334" customFormat="1" ht="15.75" x14ac:dyDescent="0.3">
      <c r="E654" s="353"/>
      <c r="F654" s="353"/>
      <c r="G654" s="356"/>
      <c r="H654" s="354"/>
      <c r="I654" s="354"/>
      <c r="J654" s="354"/>
      <c r="K654" s="354"/>
      <c r="L654" s="354"/>
      <c r="M654" s="354"/>
    </row>
    <row r="655" spans="1:13" s="334" customFormat="1" ht="15.75" x14ac:dyDescent="0.3">
      <c r="E655" s="353"/>
      <c r="F655" s="353"/>
      <c r="G655" s="356"/>
      <c r="H655" s="354"/>
      <c r="I655" s="354"/>
      <c r="J655" s="354"/>
      <c r="K655" s="354"/>
      <c r="L655" s="354"/>
      <c r="M655" s="354"/>
    </row>
    <row r="656" spans="1:13" s="334" customFormat="1" ht="15.75" x14ac:dyDescent="0.3">
      <c r="B656" s="370"/>
      <c r="C656" s="362"/>
      <c r="E656" s="353"/>
      <c r="F656" s="353"/>
      <c r="G656" s="373"/>
      <c r="I656" s="354"/>
      <c r="K656" s="354"/>
      <c r="M656" s="357"/>
    </row>
    <row r="657" spans="1:13" s="334" customFormat="1" ht="15.75" x14ac:dyDescent="0.3">
      <c r="E657" s="353"/>
      <c r="F657" s="353"/>
      <c r="G657" s="356"/>
      <c r="H657" s="354"/>
      <c r="I657" s="354"/>
      <c r="J657" s="354"/>
      <c r="K657" s="354"/>
      <c r="L657" s="354"/>
      <c r="M657" s="354"/>
    </row>
    <row r="658" spans="1:13" s="334" customFormat="1" ht="15.75" x14ac:dyDescent="0.3">
      <c r="E658" s="353"/>
      <c r="F658" s="353"/>
      <c r="G658" s="356"/>
      <c r="H658" s="366"/>
      <c r="I658" s="354"/>
      <c r="J658" s="366"/>
      <c r="K658" s="354"/>
      <c r="L658" s="366"/>
      <c r="M658" s="374"/>
    </row>
    <row r="659" spans="1:13" s="249" customFormat="1" x14ac:dyDescent="0.3">
      <c r="A659" s="365"/>
      <c r="B659" s="365"/>
      <c r="C659" s="365"/>
      <c r="D659" s="365"/>
      <c r="E659" s="365"/>
      <c r="F659" s="365"/>
      <c r="G659" s="365"/>
      <c r="H659" s="365"/>
      <c r="I659" s="365"/>
      <c r="J659" s="365"/>
      <c r="K659" s="365"/>
      <c r="L659" s="365"/>
      <c r="M659" s="365"/>
    </row>
    <row r="660" spans="1:13" s="249" customFormat="1" x14ac:dyDescent="0.3"/>
    <row r="661" spans="1:13" s="249" customFormat="1" x14ac:dyDescent="0.3"/>
    <row r="662" spans="1:13" s="249" customFormat="1" x14ac:dyDescent="0.3"/>
    <row r="663" spans="1:13" s="249" customFormat="1" x14ac:dyDescent="0.3"/>
    <row r="664" spans="1:13" s="249" customFormat="1" x14ac:dyDescent="0.3"/>
    <row r="665" spans="1:13" s="249" customFormat="1" x14ac:dyDescent="0.3"/>
    <row r="666" spans="1:13" s="249" customFormat="1" x14ac:dyDescent="0.3"/>
    <row r="667" spans="1:13" s="249" customFormat="1" x14ac:dyDescent="0.3"/>
    <row r="668" spans="1:13" s="249" customFormat="1" x14ac:dyDescent="0.3"/>
    <row r="669" spans="1:13" s="249" customFormat="1" x14ac:dyDescent="0.3"/>
    <row r="670" spans="1:13" s="249" customFormat="1" x14ac:dyDescent="0.3"/>
    <row r="671" spans="1:13" s="249" customFormat="1" x14ac:dyDescent="0.3"/>
    <row r="672" spans="1:13" s="249" customFormat="1" x14ac:dyDescent="0.3"/>
    <row r="673" s="249" customFormat="1" x14ac:dyDescent="0.3"/>
    <row r="674" s="249" customFormat="1" x14ac:dyDescent="0.3"/>
    <row r="675" s="249" customFormat="1" x14ac:dyDescent="0.3"/>
    <row r="676" s="249" customFormat="1" x14ac:dyDescent="0.3"/>
    <row r="677" s="249" customFormat="1" x14ac:dyDescent="0.3"/>
    <row r="678" s="249" customFormat="1" x14ac:dyDescent="0.3"/>
    <row r="679" s="249" customFormat="1" x14ac:dyDescent="0.3"/>
    <row r="680" s="249" customFormat="1" x14ac:dyDescent="0.3"/>
    <row r="681" s="249" customFormat="1" x14ac:dyDescent="0.3"/>
    <row r="682" s="249" customFormat="1" x14ac:dyDescent="0.3"/>
    <row r="683" s="249" customFormat="1" x14ac:dyDescent="0.3"/>
    <row r="684" s="249" customFormat="1" x14ac:dyDescent="0.3"/>
    <row r="685" s="249" customFormat="1" x14ac:dyDescent="0.3"/>
    <row r="686" s="249" customFormat="1" x14ac:dyDescent="0.3"/>
    <row r="687" s="249" customFormat="1" x14ac:dyDescent="0.3"/>
    <row r="688" s="249" customFormat="1" x14ac:dyDescent="0.3"/>
    <row r="689" s="249" customFormat="1" x14ac:dyDescent="0.3"/>
    <row r="690" s="249" customFormat="1" x14ac:dyDescent="0.3"/>
    <row r="691" s="249" customFormat="1" x14ac:dyDescent="0.3"/>
    <row r="692" s="249" customFormat="1" x14ac:dyDescent="0.3"/>
    <row r="693" s="249" customFormat="1" x14ac:dyDescent="0.3"/>
    <row r="694" s="249" customFormat="1" x14ac:dyDescent="0.3"/>
    <row r="695" s="249" customFormat="1" x14ac:dyDescent="0.3"/>
    <row r="696" s="249" customFormat="1" x14ac:dyDescent="0.3"/>
    <row r="697" s="249" customFormat="1" x14ac:dyDescent="0.3"/>
    <row r="698" s="249" customFormat="1" x14ac:dyDescent="0.3"/>
    <row r="699" s="249" customFormat="1" x14ac:dyDescent="0.3"/>
    <row r="700" s="249" customFormat="1" x14ac:dyDescent="0.3"/>
    <row r="701" s="249" customFormat="1" x14ac:dyDescent="0.3"/>
    <row r="702" s="249" customFormat="1" x14ac:dyDescent="0.3"/>
    <row r="703" s="249" customFormat="1" x14ac:dyDescent="0.3"/>
    <row r="704" s="249" customFormat="1" x14ac:dyDescent="0.3"/>
    <row r="705" s="249" customFormat="1" x14ac:dyDescent="0.3"/>
    <row r="706" s="249" customFormat="1" x14ac:dyDescent="0.3"/>
    <row r="707" s="249" customFormat="1" x14ac:dyDescent="0.3"/>
    <row r="708" s="249" customFormat="1" x14ac:dyDescent="0.3"/>
    <row r="709" s="249" customFormat="1" x14ac:dyDescent="0.3"/>
    <row r="710" s="249" customFormat="1" x14ac:dyDescent="0.3"/>
    <row r="711" s="249" customFormat="1" x14ac:dyDescent="0.3"/>
    <row r="712" s="249" customFormat="1" x14ac:dyDescent="0.3"/>
    <row r="713" s="249" customFormat="1" x14ac:dyDescent="0.3"/>
    <row r="714" s="249" customFormat="1" x14ac:dyDescent="0.3"/>
    <row r="715" s="249" customFormat="1" x14ac:dyDescent="0.3"/>
    <row r="716" s="249" customFormat="1" x14ac:dyDescent="0.3"/>
    <row r="717" s="249" customFormat="1" x14ac:dyDescent="0.3"/>
    <row r="718" s="249" customFormat="1" x14ac:dyDescent="0.3"/>
    <row r="719" s="249" customFormat="1" x14ac:dyDescent="0.3"/>
    <row r="720" s="249" customFormat="1" x14ac:dyDescent="0.3"/>
    <row r="721" s="249" customFormat="1" x14ac:dyDescent="0.3"/>
    <row r="722" s="249" customFormat="1" x14ac:dyDescent="0.3"/>
    <row r="723" s="249" customFormat="1" x14ac:dyDescent="0.3"/>
    <row r="724" s="249" customFormat="1" x14ac:dyDescent="0.3"/>
    <row r="725" s="249" customFormat="1" x14ac:dyDescent="0.3"/>
    <row r="726" s="249" customFormat="1" x14ac:dyDescent="0.3"/>
    <row r="727" s="249" customFormat="1" x14ac:dyDescent="0.3"/>
    <row r="728" s="249" customFormat="1" x14ac:dyDescent="0.3"/>
    <row r="729" s="249" customFormat="1" x14ac:dyDescent="0.3"/>
    <row r="730" s="249" customFormat="1" x14ac:dyDescent="0.3"/>
    <row r="731" s="249" customFormat="1" x14ac:dyDescent="0.3"/>
    <row r="732" s="249" customFormat="1" x14ac:dyDescent="0.3"/>
    <row r="733" s="249" customFormat="1" x14ac:dyDescent="0.3"/>
  </sheetData>
  <mergeCells count="10">
    <mergeCell ref="A73:A80"/>
    <mergeCell ref="A81:A87"/>
    <mergeCell ref="A88:A94"/>
    <mergeCell ref="A95:A99"/>
    <mergeCell ref="A100:A103"/>
    <mergeCell ref="C1:M1"/>
    <mergeCell ref="A49:A54"/>
    <mergeCell ref="A55:A60"/>
    <mergeCell ref="A61:A66"/>
    <mergeCell ref="A67:A7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view="pageBreakPreview" zoomScaleSheetLayoutView="100" workbookViewId="0">
      <selection sqref="A1:L1"/>
    </sheetView>
  </sheetViews>
  <sheetFormatPr defaultColWidth="12.85546875" defaultRowHeight="16.5" x14ac:dyDescent="0.3"/>
  <cols>
    <col min="1" max="1" width="4.5703125" style="184" customWidth="1"/>
    <col min="2" max="2" width="45.5703125" style="184" customWidth="1"/>
    <col min="3" max="3" width="8.7109375" style="184" customWidth="1"/>
    <col min="4" max="4" width="10.85546875" style="184" customWidth="1"/>
    <col min="5" max="5" width="10.140625" style="184" customWidth="1"/>
    <col min="6" max="6" width="8.28515625" style="184" customWidth="1"/>
    <col min="7" max="7" width="8.85546875" style="184" customWidth="1"/>
    <col min="8" max="8" width="10.140625" style="184" customWidth="1"/>
    <col min="9" max="9" width="11.7109375" style="184" customWidth="1"/>
    <col min="10" max="10" width="7.42578125" style="184" customWidth="1"/>
    <col min="11" max="11" width="10.85546875" style="184" customWidth="1"/>
    <col min="12" max="256" width="12.85546875" style="184"/>
    <col min="257" max="257" width="4.5703125" style="184" customWidth="1"/>
    <col min="258" max="258" width="45.5703125" style="184" customWidth="1"/>
    <col min="259" max="259" width="8.7109375" style="184" customWidth="1"/>
    <col min="260" max="260" width="10.85546875" style="184" customWidth="1"/>
    <col min="261" max="261" width="10.140625" style="184" customWidth="1"/>
    <col min="262" max="262" width="8.28515625" style="184" customWidth="1"/>
    <col min="263" max="263" width="8.85546875" style="184" customWidth="1"/>
    <col min="264" max="264" width="10.140625" style="184" customWidth="1"/>
    <col min="265" max="265" width="11.7109375" style="184" customWidth="1"/>
    <col min="266" max="266" width="7.42578125" style="184" customWidth="1"/>
    <col min="267" max="267" width="10.85546875" style="184" customWidth="1"/>
    <col min="268" max="512" width="12.85546875" style="184"/>
    <col min="513" max="513" width="4.5703125" style="184" customWidth="1"/>
    <col min="514" max="514" width="45.5703125" style="184" customWidth="1"/>
    <col min="515" max="515" width="8.7109375" style="184" customWidth="1"/>
    <col min="516" max="516" width="10.85546875" style="184" customWidth="1"/>
    <col min="517" max="517" width="10.140625" style="184" customWidth="1"/>
    <col min="518" max="518" width="8.28515625" style="184" customWidth="1"/>
    <col min="519" max="519" width="8.85546875" style="184" customWidth="1"/>
    <col min="520" max="520" width="10.140625" style="184" customWidth="1"/>
    <col min="521" max="521" width="11.7109375" style="184" customWidth="1"/>
    <col min="522" max="522" width="7.42578125" style="184" customWidth="1"/>
    <col min="523" max="523" width="10.85546875" style="184" customWidth="1"/>
    <col min="524" max="768" width="12.85546875" style="184"/>
    <col min="769" max="769" width="4.5703125" style="184" customWidth="1"/>
    <col min="770" max="770" width="45.5703125" style="184" customWidth="1"/>
    <col min="771" max="771" width="8.7109375" style="184" customWidth="1"/>
    <col min="772" max="772" width="10.85546875" style="184" customWidth="1"/>
    <col min="773" max="773" width="10.140625" style="184" customWidth="1"/>
    <col min="774" max="774" width="8.28515625" style="184" customWidth="1"/>
    <col min="775" max="775" width="8.85546875" style="184" customWidth="1"/>
    <col min="776" max="776" width="10.140625" style="184" customWidth="1"/>
    <col min="777" max="777" width="11.7109375" style="184" customWidth="1"/>
    <col min="778" max="778" width="7.42578125" style="184" customWidth="1"/>
    <col min="779" max="779" width="10.85546875" style="184" customWidth="1"/>
    <col min="780" max="1024" width="12.85546875" style="184"/>
    <col min="1025" max="1025" width="4.5703125" style="184" customWidth="1"/>
    <col min="1026" max="1026" width="45.5703125" style="184" customWidth="1"/>
    <col min="1027" max="1027" width="8.7109375" style="184" customWidth="1"/>
    <col min="1028" max="1028" width="10.85546875" style="184" customWidth="1"/>
    <col min="1029" max="1029" width="10.140625" style="184" customWidth="1"/>
    <col min="1030" max="1030" width="8.28515625" style="184" customWidth="1"/>
    <col min="1031" max="1031" width="8.85546875" style="184" customWidth="1"/>
    <col min="1032" max="1032" width="10.140625" style="184" customWidth="1"/>
    <col min="1033" max="1033" width="11.7109375" style="184" customWidth="1"/>
    <col min="1034" max="1034" width="7.42578125" style="184" customWidth="1"/>
    <col min="1035" max="1035" width="10.85546875" style="184" customWidth="1"/>
    <col min="1036" max="1280" width="12.85546875" style="184"/>
    <col min="1281" max="1281" width="4.5703125" style="184" customWidth="1"/>
    <col min="1282" max="1282" width="45.5703125" style="184" customWidth="1"/>
    <col min="1283" max="1283" width="8.7109375" style="184" customWidth="1"/>
    <col min="1284" max="1284" width="10.85546875" style="184" customWidth="1"/>
    <col min="1285" max="1285" width="10.140625" style="184" customWidth="1"/>
    <col min="1286" max="1286" width="8.28515625" style="184" customWidth="1"/>
    <col min="1287" max="1287" width="8.85546875" style="184" customWidth="1"/>
    <col min="1288" max="1288" width="10.140625" style="184" customWidth="1"/>
    <col min="1289" max="1289" width="11.7109375" style="184" customWidth="1"/>
    <col min="1290" max="1290" width="7.42578125" style="184" customWidth="1"/>
    <col min="1291" max="1291" width="10.85546875" style="184" customWidth="1"/>
    <col min="1292" max="1536" width="12.85546875" style="184"/>
    <col min="1537" max="1537" width="4.5703125" style="184" customWidth="1"/>
    <col min="1538" max="1538" width="45.5703125" style="184" customWidth="1"/>
    <col min="1539" max="1539" width="8.7109375" style="184" customWidth="1"/>
    <col min="1540" max="1540" width="10.85546875" style="184" customWidth="1"/>
    <col min="1541" max="1541" width="10.140625" style="184" customWidth="1"/>
    <col min="1542" max="1542" width="8.28515625" style="184" customWidth="1"/>
    <col min="1543" max="1543" width="8.85546875" style="184" customWidth="1"/>
    <col min="1544" max="1544" width="10.140625" style="184" customWidth="1"/>
    <col min="1545" max="1545" width="11.7109375" style="184" customWidth="1"/>
    <col min="1546" max="1546" width="7.42578125" style="184" customWidth="1"/>
    <col min="1547" max="1547" width="10.85546875" style="184" customWidth="1"/>
    <col min="1548" max="1792" width="12.85546875" style="184"/>
    <col min="1793" max="1793" width="4.5703125" style="184" customWidth="1"/>
    <col min="1794" max="1794" width="45.5703125" style="184" customWidth="1"/>
    <col min="1795" max="1795" width="8.7109375" style="184" customWidth="1"/>
    <col min="1796" max="1796" width="10.85546875" style="184" customWidth="1"/>
    <col min="1797" max="1797" width="10.140625" style="184" customWidth="1"/>
    <col min="1798" max="1798" width="8.28515625" style="184" customWidth="1"/>
    <col min="1799" max="1799" width="8.85546875" style="184" customWidth="1"/>
    <col min="1800" max="1800" width="10.140625" style="184" customWidth="1"/>
    <col min="1801" max="1801" width="11.7109375" style="184" customWidth="1"/>
    <col min="1802" max="1802" width="7.42578125" style="184" customWidth="1"/>
    <col min="1803" max="1803" width="10.85546875" style="184" customWidth="1"/>
    <col min="1804" max="2048" width="12.85546875" style="184"/>
    <col min="2049" max="2049" width="4.5703125" style="184" customWidth="1"/>
    <col min="2050" max="2050" width="45.5703125" style="184" customWidth="1"/>
    <col min="2051" max="2051" width="8.7109375" style="184" customWidth="1"/>
    <col min="2052" max="2052" width="10.85546875" style="184" customWidth="1"/>
    <col min="2053" max="2053" width="10.140625" style="184" customWidth="1"/>
    <col min="2054" max="2054" width="8.28515625" style="184" customWidth="1"/>
    <col min="2055" max="2055" width="8.85546875" style="184" customWidth="1"/>
    <col min="2056" max="2056" width="10.140625" style="184" customWidth="1"/>
    <col min="2057" max="2057" width="11.7109375" style="184" customWidth="1"/>
    <col min="2058" max="2058" width="7.42578125" style="184" customWidth="1"/>
    <col min="2059" max="2059" width="10.85546875" style="184" customWidth="1"/>
    <col min="2060" max="2304" width="12.85546875" style="184"/>
    <col min="2305" max="2305" width="4.5703125" style="184" customWidth="1"/>
    <col min="2306" max="2306" width="45.5703125" style="184" customWidth="1"/>
    <col min="2307" max="2307" width="8.7109375" style="184" customWidth="1"/>
    <col min="2308" max="2308" width="10.85546875" style="184" customWidth="1"/>
    <col min="2309" max="2309" width="10.140625" style="184" customWidth="1"/>
    <col min="2310" max="2310" width="8.28515625" style="184" customWidth="1"/>
    <col min="2311" max="2311" width="8.85546875" style="184" customWidth="1"/>
    <col min="2312" max="2312" width="10.140625" style="184" customWidth="1"/>
    <col min="2313" max="2313" width="11.7109375" style="184" customWidth="1"/>
    <col min="2314" max="2314" width="7.42578125" style="184" customWidth="1"/>
    <col min="2315" max="2315" width="10.85546875" style="184" customWidth="1"/>
    <col min="2316" max="2560" width="12.85546875" style="184"/>
    <col min="2561" max="2561" width="4.5703125" style="184" customWidth="1"/>
    <col min="2562" max="2562" width="45.5703125" style="184" customWidth="1"/>
    <col min="2563" max="2563" width="8.7109375" style="184" customWidth="1"/>
    <col min="2564" max="2564" width="10.85546875" style="184" customWidth="1"/>
    <col min="2565" max="2565" width="10.140625" style="184" customWidth="1"/>
    <col min="2566" max="2566" width="8.28515625" style="184" customWidth="1"/>
    <col min="2567" max="2567" width="8.85546875" style="184" customWidth="1"/>
    <col min="2568" max="2568" width="10.140625" style="184" customWidth="1"/>
    <col min="2569" max="2569" width="11.7109375" style="184" customWidth="1"/>
    <col min="2570" max="2570" width="7.42578125" style="184" customWidth="1"/>
    <col min="2571" max="2571" width="10.85546875" style="184" customWidth="1"/>
    <col min="2572" max="2816" width="12.85546875" style="184"/>
    <col min="2817" max="2817" width="4.5703125" style="184" customWidth="1"/>
    <col min="2818" max="2818" width="45.5703125" style="184" customWidth="1"/>
    <col min="2819" max="2819" width="8.7109375" style="184" customWidth="1"/>
    <col min="2820" max="2820" width="10.85546875" style="184" customWidth="1"/>
    <col min="2821" max="2821" width="10.140625" style="184" customWidth="1"/>
    <col min="2822" max="2822" width="8.28515625" style="184" customWidth="1"/>
    <col min="2823" max="2823" width="8.85546875" style="184" customWidth="1"/>
    <col min="2824" max="2824" width="10.140625" style="184" customWidth="1"/>
    <col min="2825" max="2825" width="11.7109375" style="184" customWidth="1"/>
    <col min="2826" max="2826" width="7.42578125" style="184" customWidth="1"/>
    <col min="2827" max="2827" width="10.85546875" style="184" customWidth="1"/>
    <col min="2828" max="3072" width="12.85546875" style="184"/>
    <col min="3073" max="3073" width="4.5703125" style="184" customWidth="1"/>
    <col min="3074" max="3074" width="45.5703125" style="184" customWidth="1"/>
    <col min="3075" max="3075" width="8.7109375" style="184" customWidth="1"/>
    <col min="3076" max="3076" width="10.85546875" style="184" customWidth="1"/>
    <col min="3077" max="3077" width="10.140625" style="184" customWidth="1"/>
    <col min="3078" max="3078" width="8.28515625" style="184" customWidth="1"/>
    <col min="3079" max="3079" width="8.85546875" style="184" customWidth="1"/>
    <col min="3080" max="3080" width="10.140625" style="184" customWidth="1"/>
    <col min="3081" max="3081" width="11.7109375" style="184" customWidth="1"/>
    <col min="3082" max="3082" width="7.42578125" style="184" customWidth="1"/>
    <col min="3083" max="3083" width="10.85546875" style="184" customWidth="1"/>
    <col min="3084" max="3328" width="12.85546875" style="184"/>
    <col min="3329" max="3329" width="4.5703125" style="184" customWidth="1"/>
    <col min="3330" max="3330" width="45.5703125" style="184" customWidth="1"/>
    <col min="3331" max="3331" width="8.7109375" style="184" customWidth="1"/>
    <col min="3332" max="3332" width="10.85546875" style="184" customWidth="1"/>
    <col min="3333" max="3333" width="10.140625" style="184" customWidth="1"/>
    <col min="3334" max="3334" width="8.28515625" style="184" customWidth="1"/>
    <col min="3335" max="3335" width="8.85546875" style="184" customWidth="1"/>
    <col min="3336" max="3336" width="10.140625" style="184" customWidth="1"/>
    <col min="3337" max="3337" width="11.7109375" style="184" customWidth="1"/>
    <col min="3338" max="3338" width="7.42578125" style="184" customWidth="1"/>
    <col min="3339" max="3339" width="10.85546875" style="184" customWidth="1"/>
    <col min="3340" max="3584" width="12.85546875" style="184"/>
    <col min="3585" max="3585" width="4.5703125" style="184" customWidth="1"/>
    <col min="3586" max="3586" width="45.5703125" style="184" customWidth="1"/>
    <col min="3587" max="3587" width="8.7109375" style="184" customWidth="1"/>
    <col min="3588" max="3588" width="10.85546875" style="184" customWidth="1"/>
    <col min="3589" max="3589" width="10.140625" style="184" customWidth="1"/>
    <col min="3590" max="3590" width="8.28515625" style="184" customWidth="1"/>
    <col min="3591" max="3591" width="8.85546875" style="184" customWidth="1"/>
    <col min="3592" max="3592" width="10.140625" style="184" customWidth="1"/>
    <col min="3593" max="3593" width="11.7109375" style="184" customWidth="1"/>
    <col min="3594" max="3594" width="7.42578125" style="184" customWidth="1"/>
    <col min="3595" max="3595" width="10.85546875" style="184" customWidth="1"/>
    <col min="3596" max="3840" width="12.85546875" style="184"/>
    <col min="3841" max="3841" width="4.5703125" style="184" customWidth="1"/>
    <col min="3842" max="3842" width="45.5703125" style="184" customWidth="1"/>
    <col min="3843" max="3843" width="8.7109375" style="184" customWidth="1"/>
    <col min="3844" max="3844" width="10.85546875" style="184" customWidth="1"/>
    <col min="3845" max="3845" width="10.140625" style="184" customWidth="1"/>
    <col min="3846" max="3846" width="8.28515625" style="184" customWidth="1"/>
    <col min="3847" max="3847" width="8.85546875" style="184" customWidth="1"/>
    <col min="3848" max="3848" width="10.140625" style="184" customWidth="1"/>
    <col min="3849" max="3849" width="11.7109375" style="184" customWidth="1"/>
    <col min="3850" max="3850" width="7.42578125" style="184" customWidth="1"/>
    <col min="3851" max="3851" width="10.85546875" style="184" customWidth="1"/>
    <col min="3852" max="4096" width="12.85546875" style="184"/>
    <col min="4097" max="4097" width="4.5703125" style="184" customWidth="1"/>
    <col min="4098" max="4098" width="45.5703125" style="184" customWidth="1"/>
    <col min="4099" max="4099" width="8.7109375" style="184" customWidth="1"/>
    <col min="4100" max="4100" width="10.85546875" style="184" customWidth="1"/>
    <col min="4101" max="4101" width="10.140625" style="184" customWidth="1"/>
    <col min="4102" max="4102" width="8.28515625" style="184" customWidth="1"/>
    <col min="4103" max="4103" width="8.85546875" style="184" customWidth="1"/>
    <col min="4104" max="4104" width="10.140625" style="184" customWidth="1"/>
    <col min="4105" max="4105" width="11.7109375" style="184" customWidth="1"/>
    <col min="4106" max="4106" width="7.42578125" style="184" customWidth="1"/>
    <col min="4107" max="4107" width="10.85546875" style="184" customWidth="1"/>
    <col min="4108" max="4352" width="12.85546875" style="184"/>
    <col min="4353" max="4353" width="4.5703125" style="184" customWidth="1"/>
    <col min="4354" max="4354" width="45.5703125" style="184" customWidth="1"/>
    <col min="4355" max="4355" width="8.7109375" style="184" customWidth="1"/>
    <col min="4356" max="4356" width="10.85546875" style="184" customWidth="1"/>
    <col min="4357" max="4357" width="10.140625" style="184" customWidth="1"/>
    <col min="4358" max="4358" width="8.28515625" style="184" customWidth="1"/>
    <col min="4359" max="4359" width="8.85546875" style="184" customWidth="1"/>
    <col min="4360" max="4360" width="10.140625" style="184" customWidth="1"/>
    <col min="4361" max="4361" width="11.7109375" style="184" customWidth="1"/>
    <col min="4362" max="4362" width="7.42578125" style="184" customWidth="1"/>
    <col min="4363" max="4363" width="10.85546875" style="184" customWidth="1"/>
    <col min="4364" max="4608" width="12.85546875" style="184"/>
    <col min="4609" max="4609" width="4.5703125" style="184" customWidth="1"/>
    <col min="4610" max="4610" width="45.5703125" style="184" customWidth="1"/>
    <col min="4611" max="4611" width="8.7109375" style="184" customWidth="1"/>
    <col min="4612" max="4612" width="10.85546875" style="184" customWidth="1"/>
    <col min="4613" max="4613" width="10.140625" style="184" customWidth="1"/>
    <col min="4614" max="4614" width="8.28515625" style="184" customWidth="1"/>
    <col min="4615" max="4615" width="8.85546875" style="184" customWidth="1"/>
    <col min="4616" max="4616" width="10.140625" style="184" customWidth="1"/>
    <col min="4617" max="4617" width="11.7109375" style="184" customWidth="1"/>
    <col min="4618" max="4618" width="7.42578125" style="184" customWidth="1"/>
    <col min="4619" max="4619" width="10.85546875" style="184" customWidth="1"/>
    <col min="4620" max="4864" width="12.85546875" style="184"/>
    <col min="4865" max="4865" width="4.5703125" style="184" customWidth="1"/>
    <col min="4866" max="4866" width="45.5703125" style="184" customWidth="1"/>
    <col min="4867" max="4867" width="8.7109375" style="184" customWidth="1"/>
    <col min="4868" max="4868" width="10.85546875" style="184" customWidth="1"/>
    <col min="4869" max="4869" width="10.140625" style="184" customWidth="1"/>
    <col min="4870" max="4870" width="8.28515625" style="184" customWidth="1"/>
    <col min="4871" max="4871" width="8.85546875" style="184" customWidth="1"/>
    <col min="4872" max="4872" width="10.140625" style="184" customWidth="1"/>
    <col min="4873" max="4873" width="11.7109375" style="184" customWidth="1"/>
    <col min="4874" max="4874" width="7.42578125" style="184" customWidth="1"/>
    <col min="4875" max="4875" width="10.85546875" style="184" customWidth="1"/>
    <col min="4876" max="5120" width="12.85546875" style="184"/>
    <col min="5121" max="5121" width="4.5703125" style="184" customWidth="1"/>
    <col min="5122" max="5122" width="45.5703125" style="184" customWidth="1"/>
    <col min="5123" max="5123" width="8.7109375" style="184" customWidth="1"/>
    <col min="5124" max="5124" width="10.85546875" style="184" customWidth="1"/>
    <col min="5125" max="5125" width="10.140625" style="184" customWidth="1"/>
    <col min="5126" max="5126" width="8.28515625" style="184" customWidth="1"/>
    <col min="5127" max="5127" width="8.85546875" style="184" customWidth="1"/>
    <col min="5128" max="5128" width="10.140625" style="184" customWidth="1"/>
    <col min="5129" max="5129" width="11.7109375" style="184" customWidth="1"/>
    <col min="5130" max="5130" width="7.42578125" style="184" customWidth="1"/>
    <col min="5131" max="5131" width="10.85546875" style="184" customWidth="1"/>
    <col min="5132" max="5376" width="12.85546875" style="184"/>
    <col min="5377" max="5377" width="4.5703125" style="184" customWidth="1"/>
    <col min="5378" max="5378" width="45.5703125" style="184" customWidth="1"/>
    <col min="5379" max="5379" width="8.7109375" style="184" customWidth="1"/>
    <col min="5380" max="5380" width="10.85546875" style="184" customWidth="1"/>
    <col min="5381" max="5381" width="10.140625" style="184" customWidth="1"/>
    <col min="5382" max="5382" width="8.28515625" style="184" customWidth="1"/>
    <col min="5383" max="5383" width="8.85546875" style="184" customWidth="1"/>
    <col min="5384" max="5384" width="10.140625" style="184" customWidth="1"/>
    <col min="5385" max="5385" width="11.7109375" style="184" customWidth="1"/>
    <col min="5386" max="5386" width="7.42578125" style="184" customWidth="1"/>
    <col min="5387" max="5387" width="10.85546875" style="184" customWidth="1"/>
    <col min="5388" max="5632" width="12.85546875" style="184"/>
    <col min="5633" max="5633" width="4.5703125" style="184" customWidth="1"/>
    <col min="5634" max="5634" width="45.5703125" style="184" customWidth="1"/>
    <col min="5635" max="5635" width="8.7109375" style="184" customWidth="1"/>
    <col min="5636" max="5636" width="10.85546875" style="184" customWidth="1"/>
    <col min="5637" max="5637" width="10.140625" style="184" customWidth="1"/>
    <col min="5638" max="5638" width="8.28515625" style="184" customWidth="1"/>
    <col min="5639" max="5639" width="8.85546875" style="184" customWidth="1"/>
    <col min="5640" max="5640" width="10.140625" style="184" customWidth="1"/>
    <col min="5641" max="5641" width="11.7109375" style="184" customWidth="1"/>
    <col min="5642" max="5642" width="7.42578125" style="184" customWidth="1"/>
    <col min="5643" max="5643" width="10.85546875" style="184" customWidth="1"/>
    <col min="5644" max="5888" width="12.85546875" style="184"/>
    <col min="5889" max="5889" width="4.5703125" style="184" customWidth="1"/>
    <col min="5890" max="5890" width="45.5703125" style="184" customWidth="1"/>
    <col min="5891" max="5891" width="8.7109375" style="184" customWidth="1"/>
    <col min="5892" max="5892" width="10.85546875" style="184" customWidth="1"/>
    <col min="5893" max="5893" width="10.140625" style="184" customWidth="1"/>
    <col min="5894" max="5894" width="8.28515625" style="184" customWidth="1"/>
    <col min="5895" max="5895" width="8.85546875" style="184" customWidth="1"/>
    <col min="5896" max="5896" width="10.140625" style="184" customWidth="1"/>
    <col min="5897" max="5897" width="11.7109375" style="184" customWidth="1"/>
    <col min="5898" max="5898" width="7.42578125" style="184" customWidth="1"/>
    <col min="5899" max="5899" width="10.85546875" style="184" customWidth="1"/>
    <col min="5900" max="6144" width="12.85546875" style="184"/>
    <col min="6145" max="6145" width="4.5703125" style="184" customWidth="1"/>
    <col min="6146" max="6146" width="45.5703125" style="184" customWidth="1"/>
    <col min="6147" max="6147" width="8.7109375" style="184" customWidth="1"/>
    <col min="6148" max="6148" width="10.85546875" style="184" customWidth="1"/>
    <col min="6149" max="6149" width="10.140625" style="184" customWidth="1"/>
    <col min="6150" max="6150" width="8.28515625" style="184" customWidth="1"/>
    <col min="6151" max="6151" width="8.85546875" style="184" customWidth="1"/>
    <col min="6152" max="6152" width="10.140625" style="184" customWidth="1"/>
    <col min="6153" max="6153" width="11.7109375" style="184" customWidth="1"/>
    <col min="6154" max="6154" width="7.42578125" style="184" customWidth="1"/>
    <col min="6155" max="6155" width="10.85546875" style="184" customWidth="1"/>
    <col min="6156" max="6400" width="12.85546875" style="184"/>
    <col min="6401" max="6401" width="4.5703125" style="184" customWidth="1"/>
    <col min="6402" max="6402" width="45.5703125" style="184" customWidth="1"/>
    <col min="6403" max="6403" width="8.7109375" style="184" customWidth="1"/>
    <col min="6404" max="6404" width="10.85546875" style="184" customWidth="1"/>
    <col min="6405" max="6405" width="10.140625" style="184" customWidth="1"/>
    <col min="6406" max="6406" width="8.28515625" style="184" customWidth="1"/>
    <col min="6407" max="6407" width="8.85546875" style="184" customWidth="1"/>
    <col min="6408" max="6408" width="10.140625" style="184" customWidth="1"/>
    <col min="6409" max="6409" width="11.7109375" style="184" customWidth="1"/>
    <col min="6410" max="6410" width="7.42578125" style="184" customWidth="1"/>
    <col min="6411" max="6411" width="10.85546875" style="184" customWidth="1"/>
    <col min="6412" max="6656" width="12.85546875" style="184"/>
    <col min="6657" max="6657" width="4.5703125" style="184" customWidth="1"/>
    <col min="6658" max="6658" width="45.5703125" style="184" customWidth="1"/>
    <col min="6659" max="6659" width="8.7109375" style="184" customWidth="1"/>
    <col min="6660" max="6660" width="10.85546875" style="184" customWidth="1"/>
    <col min="6661" max="6661" width="10.140625" style="184" customWidth="1"/>
    <col min="6662" max="6662" width="8.28515625" style="184" customWidth="1"/>
    <col min="6663" max="6663" width="8.85546875" style="184" customWidth="1"/>
    <col min="6664" max="6664" width="10.140625" style="184" customWidth="1"/>
    <col min="6665" max="6665" width="11.7109375" style="184" customWidth="1"/>
    <col min="6666" max="6666" width="7.42578125" style="184" customWidth="1"/>
    <col min="6667" max="6667" width="10.85546875" style="184" customWidth="1"/>
    <col min="6668" max="6912" width="12.85546875" style="184"/>
    <col min="6913" max="6913" width="4.5703125" style="184" customWidth="1"/>
    <col min="6914" max="6914" width="45.5703125" style="184" customWidth="1"/>
    <col min="6915" max="6915" width="8.7109375" style="184" customWidth="1"/>
    <col min="6916" max="6916" width="10.85546875" style="184" customWidth="1"/>
    <col min="6917" max="6917" width="10.140625" style="184" customWidth="1"/>
    <col min="6918" max="6918" width="8.28515625" style="184" customWidth="1"/>
    <col min="6919" max="6919" width="8.85546875" style="184" customWidth="1"/>
    <col min="6920" max="6920" width="10.140625" style="184" customWidth="1"/>
    <col min="6921" max="6921" width="11.7109375" style="184" customWidth="1"/>
    <col min="6922" max="6922" width="7.42578125" style="184" customWidth="1"/>
    <col min="6923" max="6923" width="10.85546875" style="184" customWidth="1"/>
    <col min="6924" max="7168" width="12.85546875" style="184"/>
    <col min="7169" max="7169" width="4.5703125" style="184" customWidth="1"/>
    <col min="7170" max="7170" width="45.5703125" style="184" customWidth="1"/>
    <col min="7171" max="7171" width="8.7109375" style="184" customWidth="1"/>
    <col min="7172" max="7172" width="10.85546875" style="184" customWidth="1"/>
    <col min="7173" max="7173" width="10.140625" style="184" customWidth="1"/>
    <col min="7174" max="7174" width="8.28515625" style="184" customWidth="1"/>
    <col min="7175" max="7175" width="8.85546875" style="184" customWidth="1"/>
    <col min="7176" max="7176" width="10.140625" style="184" customWidth="1"/>
    <col min="7177" max="7177" width="11.7109375" style="184" customWidth="1"/>
    <col min="7178" max="7178" width="7.42578125" style="184" customWidth="1"/>
    <col min="7179" max="7179" width="10.85546875" style="184" customWidth="1"/>
    <col min="7180" max="7424" width="12.85546875" style="184"/>
    <col min="7425" max="7425" width="4.5703125" style="184" customWidth="1"/>
    <col min="7426" max="7426" width="45.5703125" style="184" customWidth="1"/>
    <col min="7427" max="7427" width="8.7109375" style="184" customWidth="1"/>
    <col min="7428" max="7428" width="10.85546875" style="184" customWidth="1"/>
    <col min="7429" max="7429" width="10.140625" style="184" customWidth="1"/>
    <col min="7430" max="7430" width="8.28515625" style="184" customWidth="1"/>
    <col min="7431" max="7431" width="8.85546875" style="184" customWidth="1"/>
    <col min="7432" max="7432" width="10.140625" style="184" customWidth="1"/>
    <col min="7433" max="7433" width="11.7109375" style="184" customWidth="1"/>
    <col min="7434" max="7434" width="7.42578125" style="184" customWidth="1"/>
    <col min="7435" max="7435" width="10.85546875" style="184" customWidth="1"/>
    <col min="7436" max="7680" width="12.85546875" style="184"/>
    <col min="7681" max="7681" width="4.5703125" style="184" customWidth="1"/>
    <col min="7682" max="7682" width="45.5703125" style="184" customWidth="1"/>
    <col min="7683" max="7683" width="8.7109375" style="184" customWidth="1"/>
    <col min="7684" max="7684" width="10.85546875" style="184" customWidth="1"/>
    <col min="7685" max="7685" width="10.140625" style="184" customWidth="1"/>
    <col min="7686" max="7686" width="8.28515625" style="184" customWidth="1"/>
    <col min="7687" max="7687" width="8.85546875" style="184" customWidth="1"/>
    <col min="7688" max="7688" width="10.140625" style="184" customWidth="1"/>
    <col min="7689" max="7689" width="11.7109375" style="184" customWidth="1"/>
    <col min="7690" max="7690" width="7.42578125" style="184" customWidth="1"/>
    <col min="7691" max="7691" width="10.85546875" style="184" customWidth="1"/>
    <col min="7692" max="7936" width="12.85546875" style="184"/>
    <col min="7937" max="7937" width="4.5703125" style="184" customWidth="1"/>
    <col min="7938" max="7938" width="45.5703125" style="184" customWidth="1"/>
    <col min="7939" max="7939" width="8.7109375" style="184" customWidth="1"/>
    <col min="7940" max="7940" width="10.85546875" style="184" customWidth="1"/>
    <col min="7941" max="7941" width="10.140625" style="184" customWidth="1"/>
    <col min="7942" max="7942" width="8.28515625" style="184" customWidth="1"/>
    <col min="7943" max="7943" width="8.85546875" style="184" customWidth="1"/>
    <col min="7944" max="7944" width="10.140625" style="184" customWidth="1"/>
    <col min="7945" max="7945" width="11.7109375" style="184" customWidth="1"/>
    <col min="7946" max="7946" width="7.42578125" style="184" customWidth="1"/>
    <col min="7947" max="7947" width="10.85546875" style="184" customWidth="1"/>
    <col min="7948" max="8192" width="12.85546875" style="184"/>
    <col min="8193" max="8193" width="4.5703125" style="184" customWidth="1"/>
    <col min="8194" max="8194" width="45.5703125" style="184" customWidth="1"/>
    <col min="8195" max="8195" width="8.7109375" style="184" customWidth="1"/>
    <col min="8196" max="8196" width="10.85546875" style="184" customWidth="1"/>
    <col min="8197" max="8197" width="10.140625" style="184" customWidth="1"/>
    <col min="8198" max="8198" width="8.28515625" style="184" customWidth="1"/>
    <col min="8199" max="8199" width="8.85546875" style="184" customWidth="1"/>
    <col min="8200" max="8200" width="10.140625" style="184" customWidth="1"/>
    <col min="8201" max="8201" width="11.7109375" style="184" customWidth="1"/>
    <col min="8202" max="8202" width="7.42578125" style="184" customWidth="1"/>
    <col min="8203" max="8203" width="10.85546875" style="184" customWidth="1"/>
    <col min="8204" max="8448" width="12.85546875" style="184"/>
    <col min="8449" max="8449" width="4.5703125" style="184" customWidth="1"/>
    <col min="8450" max="8450" width="45.5703125" style="184" customWidth="1"/>
    <col min="8451" max="8451" width="8.7109375" style="184" customWidth="1"/>
    <col min="8452" max="8452" width="10.85546875" style="184" customWidth="1"/>
    <col min="8453" max="8453" width="10.140625" style="184" customWidth="1"/>
    <col min="8454" max="8454" width="8.28515625" style="184" customWidth="1"/>
    <col min="8455" max="8455" width="8.85546875" style="184" customWidth="1"/>
    <col min="8456" max="8456" width="10.140625" style="184" customWidth="1"/>
    <col min="8457" max="8457" width="11.7109375" style="184" customWidth="1"/>
    <col min="8458" max="8458" width="7.42578125" style="184" customWidth="1"/>
    <col min="8459" max="8459" width="10.85546875" style="184" customWidth="1"/>
    <col min="8460" max="8704" width="12.85546875" style="184"/>
    <col min="8705" max="8705" width="4.5703125" style="184" customWidth="1"/>
    <col min="8706" max="8706" width="45.5703125" style="184" customWidth="1"/>
    <col min="8707" max="8707" width="8.7109375" style="184" customWidth="1"/>
    <col min="8708" max="8708" width="10.85546875" style="184" customWidth="1"/>
    <col min="8709" max="8709" width="10.140625" style="184" customWidth="1"/>
    <col min="8710" max="8710" width="8.28515625" style="184" customWidth="1"/>
    <col min="8711" max="8711" width="8.85546875" style="184" customWidth="1"/>
    <col min="8712" max="8712" width="10.140625" style="184" customWidth="1"/>
    <col min="8713" max="8713" width="11.7109375" style="184" customWidth="1"/>
    <col min="8714" max="8714" width="7.42578125" style="184" customWidth="1"/>
    <col min="8715" max="8715" width="10.85546875" style="184" customWidth="1"/>
    <col min="8716" max="8960" width="12.85546875" style="184"/>
    <col min="8961" max="8961" width="4.5703125" style="184" customWidth="1"/>
    <col min="8962" max="8962" width="45.5703125" style="184" customWidth="1"/>
    <col min="8963" max="8963" width="8.7109375" style="184" customWidth="1"/>
    <col min="8964" max="8964" width="10.85546875" style="184" customWidth="1"/>
    <col min="8965" max="8965" width="10.140625" style="184" customWidth="1"/>
    <col min="8966" max="8966" width="8.28515625" style="184" customWidth="1"/>
    <col min="8967" max="8967" width="8.85546875" style="184" customWidth="1"/>
    <col min="8968" max="8968" width="10.140625" style="184" customWidth="1"/>
    <col min="8969" max="8969" width="11.7109375" style="184" customWidth="1"/>
    <col min="8970" max="8970" width="7.42578125" style="184" customWidth="1"/>
    <col min="8971" max="8971" width="10.85546875" style="184" customWidth="1"/>
    <col min="8972" max="9216" width="12.85546875" style="184"/>
    <col min="9217" max="9217" width="4.5703125" style="184" customWidth="1"/>
    <col min="9218" max="9218" width="45.5703125" style="184" customWidth="1"/>
    <col min="9219" max="9219" width="8.7109375" style="184" customWidth="1"/>
    <col min="9220" max="9220" width="10.85546875" style="184" customWidth="1"/>
    <col min="9221" max="9221" width="10.140625" style="184" customWidth="1"/>
    <col min="9222" max="9222" width="8.28515625" style="184" customWidth="1"/>
    <col min="9223" max="9223" width="8.85546875" style="184" customWidth="1"/>
    <col min="9224" max="9224" width="10.140625" style="184" customWidth="1"/>
    <col min="9225" max="9225" width="11.7109375" style="184" customWidth="1"/>
    <col min="9226" max="9226" width="7.42578125" style="184" customWidth="1"/>
    <col min="9227" max="9227" width="10.85546875" style="184" customWidth="1"/>
    <col min="9228" max="9472" width="12.85546875" style="184"/>
    <col min="9473" max="9473" width="4.5703125" style="184" customWidth="1"/>
    <col min="9474" max="9474" width="45.5703125" style="184" customWidth="1"/>
    <col min="9475" max="9475" width="8.7109375" style="184" customWidth="1"/>
    <col min="9476" max="9476" width="10.85546875" style="184" customWidth="1"/>
    <col min="9477" max="9477" width="10.140625" style="184" customWidth="1"/>
    <col min="9478" max="9478" width="8.28515625" style="184" customWidth="1"/>
    <col min="9479" max="9479" width="8.85546875" style="184" customWidth="1"/>
    <col min="9480" max="9480" width="10.140625" style="184" customWidth="1"/>
    <col min="9481" max="9481" width="11.7109375" style="184" customWidth="1"/>
    <col min="9482" max="9482" width="7.42578125" style="184" customWidth="1"/>
    <col min="9483" max="9483" width="10.85546875" style="184" customWidth="1"/>
    <col min="9484" max="9728" width="12.85546875" style="184"/>
    <col min="9729" max="9729" width="4.5703125" style="184" customWidth="1"/>
    <col min="9730" max="9730" width="45.5703125" style="184" customWidth="1"/>
    <col min="9731" max="9731" width="8.7109375" style="184" customWidth="1"/>
    <col min="9732" max="9732" width="10.85546875" style="184" customWidth="1"/>
    <col min="9733" max="9733" width="10.140625" style="184" customWidth="1"/>
    <col min="9734" max="9734" width="8.28515625" style="184" customWidth="1"/>
    <col min="9735" max="9735" width="8.85546875" style="184" customWidth="1"/>
    <col min="9736" max="9736" width="10.140625" style="184" customWidth="1"/>
    <col min="9737" max="9737" width="11.7109375" style="184" customWidth="1"/>
    <col min="9738" max="9738" width="7.42578125" style="184" customWidth="1"/>
    <col min="9739" max="9739" width="10.85546875" style="184" customWidth="1"/>
    <col min="9740" max="9984" width="12.85546875" style="184"/>
    <col min="9985" max="9985" width="4.5703125" style="184" customWidth="1"/>
    <col min="9986" max="9986" width="45.5703125" style="184" customWidth="1"/>
    <col min="9987" max="9987" width="8.7109375" style="184" customWidth="1"/>
    <col min="9988" max="9988" width="10.85546875" style="184" customWidth="1"/>
    <col min="9989" max="9989" width="10.140625" style="184" customWidth="1"/>
    <col min="9990" max="9990" width="8.28515625" style="184" customWidth="1"/>
    <col min="9991" max="9991" width="8.85546875" style="184" customWidth="1"/>
    <col min="9992" max="9992" width="10.140625" style="184" customWidth="1"/>
    <col min="9993" max="9993" width="11.7109375" style="184" customWidth="1"/>
    <col min="9994" max="9994" width="7.42578125" style="184" customWidth="1"/>
    <col min="9995" max="9995" width="10.85546875" style="184" customWidth="1"/>
    <col min="9996" max="10240" width="12.85546875" style="184"/>
    <col min="10241" max="10241" width="4.5703125" style="184" customWidth="1"/>
    <col min="10242" max="10242" width="45.5703125" style="184" customWidth="1"/>
    <col min="10243" max="10243" width="8.7109375" style="184" customWidth="1"/>
    <col min="10244" max="10244" width="10.85546875" style="184" customWidth="1"/>
    <col min="10245" max="10245" width="10.140625" style="184" customWidth="1"/>
    <col min="10246" max="10246" width="8.28515625" style="184" customWidth="1"/>
    <col min="10247" max="10247" width="8.85546875" style="184" customWidth="1"/>
    <col min="10248" max="10248" width="10.140625" style="184" customWidth="1"/>
    <col min="10249" max="10249" width="11.7109375" style="184" customWidth="1"/>
    <col min="10250" max="10250" width="7.42578125" style="184" customWidth="1"/>
    <col min="10251" max="10251" width="10.85546875" style="184" customWidth="1"/>
    <col min="10252" max="10496" width="12.85546875" style="184"/>
    <col min="10497" max="10497" width="4.5703125" style="184" customWidth="1"/>
    <col min="10498" max="10498" width="45.5703125" style="184" customWidth="1"/>
    <col min="10499" max="10499" width="8.7109375" style="184" customWidth="1"/>
    <col min="10500" max="10500" width="10.85546875" style="184" customWidth="1"/>
    <col min="10501" max="10501" width="10.140625" style="184" customWidth="1"/>
    <col min="10502" max="10502" width="8.28515625" style="184" customWidth="1"/>
    <col min="10503" max="10503" width="8.85546875" style="184" customWidth="1"/>
    <col min="10504" max="10504" width="10.140625" style="184" customWidth="1"/>
    <col min="10505" max="10505" width="11.7109375" style="184" customWidth="1"/>
    <col min="10506" max="10506" width="7.42578125" style="184" customWidth="1"/>
    <col min="10507" max="10507" width="10.85546875" style="184" customWidth="1"/>
    <col min="10508" max="10752" width="12.85546875" style="184"/>
    <col min="10753" max="10753" width="4.5703125" style="184" customWidth="1"/>
    <col min="10754" max="10754" width="45.5703125" style="184" customWidth="1"/>
    <col min="10755" max="10755" width="8.7109375" style="184" customWidth="1"/>
    <col min="10756" max="10756" width="10.85546875" style="184" customWidth="1"/>
    <col min="10757" max="10757" width="10.140625" style="184" customWidth="1"/>
    <col min="10758" max="10758" width="8.28515625" style="184" customWidth="1"/>
    <col min="10759" max="10759" width="8.85546875" style="184" customWidth="1"/>
    <col min="10760" max="10760" width="10.140625" style="184" customWidth="1"/>
    <col min="10761" max="10761" width="11.7109375" style="184" customWidth="1"/>
    <col min="10762" max="10762" width="7.42578125" style="184" customWidth="1"/>
    <col min="10763" max="10763" width="10.85546875" style="184" customWidth="1"/>
    <col min="10764" max="11008" width="12.85546875" style="184"/>
    <col min="11009" max="11009" width="4.5703125" style="184" customWidth="1"/>
    <col min="11010" max="11010" width="45.5703125" style="184" customWidth="1"/>
    <col min="11011" max="11011" width="8.7109375" style="184" customWidth="1"/>
    <col min="11012" max="11012" width="10.85546875" style="184" customWidth="1"/>
    <col min="11013" max="11013" width="10.140625" style="184" customWidth="1"/>
    <col min="11014" max="11014" width="8.28515625" style="184" customWidth="1"/>
    <col min="11015" max="11015" width="8.85546875" style="184" customWidth="1"/>
    <col min="11016" max="11016" width="10.140625" style="184" customWidth="1"/>
    <col min="11017" max="11017" width="11.7109375" style="184" customWidth="1"/>
    <col min="11018" max="11018" width="7.42578125" style="184" customWidth="1"/>
    <col min="11019" max="11019" width="10.85546875" style="184" customWidth="1"/>
    <col min="11020" max="11264" width="12.85546875" style="184"/>
    <col min="11265" max="11265" width="4.5703125" style="184" customWidth="1"/>
    <col min="11266" max="11266" width="45.5703125" style="184" customWidth="1"/>
    <col min="11267" max="11267" width="8.7109375" style="184" customWidth="1"/>
    <col min="11268" max="11268" width="10.85546875" style="184" customWidth="1"/>
    <col min="11269" max="11269" width="10.140625" style="184" customWidth="1"/>
    <col min="11270" max="11270" width="8.28515625" style="184" customWidth="1"/>
    <col min="11271" max="11271" width="8.85546875" style="184" customWidth="1"/>
    <col min="11272" max="11272" width="10.140625" style="184" customWidth="1"/>
    <col min="11273" max="11273" width="11.7109375" style="184" customWidth="1"/>
    <col min="11274" max="11274" width="7.42578125" style="184" customWidth="1"/>
    <col min="11275" max="11275" width="10.85546875" style="184" customWidth="1"/>
    <col min="11276" max="11520" width="12.85546875" style="184"/>
    <col min="11521" max="11521" width="4.5703125" style="184" customWidth="1"/>
    <col min="11522" max="11522" width="45.5703125" style="184" customWidth="1"/>
    <col min="11523" max="11523" width="8.7109375" style="184" customWidth="1"/>
    <col min="11524" max="11524" width="10.85546875" style="184" customWidth="1"/>
    <col min="11525" max="11525" width="10.140625" style="184" customWidth="1"/>
    <col min="11526" max="11526" width="8.28515625" style="184" customWidth="1"/>
    <col min="11527" max="11527" width="8.85546875" style="184" customWidth="1"/>
    <col min="11528" max="11528" width="10.140625" style="184" customWidth="1"/>
    <col min="11529" max="11529" width="11.7109375" style="184" customWidth="1"/>
    <col min="11530" max="11530" width="7.42578125" style="184" customWidth="1"/>
    <col min="11531" max="11531" width="10.85546875" style="184" customWidth="1"/>
    <col min="11532" max="11776" width="12.85546875" style="184"/>
    <col min="11777" max="11777" width="4.5703125" style="184" customWidth="1"/>
    <col min="11778" max="11778" width="45.5703125" style="184" customWidth="1"/>
    <col min="11779" max="11779" width="8.7109375" style="184" customWidth="1"/>
    <col min="11780" max="11780" width="10.85546875" style="184" customWidth="1"/>
    <col min="11781" max="11781" width="10.140625" style="184" customWidth="1"/>
    <col min="11782" max="11782" width="8.28515625" style="184" customWidth="1"/>
    <col min="11783" max="11783" width="8.85546875" style="184" customWidth="1"/>
    <col min="11784" max="11784" width="10.140625" style="184" customWidth="1"/>
    <col min="11785" max="11785" width="11.7109375" style="184" customWidth="1"/>
    <col min="11786" max="11786" width="7.42578125" style="184" customWidth="1"/>
    <col min="11787" max="11787" width="10.85546875" style="184" customWidth="1"/>
    <col min="11788" max="12032" width="12.85546875" style="184"/>
    <col min="12033" max="12033" width="4.5703125" style="184" customWidth="1"/>
    <col min="12034" max="12034" width="45.5703125" style="184" customWidth="1"/>
    <col min="12035" max="12035" width="8.7109375" style="184" customWidth="1"/>
    <col min="12036" max="12036" width="10.85546875" style="184" customWidth="1"/>
    <col min="12037" max="12037" width="10.140625" style="184" customWidth="1"/>
    <col min="12038" max="12038" width="8.28515625" style="184" customWidth="1"/>
    <col min="12039" max="12039" width="8.85546875" style="184" customWidth="1"/>
    <col min="12040" max="12040" width="10.140625" style="184" customWidth="1"/>
    <col min="12041" max="12041" width="11.7109375" style="184" customWidth="1"/>
    <col min="12042" max="12042" width="7.42578125" style="184" customWidth="1"/>
    <col min="12043" max="12043" width="10.85546875" style="184" customWidth="1"/>
    <col min="12044" max="12288" width="12.85546875" style="184"/>
    <col min="12289" max="12289" width="4.5703125" style="184" customWidth="1"/>
    <col min="12290" max="12290" width="45.5703125" style="184" customWidth="1"/>
    <col min="12291" max="12291" width="8.7109375" style="184" customWidth="1"/>
    <col min="12292" max="12292" width="10.85546875" style="184" customWidth="1"/>
    <col min="12293" max="12293" width="10.140625" style="184" customWidth="1"/>
    <col min="12294" max="12294" width="8.28515625" style="184" customWidth="1"/>
    <col min="12295" max="12295" width="8.85546875" style="184" customWidth="1"/>
    <col min="12296" max="12296" width="10.140625" style="184" customWidth="1"/>
    <col min="12297" max="12297" width="11.7109375" style="184" customWidth="1"/>
    <col min="12298" max="12298" width="7.42578125" style="184" customWidth="1"/>
    <col min="12299" max="12299" width="10.85546875" style="184" customWidth="1"/>
    <col min="12300" max="12544" width="12.85546875" style="184"/>
    <col min="12545" max="12545" width="4.5703125" style="184" customWidth="1"/>
    <col min="12546" max="12546" width="45.5703125" style="184" customWidth="1"/>
    <col min="12547" max="12547" width="8.7109375" style="184" customWidth="1"/>
    <col min="12548" max="12548" width="10.85546875" style="184" customWidth="1"/>
    <col min="12549" max="12549" width="10.140625" style="184" customWidth="1"/>
    <col min="12550" max="12550" width="8.28515625" style="184" customWidth="1"/>
    <col min="12551" max="12551" width="8.85546875" style="184" customWidth="1"/>
    <col min="12552" max="12552" width="10.140625" style="184" customWidth="1"/>
    <col min="12553" max="12553" width="11.7109375" style="184" customWidth="1"/>
    <col min="12554" max="12554" width="7.42578125" style="184" customWidth="1"/>
    <col min="12555" max="12555" width="10.85546875" style="184" customWidth="1"/>
    <col min="12556" max="12800" width="12.85546875" style="184"/>
    <col min="12801" max="12801" width="4.5703125" style="184" customWidth="1"/>
    <col min="12802" max="12802" width="45.5703125" style="184" customWidth="1"/>
    <col min="12803" max="12803" width="8.7109375" style="184" customWidth="1"/>
    <col min="12804" max="12804" width="10.85546875" style="184" customWidth="1"/>
    <col min="12805" max="12805" width="10.140625" style="184" customWidth="1"/>
    <col min="12806" max="12806" width="8.28515625" style="184" customWidth="1"/>
    <col min="12807" max="12807" width="8.85546875" style="184" customWidth="1"/>
    <col min="12808" max="12808" width="10.140625" style="184" customWidth="1"/>
    <col min="12809" max="12809" width="11.7109375" style="184" customWidth="1"/>
    <col min="12810" max="12810" width="7.42578125" style="184" customWidth="1"/>
    <col min="12811" max="12811" width="10.85546875" style="184" customWidth="1"/>
    <col min="12812" max="13056" width="12.85546875" style="184"/>
    <col min="13057" max="13057" width="4.5703125" style="184" customWidth="1"/>
    <col min="13058" max="13058" width="45.5703125" style="184" customWidth="1"/>
    <col min="13059" max="13059" width="8.7109375" style="184" customWidth="1"/>
    <col min="13060" max="13060" width="10.85546875" style="184" customWidth="1"/>
    <col min="13061" max="13061" width="10.140625" style="184" customWidth="1"/>
    <col min="13062" max="13062" width="8.28515625" style="184" customWidth="1"/>
    <col min="13063" max="13063" width="8.85546875" style="184" customWidth="1"/>
    <col min="13064" max="13064" width="10.140625" style="184" customWidth="1"/>
    <col min="13065" max="13065" width="11.7109375" style="184" customWidth="1"/>
    <col min="13066" max="13066" width="7.42578125" style="184" customWidth="1"/>
    <col min="13067" max="13067" width="10.85546875" style="184" customWidth="1"/>
    <col min="13068" max="13312" width="12.85546875" style="184"/>
    <col min="13313" max="13313" width="4.5703125" style="184" customWidth="1"/>
    <col min="13314" max="13314" width="45.5703125" style="184" customWidth="1"/>
    <col min="13315" max="13315" width="8.7109375" style="184" customWidth="1"/>
    <col min="13316" max="13316" width="10.85546875" style="184" customWidth="1"/>
    <col min="13317" max="13317" width="10.140625" style="184" customWidth="1"/>
    <col min="13318" max="13318" width="8.28515625" style="184" customWidth="1"/>
    <col min="13319" max="13319" width="8.85546875" style="184" customWidth="1"/>
    <col min="13320" max="13320" width="10.140625" style="184" customWidth="1"/>
    <col min="13321" max="13321" width="11.7109375" style="184" customWidth="1"/>
    <col min="13322" max="13322" width="7.42578125" style="184" customWidth="1"/>
    <col min="13323" max="13323" width="10.85546875" style="184" customWidth="1"/>
    <col min="13324" max="13568" width="12.85546875" style="184"/>
    <col min="13569" max="13569" width="4.5703125" style="184" customWidth="1"/>
    <col min="13570" max="13570" width="45.5703125" style="184" customWidth="1"/>
    <col min="13571" max="13571" width="8.7109375" style="184" customWidth="1"/>
    <col min="13572" max="13572" width="10.85546875" style="184" customWidth="1"/>
    <col min="13573" max="13573" width="10.140625" style="184" customWidth="1"/>
    <col min="13574" max="13574" width="8.28515625" style="184" customWidth="1"/>
    <col min="13575" max="13575" width="8.85546875" style="184" customWidth="1"/>
    <col min="13576" max="13576" width="10.140625" style="184" customWidth="1"/>
    <col min="13577" max="13577" width="11.7109375" style="184" customWidth="1"/>
    <col min="13578" max="13578" width="7.42578125" style="184" customWidth="1"/>
    <col min="13579" max="13579" width="10.85546875" style="184" customWidth="1"/>
    <col min="13580" max="13824" width="12.85546875" style="184"/>
    <col min="13825" max="13825" width="4.5703125" style="184" customWidth="1"/>
    <col min="13826" max="13826" width="45.5703125" style="184" customWidth="1"/>
    <col min="13827" max="13827" width="8.7109375" style="184" customWidth="1"/>
    <col min="13828" max="13828" width="10.85546875" style="184" customWidth="1"/>
    <col min="13829" max="13829" width="10.140625" style="184" customWidth="1"/>
    <col min="13830" max="13830" width="8.28515625" style="184" customWidth="1"/>
    <col min="13831" max="13831" width="8.85546875" style="184" customWidth="1"/>
    <col min="13832" max="13832" width="10.140625" style="184" customWidth="1"/>
    <col min="13833" max="13833" width="11.7109375" style="184" customWidth="1"/>
    <col min="13834" max="13834" width="7.42578125" style="184" customWidth="1"/>
    <col min="13835" max="13835" width="10.85546875" style="184" customWidth="1"/>
    <col min="13836" max="14080" width="12.85546875" style="184"/>
    <col min="14081" max="14081" width="4.5703125" style="184" customWidth="1"/>
    <col min="14082" max="14082" width="45.5703125" style="184" customWidth="1"/>
    <col min="14083" max="14083" width="8.7109375" style="184" customWidth="1"/>
    <col min="14084" max="14084" width="10.85546875" style="184" customWidth="1"/>
    <col min="14085" max="14085" width="10.140625" style="184" customWidth="1"/>
    <col min="14086" max="14086" width="8.28515625" style="184" customWidth="1"/>
    <col min="14087" max="14087" width="8.85546875" style="184" customWidth="1"/>
    <col min="14088" max="14088" width="10.140625" style="184" customWidth="1"/>
    <col min="14089" max="14089" width="11.7109375" style="184" customWidth="1"/>
    <col min="14090" max="14090" width="7.42578125" style="184" customWidth="1"/>
    <col min="14091" max="14091" width="10.85546875" style="184" customWidth="1"/>
    <col min="14092" max="14336" width="12.85546875" style="184"/>
    <col min="14337" max="14337" width="4.5703125" style="184" customWidth="1"/>
    <col min="14338" max="14338" width="45.5703125" style="184" customWidth="1"/>
    <col min="14339" max="14339" width="8.7109375" style="184" customWidth="1"/>
    <col min="14340" max="14340" width="10.85546875" style="184" customWidth="1"/>
    <col min="14341" max="14341" width="10.140625" style="184" customWidth="1"/>
    <col min="14342" max="14342" width="8.28515625" style="184" customWidth="1"/>
    <col min="14343" max="14343" width="8.85546875" style="184" customWidth="1"/>
    <col min="14344" max="14344" width="10.140625" style="184" customWidth="1"/>
    <col min="14345" max="14345" width="11.7109375" style="184" customWidth="1"/>
    <col min="14346" max="14346" width="7.42578125" style="184" customWidth="1"/>
    <col min="14347" max="14347" width="10.85546875" style="184" customWidth="1"/>
    <col min="14348" max="14592" width="12.85546875" style="184"/>
    <col min="14593" max="14593" width="4.5703125" style="184" customWidth="1"/>
    <col min="14594" max="14594" width="45.5703125" style="184" customWidth="1"/>
    <col min="14595" max="14595" width="8.7109375" style="184" customWidth="1"/>
    <col min="14596" max="14596" width="10.85546875" style="184" customWidth="1"/>
    <col min="14597" max="14597" width="10.140625" style="184" customWidth="1"/>
    <col min="14598" max="14598" width="8.28515625" style="184" customWidth="1"/>
    <col min="14599" max="14599" width="8.85546875" style="184" customWidth="1"/>
    <col min="14600" max="14600" width="10.140625" style="184" customWidth="1"/>
    <col min="14601" max="14601" width="11.7109375" style="184" customWidth="1"/>
    <col min="14602" max="14602" width="7.42578125" style="184" customWidth="1"/>
    <col min="14603" max="14603" width="10.85546875" style="184" customWidth="1"/>
    <col min="14604" max="14848" width="12.85546875" style="184"/>
    <col min="14849" max="14849" width="4.5703125" style="184" customWidth="1"/>
    <col min="14850" max="14850" width="45.5703125" style="184" customWidth="1"/>
    <col min="14851" max="14851" width="8.7109375" style="184" customWidth="1"/>
    <col min="14852" max="14852" width="10.85546875" style="184" customWidth="1"/>
    <col min="14853" max="14853" width="10.140625" style="184" customWidth="1"/>
    <col min="14854" max="14854" width="8.28515625" style="184" customWidth="1"/>
    <col min="14855" max="14855" width="8.85546875" style="184" customWidth="1"/>
    <col min="14856" max="14856" width="10.140625" style="184" customWidth="1"/>
    <col min="14857" max="14857" width="11.7109375" style="184" customWidth="1"/>
    <col min="14858" max="14858" width="7.42578125" style="184" customWidth="1"/>
    <col min="14859" max="14859" width="10.85546875" style="184" customWidth="1"/>
    <col min="14860" max="15104" width="12.85546875" style="184"/>
    <col min="15105" max="15105" width="4.5703125" style="184" customWidth="1"/>
    <col min="15106" max="15106" width="45.5703125" style="184" customWidth="1"/>
    <col min="15107" max="15107" width="8.7109375" style="184" customWidth="1"/>
    <col min="15108" max="15108" width="10.85546875" style="184" customWidth="1"/>
    <col min="15109" max="15109" width="10.140625" style="184" customWidth="1"/>
    <col min="15110" max="15110" width="8.28515625" style="184" customWidth="1"/>
    <col min="15111" max="15111" width="8.85546875" style="184" customWidth="1"/>
    <col min="15112" max="15112" width="10.140625" style="184" customWidth="1"/>
    <col min="15113" max="15113" width="11.7109375" style="184" customWidth="1"/>
    <col min="15114" max="15114" width="7.42578125" style="184" customWidth="1"/>
    <col min="15115" max="15115" width="10.85546875" style="184" customWidth="1"/>
    <col min="15116" max="15360" width="12.85546875" style="184"/>
    <col min="15361" max="15361" width="4.5703125" style="184" customWidth="1"/>
    <col min="15362" max="15362" width="45.5703125" style="184" customWidth="1"/>
    <col min="15363" max="15363" width="8.7109375" style="184" customWidth="1"/>
    <col min="15364" max="15364" width="10.85546875" style="184" customWidth="1"/>
    <col min="15365" max="15365" width="10.140625" style="184" customWidth="1"/>
    <col min="15366" max="15366" width="8.28515625" style="184" customWidth="1"/>
    <col min="15367" max="15367" width="8.85546875" style="184" customWidth="1"/>
    <col min="15368" max="15368" width="10.140625" style="184" customWidth="1"/>
    <col min="15369" max="15369" width="11.7109375" style="184" customWidth="1"/>
    <col min="15370" max="15370" width="7.42578125" style="184" customWidth="1"/>
    <col min="15371" max="15371" width="10.85546875" style="184" customWidth="1"/>
    <col min="15372" max="15616" width="12.85546875" style="184"/>
    <col min="15617" max="15617" width="4.5703125" style="184" customWidth="1"/>
    <col min="15618" max="15618" width="45.5703125" style="184" customWidth="1"/>
    <col min="15619" max="15619" width="8.7109375" style="184" customWidth="1"/>
    <col min="15620" max="15620" width="10.85546875" style="184" customWidth="1"/>
    <col min="15621" max="15621" width="10.140625" style="184" customWidth="1"/>
    <col min="15622" max="15622" width="8.28515625" style="184" customWidth="1"/>
    <col min="15623" max="15623" width="8.85546875" style="184" customWidth="1"/>
    <col min="15624" max="15624" width="10.140625" style="184" customWidth="1"/>
    <col min="15625" max="15625" width="11.7109375" style="184" customWidth="1"/>
    <col min="15626" max="15626" width="7.42578125" style="184" customWidth="1"/>
    <col min="15627" max="15627" width="10.85546875" style="184" customWidth="1"/>
    <col min="15628" max="15872" width="12.85546875" style="184"/>
    <col min="15873" max="15873" width="4.5703125" style="184" customWidth="1"/>
    <col min="15874" max="15874" width="45.5703125" style="184" customWidth="1"/>
    <col min="15875" max="15875" width="8.7109375" style="184" customWidth="1"/>
    <col min="15876" max="15876" width="10.85546875" style="184" customWidth="1"/>
    <col min="15877" max="15877" width="10.140625" style="184" customWidth="1"/>
    <col min="15878" max="15878" width="8.28515625" style="184" customWidth="1"/>
    <col min="15879" max="15879" width="8.85546875" style="184" customWidth="1"/>
    <col min="15880" max="15880" width="10.140625" style="184" customWidth="1"/>
    <col min="15881" max="15881" width="11.7109375" style="184" customWidth="1"/>
    <col min="15882" max="15882" width="7.42578125" style="184" customWidth="1"/>
    <col min="15883" max="15883" width="10.85546875" style="184" customWidth="1"/>
    <col min="15884" max="16128" width="12.85546875" style="184"/>
    <col min="16129" max="16129" width="4.5703125" style="184" customWidth="1"/>
    <col min="16130" max="16130" width="45.5703125" style="184" customWidth="1"/>
    <col min="16131" max="16131" width="8.7109375" style="184" customWidth="1"/>
    <col min="16132" max="16132" width="10.85546875" style="184" customWidth="1"/>
    <col min="16133" max="16133" width="10.140625" style="184" customWidth="1"/>
    <col min="16134" max="16134" width="8.28515625" style="184" customWidth="1"/>
    <col min="16135" max="16135" width="8.85546875" style="184" customWidth="1"/>
    <col min="16136" max="16136" width="10.140625" style="184" customWidth="1"/>
    <col min="16137" max="16137" width="11.7109375" style="184" customWidth="1"/>
    <col min="16138" max="16138" width="7.42578125" style="184" customWidth="1"/>
    <col min="16139" max="16139" width="10.85546875" style="184" customWidth="1"/>
    <col min="16140" max="16384" width="12.85546875" style="184"/>
  </cols>
  <sheetData>
    <row r="1" spans="1:14" ht="40.5" customHeight="1" x14ac:dyDescent="0.3">
      <c r="A1" s="426" t="s">
        <v>67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183"/>
      <c r="N1" s="183"/>
    </row>
    <row r="2" spans="1:14" s="186" customFormat="1" ht="15.75" x14ac:dyDescent="0.3">
      <c r="A2" s="427" t="s">
        <v>1</v>
      </c>
      <c r="B2" s="4"/>
      <c r="C2" s="430" t="s">
        <v>2</v>
      </c>
      <c r="D2" s="433" t="s">
        <v>3</v>
      </c>
      <c r="E2" s="434"/>
      <c r="F2" s="433" t="s">
        <v>4</v>
      </c>
      <c r="G2" s="434"/>
      <c r="H2" s="433" t="s">
        <v>5</v>
      </c>
      <c r="I2" s="434"/>
      <c r="J2" s="5" t="s">
        <v>6</v>
      </c>
      <c r="K2" s="5"/>
      <c r="L2" s="430" t="s">
        <v>7</v>
      </c>
      <c r="M2" s="185"/>
      <c r="N2" s="185"/>
    </row>
    <row r="3" spans="1:14" s="186" customFormat="1" ht="15.75" x14ac:dyDescent="0.3">
      <c r="A3" s="428"/>
      <c r="B3" s="8" t="s">
        <v>8</v>
      </c>
      <c r="C3" s="431"/>
      <c r="D3" s="435"/>
      <c r="E3" s="436"/>
      <c r="F3" s="435"/>
      <c r="G3" s="436"/>
      <c r="H3" s="435"/>
      <c r="I3" s="436"/>
      <c r="J3" s="9" t="s">
        <v>9</v>
      </c>
      <c r="K3" s="10"/>
      <c r="L3" s="431"/>
      <c r="M3" s="185"/>
      <c r="N3" s="185"/>
    </row>
    <row r="4" spans="1:14" s="186" customFormat="1" ht="18" x14ac:dyDescent="0.35">
      <c r="A4" s="428"/>
      <c r="B4" s="11" t="s">
        <v>10</v>
      </c>
      <c r="C4" s="431"/>
      <c r="D4" s="12" t="s">
        <v>11</v>
      </c>
      <c r="E4" s="13" t="s">
        <v>12</v>
      </c>
      <c r="F4" s="14" t="s">
        <v>13</v>
      </c>
      <c r="G4" s="13" t="s">
        <v>12</v>
      </c>
      <c r="H4" s="14" t="s">
        <v>13</v>
      </c>
      <c r="I4" s="13" t="s">
        <v>12</v>
      </c>
      <c r="J4" s="14" t="s">
        <v>13</v>
      </c>
      <c r="K4" s="13" t="s">
        <v>12</v>
      </c>
      <c r="L4" s="431"/>
      <c r="M4" s="185"/>
      <c r="N4" s="185"/>
    </row>
    <row r="5" spans="1:14" s="186" customFormat="1" ht="15.75" x14ac:dyDescent="0.3">
      <c r="A5" s="429"/>
      <c r="B5" s="15"/>
      <c r="C5" s="432"/>
      <c r="D5" s="16"/>
      <c r="E5" s="15"/>
      <c r="F5" s="16" t="s">
        <v>14</v>
      </c>
      <c r="G5" s="15"/>
      <c r="H5" s="16" t="s">
        <v>14</v>
      </c>
      <c r="I5" s="15"/>
      <c r="J5" s="16" t="s">
        <v>14</v>
      </c>
      <c r="K5" s="15"/>
      <c r="L5" s="432"/>
      <c r="M5" s="185"/>
      <c r="N5" s="185"/>
    </row>
    <row r="6" spans="1:14" s="186" customFormat="1" ht="15.75" x14ac:dyDescent="0.3">
      <c r="A6" s="187" t="s">
        <v>15</v>
      </c>
      <c r="B6" s="188" t="s">
        <v>16</v>
      </c>
      <c r="C6" s="187" t="s">
        <v>17</v>
      </c>
      <c r="D6" s="188" t="s">
        <v>18</v>
      </c>
      <c r="E6" s="189" t="s">
        <v>19</v>
      </c>
      <c r="F6" s="190" t="s">
        <v>20</v>
      </c>
      <c r="G6" s="187" t="s">
        <v>21</v>
      </c>
      <c r="H6" s="188" t="s">
        <v>22</v>
      </c>
      <c r="I6" s="190" t="s">
        <v>23</v>
      </c>
      <c r="J6" s="188" t="s">
        <v>24</v>
      </c>
      <c r="K6" s="187" t="s">
        <v>25</v>
      </c>
      <c r="L6" s="188" t="s">
        <v>26</v>
      </c>
      <c r="M6" s="185"/>
      <c r="N6" s="185"/>
    </row>
    <row r="7" spans="1:14" s="186" customFormat="1" ht="15.75" x14ac:dyDescent="0.3">
      <c r="A7" s="188"/>
      <c r="B7" s="188" t="s">
        <v>68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5"/>
      <c r="N7" s="185"/>
    </row>
    <row r="8" spans="1:14" s="199" customFormat="1" ht="47.25" x14ac:dyDescent="0.3">
      <c r="A8" s="191">
        <v>1</v>
      </c>
      <c r="B8" s="192" t="s">
        <v>69</v>
      </c>
      <c r="C8" s="193" t="s">
        <v>70</v>
      </c>
      <c r="D8" s="194"/>
      <c r="E8" s="195">
        <v>4</v>
      </c>
      <c r="F8" s="196"/>
      <c r="G8" s="197"/>
      <c r="H8" s="196"/>
      <c r="I8" s="197"/>
      <c r="J8" s="198"/>
      <c r="K8" s="193"/>
      <c r="L8" s="198"/>
    </row>
    <row r="9" spans="1:14" s="199" customFormat="1" ht="15.75" x14ac:dyDescent="0.3">
      <c r="A9" s="200"/>
      <c r="B9" s="200" t="s">
        <v>30</v>
      </c>
      <c r="C9" s="201" t="s">
        <v>31</v>
      </c>
      <c r="D9" s="202">
        <v>1</v>
      </c>
      <c r="E9" s="203">
        <f>D9*E8</f>
        <v>4</v>
      </c>
      <c r="F9" s="204"/>
      <c r="G9" s="205"/>
      <c r="H9" s="206"/>
      <c r="I9" s="207"/>
      <c r="J9" s="206"/>
      <c r="K9" s="207"/>
      <c r="L9" s="204"/>
    </row>
    <row r="10" spans="1:14" s="199" customFormat="1" ht="31.5" x14ac:dyDescent="0.3">
      <c r="A10" s="208"/>
      <c r="B10" s="209" t="s">
        <v>71</v>
      </c>
      <c r="C10" s="200" t="s">
        <v>39</v>
      </c>
      <c r="D10" s="210"/>
      <c r="E10" s="211">
        <v>0.16</v>
      </c>
      <c r="F10" s="207"/>
      <c r="G10" s="206"/>
      <c r="H10" s="210"/>
      <c r="I10" s="200"/>
      <c r="J10" s="207"/>
      <c r="K10" s="206"/>
      <c r="L10" s="212"/>
    </row>
    <row r="11" spans="1:14" s="199" customFormat="1" ht="31.5" x14ac:dyDescent="0.3">
      <c r="A11" s="208"/>
      <c r="B11" s="209" t="s">
        <v>72</v>
      </c>
      <c r="C11" s="200" t="s">
        <v>39</v>
      </c>
      <c r="D11" s="210"/>
      <c r="E11" s="211">
        <v>0.05</v>
      </c>
      <c r="F11" s="207"/>
      <c r="G11" s="206"/>
      <c r="H11" s="210"/>
      <c r="I11" s="211"/>
      <c r="J11" s="207"/>
      <c r="K11" s="206"/>
      <c r="L11" s="212"/>
    </row>
    <row r="12" spans="1:14" s="199" customFormat="1" ht="31.5" x14ac:dyDescent="0.3">
      <c r="A12" s="208"/>
      <c r="B12" s="209" t="s">
        <v>73</v>
      </c>
      <c r="C12" s="200" t="s">
        <v>39</v>
      </c>
      <c r="D12" s="210"/>
      <c r="E12" s="213">
        <v>0.03</v>
      </c>
      <c r="F12" s="207"/>
      <c r="G12" s="206"/>
      <c r="H12" s="210"/>
      <c r="I12" s="211"/>
      <c r="J12" s="207"/>
      <c r="K12" s="206"/>
      <c r="L12" s="212"/>
    </row>
    <row r="13" spans="1:14" s="199" customFormat="1" ht="31.5" x14ac:dyDescent="0.3">
      <c r="A13" s="208"/>
      <c r="B13" s="209" t="s">
        <v>74</v>
      </c>
      <c r="C13" s="200" t="s">
        <v>39</v>
      </c>
      <c r="D13" s="210"/>
      <c r="E13" s="213">
        <v>3.5000000000000003E-2</v>
      </c>
      <c r="F13" s="207"/>
      <c r="G13" s="206"/>
      <c r="H13" s="210"/>
      <c r="I13" s="211"/>
      <c r="J13" s="207"/>
      <c r="K13" s="206"/>
      <c r="L13" s="212"/>
    </row>
    <row r="14" spans="1:14" s="199" customFormat="1" ht="15.75" x14ac:dyDescent="0.3">
      <c r="A14" s="208"/>
      <c r="B14" s="209" t="s">
        <v>75</v>
      </c>
      <c r="C14" s="200" t="s">
        <v>39</v>
      </c>
      <c r="D14" s="210"/>
      <c r="E14" s="211">
        <f>SUM(E10:E13)</f>
        <v>0.27500000000000002</v>
      </c>
      <c r="F14" s="207"/>
      <c r="G14" s="206"/>
      <c r="H14" s="210"/>
      <c r="I14" s="211"/>
      <c r="J14" s="207"/>
      <c r="K14" s="206"/>
      <c r="L14" s="212"/>
    </row>
    <row r="15" spans="1:14" s="199" customFormat="1" ht="15.75" x14ac:dyDescent="0.3">
      <c r="A15" s="208"/>
      <c r="B15" s="209" t="s">
        <v>76</v>
      </c>
      <c r="C15" s="200" t="s">
        <v>60</v>
      </c>
      <c r="D15" s="210"/>
      <c r="E15" s="202">
        <v>3</v>
      </c>
      <c r="F15" s="207"/>
      <c r="G15" s="206"/>
      <c r="H15" s="210"/>
      <c r="I15" s="211"/>
      <c r="J15" s="207"/>
      <c r="K15" s="206"/>
      <c r="L15" s="212"/>
    </row>
    <row r="16" spans="1:14" s="199" customFormat="1" ht="15.75" x14ac:dyDescent="0.3">
      <c r="A16" s="208"/>
      <c r="B16" s="200" t="s">
        <v>77</v>
      </c>
      <c r="C16" s="200" t="s">
        <v>31</v>
      </c>
      <c r="D16" s="214">
        <v>2</v>
      </c>
      <c r="E16" s="202">
        <f>D16*E8</f>
        <v>8</v>
      </c>
      <c r="F16" s="207"/>
      <c r="G16" s="206"/>
      <c r="H16" s="207"/>
      <c r="I16" s="206"/>
      <c r="J16" s="207"/>
      <c r="K16" s="206"/>
      <c r="L16" s="215"/>
    </row>
    <row r="17" spans="1:13" s="199" customFormat="1" ht="15.75" x14ac:dyDescent="0.3">
      <c r="A17" s="208"/>
      <c r="B17" s="209" t="s">
        <v>78</v>
      </c>
      <c r="C17" s="200" t="s">
        <v>60</v>
      </c>
      <c r="D17" s="210"/>
      <c r="E17" s="213">
        <v>6</v>
      </c>
      <c r="F17" s="207"/>
      <c r="G17" s="206"/>
      <c r="H17" s="210"/>
      <c r="I17" s="211"/>
      <c r="J17" s="207"/>
      <c r="K17" s="206"/>
      <c r="L17" s="212"/>
    </row>
    <row r="18" spans="1:13" s="199" customFormat="1" ht="15.75" x14ac:dyDescent="0.3">
      <c r="A18" s="216"/>
      <c r="B18" s="217" t="s">
        <v>32</v>
      </c>
      <c r="C18" s="217" t="s">
        <v>31</v>
      </c>
      <c r="D18" s="218">
        <v>2</v>
      </c>
      <c r="E18" s="219">
        <f>D18*E8</f>
        <v>8</v>
      </c>
      <c r="F18" s="220"/>
      <c r="G18" s="217"/>
      <c r="H18" s="221"/>
      <c r="I18" s="222"/>
      <c r="J18" s="221"/>
      <c r="K18" s="222"/>
      <c r="L18" s="223"/>
    </row>
    <row r="19" spans="1:13" s="199" customFormat="1" ht="15.75" x14ac:dyDescent="0.3">
      <c r="A19" s="224"/>
      <c r="B19" s="400" t="s">
        <v>7</v>
      </c>
      <c r="C19" s="224"/>
      <c r="D19" s="224"/>
      <c r="E19" s="224"/>
      <c r="F19" s="224"/>
      <c r="G19" s="225"/>
      <c r="H19" s="225"/>
      <c r="I19" s="226"/>
      <c r="J19" s="225"/>
      <c r="K19" s="225"/>
      <c r="L19" s="226"/>
      <c r="M19" s="227"/>
    </row>
    <row r="20" spans="1:13" s="185" customFormat="1" ht="15.75" x14ac:dyDescent="0.3">
      <c r="A20" s="228"/>
      <c r="B20" s="401" t="s">
        <v>62</v>
      </c>
      <c r="C20" s="402"/>
      <c r="D20" s="228"/>
      <c r="E20" s="228"/>
      <c r="F20" s="228"/>
      <c r="G20" s="229"/>
      <c r="H20" s="229"/>
      <c r="I20" s="229"/>
      <c r="J20" s="229"/>
      <c r="K20" s="229"/>
      <c r="L20" s="229"/>
    </row>
    <row r="21" spans="1:13" s="185" customFormat="1" ht="15.75" x14ac:dyDescent="0.3">
      <c r="A21" s="228"/>
      <c r="B21" s="403" t="s">
        <v>7</v>
      </c>
      <c r="C21" s="404"/>
      <c r="D21" s="228"/>
      <c r="E21" s="228"/>
      <c r="F21" s="228"/>
      <c r="G21" s="230"/>
      <c r="H21" s="229"/>
      <c r="I21" s="229"/>
      <c r="J21" s="229"/>
      <c r="K21" s="229"/>
      <c r="L21" s="229"/>
    </row>
    <row r="22" spans="1:13" s="185" customFormat="1" ht="15.75" x14ac:dyDescent="0.3">
      <c r="A22" s="228"/>
      <c r="B22" s="403" t="s">
        <v>63</v>
      </c>
      <c r="C22" s="405"/>
      <c r="D22" s="231"/>
      <c r="E22" s="231"/>
      <c r="F22" s="229"/>
      <c r="G22" s="230"/>
      <c r="H22" s="229"/>
      <c r="I22" s="229"/>
      <c r="J22" s="229"/>
      <c r="K22" s="229"/>
      <c r="L22" s="229"/>
    </row>
    <row r="23" spans="1:13" s="185" customFormat="1" ht="15.75" x14ac:dyDescent="0.3">
      <c r="A23" s="228"/>
      <c r="B23" s="403" t="s">
        <v>7</v>
      </c>
      <c r="C23" s="404"/>
      <c r="D23" s="228"/>
      <c r="E23" s="228"/>
      <c r="F23" s="228"/>
      <c r="G23" s="230"/>
      <c r="H23" s="229"/>
      <c r="I23" s="229"/>
      <c r="J23" s="229"/>
      <c r="K23" s="229"/>
      <c r="L23" s="229"/>
    </row>
    <row r="24" spans="1:13" s="185" customFormat="1" ht="15.75" x14ac:dyDescent="0.3">
      <c r="A24" s="228"/>
      <c r="B24" s="403" t="s">
        <v>64</v>
      </c>
      <c r="C24" s="405"/>
      <c r="D24" s="231"/>
      <c r="E24" s="231"/>
      <c r="F24" s="229"/>
      <c r="G24" s="230"/>
      <c r="H24" s="229"/>
      <c r="I24" s="229"/>
      <c r="J24" s="229"/>
      <c r="K24" s="229"/>
      <c r="L24" s="229"/>
    </row>
    <row r="25" spans="1:13" s="185" customFormat="1" ht="15.75" x14ac:dyDescent="0.3">
      <c r="A25" s="228"/>
      <c r="B25" s="403" t="s">
        <v>7</v>
      </c>
      <c r="C25" s="404"/>
      <c r="D25" s="228"/>
      <c r="E25" s="228"/>
      <c r="F25" s="228"/>
      <c r="G25" s="230"/>
      <c r="H25" s="229"/>
      <c r="I25" s="229"/>
      <c r="J25" s="229"/>
      <c r="K25" s="229"/>
      <c r="L25" s="229"/>
      <c r="M25" s="232"/>
    </row>
    <row r="26" spans="1:13" s="185" customFormat="1" ht="15.75" x14ac:dyDescent="0.3">
      <c r="A26" s="233"/>
      <c r="B26" s="406" t="s">
        <v>65</v>
      </c>
      <c r="C26" s="407">
        <v>0.03</v>
      </c>
      <c r="D26" s="234"/>
      <c r="E26" s="234"/>
      <c r="F26" s="235"/>
      <c r="G26" s="236"/>
      <c r="H26" s="236"/>
      <c r="I26" s="236"/>
      <c r="J26" s="236"/>
      <c r="K26" s="236"/>
      <c r="L26" s="237"/>
    </row>
    <row r="27" spans="1:13" s="183" customFormat="1" x14ac:dyDescent="0.3">
      <c r="A27" s="233"/>
      <c r="B27" s="406" t="s">
        <v>7</v>
      </c>
      <c r="C27" s="408"/>
      <c r="D27" s="234"/>
      <c r="E27" s="234"/>
      <c r="F27" s="235"/>
      <c r="G27" s="238"/>
      <c r="H27" s="235"/>
      <c r="I27" s="233"/>
      <c r="J27" s="235"/>
      <c r="K27" s="233"/>
      <c r="L27" s="235"/>
    </row>
    <row r="28" spans="1:13" s="183" customFormat="1" x14ac:dyDescent="0.3">
      <c r="A28" s="233"/>
      <c r="B28" s="406" t="s">
        <v>142</v>
      </c>
      <c r="C28" s="407">
        <v>0.18</v>
      </c>
      <c r="D28" s="235"/>
      <c r="E28" s="234"/>
      <c r="F28" s="235"/>
      <c r="G28" s="238"/>
      <c r="H28" s="239"/>
      <c r="I28" s="233"/>
      <c r="J28" s="236"/>
      <c r="K28" s="236"/>
      <c r="L28" s="235"/>
    </row>
    <row r="29" spans="1:13" s="183" customFormat="1" x14ac:dyDescent="0.3">
      <c r="A29" s="233"/>
      <c r="B29" s="406" t="s">
        <v>12</v>
      </c>
      <c r="C29" s="408"/>
      <c r="D29" s="234"/>
      <c r="E29" s="234"/>
      <c r="F29" s="235"/>
      <c r="G29" s="240"/>
      <c r="H29" s="239"/>
      <c r="I29" s="233"/>
      <c r="J29" s="236"/>
      <c r="K29" s="236"/>
      <c r="L29" s="235"/>
    </row>
    <row r="30" spans="1:13" s="183" customFormat="1" x14ac:dyDescent="0.3">
      <c r="A30" s="185"/>
      <c r="B30" s="185"/>
      <c r="C30" s="185"/>
      <c r="D30" s="241"/>
      <c r="E30" s="241"/>
      <c r="F30" s="232"/>
      <c r="G30" s="242"/>
      <c r="H30" s="243"/>
      <c r="I30" s="185"/>
      <c r="J30" s="244"/>
      <c r="K30" s="244"/>
      <c r="L30" s="232"/>
    </row>
    <row r="31" spans="1:13" s="185" customFormat="1" ht="15.75" x14ac:dyDescent="0.3">
      <c r="D31" s="241"/>
      <c r="E31" s="241"/>
      <c r="F31" s="232"/>
      <c r="G31" s="244"/>
      <c r="H31" s="244"/>
      <c r="I31" s="244"/>
      <c r="J31" s="244"/>
      <c r="K31" s="244"/>
      <c r="L31" s="244"/>
    </row>
    <row r="32" spans="1:13" s="183" customFormat="1" x14ac:dyDescent="0.3">
      <c r="A32" s="185"/>
      <c r="B32" s="245"/>
      <c r="C32" s="185"/>
      <c r="D32" s="185"/>
      <c r="E32" s="185"/>
      <c r="F32" s="232"/>
      <c r="G32" s="185"/>
      <c r="H32" s="244"/>
      <c r="I32" s="244"/>
      <c r="J32" s="244"/>
      <c r="K32" s="244"/>
      <c r="L32" s="244"/>
    </row>
    <row r="33" spans="1:12" s="183" customFormat="1" x14ac:dyDescent="0.3">
      <c r="A33" s="185"/>
      <c r="B33" s="185"/>
      <c r="C33" s="185"/>
      <c r="D33" s="241"/>
      <c r="E33" s="241"/>
      <c r="F33" s="232"/>
      <c r="G33" s="185"/>
      <c r="H33" s="244"/>
      <c r="I33" s="244"/>
      <c r="J33" s="244"/>
      <c r="K33" s="244"/>
      <c r="L33" s="242"/>
    </row>
    <row r="34" spans="1:12" s="183" customFormat="1" x14ac:dyDescent="0.3">
      <c r="A34" s="185"/>
      <c r="B34" s="185"/>
      <c r="C34" s="185"/>
      <c r="D34" s="246"/>
      <c r="E34" s="241"/>
      <c r="F34" s="232"/>
      <c r="G34" s="242"/>
      <c r="H34" s="232"/>
      <c r="I34" s="185"/>
      <c r="J34" s="232"/>
      <c r="K34" s="185"/>
      <c r="L34" s="232"/>
    </row>
    <row r="35" spans="1:12" s="183" customFormat="1" x14ac:dyDescent="0.3">
      <c r="A35" s="185"/>
      <c r="B35" s="185"/>
      <c r="C35" s="185"/>
      <c r="D35" s="232"/>
      <c r="E35" s="241"/>
      <c r="F35" s="232"/>
      <c r="G35" s="242"/>
      <c r="H35" s="243"/>
      <c r="I35" s="185"/>
      <c r="J35" s="244"/>
      <c r="K35" s="244"/>
      <c r="L35" s="242"/>
    </row>
    <row r="36" spans="1:12" s="247" customFormat="1" ht="15.75" x14ac:dyDescent="0.3"/>
    <row r="37" spans="1:12" s="247" customFormat="1" ht="15.75" x14ac:dyDescent="0.3"/>
    <row r="38" spans="1:12" s="247" customFormat="1" ht="15.75" x14ac:dyDescent="0.3"/>
    <row r="39" spans="1:12" s="247" customFormat="1" ht="15.75" x14ac:dyDescent="0.3"/>
    <row r="40" spans="1:12" s="247" customFormat="1" ht="15.75" x14ac:dyDescent="0.3"/>
    <row r="41" spans="1:12" s="247" customFormat="1" ht="15.75" x14ac:dyDescent="0.3"/>
    <row r="42" spans="1:12" s="247" customFormat="1" ht="15.75" x14ac:dyDescent="0.3"/>
    <row r="43" spans="1:12" s="247" customFormat="1" ht="15.75" x14ac:dyDescent="0.3"/>
    <row r="44" spans="1:12" s="247" customFormat="1" ht="15.75" x14ac:dyDescent="0.3"/>
    <row r="45" spans="1:12" s="247" customFormat="1" ht="15.75" x14ac:dyDescent="0.3"/>
    <row r="46" spans="1:12" s="247" customFormat="1" ht="15.75" x14ac:dyDescent="0.3"/>
    <row r="47" spans="1:12" s="185" customFormat="1" ht="15.75" x14ac:dyDescent="0.3">
      <c r="D47" s="241"/>
      <c r="E47" s="241"/>
      <c r="F47" s="232"/>
      <c r="H47" s="244"/>
      <c r="I47" s="244"/>
      <c r="J47" s="244"/>
      <c r="K47" s="244"/>
      <c r="L47" s="242"/>
    </row>
    <row r="48" spans="1:12" s="185" customFormat="1" ht="15.75" x14ac:dyDescent="0.3">
      <c r="D48" s="246"/>
      <c r="E48" s="241"/>
      <c r="F48" s="232"/>
      <c r="G48" s="242"/>
      <c r="H48" s="232"/>
      <c r="J48" s="232"/>
      <c r="L48" s="232"/>
    </row>
    <row r="49" spans="1:12" s="185" customFormat="1" ht="15.75" x14ac:dyDescent="0.3">
      <c r="D49" s="232"/>
      <c r="E49" s="241"/>
      <c r="F49" s="232"/>
      <c r="G49" s="242"/>
      <c r="H49" s="232"/>
      <c r="J49" s="244"/>
      <c r="K49" s="244"/>
      <c r="L49" s="242"/>
    </row>
    <row r="50" spans="1:12" s="185" customFormat="1" ht="15.75" x14ac:dyDescent="0.3">
      <c r="D50" s="246"/>
      <c r="E50" s="241"/>
      <c r="F50" s="232"/>
      <c r="G50" s="242"/>
      <c r="H50" s="232"/>
      <c r="J50" s="244"/>
      <c r="K50" s="244"/>
      <c r="L50" s="242"/>
    </row>
    <row r="51" spans="1:12" s="185" customFormat="1" ht="15.75" x14ac:dyDescent="0.3">
      <c r="D51" s="241"/>
      <c r="E51" s="241"/>
      <c r="F51" s="232"/>
      <c r="G51" s="244"/>
      <c r="H51" s="244"/>
      <c r="I51" s="244"/>
      <c r="J51" s="244"/>
      <c r="K51" s="244"/>
      <c r="L51" s="244"/>
    </row>
    <row r="52" spans="1:12" s="185" customFormat="1" ht="15.75" x14ac:dyDescent="0.3">
      <c r="D52" s="241"/>
      <c r="E52" s="241"/>
      <c r="F52" s="232"/>
      <c r="H52" s="244"/>
      <c r="I52" s="244"/>
      <c r="J52" s="244"/>
      <c r="K52" s="244"/>
      <c r="L52" s="244"/>
    </row>
    <row r="53" spans="1:12" s="185" customFormat="1" ht="15.75" x14ac:dyDescent="0.3">
      <c r="D53" s="241"/>
      <c r="E53" s="241"/>
      <c r="F53" s="232"/>
      <c r="H53" s="244"/>
      <c r="I53" s="244"/>
      <c r="J53" s="244"/>
      <c r="K53" s="244"/>
      <c r="L53" s="242"/>
    </row>
    <row r="54" spans="1:12" s="185" customFormat="1" ht="15.75" x14ac:dyDescent="0.3">
      <c r="D54" s="241"/>
      <c r="E54" s="241"/>
      <c r="F54" s="232"/>
      <c r="G54" s="242"/>
      <c r="H54" s="232"/>
      <c r="J54" s="244"/>
      <c r="K54" s="244"/>
      <c r="L54" s="242"/>
    </row>
    <row r="55" spans="1:12" s="185" customFormat="1" ht="15.75" x14ac:dyDescent="0.3">
      <c r="D55" s="241"/>
      <c r="E55" s="241"/>
      <c r="F55" s="232"/>
      <c r="G55" s="242"/>
      <c r="H55" s="232"/>
      <c r="J55" s="244"/>
      <c r="K55" s="244"/>
      <c r="L55" s="242"/>
    </row>
    <row r="56" spans="1:12" s="185" customFormat="1" ht="15.75" x14ac:dyDescent="0.3">
      <c r="D56" s="241"/>
      <c r="E56" s="241"/>
      <c r="F56" s="232"/>
      <c r="G56" s="242"/>
      <c r="H56" s="232"/>
      <c r="J56" s="244"/>
      <c r="K56" s="244"/>
      <c r="L56" s="242"/>
    </row>
    <row r="57" spans="1:12" s="185" customFormat="1" ht="15.75" x14ac:dyDescent="0.3">
      <c r="D57" s="241"/>
      <c r="E57" s="241"/>
      <c r="F57" s="232"/>
      <c r="G57" s="244"/>
      <c r="H57" s="244"/>
      <c r="I57" s="244"/>
      <c r="J57" s="244"/>
      <c r="K57" s="244"/>
      <c r="L57" s="244"/>
    </row>
    <row r="58" spans="1:12" s="185" customFormat="1" ht="15.75" x14ac:dyDescent="0.3">
      <c r="D58" s="241"/>
      <c r="E58" s="241"/>
      <c r="F58" s="232"/>
      <c r="G58" s="244"/>
      <c r="H58" s="244"/>
      <c r="I58" s="244"/>
      <c r="J58" s="244"/>
      <c r="K58" s="244"/>
      <c r="L58" s="244"/>
    </row>
    <row r="59" spans="1:12" s="185" customFormat="1" ht="15.75" x14ac:dyDescent="0.3">
      <c r="B59" s="245"/>
      <c r="D59" s="241"/>
      <c r="E59" s="241"/>
      <c r="F59" s="242"/>
      <c r="H59" s="244"/>
      <c r="J59" s="244"/>
      <c r="L59" s="242"/>
    </row>
    <row r="60" spans="1:12" s="185" customFormat="1" ht="15.75" x14ac:dyDescent="0.3">
      <c r="D60" s="241"/>
      <c r="E60" s="241"/>
      <c r="F60" s="232"/>
      <c r="G60" s="244"/>
      <c r="H60" s="244"/>
      <c r="I60" s="244"/>
      <c r="J60" s="244"/>
      <c r="K60" s="244"/>
      <c r="L60" s="244"/>
    </row>
    <row r="61" spans="1:12" s="185" customFormat="1" ht="15.75" x14ac:dyDescent="0.3">
      <c r="D61" s="241"/>
      <c r="E61" s="241"/>
      <c r="F61" s="232"/>
      <c r="G61" s="248"/>
      <c r="H61" s="244"/>
      <c r="I61" s="248"/>
      <c r="J61" s="244"/>
      <c r="K61" s="248"/>
      <c r="L61" s="248"/>
    </row>
    <row r="62" spans="1:12" s="185" customFormat="1" ht="15.75" x14ac:dyDescent="0.3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</row>
    <row r="63" spans="1:12" s="185" customFormat="1" ht="15.75" x14ac:dyDescent="0.3"/>
    <row r="64" spans="1:12" s="185" customFormat="1" ht="15.75" x14ac:dyDescent="0.3"/>
    <row r="65" s="185" customFormat="1" ht="15.75" x14ac:dyDescent="0.3"/>
    <row r="66" s="185" customFormat="1" ht="15.75" x14ac:dyDescent="0.3"/>
    <row r="67" s="185" customFormat="1" ht="15.75" x14ac:dyDescent="0.3"/>
    <row r="68" s="185" customFormat="1" ht="15.75" x14ac:dyDescent="0.3"/>
    <row r="69" s="185" customFormat="1" ht="15.75" x14ac:dyDescent="0.3"/>
    <row r="70" s="185" customFormat="1" ht="15.75" x14ac:dyDescent="0.3"/>
    <row r="71" s="185" customFormat="1" ht="15.75" x14ac:dyDescent="0.3"/>
    <row r="72" s="185" customFormat="1" ht="15.75" x14ac:dyDescent="0.3"/>
    <row r="73" s="185" customFormat="1" ht="15.75" x14ac:dyDescent="0.3"/>
    <row r="74" s="185" customFormat="1" ht="15.75" x14ac:dyDescent="0.3"/>
    <row r="75" s="185" customFormat="1" ht="15.75" x14ac:dyDescent="0.3"/>
    <row r="76" s="185" customFormat="1" ht="15.75" x14ac:dyDescent="0.3"/>
    <row r="77" s="185" customFormat="1" ht="15.75" x14ac:dyDescent="0.3"/>
    <row r="78" s="185" customFormat="1" ht="15.75" x14ac:dyDescent="0.3"/>
    <row r="79" s="185" customFormat="1" ht="15.75" x14ac:dyDescent="0.3"/>
    <row r="80" s="185" customFormat="1" ht="15.75" x14ac:dyDescent="0.3"/>
    <row r="81" s="185" customFormat="1" ht="15.75" x14ac:dyDescent="0.3"/>
    <row r="82" s="185" customFormat="1" ht="15.75" x14ac:dyDescent="0.3"/>
    <row r="83" s="185" customFormat="1" ht="15.75" x14ac:dyDescent="0.3"/>
    <row r="84" s="185" customFormat="1" ht="15.75" x14ac:dyDescent="0.3"/>
    <row r="85" s="185" customFormat="1" ht="15.75" x14ac:dyDescent="0.3"/>
    <row r="86" s="185" customFormat="1" ht="15.75" x14ac:dyDescent="0.3"/>
    <row r="87" s="185" customFormat="1" ht="15.75" x14ac:dyDescent="0.3"/>
    <row r="88" s="185" customFormat="1" ht="15.75" x14ac:dyDescent="0.3"/>
    <row r="89" s="185" customFormat="1" ht="15.75" x14ac:dyDescent="0.3"/>
    <row r="90" s="185" customFormat="1" ht="15.75" x14ac:dyDescent="0.3"/>
    <row r="91" s="185" customFormat="1" ht="15.75" x14ac:dyDescent="0.3"/>
    <row r="92" s="185" customFormat="1" ht="15.75" x14ac:dyDescent="0.3"/>
    <row r="93" s="185" customFormat="1" ht="15.75" x14ac:dyDescent="0.3"/>
    <row r="94" s="185" customFormat="1" ht="15.75" x14ac:dyDescent="0.3"/>
    <row r="95" s="185" customFormat="1" ht="15.75" x14ac:dyDescent="0.3"/>
    <row r="96" s="185" customFormat="1" ht="15.75" x14ac:dyDescent="0.3"/>
    <row r="97" s="185" customFormat="1" ht="15.75" x14ac:dyDescent="0.3"/>
    <row r="98" s="185" customFormat="1" ht="15.75" x14ac:dyDescent="0.3"/>
    <row r="99" s="185" customFormat="1" ht="15.75" x14ac:dyDescent="0.3"/>
    <row r="100" s="185" customFormat="1" ht="15.75" x14ac:dyDescent="0.3"/>
    <row r="101" s="185" customFormat="1" ht="15.75" x14ac:dyDescent="0.3"/>
    <row r="102" s="185" customFormat="1" ht="15.75" x14ac:dyDescent="0.3"/>
    <row r="103" s="185" customFormat="1" ht="15.75" x14ac:dyDescent="0.3"/>
    <row r="104" s="185" customFormat="1" ht="15.75" x14ac:dyDescent="0.3"/>
    <row r="105" s="185" customFormat="1" ht="15.75" x14ac:dyDescent="0.3"/>
    <row r="106" s="185" customFormat="1" ht="15.75" x14ac:dyDescent="0.3"/>
    <row r="107" s="185" customFormat="1" ht="15.75" x14ac:dyDescent="0.3"/>
    <row r="108" s="185" customFormat="1" ht="15.75" x14ac:dyDescent="0.3"/>
    <row r="109" s="185" customFormat="1" ht="15.75" x14ac:dyDescent="0.3"/>
    <row r="110" s="185" customFormat="1" ht="15.75" x14ac:dyDescent="0.3"/>
    <row r="111" s="185" customFormat="1" ht="15.75" x14ac:dyDescent="0.3"/>
    <row r="112" s="185" customFormat="1" ht="15.75" x14ac:dyDescent="0.3"/>
    <row r="113" s="185" customFormat="1" ht="15.75" x14ac:dyDescent="0.3"/>
    <row r="114" s="185" customFormat="1" ht="15.75" x14ac:dyDescent="0.3"/>
    <row r="115" s="185" customFormat="1" ht="15.75" x14ac:dyDescent="0.3"/>
    <row r="116" s="185" customFormat="1" ht="15.75" x14ac:dyDescent="0.3"/>
    <row r="117" s="185" customFormat="1" ht="15.75" x14ac:dyDescent="0.3"/>
    <row r="118" s="185" customFormat="1" ht="15.75" x14ac:dyDescent="0.3"/>
    <row r="119" s="185" customFormat="1" ht="15.75" x14ac:dyDescent="0.3"/>
    <row r="120" s="185" customFormat="1" ht="15.75" x14ac:dyDescent="0.3"/>
    <row r="121" s="185" customFormat="1" ht="15.75" x14ac:dyDescent="0.3"/>
    <row r="122" s="185" customFormat="1" ht="15.75" x14ac:dyDescent="0.3"/>
    <row r="123" s="185" customFormat="1" ht="15.75" x14ac:dyDescent="0.3"/>
    <row r="124" s="185" customFormat="1" ht="15.75" x14ac:dyDescent="0.3"/>
    <row r="125" s="185" customFormat="1" ht="15.75" x14ac:dyDescent="0.3"/>
    <row r="126" s="185" customFormat="1" ht="15.75" x14ac:dyDescent="0.3"/>
    <row r="127" s="185" customFormat="1" ht="15.75" x14ac:dyDescent="0.3"/>
    <row r="128" s="185" customFormat="1" ht="15.75" x14ac:dyDescent="0.3"/>
    <row r="129" s="185" customFormat="1" ht="15.75" x14ac:dyDescent="0.3"/>
    <row r="130" s="185" customFormat="1" ht="15.75" x14ac:dyDescent="0.3"/>
    <row r="131" s="185" customFormat="1" ht="15.75" x14ac:dyDescent="0.3"/>
    <row r="132" s="185" customFormat="1" ht="15.75" x14ac:dyDescent="0.3"/>
    <row r="133" s="185" customFormat="1" ht="15.75" x14ac:dyDescent="0.3"/>
    <row r="134" s="185" customFormat="1" ht="15.75" x14ac:dyDescent="0.3"/>
    <row r="135" s="185" customFormat="1" ht="15.75" x14ac:dyDescent="0.3"/>
    <row r="136" s="185" customFormat="1" ht="15.75" x14ac:dyDescent="0.3"/>
    <row r="137" s="186" customFormat="1" ht="15.75" x14ac:dyDescent="0.3"/>
    <row r="138" s="186" customFormat="1" ht="15.75" x14ac:dyDescent="0.3"/>
    <row r="139" s="186" customFormat="1" ht="15.75" x14ac:dyDescent="0.3"/>
    <row r="140" s="186" customFormat="1" ht="15.75" x14ac:dyDescent="0.3"/>
    <row r="141" s="186" customFormat="1" ht="15.75" x14ac:dyDescent="0.3"/>
    <row r="142" s="186" customFormat="1" ht="15.75" x14ac:dyDescent="0.3"/>
    <row r="143" s="186" customFormat="1" ht="15.75" x14ac:dyDescent="0.3"/>
    <row r="144" s="186" customFormat="1" ht="15.75" x14ac:dyDescent="0.3"/>
    <row r="145" s="186" customFormat="1" ht="15.75" x14ac:dyDescent="0.3"/>
    <row r="146" s="186" customFormat="1" ht="15.75" x14ac:dyDescent="0.3"/>
    <row r="147" s="186" customFormat="1" ht="15.75" x14ac:dyDescent="0.3"/>
    <row r="148" s="186" customFormat="1" ht="15.75" x14ac:dyDescent="0.3"/>
    <row r="149" s="186" customFormat="1" ht="15.75" x14ac:dyDescent="0.3"/>
    <row r="150" s="186" customFormat="1" ht="15.75" x14ac:dyDescent="0.3"/>
    <row r="151" s="186" customFormat="1" ht="15.75" x14ac:dyDescent="0.3"/>
    <row r="152" s="186" customFormat="1" ht="15.75" x14ac:dyDescent="0.3"/>
    <row r="153" s="186" customFormat="1" ht="15.75" x14ac:dyDescent="0.3"/>
    <row r="154" s="186" customFormat="1" ht="15.75" x14ac:dyDescent="0.3"/>
    <row r="155" s="186" customFormat="1" ht="15.75" x14ac:dyDescent="0.3"/>
  </sheetData>
  <mergeCells count="7">
    <mergeCell ref="A1:L1"/>
    <mergeCell ref="A2:A5"/>
    <mergeCell ref="C2:C5"/>
    <mergeCell ref="D2:E3"/>
    <mergeCell ref="F2:G3"/>
    <mergeCell ref="H2:I3"/>
    <mergeCell ref="L2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0"/>
  <sheetViews>
    <sheetView tabSelected="1" view="pageBreakPreview" zoomScaleSheetLayoutView="100" workbookViewId="0">
      <selection sqref="A1:L1"/>
    </sheetView>
  </sheetViews>
  <sheetFormatPr defaultRowHeight="15" x14ac:dyDescent="0.2"/>
  <cols>
    <col min="1" max="1" width="5" style="2" customWidth="1"/>
    <col min="2" max="2" width="35.7109375" style="1" customWidth="1"/>
    <col min="3" max="6" width="9.140625" style="1"/>
    <col min="7" max="7" width="11.7109375" style="1" customWidth="1"/>
    <col min="8" max="11" width="9.140625" style="1"/>
    <col min="12" max="12" width="11" style="1" customWidth="1"/>
    <col min="13" max="13" width="9.140625" style="1"/>
    <col min="14" max="256" width="9.140625" style="2"/>
    <col min="257" max="257" width="5" style="2" customWidth="1"/>
    <col min="258" max="258" width="35.7109375" style="2" customWidth="1"/>
    <col min="259" max="512" width="9.140625" style="2"/>
    <col min="513" max="513" width="5" style="2" customWidth="1"/>
    <col min="514" max="514" width="35.7109375" style="2" customWidth="1"/>
    <col min="515" max="768" width="9.140625" style="2"/>
    <col min="769" max="769" width="5" style="2" customWidth="1"/>
    <col min="770" max="770" width="35.7109375" style="2" customWidth="1"/>
    <col min="771" max="1024" width="9.140625" style="2"/>
    <col min="1025" max="1025" width="5" style="2" customWidth="1"/>
    <col min="1026" max="1026" width="35.7109375" style="2" customWidth="1"/>
    <col min="1027" max="1280" width="9.140625" style="2"/>
    <col min="1281" max="1281" width="5" style="2" customWidth="1"/>
    <col min="1282" max="1282" width="35.7109375" style="2" customWidth="1"/>
    <col min="1283" max="1536" width="9.140625" style="2"/>
    <col min="1537" max="1537" width="5" style="2" customWidth="1"/>
    <col min="1538" max="1538" width="35.7109375" style="2" customWidth="1"/>
    <col min="1539" max="1792" width="9.140625" style="2"/>
    <col min="1793" max="1793" width="5" style="2" customWidth="1"/>
    <col min="1794" max="1794" width="35.7109375" style="2" customWidth="1"/>
    <col min="1795" max="2048" width="9.140625" style="2"/>
    <col min="2049" max="2049" width="5" style="2" customWidth="1"/>
    <col min="2050" max="2050" width="35.7109375" style="2" customWidth="1"/>
    <col min="2051" max="2304" width="9.140625" style="2"/>
    <col min="2305" max="2305" width="5" style="2" customWidth="1"/>
    <col min="2306" max="2306" width="35.7109375" style="2" customWidth="1"/>
    <col min="2307" max="2560" width="9.140625" style="2"/>
    <col min="2561" max="2561" width="5" style="2" customWidth="1"/>
    <col min="2562" max="2562" width="35.7109375" style="2" customWidth="1"/>
    <col min="2563" max="2816" width="9.140625" style="2"/>
    <col min="2817" max="2817" width="5" style="2" customWidth="1"/>
    <col min="2818" max="2818" width="35.7109375" style="2" customWidth="1"/>
    <col min="2819" max="3072" width="9.140625" style="2"/>
    <col min="3073" max="3073" width="5" style="2" customWidth="1"/>
    <col min="3074" max="3074" width="35.7109375" style="2" customWidth="1"/>
    <col min="3075" max="3328" width="9.140625" style="2"/>
    <col min="3329" max="3329" width="5" style="2" customWidth="1"/>
    <col min="3330" max="3330" width="35.7109375" style="2" customWidth="1"/>
    <col min="3331" max="3584" width="9.140625" style="2"/>
    <col min="3585" max="3585" width="5" style="2" customWidth="1"/>
    <col min="3586" max="3586" width="35.7109375" style="2" customWidth="1"/>
    <col min="3587" max="3840" width="9.140625" style="2"/>
    <col min="3841" max="3841" width="5" style="2" customWidth="1"/>
    <col min="3842" max="3842" width="35.7109375" style="2" customWidth="1"/>
    <col min="3843" max="4096" width="9.140625" style="2"/>
    <col min="4097" max="4097" width="5" style="2" customWidth="1"/>
    <col min="4098" max="4098" width="35.7109375" style="2" customWidth="1"/>
    <col min="4099" max="4352" width="9.140625" style="2"/>
    <col min="4353" max="4353" width="5" style="2" customWidth="1"/>
    <col min="4354" max="4354" width="35.7109375" style="2" customWidth="1"/>
    <col min="4355" max="4608" width="9.140625" style="2"/>
    <col min="4609" max="4609" width="5" style="2" customWidth="1"/>
    <col min="4610" max="4610" width="35.7109375" style="2" customWidth="1"/>
    <col min="4611" max="4864" width="9.140625" style="2"/>
    <col min="4865" max="4865" width="5" style="2" customWidth="1"/>
    <col min="4866" max="4866" width="35.7109375" style="2" customWidth="1"/>
    <col min="4867" max="5120" width="9.140625" style="2"/>
    <col min="5121" max="5121" width="5" style="2" customWidth="1"/>
    <col min="5122" max="5122" width="35.7109375" style="2" customWidth="1"/>
    <col min="5123" max="5376" width="9.140625" style="2"/>
    <col min="5377" max="5377" width="5" style="2" customWidth="1"/>
    <col min="5378" max="5378" width="35.7109375" style="2" customWidth="1"/>
    <col min="5379" max="5632" width="9.140625" style="2"/>
    <col min="5633" max="5633" width="5" style="2" customWidth="1"/>
    <col min="5634" max="5634" width="35.7109375" style="2" customWidth="1"/>
    <col min="5635" max="5888" width="9.140625" style="2"/>
    <col min="5889" max="5889" width="5" style="2" customWidth="1"/>
    <col min="5890" max="5890" width="35.7109375" style="2" customWidth="1"/>
    <col min="5891" max="6144" width="9.140625" style="2"/>
    <col min="6145" max="6145" width="5" style="2" customWidth="1"/>
    <col min="6146" max="6146" width="35.7109375" style="2" customWidth="1"/>
    <col min="6147" max="6400" width="9.140625" style="2"/>
    <col min="6401" max="6401" width="5" style="2" customWidth="1"/>
    <col min="6402" max="6402" width="35.7109375" style="2" customWidth="1"/>
    <col min="6403" max="6656" width="9.140625" style="2"/>
    <col min="6657" max="6657" width="5" style="2" customWidth="1"/>
    <col min="6658" max="6658" width="35.7109375" style="2" customWidth="1"/>
    <col min="6659" max="6912" width="9.140625" style="2"/>
    <col min="6913" max="6913" width="5" style="2" customWidth="1"/>
    <col min="6914" max="6914" width="35.7109375" style="2" customWidth="1"/>
    <col min="6915" max="7168" width="9.140625" style="2"/>
    <col min="7169" max="7169" width="5" style="2" customWidth="1"/>
    <col min="7170" max="7170" width="35.7109375" style="2" customWidth="1"/>
    <col min="7171" max="7424" width="9.140625" style="2"/>
    <col min="7425" max="7425" width="5" style="2" customWidth="1"/>
    <col min="7426" max="7426" width="35.7109375" style="2" customWidth="1"/>
    <col min="7427" max="7680" width="9.140625" style="2"/>
    <col min="7681" max="7681" width="5" style="2" customWidth="1"/>
    <col min="7682" max="7682" width="35.7109375" style="2" customWidth="1"/>
    <col min="7683" max="7936" width="9.140625" style="2"/>
    <col min="7937" max="7937" width="5" style="2" customWidth="1"/>
    <col min="7938" max="7938" width="35.7109375" style="2" customWidth="1"/>
    <col min="7939" max="8192" width="9.140625" style="2"/>
    <col min="8193" max="8193" width="5" style="2" customWidth="1"/>
    <col min="8194" max="8194" width="35.7109375" style="2" customWidth="1"/>
    <col min="8195" max="8448" width="9.140625" style="2"/>
    <col min="8449" max="8449" width="5" style="2" customWidth="1"/>
    <col min="8450" max="8450" width="35.7109375" style="2" customWidth="1"/>
    <col min="8451" max="8704" width="9.140625" style="2"/>
    <col min="8705" max="8705" width="5" style="2" customWidth="1"/>
    <col min="8706" max="8706" width="35.7109375" style="2" customWidth="1"/>
    <col min="8707" max="8960" width="9.140625" style="2"/>
    <col min="8961" max="8961" width="5" style="2" customWidth="1"/>
    <col min="8962" max="8962" width="35.7109375" style="2" customWidth="1"/>
    <col min="8963" max="9216" width="9.140625" style="2"/>
    <col min="9217" max="9217" width="5" style="2" customWidth="1"/>
    <col min="9218" max="9218" width="35.7109375" style="2" customWidth="1"/>
    <col min="9219" max="9472" width="9.140625" style="2"/>
    <col min="9473" max="9473" width="5" style="2" customWidth="1"/>
    <col min="9474" max="9474" width="35.7109375" style="2" customWidth="1"/>
    <col min="9475" max="9728" width="9.140625" style="2"/>
    <col min="9729" max="9729" width="5" style="2" customWidth="1"/>
    <col min="9730" max="9730" width="35.7109375" style="2" customWidth="1"/>
    <col min="9731" max="9984" width="9.140625" style="2"/>
    <col min="9985" max="9985" width="5" style="2" customWidth="1"/>
    <col min="9986" max="9986" width="35.7109375" style="2" customWidth="1"/>
    <col min="9987" max="10240" width="9.140625" style="2"/>
    <col min="10241" max="10241" width="5" style="2" customWidth="1"/>
    <col min="10242" max="10242" width="35.7109375" style="2" customWidth="1"/>
    <col min="10243" max="10496" width="9.140625" style="2"/>
    <col min="10497" max="10497" width="5" style="2" customWidth="1"/>
    <col min="10498" max="10498" width="35.7109375" style="2" customWidth="1"/>
    <col min="10499" max="10752" width="9.140625" style="2"/>
    <col min="10753" max="10753" width="5" style="2" customWidth="1"/>
    <col min="10754" max="10754" width="35.7109375" style="2" customWidth="1"/>
    <col min="10755" max="11008" width="9.140625" style="2"/>
    <col min="11009" max="11009" width="5" style="2" customWidth="1"/>
    <col min="11010" max="11010" width="35.7109375" style="2" customWidth="1"/>
    <col min="11011" max="11264" width="9.140625" style="2"/>
    <col min="11265" max="11265" width="5" style="2" customWidth="1"/>
    <col min="11266" max="11266" width="35.7109375" style="2" customWidth="1"/>
    <col min="11267" max="11520" width="9.140625" style="2"/>
    <col min="11521" max="11521" width="5" style="2" customWidth="1"/>
    <col min="11522" max="11522" width="35.7109375" style="2" customWidth="1"/>
    <col min="11523" max="11776" width="9.140625" style="2"/>
    <col min="11777" max="11777" width="5" style="2" customWidth="1"/>
    <col min="11778" max="11778" width="35.7109375" style="2" customWidth="1"/>
    <col min="11779" max="12032" width="9.140625" style="2"/>
    <col min="12033" max="12033" width="5" style="2" customWidth="1"/>
    <col min="12034" max="12034" width="35.7109375" style="2" customWidth="1"/>
    <col min="12035" max="12288" width="9.140625" style="2"/>
    <col min="12289" max="12289" width="5" style="2" customWidth="1"/>
    <col min="12290" max="12290" width="35.7109375" style="2" customWidth="1"/>
    <col min="12291" max="12544" width="9.140625" style="2"/>
    <col min="12545" max="12545" width="5" style="2" customWidth="1"/>
    <col min="12546" max="12546" width="35.7109375" style="2" customWidth="1"/>
    <col min="12547" max="12800" width="9.140625" style="2"/>
    <col min="12801" max="12801" width="5" style="2" customWidth="1"/>
    <col min="12802" max="12802" width="35.7109375" style="2" customWidth="1"/>
    <col min="12803" max="13056" width="9.140625" style="2"/>
    <col min="13057" max="13057" width="5" style="2" customWidth="1"/>
    <col min="13058" max="13058" width="35.7109375" style="2" customWidth="1"/>
    <col min="13059" max="13312" width="9.140625" style="2"/>
    <col min="13313" max="13313" width="5" style="2" customWidth="1"/>
    <col min="13314" max="13314" width="35.7109375" style="2" customWidth="1"/>
    <col min="13315" max="13568" width="9.140625" style="2"/>
    <col min="13569" max="13569" width="5" style="2" customWidth="1"/>
    <col min="13570" max="13570" width="35.7109375" style="2" customWidth="1"/>
    <col min="13571" max="13824" width="9.140625" style="2"/>
    <col min="13825" max="13825" width="5" style="2" customWidth="1"/>
    <col min="13826" max="13826" width="35.7109375" style="2" customWidth="1"/>
    <col min="13827" max="14080" width="9.140625" style="2"/>
    <col min="14081" max="14081" width="5" style="2" customWidth="1"/>
    <col min="14082" max="14082" width="35.7109375" style="2" customWidth="1"/>
    <col min="14083" max="14336" width="9.140625" style="2"/>
    <col min="14337" max="14337" width="5" style="2" customWidth="1"/>
    <col min="14338" max="14338" width="35.7109375" style="2" customWidth="1"/>
    <col min="14339" max="14592" width="9.140625" style="2"/>
    <col min="14593" max="14593" width="5" style="2" customWidth="1"/>
    <col min="14594" max="14594" width="35.7109375" style="2" customWidth="1"/>
    <col min="14595" max="14848" width="9.140625" style="2"/>
    <col min="14849" max="14849" width="5" style="2" customWidth="1"/>
    <col min="14850" max="14850" width="35.7109375" style="2" customWidth="1"/>
    <col min="14851" max="15104" width="9.140625" style="2"/>
    <col min="15105" max="15105" width="5" style="2" customWidth="1"/>
    <col min="15106" max="15106" width="35.7109375" style="2" customWidth="1"/>
    <col min="15107" max="15360" width="9.140625" style="2"/>
    <col min="15361" max="15361" width="5" style="2" customWidth="1"/>
    <col min="15362" max="15362" width="35.7109375" style="2" customWidth="1"/>
    <col min="15363" max="15616" width="9.140625" style="2"/>
    <col min="15617" max="15617" width="5" style="2" customWidth="1"/>
    <col min="15618" max="15618" width="35.7109375" style="2" customWidth="1"/>
    <col min="15619" max="15872" width="9.140625" style="2"/>
    <col min="15873" max="15873" width="5" style="2" customWidth="1"/>
    <col min="15874" max="15874" width="35.7109375" style="2" customWidth="1"/>
    <col min="15875" max="16128" width="9.140625" style="2"/>
    <col min="16129" max="16129" width="5" style="2" customWidth="1"/>
    <col min="16130" max="16130" width="35.7109375" style="2" customWidth="1"/>
    <col min="16131" max="16384" width="9.140625" style="2"/>
  </cols>
  <sheetData>
    <row r="1" spans="1:13" ht="41.25" customHeight="1" x14ac:dyDescent="0.2">
      <c r="A1" s="437" t="s">
        <v>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</row>
    <row r="2" spans="1:1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s="7" customFormat="1" ht="15.75" x14ac:dyDescent="0.3">
      <c r="A3" s="427" t="s">
        <v>1</v>
      </c>
      <c r="B3" s="4"/>
      <c r="C3" s="430" t="s">
        <v>2</v>
      </c>
      <c r="D3" s="433" t="s">
        <v>3</v>
      </c>
      <c r="E3" s="434"/>
      <c r="F3" s="433" t="s">
        <v>4</v>
      </c>
      <c r="G3" s="434"/>
      <c r="H3" s="433" t="s">
        <v>5</v>
      </c>
      <c r="I3" s="434"/>
      <c r="J3" s="5" t="s">
        <v>6</v>
      </c>
      <c r="K3" s="5"/>
      <c r="L3" s="430" t="s">
        <v>7</v>
      </c>
      <c r="M3" s="6"/>
    </row>
    <row r="4" spans="1:13" s="7" customFormat="1" ht="15.75" x14ac:dyDescent="0.3">
      <c r="A4" s="428"/>
      <c r="B4" s="8" t="s">
        <v>8</v>
      </c>
      <c r="C4" s="431"/>
      <c r="D4" s="435"/>
      <c r="E4" s="436"/>
      <c r="F4" s="435"/>
      <c r="G4" s="436"/>
      <c r="H4" s="435"/>
      <c r="I4" s="436"/>
      <c r="J4" s="9" t="s">
        <v>9</v>
      </c>
      <c r="K4" s="10"/>
      <c r="L4" s="431"/>
      <c r="M4" s="6"/>
    </row>
    <row r="5" spans="1:13" s="7" customFormat="1" ht="18" x14ac:dyDescent="0.35">
      <c r="A5" s="428"/>
      <c r="B5" s="11" t="s">
        <v>10</v>
      </c>
      <c r="C5" s="431"/>
      <c r="D5" s="12" t="s">
        <v>11</v>
      </c>
      <c r="E5" s="13" t="s">
        <v>12</v>
      </c>
      <c r="F5" s="14" t="s">
        <v>13</v>
      </c>
      <c r="G5" s="13" t="s">
        <v>12</v>
      </c>
      <c r="H5" s="14" t="s">
        <v>13</v>
      </c>
      <c r="I5" s="13" t="s">
        <v>12</v>
      </c>
      <c r="J5" s="14" t="s">
        <v>13</v>
      </c>
      <c r="K5" s="13" t="s">
        <v>12</v>
      </c>
      <c r="L5" s="431"/>
      <c r="M5" s="6"/>
    </row>
    <row r="6" spans="1:13" s="7" customFormat="1" ht="15.75" x14ac:dyDescent="0.3">
      <c r="A6" s="429"/>
      <c r="B6" s="15"/>
      <c r="C6" s="432"/>
      <c r="D6" s="16"/>
      <c r="E6" s="15"/>
      <c r="F6" s="16" t="s">
        <v>14</v>
      </c>
      <c r="G6" s="15"/>
      <c r="H6" s="16" t="s">
        <v>14</v>
      </c>
      <c r="I6" s="15"/>
      <c r="J6" s="16" t="s">
        <v>14</v>
      </c>
      <c r="K6" s="15"/>
      <c r="L6" s="432"/>
      <c r="M6" s="6"/>
    </row>
    <row r="7" spans="1:13" s="7" customFormat="1" ht="14.25" x14ac:dyDescent="0.2">
      <c r="A7" s="17" t="s">
        <v>15</v>
      </c>
      <c r="B7" s="18" t="s">
        <v>16</v>
      </c>
      <c r="C7" s="19" t="s">
        <v>17</v>
      </c>
      <c r="D7" s="20" t="s">
        <v>18</v>
      </c>
      <c r="E7" s="21" t="s">
        <v>19</v>
      </c>
      <c r="F7" s="18" t="s">
        <v>20</v>
      </c>
      <c r="G7" s="19" t="s">
        <v>21</v>
      </c>
      <c r="H7" s="20" t="s">
        <v>22</v>
      </c>
      <c r="I7" s="18" t="s">
        <v>23</v>
      </c>
      <c r="J7" s="20" t="s">
        <v>24</v>
      </c>
      <c r="K7" s="19" t="s">
        <v>25</v>
      </c>
      <c r="L7" s="20" t="s">
        <v>26</v>
      </c>
      <c r="M7" s="6"/>
    </row>
    <row r="8" spans="1:13" s="7" customFormat="1" ht="14.25" x14ac:dyDescent="0.2">
      <c r="A8" s="22"/>
      <c r="B8" s="23" t="s">
        <v>27</v>
      </c>
      <c r="C8" s="24"/>
      <c r="D8" s="25"/>
      <c r="E8" s="25"/>
      <c r="F8" s="25"/>
      <c r="G8" s="26">
        <f t="shared" ref="G8" si="0">E8*F8</f>
        <v>0</v>
      </c>
      <c r="H8" s="25"/>
      <c r="I8" s="26">
        <f t="shared" ref="I8" si="1">E8*H8</f>
        <v>0</v>
      </c>
      <c r="J8" s="25"/>
      <c r="K8" s="26">
        <f t="shared" ref="K8" si="2">E8*J8</f>
        <v>0</v>
      </c>
      <c r="L8" s="26">
        <f t="shared" ref="L8" si="3">G8+I8+K8</f>
        <v>0</v>
      </c>
      <c r="M8" s="6"/>
    </row>
    <row r="9" spans="1:13" s="36" customFormat="1" ht="42.75" x14ac:dyDescent="0.2">
      <c r="A9" s="27">
        <v>1</v>
      </c>
      <c r="B9" s="28" t="s">
        <v>28</v>
      </c>
      <c r="C9" s="29" t="s">
        <v>29</v>
      </c>
      <c r="D9" s="30"/>
      <c r="E9" s="30">
        <v>1</v>
      </c>
      <c r="F9" s="31"/>
      <c r="G9" s="32"/>
      <c r="H9" s="33"/>
      <c r="I9" s="32"/>
      <c r="J9" s="34"/>
      <c r="K9" s="32"/>
      <c r="L9" s="32"/>
      <c r="M9" s="35"/>
    </row>
    <row r="10" spans="1:13" s="36" customFormat="1" ht="14.25" x14ac:dyDescent="0.2">
      <c r="A10" s="37"/>
      <c r="B10" s="29" t="s">
        <v>30</v>
      </c>
      <c r="C10" s="38" t="s">
        <v>31</v>
      </c>
      <c r="D10" s="39">
        <v>1</v>
      </c>
      <c r="E10" s="39">
        <f>E9*D10</f>
        <v>1</v>
      </c>
      <c r="F10" s="40"/>
      <c r="G10" s="32"/>
      <c r="H10" s="41"/>
      <c r="I10" s="32"/>
      <c r="J10" s="41"/>
      <c r="K10" s="32"/>
      <c r="L10" s="32"/>
      <c r="M10" s="35"/>
    </row>
    <row r="11" spans="1:13" s="36" customFormat="1" ht="14.25" x14ac:dyDescent="0.2">
      <c r="A11" s="42"/>
      <c r="B11" s="43" t="s">
        <v>32</v>
      </c>
      <c r="C11" s="44" t="s">
        <v>31</v>
      </c>
      <c r="D11" s="45">
        <v>25</v>
      </c>
      <c r="E11" s="46">
        <f>D11*E9</f>
        <v>25</v>
      </c>
      <c r="F11" s="47"/>
      <c r="G11" s="48"/>
      <c r="H11" s="49"/>
      <c r="I11" s="48"/>
      <c r="J11" s="50"/>
      <c r="K11" s="48"/>
      <c r="L11" s="48"/>
      <c r="M11" s="51"/>
    </row>
    <row r="12" spans="1:13" s="36" customFormat="1" ht="42.75" x14ac:dyDescent="0.2">
      <c r="A12" s="52">
        <v>2</v>
      </c>
      <c r="B12" s="53" t="s">
        <v>33</v>
      </c>
      <c r="C12" s="54" t="s">
        <v>34</v>
      </c>
      <c r="D12" s="55"/>
      <c r="E12" s="54">
        <v>1</v>
      </c>
      <c r="F12" s="56"/>
      <c r="G12" s="26"/>
      <c r="H12" s="57"/>
      <c r="I12" s="26"/>
      <c r="J12" s="57"/>
      <c r="K12" s="26"/>
      <c r="L12" s="26"/>
      <c r="M12" s="51"/>
    </row>
    <row r="13" spans="1:13" s="36" customFormat="1" ht="14.25" x14ac:dyDescent="0.2">
      <c r="A13" s="52"/>
      <c r="B13" s="58" t="s">
        <v>30</v>
      </c>
      <c r="C13" s="59" t="s">
        <v>31</v>
      </c>
      <c r="D13" s="60">
        <v>1</v>
      </c>
      <c r="E13" s="61">
        <f>D13*E12</f>
        <v>1</v>
      </c>
      <c r="F13" s="62"/>
      <c r="G13" s="26"/>
      <c r="H13" s="63"/>
      <c r="I13" s="26"/>
      <c r="J13" s="63"/>
      <c r="K13" s="26"/>
      <c r="L13" s="26"/>
      <c r="M13" s="51"/>
    </row>
    <row r="14" spans="1:13" s="36" customFormat="1" ht="14.25" x14ac:dyDescent="0.2">
      <c r="A14" s="52"/>
      <c r="B14" s="64" t="s">
        <v>35</v>
      </c>
      <c r="C14" s="59" t="s">
        <v>31</v>
      </c>
      <c r="D14" s="58">
        <v>1</v>
      </c>
      <c r="E14" s="59">
        <v>10</v>
      </c>
      <c r="F14" s="56"/>
      <c r="G14" s="26"/>
      <c r="H14" s="56"/>
      <c r="I14" s="26"/>
      <c r="J14" s="65"/>
      <c r="K14" s="26"/>
      <c r="L14" s="26"/>
      <c r="M14" s="51"/>
    </row>
    <row r="15" spans="1:13" s="36" customFormat="1" ht="28.5" x14ac:dyDescent="0.2">
      <c r="A15" s="52"/>
      <c r="B15" s="64" t="s">
        <v>36</v>
      </c>
      <c r="C15" s="59" t="s">
        <v>29</v>
      </c>
      <c r="D15" s="58"/>
      <c r="E15" s="59">
        <v>1</v>
      </c>
      <c r="F15" s="56"/>
      <c r="G15" s="26"/>
      <c r="H15" s="56"/>
      <c r="I15" s="26"/>
      <c r="J15" s="65"/>
      <c r="K15" s="26"/>
      <c r="L15" s="26"/>
      <c r="M15" s="51"/>
    </row>
    <row r="16" spans="1:13" s="36" customFormat="1" ht="28.5" x14ac:dyDescent="0.2">
      <c r="A16" s="52"/>
      <c r="B16" s="64" t="s">
        <v>37</v>
      </c>
      <c r="C16" s="59" t="s">
        <v>29</v>
      </c>
      <c r="D16" s="58"/>
      <c r="E16" s="59">
        <v>8</v>
      </c>
      <c r="F16" s="56"/>
      <c r="G16" s="26"/>
      <c r="H16" s="56"/>
      <c r="I16" s="26"/>
      <c r="J16" s="65"/>
      <c r="K16" s="26"/>
      <c r="L16" s="26"/>
      <c r="M16" s="51"/>
    </row>
    <row r="17" spans="1:13" s="36" customFormat="1" ht="14.25" x14ac:dyDescent="0.2">
      <c r="A17" s="52"/>
      <c r="B17" s="64" t="s">
        <v>38</v>
      </c>
      <c r="C17" s="59" t="s">
        <v>39</v>
      </c>
      <c r="D17" s="58"/>
      <c r="E17" s="59">
        <v>0.5</v>
      </c>
      <c r="F17" s="56"/>
      <c r="G17" s="26"/>
      <c r="H17" s="56"/>
      <c r="I17" s="26"/>
      <c r="J17" s="65"/>
      <c r="K17" s="26"/>
      <c r="L17" s="26"/>
      <c r="M17" s="51"/>
    </row>
    <row r="18" spans="1:13" s="36" customFormat="1" ht="14.25" x14ac:dyDescent="0.2">
      <c r="A18" s="66"/>
      <c r="B18" s="67" t="s">
        <v>32</v>
      </c>
      <c r="C18" s="44" t="s">
        <v>31</v>
      </c>
      <c r="D18" s="45">
        <v>1</v>
      </c>
      <c r="E18" s="46">
        <f>SUM(E12*D18)</f>
        <v>1</v>
      </c>
      <c r="F18" s="47"/>
      <c r="G18" s="48"/>
      <c r="H18" s="49"/>
      <c r="I18" s="48"/>
      <c r="J18" s="50"/>
      <c r="K18" s="48"/>
      <c r="L18" s="68"/>
      <c r="M18" s="35"/>
    </row>
    <row r="19" spans="1:13" s="36" customFormat="1" ht="57" x14ac:dyDescent="0.2">
      <c r="A19" s="69">
        <v>3</v>
      </c>
      <c r="B19" s="28" t="s">
        <v>40</v>
      </c>
      <c r="C19" s="29" t="s">
        <v>39</v>
      </c>
      <c r="D19" s="30"/>
      <c r="E19" s="30">
        <v>3</v>
      </c>
      <c r="F19" s="31"/>
      <c r="G19" s="32"/>
      <c r="H19" s="33"/>
      <c r="I19" s="32"/>
      <c r="J19" s="34"/>
      <c r="K19" s="32"/>
      <c r="L19" s="32"/>
      <c r="M19" s="70"/>
    </row>
    <row r="20" spans="1:13" s="36" customFormat="1" ht="14.25" x14ac:dyDescent="0.2">
      <c r="A20" s="42"/>
      <c r="B20" s="29" t="s">
        <v>30</v>
      </c>
      <c r="C20" s="38" t="s">
        <v>31</v>
      </c>
      <c r="D20" s="39">
        <v>1</v>
      </c>
      <c r="E20" s="39">
        <f>E19*D20</f>
        <v>3</v>
      </c>
      <c r="F20" s="40"/>
      <c r="G20" s="32"/>
      <c r="H20" s="41"/>
      <c r="I20" s="32"/>
      <c r="J20" s="41"/>
      <c r="K20" s="32"/>
      <c r="L20" s="32"/>
      <c r="M20" s="71"/>
    </row>
    <row r="21" spans="1:13" s="36" customFormat="1" ht="28.5" x14ac:dyDescent="0.2">
      <c r="A21" s="52">
        <v>4</v>
      </c>
      <c r="B21" s="53" t="s">
        <v>41</v>
      </c>
      <c r="C21" s="54" t="s">
        <v>42</v>
      </c>
      <c r="D21" s="55"/>
      <c r="E21" s="54">
        <v>10</v>
      </c>
      <c r="F21" s="56"/>
      <c r="G21" s="26"/>
      <c r="H21" s="57"/>
      <c r="I21" s="26"/>
      <c r="J21" s="57"/>
      <c r="K21" s="26"/>
      <c r="L21" s="26"/>
      <c r="M21" s="71"/>
    </row>
    <row r="22" spans="1:13" s="36" customFormat="1" ht="14.25" x14ac:dyDescent="0.2">
      <c r="A22" s="52"/>
      <c r="B22" s="58" t="s">
        <v>30</v>
      </c>
      <c r="C22" s="59" t="s">
        <v>31</v>
      </c>
      <c r="D22" s="60">
        <v>1</v>
      </c>
      <c r="E22" s="61">
        <f>D22*E21</f>
        <v>10</v>
      </c>
      <c r="F22" s="62"/>
      <c r="G22" s="26"/>
      <c r="H22" s="63"/>
      <c r="I22" s="26"/>
      <c r="J22" s="63"/>
      <c r="K22" s="26"/>
      <c r="L22" s="26"/>
      <c r="M22" s="71"/>
    </row>
    <row r="23" spans="1:13" s="36" customFormat="1" ht="14.25" x14ac:dyDescent="0.2">
      <c r="A23" s="52"/>
      <c r="B23" s="64" t="s">
        <v>35</v>
      </c>
      <c r="C23" s="59" t="s">
        <v>31</v>
      </c>
      <c r="D23" s="58">
        <v>1</v>
      </c>
      <c r="E23" s="59">
        <v>10</v>
      </c>
      <c r="F23" s="56"/>
      <c r="G23" s="26"/>
      <c r="H23" s="56"/>
      <c r="I23" s="26"/>
      <c r="J23" s="65"/>
      <c r="K23" s="26"/>
      <c r="L23" s="26"/>
      <c r="M23" s="71"/>
    </row>
    <row r="24" spans="1:13" s="36" customFormat="1" ht="14.25" x14ac:dyDescent="0.2">
      <c r="A24" s="52"/>
      <c r="B24" s="64" t="s">
        <v>43</v>
      </c>
      <c r="C24" s="59" t="s">
        <v>39</v>
      </c>
      <c r="D24" s="58"/>
      <c r="E24" s="59">
        <v>0.1</v>
      </c>
      <c r="F24" s="56"/>
      <c r="G24" s="26"/>
      <c r="H24" s="56"/>
      <c r="I24" s="26"/>
      <c r="J24" s="65"/>
      <c r="K24" s="26"/>
      <c r="L24" s="26"/>
      <c r="M24" s="71"/>
    </row>
    <row r="25" spans="1:13" s="7" customFormat="1" ht="28.5" x14ac:dyDescent="0.2">
      <c r="A25" s="52"/>
      <c r="B25" s="64" t="s">
        <v>44</v>
      </c>
      <c r="C25" s="59" t="s">
        <v>42</v>
      </c>
      <c r="D25" s="58"/>
      <c r="E25" s="59">
        <v>10</v>
      </c>
      <c r="F25" s="56"/>
      <c r="G25" s="26"/>
      <c r="H25" s="56"/>
      <c r="I25" s="26"/>
      <c r="J25" s="65"/>
      <c r="K25" s="26"/>
      <c r="L25" s="26"/>
      <c r="M25" s="6"/>
    </row>
    <row r="26" spans="1:13" s="36" customFormat="1" ht="14.25" x14ac:dyDescent="0.2">
      <c r="A26" s="52"/>
      <c r="B26" s="64" t="s">
        <v>38</v>
      </c>
      <c r="C26" s="59" t="s">
        <v>39</v>
      </c>
      <c r="D26" s="58"/>
      <c r="E26" s="59">
        <v>2</v>
      </c>
      <c r="F26" s="56"/>
      <c r="G26" s="26"/>
      <c r="H26" s="56"/>
      <c r="I26" s="26"/>
      <c r="J26" s="65"/>
      <c r="K26" s="26"/>
      <c r="L26" s="26"/>
      <c r="M26" s="70"/>
    </row>
    <row r="27" spans="1:13" s="36" customFormat="1" ht="14.25" x14ac:dyDescent="0.2">
      <c r="A27" s="66"/>
      <c r="B27" s="67" t="s">
        <v>32</v>
      </c>
      <c r="C27" s="44" t="s">
        <v>31</v>
      </c>
      <c r="D27" s="45">
        <v>1</v>
      </c>
      <c r="E27" s="46">
        <f>SUM(E21*D27)</f>
        <v>10</v>
      </c>
      <c r="F27" s="47"/>
      <c r="G27" s="48"/>
      <c r="H27" s="49"/>
      <c r="I27" s="48"/>
      <c r="J27" s="50"/>
      <c r="K27" s="48"/>
      <c r="L27" s="68"/>
      <c r="M27" s="70"/>
    </row>
    <row r="28" spans="1:13" s="36" customFormat="1" ht="42.75" x14ac:dyDescent="0.2">
      <c r="A28" s="52">
        <v>5</v>
      </c>
      <c r="B28" s="28" t="s">
        <v>45</v>
      </c>
      <c r="C28" s="29" t="s">
        <v>29</v>
      </c>
      <c r="D28" s="30"/>
      <c r="E28" s="30">
        <v>1</v>
      </c>
      <c r="F28" s="31"/>
      <c r="G28" s="32"/>
      <c r="H28" s="33"/>
      <c r="I28" s="32"/>
      <c r="J28" s="34"/>
      <c r="K28" s="32"/>
      <c r="L28" s="32"/>
      <c r="M28" s="70"/>
    </row>
    <row r="29" spans="1:13" s="36" customFormat="1" ht="14.25" x14ac:dyDescent="0.2">
      <c r="A29" s="52"/>
      <c r="B29" s="29" t="s">
        <v>30</v>
      </c>
      <c r="C29" s="38" t="s">
        <v>31</v>
      </c>
      <c r="D29" s="39">
        <v>1</v>
      </c>
      <c r="E29" s="39">
        <f>E28*D29</f>
        <v>1</v>
      </c>
      <c r="F29" s="40"/>
      <c r="G29" s="32"/>
      <c r="H29" s="41"/>
      <c r="I29" s="32"/>
      <c r="J29" s="41"/>
      <c r="K29" s="32"/>
      <c r="L29" s="32"/>
      <c r="M29" s="70"/>
    </row>
    <row r="30" spans="1:13" s="36" customFormat="1" ht="14.25" x14ac:dyDescent="0.2">
      <c r="A30" s="52"/>
      <c r="B30" s="64" t="s">
        <v>35</v>
      </c>
      <c r="C30" s="59" t="s">
        <v>31</v>
      </c>
      <c r="D30" s="58">
        <v>2</v>
      </c>
      <c r="E30" s="59">
        <v>20</v>
      </c>
      <c r="F30" s="56"/>
      <c r="G30" s="26"/>
      <c r="H30" s="56"/>
      <c r="I30" s="26"/>
      <c r="J30" s="65"/>
      <c r="K30" s="26"/>
      <c r="L30" s="26"/>
      <c r="M30" s="70"/>
    </row>
    <row r="31" spans="1:13" s="36" customFormat="1" ht="14.25" x14ac:dyDescent="0.2">
      <c r="A31" s="66"/>
      <c r="B31" s="67" t="s">
        <v>32</v>
      </c>
      <c r="C31" s="44" t="s">
        <v>31</v>
      </c>
      <c r="D31" s="45">
        <v>50</v>
      </c>
      <c r="E31" s="46">
        <f>D31*E28</f>
        <v>50</v>
      </c>
      <c r="F31" s="47"/>
      <c r="G31" s="48"/>
      <c r="H31" s="49"/>
      <c r="I31" s="48"/>
      <c r="J31" s="50"/>
      <c r="K31" s="48"/>
      <c r="L31" s="68"/>
      <c r="M31" s="70"/>
    </row>
    <row r="32" spans="1:13" s="36" customFormat="1" ht="14.25" x14ac:dyDescent="0.2">
      <c r="A32" s="72"/>
      <c r="B32" s="73" t="s">
        <v>46</v>
      </c>
      <c r="C32" s="25"/>
      <c r="D32" s="25"/>
      <c r="E32" s="25"/>
      <c r="F32" s="25"/>
      <c r="G32" s="26"/>
      <c r="H32" s="25"/>
      <c r="I32" s="26"/>
      <c r="J32" s="25"/>
      <c r="K32" s="26"/>
      <c r="L32" s="26"/>
      <c r="M32" s="70"/>
    </row>
    <row r="33" spans="1:13" s="75" customFormat="1" x14ac:dyDescent="0.2">
      <c r="A33" s="52">
        <v>1</v>
      </c>
      <c r="B33" s="55" t="s">
        <v>47</v>
      </c>
      <c r="C33" s="54" t="s">
        <v>48</v>
      </c>
      <c r="D33" s="55"/>
      <c r="E33" s="54">
        <v>2</v>
      </c>
      <c r="F33" s="56"/>
      <c r="G33" s="26"/>
      <c r="H33" s="57"/>
      <c r="I33" s="26"/>
      <c r="J33" s="57"/>
      <c r="K33" s="26"/>
      <c r="L33" s="26"/>
      <c r="M33" s="74"/>
    </row>
    <row r="34" spans="1:13" s="75" customFormat="1" x14ac:dyDescent="0.2">
      <c r="A34" s="52"/>
      <c r="B34" s="58" t="s">
        <v>30</v>
      </c>
      <c r="C34" s="59" t="s">
        <v>49</v>
      </c>
      <c r="D34" s="60">
        <v>3</v>
      </c>
      <c r="E34" s="61">
        <f>D34*E33</f>
        <v>6</v>
      </c>
      <c r="F34" s="62"/>
      <c r="G34" s="26"/>
      <c r="H34" s="63"/>
      <c r="I34" s="26"/>
      <c r="J34" s="63"/>
      <c r="K34" s="26"/>
      <c r="L34" s="26"/>
      <c r="M34" s="74"/>
    </row>
    <row r="35" spans="1:13" s="77" customFormat="1" ht="28.5" x14ac:dyDescent="0.2">
      <c r="A35" s="52"/>
      <c r="B35" s="64" t="s">
        <v>50</v>
      </c>
      <c r="C35" s="59" t="s">
        <v>51</v>
      </c>
      <c r="D35" s="58"/>
      <c r="E35" s="59">
        <v>6.4</v>
      </c>
      <c r="F35" s="56"/>
      <c r="G35" s="26"/>
      <c r="H35" s="56"/>
      <c r="I35" s="26"/>
      <c r="J35" s="65"/>
      <c r="K35" s="26"/>
      <c r="L35" s="26"/>
      <c r="M35" s="76"/>
    </row>
    <row r="36" spans="1:13" s="36" customFormat="1" ht="28.5" x14ac:dyDescent="0.2">
      <c r="A36" s="52"/>
      <c r="B36" s="64" t="s">
        <v>52</v>
      </c>
      <c r="C36" s="59" t="s">
        <v>51</v>
      </c>
      <c r="D36" s="58"/>
      <c r="E36" s="59">
        <v>7.2</v>
      </c>
      <c r="F36" s="56"/>
      <c r="G36" s="26"/>
      <c r="H36" s="56"/>
      <c r="I36" s="26"/>
      <c r="J36" s="65"/>
      <c r="K36" s="26"/>
      <c r="L36" s="26"/>
      <c r="M36" s="70"/>
    </row>
    <row r="37" spans="1:13" s="36" customFormat="1" ht="28.5" x14ac:dyDescent="0.2">
      <c r="A37" s="52"/>
      <c r="B37" s="64" t="s">
        <v>53</v>
      </c>
      <c r="C37" s="59" t="s">
        <v>51</v>
      </c>
      <c r="D37" s="58"/>
      <c r="E37" s="59">
        <v>8</v>
      </c>
      <c r="F37" s="56"/>
      <c r="G37" s="26"/>
      <c r="H37" s="56"/>
      <c r="I37" s="26"/>
      <c r="J37" s="65"/>
      <c r="K37" s="26"/>
      <c r="L37" s="26"/>
      <c r="M37" s="70"/>
    </row>
    <row r="38" spans="1:13" s="77" customFormat="1" ht="14.25" x14ac:dyDescent="0.2">
      <c r="A38" s="52"/>
      <c r="B38" s="58" t="s">
        <v>54</v>
      </c>
      <c r="C38" s="59" t="s">
        <v>55</v>
      </c>
      <c r="D38" s="58"/>
      <c r="E38" s="59">
        <v>2.8</v>
      </c>
      <c r="F38" s="56"/>
      <c r="G38" s="26"/>
      <c r="H38" s="56"/>
      <c r="I38" s="26"/>
      <c r="J38" s="65"/>
      <c r="K38" s="26"/>
      <c r="L38" s="26"/>
      <c r="M38" s="76"/>
    </row>
    <row r="39" spans="1:13" s="77" customFormat="1" ht="14.25" x14ac:dyDescent="0.2">
      <c r="A39" s="52"/>
      <c r="B39" s="58" t="s">
        <v>56</v>
      </c>
      <c r="C39" s="59" t="s">
        <v>29</v>
      </c>
      <c r="D39" s="58"/>
      <c r="E39" s="59">
        <v>40</v>
      </c>
      <c r="F39" s="56"/>
      <c r="G39" s="26"/>
      <c r="H39" s="56"/>
      <c r="I39" s="26"/>
      <c r="J39" s="65"/>
      <c r="K39" s="26"/>
      <c r="L39" s="26"/>
      <c r="M39" s="76"/>
    </row>
    <row r="40" spans="1:13" s="77" customFormat="1" ht="42.75" x14ac:dyDescent="0.2">
      <c r="A40" s="78">
        <v>2</v>
      </c>
      <c r="B40" s="79" t="s">
        <v>57</v>
      </c>
      <c r="C40" s="80" t="s">
        <v>58</v>
      </c>
      <c r="D40" s="81"/>
      <c r="E40" s="82">
        <v>2.8000000000000001E-2</v>
      </c>
      <c r="F40" s="83"/>
      <c r="G40" s="26"/>
      <c r="H40" s="83"/>
      <c r="I40" s="26"/>
      <c r="J40" s="84"/>
      <c r="K40" s="26"/>
      <c r="L40" s="26"/>
      <c r="M40" s="76"/>
    </row>
    <row r="41" spans="1:13" s="77" customFormat="1" ht="14.25" x14ac:dyDescent="0.2">
      <c r="A41" s="85"/>
      <c r="B41" s="86" t="s">
        <v>30</v>
      </c>
      <c r="C41" s="87" t="s">
        <v>49</v>
      </c>
      <c r="D41" s="88">
        <v>22.15</v>
      </c>
      <c r="E41" s="89">
        <f>D41*E40</f>
        <v>0.62019999999999997</v>
      </c>
      <c r="F41" s="90"/>
      <c r="G41" s="26"/>
      <c r="H41" s="90"/>
      <c r="I41" s="26"/>
      <c r="J41" s="91"/>
      <c r="K41" s="26"/>
      <c r="L41" s="26"/>
      <c r="M41" s="76"/>
    </row>
    <row r="42" spans="1:13" s="77" customFormat="1" ht="14.25" x14ac:dyDescent="0.2">
      <c r="A42" s="92"/>
      <c r="B42" s="93" t="s">
        <v>59</v>
      </c>
      <c r="C42" s="44" t="s">
        <v>60</v>
      </c>
      <c r="D42" s="45">
        <v>25</v>
      </c>
      <c r="E42" s="46">
        <f>D42*E40</f>
        <v>0.70000000000000007</v>
      </c>
      <c r="F42" s="47"/>
      <c r="G42" s="26"/>
      <c r="H42" s="49"/>
      <c r="I42" s="26"/>
      <c r="J42" s="50"/>
      <c r="K42" s="26"/>
      <c r="L42" s="26"/>
      <c r="M42" s="76"/>
    </row>
    <row r="43" spans="1:13" s="77" customFormat="1" ht="42.75" x14ac:dyDescent="0.2">
      <c r="A43" s="52">
        <v>3</v>
      </c>
      <c r="B43" s="64" t="s">
        <v>61</v>
      </c>
      <c r="C43" s="59" t="s">
        <v>55</v>
      </c>
      <c r="D43" s="58"/>
      <c r="E43" s="59">
        <v>12</v>
      </c>
      <c r="F43" s="94"/>
      <c r="G43" s="48"/>
      <c r="H43" s="94"/>
      <c r="I43" s="48"/>
      <c r="J43" s="95"/>
      <c r="K43" s="48"/>
      <c r="L43" s="48"/>
      <c r="M43" s="76"/>
    </row>
    <row r="44" spans="1:13" s="77" customFormat="1" ht="14.25" x14ac:dyDescent="0.2">
      <c r="A44" s="96"/>
      <c r="B44" s="409" t="s">
        <v>7</v>
      </c>
      <c r="C44" s="97"/>
      <c r="D44" s="97"/>
      <c r="E44" s="97"/>
      <c r="F44" s="97"/>
      <c r="G44" s="98"/>
      <c r="H44" s="98"/>
      <c r="I44" s="98"/>
      <c r="J44" s="98"/>
      <c r="K44" s="98"/>
      <c r="L44" s="98"/>
      <c r="M44" s="76"/>
    </row>
    <row r="45" spans="1:13" s="75" customFormat="1" ht="28.5" x14ac:dyDescent="0.2">
      <c r="A45" s="99"/>
      <c r="B45" s="410" t="s">
        <v>62</v>
      </c>
      <c r="C45" s="411"/>
      <c r="D45" s="100"/>
      <c r="E45" s="101"/>
      <c r="F45" s="101"/>
      <c r="G45" s="102"/>
      <c r="H45" s="102"/>
      <c r="I45" s="102"/>
      <c r="J45" s="102"/>
      <c r="K45" s="102"/>
      <c r="L45" s="103"/>
      <c r="M45" s="74"/>
    </row>
    <row r="46" spans="1:13" s="75" customFormat="1" x14ac:dyDescent="0.2">
      <c r="A46" s="99"/>
      <c r="B46" s="412" t="s">
        <v>7</v>
      </c>
      <c r="C46" s="65"/>
      <c r="D46" s="101"/>
      <c r="E46" s="101"/>
      <c r="F46" s="101"/>
      <c r="G46" s="102"/>
      <c r="H46" s="102"/>
      <c r="I46" s="102"/>
      <c r="J46" s="102"/>
      <c r="K46" s="102"/>
      <c r="L46" s="104"/>
      <c r="M46" s="74"/>
    </row>
    <row r="47" spans="1:13" s="75" customFormat="1" x14ac:dyDescent="0.2">
      <c r="A47" s="99"/>
      <c r="B47" s="412" t="s">
        <v>63</v>
      </c>
      <c r="C47" s="411"/>
      <c r="D47" s="100"/>
      <c r="E47" s="105"/>
      <c r="F47" s="102"/>
      <c r="G47" s="102"/>
      <c r="H47" s="102"/>
      <c r="I47" s="102"/>
      <c r="J47" s="102"/>
      <c r="K47" s="102"/>
      <c r="L47" s="103"/>
      <c r="M47" s="74"/>
    </row>
    <row r="48" spans="1:13" s="75" customFormat="1" x14ac:dyDescent="0.2">
      <c r="A48" s="99"/>
      <c r="B48" s="412" t="s">
        <v>7</v>
      </c>
      <c r="C48" s="65"/>
      <c r="D48" s="101"/>
      <c r="E48" s="101"/>
      <c r="F48" s="101"/>
      <c r="G48" s="102"/>
      <c r="H48" s="102"/>
      <c r="I48" s="102"/>
      <c r="J48" s="102"/>
      <c r="K48" s="102"/>
      <c r="L48" s="104"/>
      <c r="M48" s="74"/>
    </row>
    <row r="49" spans="1:13" s="77" customFormat="1" ht="14.25" x14ac:dyDescent="0.2">
      <c r="A49" s="99"/>
      <c r="B49" s="412" t="s">
        <v>64</v>
      </c>
      <c r="C49" s="411"/>
      <c r="D49" s="100"/>
      <c r="E49" s="105"/>
      <c r="F49" s="102"/>
      <c r="G49" s="102"/>
      <c r="H49" s="102"/>
      <c r="I49" s="102"/>
      <c r="J49" s="102"/>
      <c r="K49" s="102"/>
      <c r="L49" s="103"/>
      <c r="M49" s="76"/>
    </row>
    <row r="50" spans="1:13" s="75" customFormat="1" x14ac:dyDescent="0.2">
      <c r="A50" s="99"/>
      <c r="B50" s="412" t="s">
        <v>7</v>
      </c>
      <c r="C50" s="65"/>
      <c r="D50" s="101"/>
      <c r="E50" s="101"/>
      <c r="F50" s="101"/>
      <c r="G50" s="102"/>
      <c r="H50" s="102"/>
      <c r="I50" s="102"/>
      <c r="J50" s="102"/>
      <c r="K50" s="102"/>
      <c r="L50" s="104"/>
      <c r="M50" s="74"/>
    </row>
    <row r="51" spans="1:13" s="75" customFormat="1" x14ac:dyDescent="0.2">
      <c r="A51" s="106"/>
      <c r="B51" s="413" t="s">
        <v>65</v>
      </c>
      <c r="C51" s="414">
        <v>0.03</v>
      </c>
      <c r="D51" s="107"/>
      <c r="E51" s="108"/>
      <c r="F51" s="56"/>
      <c r="G51" s="25"/>
      <c r="H51" s="25"/>
      <c r="I51" s="25"/>
      <c r="J51" s="25"/>
      <c r="K51" s="25"/>
      <c r="L51" s="109"/>
      <c r="M51" s="74"/>
    </row>
    <row r="52" spans="1:13" s="75" customFormat="1" x14ac:dyDescent="0.2">
      <c r="A52" s="110"/>
      <c r="B52" s="412" t="s">
        <v>7</v>
      </c>
      <c r="C52" s="115"/>
      <c r="D52" s="111"/>
      <c r="E52" s="112"/>
      <c r="F52" s="113"/>
      <c r="G52" s="114"/>
      <c r="H52" s="113"/>
      <c r="I52" s="115"/>
      <c r="J52" s="113"/>
      <c r="K52" s="115"/>
      <c r="L52" s="104"/>
      <c r="M52" s="74"/>
    </row>
    <row r="53" spans="1:13" s="75" customFormat="1" x14ac:dyDescent="0.2">
      <c r="A53" s="110"/>
      <c r="B53" s="415" t="s">
        <v>66</v>
      </c>
      <c r="C53" s="416">
        <v>0.18</v>
      </c>
      <c r="D53" s="116"/>
      <c r="E53" s="112"/>
      <c r="F53" s="113"/>
      <c r="G53" s="114"/>
      <c r="H53" s="117"/>
      <c r="I53" s="115"/>
      <c r="J53" s="20"/>
      <c r="K53" s="20"/>
      <c r="L53" s="103"/>
      <c r="M53" s="74"/>
    </row>
    <row r="54" spans="1:13" s="120" customFormat="1" x14ac:dyDescent="0.2">
      <c r="A54" s="110"/>
      <c r="B54" s="412" t="s">
        <v>7</v>
      </c>
      <c r="C54" s="115"/>
      <c r="D54" s="115"/>
      <c r="E54" s="112"/>
      <c r="F54" s="113"/>
      <c r="G54" s="118"/>
      <c r="H54" s="117"/>
      <c r="I54" s="115"/>
      <c r="J54" s="20"/>
      <c r="K54" s="20"/>
      <c r="L54" s="104"/>
      <c r="M54" s="119"/>
    </row>
    <row r="55" spans="1:13" s="120" customFormat="1" x14ac:dyDescent="0.2">
      <c r="A55" s="77"/>
      <c r="B55" s="76"/>
      <c r="C55" s="76"/>
      <c r="D55" s="121"/>
      <c r="E55" s="121"/>
      <c r="F55" s="90"/>
      <c r="G55" s="122"/>
      <c r="H55" s="123"/>
      <c r="I55" s="76"/>
      <c r="J55" s="91"/>
      <c r="K55" s="91"/>
      <c r="L55" s="122"/>
      <c r="M55" s="119"/>
    </row>
    <row r="56" spans="1:13" s="120" customFormat="1" ht="14.25" x14ac:dyDescent="0.2">
      <c r="A56" s="77"/>
      <c r="B56" s="76"/>
      <c r="C56" s="76"/>
      <c r="D56" s="121"/>
      <c r="E56" s="121"/>
      <c r="F56" s="90"/>
      <c r="G56" s="91"/>
      <c r="H56" s="91"/>
      <c r="I56" s="91"/>
      <c r="J56" s="91"/>
      <c r="K56" s="91"/>
      <c r="L56" s="91"/>
      <c r="M56" s="119"/>
    </row>
    <row r="57" spans="1:13" s="120" customFormat="1" ht="14.25" x14ac:dyDescent="0.2">
      <c r="A57" s="77"/>
      <c r="B57" s="124"/>
      <c r="C57" s="76"/>
      <c r="D57" s="76"/>
      <c r="E57" s="76"/>
      <c r="F57" s="90"/>
      <c r="G57" s="76"/>
      <c r="H57" s="91"/>
      <c r="I57" s="91"/>
      <c r="J57" s="91"/>
      <c r="K57" s="91"/>
      <c r="L57" s="91"/>
      <c r="M57" s="119"/>
    </row>
    <row r="58" spans="1:13" s="120" customFormat="1" ht="14.25" x14ac:dyDescent="0.2">
      <c r="A58" s="77"/>
      <c r="B58" s="76"/>
      <c r="C58" s="76"/>
      <c r="D58" s="121"/>
      <c r="E58" s="121"/>
      <c r="F58" s="90"/>
      <c r="G58" s="76"/>
      <c r="H58" s="91"/>
      <c r="I58" s="91"/>
      <c r="J58" s="91"/>
      <c r="K58" s="91"/>
      <c r="L58" s="122"/>
      <c r="M58" s="119"/>
    </row>
    <row r="59" spans="1:13" s="120" customFormat="1" ht="14.25" x14ac:dyDescent="0.2">
      <c r="A59" s="77"/>
      <c r="B59" s="76"/>
      <c r="C59" s="76"/>
      <c r="D59" s="125"/>
      <c r="E59" s="121"/>
      <c r="F59" s="90"/>
      <c r="G59" s="122"/>
      <c r="H59" s="90"/>
      <c r="I59" s="76"/>
      <c r="J59" s="90"/>
      <c r="K59" s="76"/>
      <c r="L59" s="90"/>
      <c r="M59" s="119"/>
    </row>
    <row r="60" spans="1:13" s="120" customFormat="1" x14ac:dyDescent="0.2">
      <c r="A60" s="77"/>
      <c r="B60" s="76"/>
      <c r="C60" s="76"/>
      <c r="D60" s="90"/>
      <c r="E60" s="121"/>
      <c r="F60" s="90"/>
      <c r="G60" s="122"/>
      <c r="H60" s="123"/>
      <c r="I60" s="76"/>
      <c r="J60" s="91"/>
      <c r="K60" s="91"/>
      <c r="L60" s="122"/>
      <c r="M60" s="119"/>
    </row>
    <row r="61" spans="1:13" s="120" customFormat="1" ht="14.25" x14ac:dyDescent="0.2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</row>
    <row r="62" spans="1:13" s="120" customFormat="1" ht="14.25" x14ac:dyDescent="0.2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</row>
    <row r="63" spans="1:13" s="120" customFormat="1" ht="14.25" x14ac:dyDescent="0.2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</row>
    <row r="64" spans="1:13" s="120" customFormat="1" ht="14.25" x14ac:dyDescent="0.2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</row>
    <row r="65" spans="1:13" s="77" customFormat="1" ht="14.25" x14ac:dyDescent="0.2">
      <c r="A65" s="120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76"/>
    </row>
    <row r="66" spans="1:13" s="77" customFormat="1" ht="14.25" x14ac:dyDescent="0.2">
      <c r="A66" s="120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76"/>
    </row>
    <row r="67" spans="1:13" s="77" customFormat="1" ht="14.25" x14ac:dyDescent="0.2">
      <c r="A67" s="120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76"/>
    </row>
    <row r="68" spans="1:13" s="77" customFormat="1" ht="14.25" x14ac:dyDescent="0.2">
      <c r="A68" s="120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76"/>
    </row>
    <row r="69" spans="1:13" s="77" customFormat="1" ht="14.25" x14ac:dyDescent="0.2">
      <c r="A69" s="120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76"/>
    </row>
    <row r="70" spans="1:13" s="77" customFormat="1" ht="14.25" x14ac:dyDescent="0.2">
      <c r="A70" s="120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76"/>
    </row>
    <row r="71" spans="1:13" s="77" customFormat="1" ht="14.25" x14ac:dyDescent="0.2">
      <c r="A71" s="120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76"/>
    </row>
    <row r="72" spans="1:13" s="77" customFormat="1" ht="14.25" x14ac:dyDescent="0.2">
      <c r="B72" s="76"/>
      <c r="C72" s="76"/>
      <c r="D72" s="121"/>
      <c r="E72" s="121"/>
      <c r="F72" s="90"/>
      <c r="G72" s="76"/>
      <c r="H72" s="91"/>
      <c r="I72" s="91"/>
      <c r="J72" s="91"/>
      <c r="K72" s="91"/>
      <c r="L72" s="122"/>
      <c r="M72" s="76"/>
    </row>
    <row r="73" spans="1:13" s="77" customFormat="1" ht="14.25" x14ac:dyDescent="0.2">
      <c r="B73" s="76"/>
      <c r="C73" s="76"/>
      <c r="D73" s="125"/>
      <c r="E73" s="121"/>
      <c r="F73" s="90"/>
      <c r="G73" s="122"/>
      <c r="H73" s="90"/>
      <c r="I73" s="76"/>
      <c r="J73" s="90"/>
      <c r="K73" s="76"/>
      <c r="L73" s="90"/>
      <c r="M73" s="76"/>
    </row>
    <row r="74" spans="1:13" s="36" customFormat="1" ht="14.25" x14ac:dyDescent="0.2">
      <c r="A74" s="77"/>
      <c r="B74" s="76"/>
      <c r="C74" s="76"/>
      <c r="D74" s="90"/>
      <c r="E74" s="121"/>
      <c r="F74" s="90"/>
      <c r="G74" s="122"/>
      <c r="H74" s="90"/>
      <c r="I74" s="76"/>
      <c r="J74" s="91"/>
      <c r="K74" s="91"/>
      <c r="L74" s="122"/>
      <c r="M74" s="70"/>
    </row>
    <row r="75" spans="1:13" s="127" customFormat="1" x14ac:dyDescent="0.2">
      <c r="A75" s="77"/>
      <c r="B75" s="76"/>
      <c r="C75" s="76"/>
      <c r="D75" s="125"/>
      <c r="E75" s="121"/>
      <c r="F75" s="90"/>
      <c r="G75" s="122"/>
      <c r="H75" s="90"/>
      <c r="I75" s="76"/>
      <c r="J75" s="91"/>
      <c r="K75" s="91"/>
      <c r="L75" s="122"/>
      <c r="M75" s="126"/>
    </row>
    <row r="76" spans="1:13" s="127" customFormat="1" x14ac:dyDescent="0.2">
      <c r="A76" s="77"/>
      <c r="B76" s="76"/>
      <c r="C76" s="76"/>
      <c r="D76" s="121"/>
      <c r="E76" s="121"/>
      <c r="F76" s="90"/>
      <c r="G76" s="91"/>
      <c r="H76" s="91"/>
      <c r="I76" s="91"/>
      <c r="J76" s="91"/>
      <c r="K76" s="91"/>
      <c r="L76" s="91"/>
      <c r="M76" s="126"/>
    </row>
    <row r="77" spans="1:13" s="129" customFormat="1" ht="14.25" x14ac:dyDescent="0.2">
      <c r="A77" s="77"/>
      <c r="B77" s="76"/>
      <c r="C77" s="76"/>
      <c r="D77" s="121"/>
      <c r="E77" s="121"/>
      <c r="F77" s="90"/>
      <c r="G77" s="76"/>
      <c r="H77" s="91"/>
      <c r="I77" s="91"/>
      <c r="J77" s="91"/>
      <c r="K77" s="91"/>
      <c r="L77" s="91"/>
      <c r="M77" s="128"/>
    </row>
    <row r="78" spans="1:13" s="131" customFormat="1" ht="14.25" x14ac:dyDescent="0.2">
      <c r="A78" s="77"/>
      <c r="B78" s="76"/>
      <c r="C78" s="76"/>
      <c r="D78" s="121"/>
      <c r="E78" s="121"/>
      <c r="F78" s="90"/>
      <c r="G78" s="76"/>
      <c r="H78" s="91"/>
      <c r="I78" s="91"/>
      <c r="J78" s="91"/>
      <c r="K78" s="91"/>
      <c r="L78" s="122"/>
      <c r="M78" s="130"/>
    </row>
    <row r="79" spans="1:13" s="7" customFormat="1" ht="14.25" x14ac:dyDescent="0.2">
      <c r="A79" s="77"/>
      <c r="B79" s="76"/>
      <c r="C79" s="76"/>
      <c r="D79" s="121"/>
      <c r="E79" s="121"/>
      <c r="F79" s="90"/>
      <c r="G79" s="122"/>
      <c r="H79" s="90"/>
      <c r="I79" s="76"/>
      <c r="J79" s="91"/>
      <c r="K79" s="91"/>
      <c r="L79" s="122"/>
      <c r="M79" s="6"/>
    </row>
    <row r="80" spans="1:13" s="36" customFormat="1" ht="14.25" x14ac:dyDescent="0.2">
      <c r="A80" s="77"/>
      <c r="B80" s="76"/>
      <c r="C80" s="76"/>
      <c r="D80" s="121"/>
      <c r="E80" s="121"/>
      <c r="F80" s="90"/>
      <c r="G80" s="122"/>
      <c r="H80" s="90"/>
      <c r="I80" s="76"/>
      <c r="J80" s="91"/>
      <c r="K80" s="91"/>
      <c r="L80" s="122"/>
      <c r="M80" s="70"/>
    </row>
    <row r="81" spans="1:13" s="36" customFormat="1" ht="14.25" x14ac:dyDescent="0.2">
      <c r="A81" s="132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5"/>
      <c r="M81" s="70"/>
    </row>
    <row r="82" spans="1:13" s="36" customFormat="1" x14ac:dyDescent="0.2">
      <c r="A82" s="136"/>
      <c r="B82" s="137"/>
      <c r="C82" s="138"/>
      <c r="D82" s="139"/>
      <c r="E82" s="140"/>
      <c r="F82" s="138"/>
      <c r="G82" s="138"/>
      <c r="H82" s="138"/>
      <c r="I82" s="138"/>
      <c r="J82" s="138"/>
      <c r="K82" s="138"/>
      <c r="L82" s="138"/>
      <c r="M82" s="70"/>
    </row>
    <row r="83" spans="1:13" s="36" customFormat="1" x14ac:dyDescent="0.2">
      <c r="A83" s="136"/>
      <c r="B83" s="138"/>
      <c r="C83" s="138"/>
      <c r="D83" s="140"/>
      <c r="E83" s="141"/>
      <c r="F83" s="138"/>
      <c r="G83" s="138"/>
      <c r="H83" s="142"/>
      <c r="I83" s="142"/>
      <c r="J83" s="142"/>
      <c r="K83" s="142"/>
      <c r="L83" s="143"/>
      <c r="M83" s="70"/>
    </row>
    <row r="84" spans="1:13" s="36" customFormat="1" ht="14.25" x14ac:dyDescent="0.2">
      <c r="A84" s="144"/>
      <c r="B84" s="145"/>
      <c r="C84" s="145"/>
      <c r="D84" s="146"/>
      <c r="E84" s="147"/>
      <c r="F84" s="148"/>
      <c r="G84" s="148"/>
      <c r="H84" s="147"/>
      <c r="I84" s="145"/>
      <c r="J84" s="148"/>
      <c r="K84" s="148"/>
      <c r="L84" s="147"/>
      <c r="M84" s="70"/>
    </row>
    <row r="85" spans="1:13" s="36" customFormat="1" ht="14.25" x14ac:dyDescent="0.2">
      <c r="A85" s="132"/>
      <c r="B85" s="134"/>
      <c r="C85" s="134"/>
      <c r="D85" s="149"/>
      <c r="E85" s="150"/>
      <c r="F85" s="150"/>
      <c r="G85" s="134"/>
      <c r="H85" s="151"/>
      <c r="I85" s="151"/>
      <c r="J85" s="151"/>
      <c r="K85" s="151"/>
      <c r="L85" s="135"/>
      <c r="M85" s="70"/>
    </row>
    <row r="86" spans="1:13" s="36" customFormat="1" ht="14.25" x14ac:dyDescent="0.2">
      <c r="A86" s="152"/>
      <c r="B86" s="153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70"/>
    </row>
    <row r="87" spans="1:13" s="36" customFormat="1" ht="14.25" x14ac:dyDescent="0.2">
      <c r="A87" s="132"/>
      <c r="B87" s="145"/>
      <c r="C87" s="134"/>
      <c r="D87" s="149"/>
      <c r="E87" s="154"/>
      <c r="F87" s="134"/>
      <c r="G87" s="134"/>
      <c r="H87" s="134"/>
      <c r="I87" s="134"/>
      <c r="J87" s="134"/>
      <c r="K87" s="134"/>
      <c r="L87" s="134"/>
      <c r="M87" s="70"/>
    </row>
    <row r="88" spans="1:13" s="36" customFormat="1" ht="14.25" x14ac:dyDescent="0.2">
      <c r="A88" s="132"/>
      <c r="B88" s="134"/>
      <c r="C88" s="134"/>
      <c r="D88" s="154"/>
      <c r="E88" s="150"/>
      <c r="F88" s="134"/>
      <c r="G88" s="134"/>
      <c r="H88" s="151"/>
      <c r="I88" s="151"/>
      <c r="J88" s="151"/>
      <c r="K88" s="151"/>
      <c r="L88" s="135"/>
      <c r="M88" s="70"/>
    </row>
    <row r="89" spans="1:13" s="36" customFormat="1" ht="14.25" x14ac:dyDescent="0.2">
      <c r="A89" s="132"/>
      <c r="B89" s="145"/>
      <c r="C89" s="134"/>
      <c r="D89" s="149"/>
      <c r="E89" s="154"/>
      <c r="F89" s="151"/>
      <c r="G89" s="155"/>
      <c r="H89" s="151"/>
      <c r="I89" s="151"/>
      <c r="J89" s="151"/>
      <c r="K89" s="151"/>
      <c r="L89" s="156"/>
      <c r="M89" s="70"/>
    </row>
    <row r="90" spans="1:13" s="36" customFormat="1" ht="14.25" x14ac:dyDescent="0.2">
      <c r="A90" s="132"/>
      <c r="B90" s="145"/>
      <c r="C90" s="134"/>
      <c r="D90" s="150"/>
      <c r="E90" s="149"/>
      <c r="F90" s="150"/>
      <c r="G90" s="134"/>
      <c r="H90" s="151"/>
      <c r="I90" s="151"/>
      <c r="J90" s="151"/>
      <c r="K90" s="151"/>
      <c r="L90" s="135"/>
      <c r="M90" s="70"/>
    </row>
    <row r="91" spans="1:13" s="36" customFormat="1" ht="14.25" x14ac:dyDescent="0.2">
      <c r="A91" s="144"/>
      <c r="B91" s="145"/>
      <c r="C91" s="145"/>
      <c r="D91" s="146"/>
      <c r="E91" s="147"/>
      <c r="F91" s="148"/>
      <c r="G91" s="148"/>
      <c r="H91" s="147"/>
      <c r="I91" s="145"/>
      <c r="J91" s="148"/>
      <c r="K91" s="148"/>
      <c r="L91" s="157"/>
      <c r="M91" s="70"/>
    </row>
    <row r="92" spans="1:13" s="36" customFormat="1" ht="14.25" x14ac:dyDescent="0.2">
      <c r="A92" s="132"/>
      <c r="B92" s="134"/>
      <c r="C92" s="134"/>
      <c r="D92" s="150"/>
      <c r="E92" s="150"/>
      <c r="F92" s="150"/>
      <c r="G92" s="134"/>
      <c r="H92" s="151"/>
      <c r="I92" s="155"/>
      <c r="J92" s="151"/>
      <c r="K92" s="151"/>
      <c r="L92" s="135"/>
      <c r="M92" s="70"/>
    </row>
    <row r="93" spans="1:13" s="36" customFormat="1" ht="14.25" x14ac:dyDescent="0.2">
      <c r="A93" s="132"/>
      <c r="B93" s="145"/>
      <c r="C93" s="134"/>
      <c r="D93" s="150"/>
      <c r="E93" s="149"/>
      <c r="F93" s="150"/>
      <c r="G93" s="134"/>
      <c r="H93" s="151"/>
      <c r="I93" s="155"/>
      <c r="J93" s="151"/>
      <c r="K93" s="151"/>
      <c r="L93" s="135"/>
      <c r="M93" s="70"/>
    </row>
    <row r="94" spans="1:13" s="36" customFormat="1" ht="14.25" x14ac:dyDescent="0.2">
      <c r="A94" s="144"/>
      <c r="B94" s="145"/>
      <c r="C94" s="145"/>
      <c r="D94" s="146"/>
      <c r="E94" s="147"/>
      <c r="F94" s="148"/>
      <c r="G94" s="148"/>
      <c r="H94" s="147"/>
      <c r="I94" s="147"/>
      <c r="J94" s="148"/>
      <c r="K94" s="148"/>
      <c r="L94" s="157"/>
      <c r="M94" s="70"/>
    </row>
    <row r="95" spans="1:13" s="36" customFormat="1" ht="14.25" x14ac:dyDescent="0.2">
      <c r="A95" s="132"/>
      <c r="B95" s="134"/>
      <c r="C95" s="134"/>
      <c r="D95" s="150"/>
      <c r="E95" s="150"/>
      <c r="F95" s="150"/>
      <c r="G95" s="134"/>
      <c r="H95" s="151"/>
      <c r="I95" s="155"/>
      <c r="J95" s="151"/>
      <c r="K95" s="151"/>
      <c r="L95" s="135"/>
      <c r="M95" s="70"/>
    </row>
    <row r="96" spans="1:13" s="36" customFormat="1" ht="14.25" x14ac:dyDescent="0.2">
      <c r="A96" s="132"/>
      <c r="B96" s="134"/>
      <c r="C96" s="134"/>
      <c r="D96" s="150"/>
      <c r="E96" s="150"/>
      <c r="F96" s="150"/>
      <c r="G96" s="134"/>
      <c r="H96" s="151"/>
      <c r="I96" s="151"/>
      <c r="J96" s="151"/>
      <c r="K96" s="151"/>
      <c r="L96" s="135"/>
      <c r="M96" s="70"/>
    </row>
    <row r="97" spans="1:13" s="36" customFormat="1" ht="14.25" x14ac:dyDescent="0.2">
      <c r="A97" s="144"/>
      <c r="B97" s="145"/>
      <c r="C97" s="145"/>
      <c r="D97" s="146"/>
      <c r="E97" s="147"/>
      <c r="F97" s="148"/>
      <c r="G97" s="148"/>
      <c r="H97" s="147"/>
      <c r="I97" s="145"/>
      <c r="J97" s="148"/>
      <c r="K97" s="148"/>
      <c r="L97" s="157"/>
      <c r="M97" s="70"/>
    </row>
    <row r="98" spans="1:13" s="36" customFormat="1" ht="14.25" x14ac:dyDescent="0.2">
      <c r="A98" s="132"/>
      <c r="B98" s="134"/>
      <c r="C98" s="134"/>
      <c r="D98" s="150"/>
      <c r="E98" s="150"/>
      <c r="F98" s="150"/>
      <c r="G98" s="134"/>
      <c r="H98" s="151"/>
      <c r="I98" s="155"/>
      <c r="J98" s="151"/>
      <c r="K98" s="151"/>
      <c r="L98" s="135"/>
      <c r="M98" s="70"/>
    </row>
    <row r="99" spans="1:13" s="36" customFormat="1" ht="14.25" x14ac:dyDescent="0.2">
      <c r="A99" s="132"/>
      <c r="B99" s="134"/>
      <c r="C99" s="134"/>
      <c r="D99" s="150"/>
      <c r="E99" s="154"/>
      <c r="F99" s="151"/>
      <c r="G99" s="151"/>
      <c r="H99" s="150"/>
      <c r="I99" s="134"/>
      <c r="J99" s="151"/>
      <c r="K99" s="151"/>
      <c r="L99" s="135"/>
      <c r="M99" s="70"/>
    </row>
    <row r="100" spans="1:13" s="36" customFormat="1" ht="14.25" x14ac:dyDescent="0.2">
      <c r="A100" s="132"/>
      <c r="B100" s="145"/>
      <c r="C100" s="134"/>
      <c r="D100" s="154"/>
      <c r="E100" s="154"/>
      <c r="F100" s="151"/>
      <c r="G100" s="151"/>
      <c r="H100" s="150"/>
      <c r="I100" s="134"/>
      <c r="J100" s="151"/>
      <c r="K100" s="151"/>
      <c r="L100" s="135"/>
      <c r="M100" s="70"/>
    </row>
    <row r="101" spans="1:13" s="36" customFormat="1" ht="14.25" x14ac:dyDescent="0.2">
      <c r="A101" s="132"/>
      <c r="B101" s="134"/>
      <c r="C101" s="134"/>
      <c r="D101" s="135"/>
      <c r="E101" s="154"/>
      <c r="F101" s="151"/>
      <c r="G101" s="151"/>
      <c r="H101" s="150"/>
      <c r="I101" s="134"/>
      <c r="J101" s="151"/>
      <c r="K101" s="151"/>
      <c r="L101" s="135"/>
      <c r="M101" s="70"/>
    </row>
    <row r="102" spans="1:13" s="36" customFormat="1" ht="14.25" x14ac:dyDescent="0.2">
      <c r="A102" s="144"/>
      <c r="B102" s="145"/>
      <c r="C102" s="145"/>
      <c r="D102" s="146"/>
      <c r="E102" s="158"/>
      <c r="F102" s="148"/>
      <c r="G102" s="148"/>
      <c r="H102" s="147"/>
      <c r="I102" s="145"/>
      <c r="J102" s="148"/>
      <c r="K102" s="148"/>
      <c r="L102" s="157"/>
      <c r="M102" s="70"/>
    </row>
    <row r="103" spans="1:13" s="36" customFormat="1" ht="14.25" x14ac:dyDescent="0.2">
      <c r="A103" s="132"/>
      <c r="B103" s="145"/>
      <c r="C103" s="134"/>
      <c r="D103" s="149"/>
      <c r="E103" s="150"/>
      <c r="F103" s="151"/>
      <c r="G103" s="151"/>
      <c r="H103" s="151"/>
      <c r="I103" s="151"/>
      <c r="J103" s="150"/>
      <c r="K103" s="134"/>
      <c r="L103" s="150"/>
      <c r="M103" s="70"/>
    </row>
    <row r="104" spans="1:13" s="36" customFormat="1" ht="14.25" x14ac:dyDescent="0.2">
      <c r="A104" s="132"/>
      <c r="B104" s="134"/>
      <c r="C104" s="134"/>
      <c r="D104" s="154"/>
      <c r="E104" s="154"/>
      <c r="F104" s="150"/>
      <c r="G104" s="134"/>
      <c r="H104" s="151"/>
      <c r="I104" s="151"/>
      <c r="J104" s="151"/>
      <c r="K104" s="151"/>
      <c r="L104" s="135"/>
      <c r="M104" s="70"/>
    </row>
    <row r="105" spans="1:13" s="36" customFormat="1" ht="14.25" x14ac:dyDescent="0.2">
      <c r="A105" s="132"/>
      <c r="B105" s="145"/>
      <c r="C105" s="134"/>
      <c r="D105" s="150"/>
      <c r="E105" s="154"/>
      <c r="F105" s="151"/>
      <c r="G105" s="151"/>
      <c r="H105" s="150"/>
      <c r="I105" s="134"/>
      <c r="J105" s="151"/>
      <c r="K105" s="151"/>
      <c r="L105" s="135"/>
      <c r="M105" s="70"/>
    </row>
    <row r="106" spans="1:13" s="36" customFormat="1" ht="14.25" x14ac:dyDescent="0.2">
      <c r="A106" s="132"/>
      <c r="B106" s="145"/>
      <c r="C106" s="134"/>
      <c r="D106" s="150"/>
      <c r="E106" s="154"/>
      <c r="F106" s="151"/>
      <c r="G106" s="151"/>
      <c r="H106" s="150"/>
      <c r="I106" s="134"/>
      <c r="J106" s="151"/>
      <c r="K106" s="151"/>
      <c r="L106" s="135"/>
      <c r="M106" s="70"/>
    </row>
    <row r="107" spans="1:13" s="36" customFormat="1" ht="14.25" x14ac:dyDescent="0.2">
      <c r="A107" s="132"/>
      <c r="B107" s="145"/>
      <c r="C107" s="134"/>
      <c r="D107" s="150"/>
      <c r="E107" s="154"/>
      <c r="F107" s="151"/>
      <c r="G107" s="151"/>
      <c r="H107" s="150"/>
      <c r="I107" s="150"/>
      <c r="J107" s="151"/>
      <c r="K107" s="151"/>
      <c r="L107" s="135"/>
      <c r="M107" s="70"/>
    </row>
    <row r="108" spans="1:13" s="36" customFormat="1" ht="14.25" x14ac:dyDescent="0.2">
      <c r="A108" s="132"/>
      <c r="B108" s="145"/>
      <c r="C108" s="134"/>
      <c r="D108" s="150"/>
      <c r="E108" s="154"/>
      <c r="F108" s="151"/>
      <c r="G108" s="151"/>
      <c r="H108" s="150"/>
      <c r="I108" s="150"/>
      <c r="J108" s="151"/>
      <c r="K108" s="151"/>
      <c r="L108" s="135"/>
      <c r="M108" s="70"/>
    </row>
    <row r="109" spans="1:13" s="36" customFormat="1" ht="14.25" x14ac:dyDescent="0.2">
      <c r="A109" s="132"/>
      <c r="B109" s="134"/>
      <c r="C109" s="134"/>
      <c r="D109" s="149"/>
      <c r="E109" s="154"/>
      <c r="F109" s="151"/>
      <c r="G109" s="151"/>
      <c r="H109" s="151"/>
      <c r="I109" s="151"/>
      <c r="J109" s="151"/>
      <c r="K109" s="151"/>
      <c r="L109" s="156"/>
      <c r="M109" s="70"/>
    </row>
    <row r="110" spans="1:13" s="36" customFormat="1" ht="14.25" x14ac:dyDescent="0.2">
      <c r="A110" s="132"/>
      <c r="B110" s="134"/>
      <c r="C110" s="134"/>
      <c r="D110" s="149"/>
      <c r="E110" s="154"/>
      <c r="F110" s="151"/>
      <c r="G110" s="151"/>
      <c r="H110" s="151"/>
      <c r="I110" s="151"/>
      <c r="J110" s="151"/>
      <c r="K110" s="151"/>
      <c r="L110" s="156"/>
      <c r="M110" s="70"/>
    </row>
    <row r="111" spans="1:13" s="36" customFormat="1" ht="14.25" x14ac:dyDescent="0.2">
      <c r="A111" s="132"/>
      <c r="B111" s="134"/>
      <c r="C111" s="134"/>
      <c r="D111" s="149"/>
      <c r="E111" s="154"/>
      <c r="F111" s="150"/>
      <c r="G111" s="134"/>
      <c r="H111" s="151"/>
      <c r="I111" s="151"/>
      <c r="J111" s="151"/>
      <c r="K111" s="151"/>
      <c r="L111" s="135"/>
      <c r="M111" s="70"/>
    </row>
    <row r="112" spans="1:13" s="36" customFormat="1" ht="14.25" x14ac:dyDescent="0.2">
      <c r="A112" s="132"/>
      <c r="B112" s="134"/>
      <c r="C112" s="134"/>
      <c r="D112" s="149"/>
      <c r="E112" s="150"/>
      <c r="F112" s="151"/>
      <c r="G112" s="151"/>
      <c r="H112" s="151"/>
      <c r="I112" s="151"/>
      <c r="J112" s="151"/>
      <c r="K112" s="151"/>
      <c r="L112" s="151"/>
      <c r="M112" s="70"/>
    </row>
    <row r="113" spans="1:13" s="160" customFormat="1" x14ac:dyDescent="0.2">
      <c r="A113" s="132"/>
      <c r="B113" s="145"/>
      <c r="C113" s="134"/>
      <c r="D113" s="149"/>
      <c r="E113" s="154"/>
      <c r="F113" s="151"/>
      <c r="G113" s="151"/>
      <c r="H113" s="151"/>
      <c r="I113" s="151"/>
      <c r="J113" s="150"/>
      <c r="K113" s="150"/>
      <c r="L113" s="135"/>
      <c r="M113" s="159"/>
    </row>
    <row r="114" spans="1:13" s="160" customFormat="1" x14ac:dyDescent="0.2">
      <c r="A114" s="132"/>
      <c r="B114" s="145"/>
      <c r="C114" s="134"/>
      <c r="D114" s="161"/>
      <c r="E114" s="154"/>
      <c r="F114" s="151"/>
      <c r="G114" s="151"/>
      <c r="H114" s="151"/>
      <c r="I114" s="155"/>
      <c r="J114" s="150"/>
      <c r="K114" s="150"/>
      <c r="L114" s="135"/>
      <c r="M114" s="159"/>
    </row>
    <row r="115" spans="1:13" s="160" customFormat="1" x14ac:dyDescent="0.2">
      <c r="A115" s="132"/>
      <c r="B115" s="145"/>
      <c r="C115" s="134"/>
      <c r="D115" s="149"/>
      <c r="E115" s="154"/>
      <c r="F115" s="151"/>
      <c r="G115" s="151"/>
      <c r="H115" s="151"/>
      <c r="I115" s="155"/>
      <c r="J115" s="150"/>
      <c r="K115" s="150"/>
      <c r="L115" s="135"/>
      <c r="M115" s="159"/>
    </row>
    <row r="116" spans="1:13" s="160" customFormat="1" x14ac:dyDescent="0.2">
      <c r="A116" s="132"/>
      <c r="B116" s="134"/>
      <c r="C116" s="134"/>
      <c r="D116" s="150"/>
      <c r="E116" s="154"/>
      <c r="F116" s="151"/>
      <c r="G116" s="151"/>
      <c r="H116" s="151"/>
      <c r="I116" s="151"/>
      <c r="J116" s="150"/>
      <c r="K116" s="150"/>
      <c r="L116" s="135"/>
      <c r="M116" s="159"/>
    </row>
    <row r="117" spans="1:13" s="160" customFormat="1" x14ac:dyDescent="0.2">
      <c r="A117" s="132"/>
      <c r="B117" s="145"/>
      <c r="C117" s="134"/>
      <c r="D117" s="149"/>
      <c r="E117" s="154"/>
      <c r="F117" s="151"/>
      <c r="G117" s="151"/>
      <c r="H117" s="151"/>
      <c r="I117" s="151"/>
      <c r="J117" s="150"/>
      <c r="K117" s="150"/>
      <c r="L117" s="150"/>
      <c r="M117" s="159"/>
    </row>
    <row r="118" spans="1:13" s="160" customFormat="1" x14ac:dyDescent="0.2">
      <c r="A118" s="132"/>
      <c r="B118" s="134"/>
      <c r="C118" s="134"/>
      <c r="D118" s="135"/>
      <c r="E118" s="154"/>
      <c r="F118" s="151"/>
      <c r="G118" s="151"/>
      <c r="H118" s="151"/>
      <c r="I118" s="151"/>
      <c r="J118" s="150"/>
      <c r="K118" s="150"/>
      <c r="L118" s="135"/>
      <c r="M118" s="159"/>
    </row>
    <row r="119" spans="1:13" s="36" customFormat="1" ht="14.25" x14ac:dyDescent="0.2">
      <c r="A119" s="132"/>
      <c r="B119" s="134"/>
      <c r="C119" s="134"/>
      <c r="D119" s="150"/>
      <c r="E119" s="154"/>
      <c r="F119" s="151"/>
      <c r="G119" s="151"/>
      <c r="H119" s="151"/>
      <c r="I119" s="151"/>
      <c r="J119" s="150"/>
      <c r="K119" s="150"/>
      <c r="L119" s="135"/>
      <c r="M119" s="70"/>
    </row>
    <row r="120" spans="1:13" s="36" customFormat="1" ht="14.25" x14ac:dyDescent="0.2">
      <c r="A120" s="162"/>
      <c r="B120" s="163"/>
      <c r="C120" s="163"/>
      <c r="D120" s="164"/>
      <c r="E120" s="165"/>
      <c r="F120" s="91"/>
      <c r="G120" s="91"/>
      <c r="H120" s="91"/>
      <c r="I120" s="91"/>
      <c r="J120" s="165"/>
      <c r="K120" s="163"/>
      <c r="L120" s="163"/>
      <c r="M120" s="70"/>
    </row>
    <row r="121" spans="1:13" s="36" customFormat="1" ht="14.25" x14ac:dyDescent="0.2">
      <c r="A121" s="162"/>
      <c r="B121" s="163"/>
      <c r="C121" s="163"/>
      <c r="D121" s="164"/>
      <c r="E121" s="164"/>
      <c r="F121" s="165"/>
      <c r="G121" s="165"/>
      <c r="H121" s="166"/>
      <c r="I121" s="166"/>
      <c r="J121" s="166"/>
      <c r="K121" s="166"/>
      <c r="L121" s="165"/>
      <c r="M121" s="70"/>
    </row>
    <row r="122" spans="1:13" s="36" customFormat="1" ht="14.25" x14ac:dyDescent="0.2">
      <c r="A122" s="162"/>
      <c r="B122" s="163"/>
      <c r="C122" s="163"/>
      <c r="D122" s="167"/>
      <c r="E122" s="164"/>
      <c r="F122" s="91"/>
      <c r="G122" s="166"/>
      <c r="H122" s="166"/>
      <c r="I122" s="166"/>
      <c r="J122" s="165"/>
      <c r="K122" s="165"/>
      <c r="L122" s="165"/>
      <c r="M122" s="70"/>
    </row>
    <row r="123" spans="1:13" s="36" customFormat="1" ht="14.25" x14ac:dyDescent="0.2">
      <c r="A123" s="162"/>
      <c r="B123" s="163"/>
      <c r="C123" s="163"/>
      <c r="D123" s="164"/>
      <c r="E123" s="164"/>
      <c r="F123" s="91"/>
      <c r="G123" s="166"/>
      <c r="H123" s="165"/>
      <c r="I123" s="165"/>
      <c r="J123" s="166"/>
      <c r="K123" s="166"/>
      <c r="L123" s="165"/>
      <c r="M123" s="70"/>
    </row>
    <row r="124" spans="1:13" s="36" customFormat="1" ht="14.25" x14ac:dyDescent="0.2">
      <c r="A124" s="162"/>
      <c r="B124" s="163"/>
      <c r="C124" s="163"/>
      <c r="D124" s="164"/>
      <c r="E124" s="164"/>
      <c r="F124" s="165"/>
      <c r="G124" s="165"/>
      <c r="H124" s="165"/>
      <c r="I124" s="165"/>
      <c r="J124" s="166"/>
      <c r="K124" s="166"/>
      <c r="L124" s="165"/>
      <c r="M124" s="70"/>
    </row>
    <row r="125" spans="1:13" s="36" customFormat="1" ht="14.25" x14ac:dyDescent="0.2">
      <c r="A125" s="162"/>
      <c r="B125" s="163"/>
      <c r="C125" s="163"/>
      <c r="D125" s="167"/>
      <c r="E125" s="164"/>
      <c r="F125" s="91"/>
      <c r="G125" s="166"/>
      <c r="H125" s="165"/>
      <c r="I125" s="165"/>
      <c r="J125" s="166"/>
      <c r="K125" s="166"/>
      <c r="L125" s="165"/>
      <c r="M125" s="70"/>
    </row>
    <row r="126" spans="1:13" s="36" customFormat="1" ht="14.25" x14ac:dyDescent="0.2">
      <c r="A126" s="168"/>
      <c r="B126" s="58"/>
      <c r="C126" s="58"/>
      <c r="D126" s="58"/>
      <c r="E126" s="58"/>
      <c r="F126" s="58"/>
      <c r="G126" s="169"/>
      <c r="H126" s="169"/>
      <c r="I126" s="169"/>
      <c r="J126" s="169"/>
      <c r="K126" s="169"/>
      <c r="L126" s="169"/>
      <c r="M126" s="70"/>
    </row>
    <row r="127" spans="1:13" s="36" customFormat="1" ht="14.25" x14ac:dyDescent="0.2">
      <c r="A127" s="168"/>
      <c r="B127" s="58"/>
      <c r="C127" s="58"/>
      <c r="D127" s="60"/>
      <c r="E127" s="60"/>
      <c r="F127" s="60"/>
      <c r="G127" s="60"/>
      <c r="H127" s="60"/>
      <c r="I127" s="60"/>
      <c r="J127" s="60"/>
      <c r="K127" s="60"/>
      <c r="L127" s="170"/>
      <c r="M127" s="70"/>
    </row>
    <row r="128" spans="1:13" s="36" customFormat="1" ht="14.25" x14ac:dyDescent="0.2">
      <c r="A128" s="168"/>
      <c r="B128" s="64"/>
      <c r="C128" s="58"/>
      <c r="D128" s="58"/>
      <c r="E128" s="58"/>
      <c r="F128" s="58"/>
      <c r="G128" s="58"/>
      <c r="H128" s="58"/>
      <c r="I128" s="58"/>
      <c r="J128" s="58"/>
      <c r="K128" s="58"/>
      <c r="L128" s="169"/>
      <c r="M128" s="70"/>
    </row>
    <row r="129" spans="1:13" s="36" customFormat="1" ht="14.25" x14ac:dyDescent="0.2">
      <c r="A129" s="168"/>
      <c r="B129" s="64"/>
      <c r="C129" s="58"/>
      <c r="D129" s="58"/>
      <c r="E129" s="58"/>
      <c r="F129" s="58"/>
      <c r="G129" s="58"/>
      <c r="H129" s="58"/>
      <c r="I129" s="58"/>
      <c r="J129" s="58"/>
      <c r="K129" s="58"/>
      <c r="L129" s="169"/>
      <c r="M129" s="70"/>
    </row>
    <row r="130" spans="1:13" s="36" customFormat="1" ht="14.25" x14ac:dyDescent="0.2">
      <c r="A130" s="16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169"/>
      <c r="M130" s="70"/>
    </row>
    <row r="131" spans="1:13" s="36" customFormat="1" ht="14.25" x14ac:dyDescent="0.2">
      <c r="A131" s="16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169"/>
      <c r="M131" s="70"/>
    </row>
    <row r="132" spans="1:13" s="36" customFormat="1" ht="14.25" x14ac:dyDescent="0.2">
      <c r="A132" s="132"/>
      <c r="B132" s="145"/>
      <c r="C132" s="134"/>
      <c r="D132" s="149"/>
      <c r="E132" s="150"/>
      <c r="F132" s="151"/>
      <c r="G132" s="151"/>
      <c r="H132" s="151"/>
      <c r="I132" s="151"/>
      <c r="J132" s="150"/>
      <c r="K132" s="134"/>
      <c r="L132" s="150"/>
      <c r="M132" s="70"/>
    </row>
    <row r="133" spans="1:13" s="36" customFormat="1" ht="14.25" x14ac:dyDescent="0.2">
      <c r="A133" s="132"/>
      <c r="B133" s="171"/>
      <c r="C133" s="171"/>
      <c r="D133" s="172"/>
      <c r="E133" s="172"/>
      <c r="F133" s="173"/>
      <c r="G133" s="171"/>
      <c r="H133" s="174"/>
      <c r="I133" s="174"/>
      <c r="J133" s="174"/>
      <c r="K133" s="174"/>
      <c r="L133" s="175"/>
      <c r="M133" s="70"/>
    </row>
    <row r="134" spans="1:13" s="36" customFormat="1" ht="14.25" x14ac:dyDescent="0.2">
      <c r="A134" s="132"/>
      <c r="B134" s="145"/>
      <c r="C134" s="134"/>
      <c r="D134" s="150"/>
      <c r="E134" s="154"/>
      <c r="F134" s="151"/>
      <c r="G134" s="151"/>
      <c r="H134" s="150"/>
      <c r="I134" s="134"/>
      <c r="J134" s="151"/>
      <c r="K134" s="151"/>
      <c r="L134" s="135"/>
      <c r="M134" s="70"/>
    </row>
    <row r="135" spans="1:13" s="36" customFormat="1" ht="14.25" x14ac:dyDescent="0.2">
      <c r="A135" s="132"/>
      <c r="B135" s="145"/>
      <c r="C135" s="134"/>
      <c r="D135" s="150"/>
      <c r="E135" s="154"/>
      <c r="F135" s="151"/>
      <c r="G135" s="151"/>
      <c r="H135" s="150"/>
      <c r="I135" s="134"/>
      <c r="J135" s="151"/>
      <c r="K135" s="151"/>
      <c r="L135" s="135"/>
      <c r="M135" s="70"/>
    </row>
    <row r="136" spans="1:13" s="77" customFormat="1" ht="14.25" x14ac:dyDescent="0.2">
      <c r="A136" s="132"/>
      <c r="B136" s="134"/>
      <c r="C136" s="134"/>
      <c r="D136" s="149"/>
      <c r="E136" s="154"/>
      <c r="F136" s="151"/>
      <c r="G136" s="151"/>
      <c r="H136" s="151"/>
      <c r="I136" s="151"/>
      <c r="J136" s="151"/>
      <c r="K136" s="151"/>
      <c r="L136" s="156"/>
      <c r="M136" s="76"/>
    </row>
    <row r="137" spans="1:13" s="77" customFormat="1" ht="14.25" x14ac:dyDescent="0.2">
      <c r="A137" s="132"/>
      <c r="B137" s="134"/>
      <c r="C137" s="134"/>
      <c r="D137" s="149"/>
      <c r="E137" s="154"/>
      <c r="F137" s="151"/>
      <c r="G137" s="151"/>
      <c r="H137" s="151"/>
      <c r="I137" s="151"/>
      <c r="J137" s="151"/>
      <c r="K137" s="151"/>
      <c r="L137" s="156"/>
      <c r="M137" s="76"/>
    </row>
    <row r="138" spans="1:13" s="77" customFormat="1" ht="14.25" x14ac:dyDescent="0.2">
      <c r="A138" s="132"/>
      <c r="B138" s="134"/>
      <c r="C138" s="134"/>
      <c r="D138" s="149"/>
      <c r="E138" s="154"/>
      <c r="F138" s="150"/>
      <c r="G138" s="134"/>
      <c r="H138" s="151"/>
      <c r="I138" s="155"/>
      <c r="J138" s="151"/>
      <c r="K138" s="151"/>
      <c r="L138" s="135"/>
      <c r="M138" s="76"/>
    </row>
    <row r="139" spans="1:13" s="77" customFormat="1" ht="14.25" x14ac:dyDescent="0.2">
      <c r="A139" s="132"/>
      <c r="B139" s="145"/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  <c r="M139" s="76"/>
    </row>
    <row r="140" spans="1:13" s="77" customFormat="1" ht="14.25" x14ac:dyDescent="0.2">
      <c r="A140" s="132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  <c r="M140" s="76"/>
    </row>
    <row r="141" spans="1:13" s="77" customFormat="1" ht="14.25" x14ac:dyDescent="0.2">
      <c r="A141" s="132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5"/>
      <c r="M141" s="76"/>
    </row>
    <row r="142" spans="1:13" s="77" customFormat="1" ht="14.25" x14ac:dyDescent="0.2">
      <c r="A142" s="132"/>
      <c r="B142" s="134"/>
      <c r="C142" s="134"/>
      <c r="D142" s="134"/>
      <c r="E142" s="134"/>
      <c r="F142" s="134"/>
      <c r="G142" s="134"/>
      <c r="H142" s="134"/>
      <c r="I142" s="150"/>
      <c r="J142" s="134"/>
      <c r="K142" s="134"/>
      <c r="L142" s="154"/>
      <c r="M142" s="76"/>
    </row>
    <row r="143" spans="1:13" s="75" customFormat="1" x14ac:dyDescent="0.2">
      <c r="A143" s="176"/>
      <c r="B143" s="177"/>
      <c r="C143" s="178"/>
      <c r="D143" s="177"/>
      <c r="E143" s="177"/>
      <c r="F143" s="177"/>
      <c r="G143" s="90"/>
      <c r="H143" s="90"/>
      <c r="I143" s="90"/>
      <c r="J143" s="90"/>
      <c r="K143" s="90"/>
      <c r="L143" s="90"/>
      <c r="M143" s="74"/>
    </row>
    <row r="144" spans="1:13" s="75" customFormat="1" x14ac:dyDescent="0.2">
      <c r="A144" s="176"/>
      <c r="B144" s="177"/>
      <c r="C144" s="177"/>
      <c r="D144" s="177"/>
      <c r="E144" s="177"/>
      <c r="F144" s="177"/>
      <c r="G144" s="90"/>
      <c r="H144" s="90"/>
      <c r="I144" s="90"/>
      <c r="J144" s="90"/>
      <c r="K144" s="90"/>
      <c r="L144" s="90"/>
      <c r="M144" s="74"/>
    </row>
    <row r="145" spans="1:13" s="75" customFormat="1" x14ac:dyDescent="0.2">
      <c r="A145" s="176"/>
      <c r="B145" s="177"/>
      <c r="C145" s="179"/>
      <c r="D145" s="180"/>
      <c r="E145" s="180"/>
      <c r="F145" s="181"/>
      <c r="G145" s="90"/>
      <c r="H145" s="90"/>
      <c r="I145" s="90"/>
      <c r="J145" s="90"/>
      <c r="K145" s="90"/>
      <c r="L145" s="90"/>
      <c r="M145" s="74"/>
    </row>
    <row r="146" spans="1:13" s="75" customFormat="1" x14ac:dyDescent="0.2">
      <c r="A146" s="176"/>
      <c r="B146" s="177"/>
      <c r="C146" s="177"/>
      <c r="D146" s="177"/>
      <c r="E146" s="177"/>
      <c r="F146" s="177"/>
      <c r="G146" s="90"/>
      <c r="H146" s="90"/>
      <c r="I146" s="90"/>
      <c r="J146" s="90"/>
      <c r="K146" s="90"/>
      <c r="L146" s="90"/>
      <c r="M146" s="74"/>
    </row>
    <row r="147" spans="1:13" s="75" customFormat="1" x14ac:dyDescent="0.2">
      <c r="A147" s="176"/>
      <c r="B147" s="177"/>
      <c r="C147" s="179"/>
      <c r="D147" s="180"/>
      <c r="E147" s="180"/>
      <c r="F147" s="181"/>
      <c r="G147" s="90"/>
      <c r="H147" s="90"/>
      <c r="I147" s="90"/>
      <c r="J147" s="90"/>
      <c r="K147" s="90"/>
      <c r="L147" s="90"/>
      <c r="M147" s="74"/>
    </row>
    <row r="148" spans="1:13" s="75" customFormat="1" x14ac:dyDescent="0.2">
      <c r="A148" s="176"/>
      <c r="B148" s="177"/>
      <c r="C148" s="177"/>
      <c r="D148" s="177"/>
      <c r="E148" s="177"/>
      <c r="F148" s="177"/>
      <c r="G148" s="90"/>
      <c r="H148" s="90"/>
      <c r="I148" s="90"/>
      <c r="J148" s="90"/>
      <c r="K148" s="90"/>
      <c r="L148" s="90"/>
      <c r="M148" s="74"/>
    </row>
    <row r="149" spans="1:13" s="77" customFormat="1" ht="14.25" x14ac:dyDescent="0.2">
      <c r="B149" s="76"/>
      <c r="C149" s="76"/>
      <c r="D149" s="121"/>
      <c r="E149" s="121"/>
      <c r="F149" s="90"/>
      <c r="G149" s="91"/>
      <c r="H149" s="91"/>
      <c r="I149" s="91"/>
      <c r="J149" s="91"/>
      <c r="K149" s="91"/>
      <c r="L149" s="91"/>
      <c r="M149" s="76"/>
    </row>
    <row r="150" spans="1:13" s="75" customFormat="1" x14ac:dyDescent="0.2">
      <c r="A150" s="77"/>
      <c r="B150" s="124"/>
      <c r="C150" s="76"/>
      <c r="D150" s="76"/>
      <c r="E150" s="76"/>
      <c r="F150" s="90"/>
      <c r="G150" s="76"/>
      <c r="H150" s="91"/>
      <c r="I150" s="91"/>
      <c r="J150" s="91"/>
      <c r="K150" s="91"/>
      <c r="L150" s="91"/>
      <c r="M150" s="74"/>
    </row>
    <row r="151" spans="1:13" s="75" customFormat="1" x14ac:dyDescent="0.2">
      <c r="A151" s="77"/>
      <c r="B151" s="76"/>
      <c r="C151" s="76"/>
      <c r="D151" s="121"/>
      <c r="E151" s="121"/>
      <c r="F151" s="90"/>
      <c r="G151" s="76"/>
      <c r="H151" s="91"/>
      <c r="I151" s="91"/>
      <c r="J151" s="91"/>
      <c r="K151" s="91"/>
      <c r="L151" s="122"/>
      <c r="M151" s="74"/>
    </row>
    <row r="152" spans="1:13" s="75" customFormat="1" x14ac:dyDescent="0.2">
      <c r="A152" s="77"/>
      <c r="B152" s="76"/>
      <c r="C152" s="76"/>
      <c r="D152" s="121"/>
      <c r="E152" s="121"/>
      <c r="F152" s="90"/>
      <c r="G152" s="122"/>
      <c r="H152" s="90"/>
      <c r="I152" s="76"/>
      <c r="J152" s="90"/>
      <c r="K152" s="76"/>
      <c r="L152" s="90"/>
      <c r="M152" s="74"/>
    </row>
    <row r="153" spans="1:13" s="75" customFormat="1" x14ac:dyDescent="0.2">
      <c r="A153" s="77"/>
      <c r="B153" s="76"/>
      <c r="C153" s="76"/>
      <c r="D153" s="90"/>
      <c r="E153" s="121"/>
      <c r="F153" s="90"/>
      <c r="G153" s="122"/>
      <c r="H153" s="123"/>
      <c r="I153" s="76"/>
      <c r="J153" s="91"/>
      <c r="K153" s="91"/>
      <c r="L153" s="122"/>
      <c r="M153" s="74"/>
    </row>
    <row r="154" spans="1:13" s="120" customFormat="1" x14ac:dyDescent="0.2">
      <c r="A154" s="77"/>
      <c r="B154" s="76"/>
      <c r="C154" s="76"/>
      <c r="D154" s="121"/>
      <c r="E154" s="121"/>
      <c r="F154" s="90"/>
      <c r="G154" s="74"/>
      <c r="H154" s="123"/>
      <c r="I154" s="76"/>
      <c r="J154" s="91"/>
      <c r="K154" s="91"/>
      <c r="L154" s="122"/>
      <c r="M154" s="119"/>
    </row>
    <row r="155" spans="1:13" s="120" customFormat="1" x14ac:dyDescent="0.2">
      <c r="A155" s="77"/>
      <c r="B155" s="76"/>
      <c r="C155" s="76"/>
      <c r="D155" s="121"/>
      <c r="E155" s="121"/>
      <c r="F155" s="90"/>
      <c r="G155" s="122"/>
      <c r="H155" s="123"/>
      <c r="I155" s="76"/>
      <c r="J155" s="91"/>
      <c r="K155" s="91"/>
      <c r="L155" s="122"/>
      <c r="M155" s="119"/>
    </row>
    <row r="156" spans="1:13" s="120" customFormat="1" ht="14.25" x14ac:dyDescent="0.2">
      <c r="A156" s="77"/>
      <c r="B156" s="76"/>
      <c r="C156" s="76"/>
      <c r="D156" s="121"/>
      <c r="E156" s="121"/>
      <c r="F156" s="90"/>
      <c r="G156" s="91"/>
      <c r="H156" s="91"/>
      <c r="I156" s="91"/>
      <c r="J156" s="91"/>
      <c r="K156" s="91"/>
      <c r="L156" s="91"/>
      <c r="M156" s="119"/>
    </row>
    <row r="157" spans="1:13" s="120" customFormat="1" ht="14.25" x14ac:dyDescent="0.2">
      <c r="A157" s="77"/>
      <c r="B157" s="124"/>
      <c r="C157" s="76"/>
      <c r="D157" s="76"/>
      <c r="E157" s="76"/>
      <c r="F157" s="90"/>
      <c r="G157" s="76"/>
      <c r="H157" s="91"/>
      <c r="I157" s="91"/>
      <c r="J157" s="91"/>
      <c r="K157" s="91"/>
      <c r="L157" s="91"/>
      <c r="M157" s="119"/>
    </row>
    <row r="158" spans="1:13" s="120" customFormat="1" ht="14.25" x14ac:dyDescent="0.2">
      <c r="A158" s="77"/>
      <c r="B158" s="76"/>
      <c r="C158" s="76"/>
      <c r="D158" s="121"/>
      <c r="E158" s="121"/>
      <c r="F158" s="90"/>
      <c r="G158" s="76"/>
      <c r="H158" s="91"/>
      <c r="I158" s="91"/>
      <c r="J158" s="91"/>
      <c r="K158" s="91"/>
      <c r="L158" s="122"/>
      <c r="M158" s="119"/>
    </row>
    <row r="159" spans="1:13" s="120" customFormat="1" ht="14.25" x14ac:dyDescent="0.2">
      <c r="A159" s="77"/>
      <c r="B159" s="76"/>
      <c r="C159" s="76"/>
      <c r="D159" s="125"/>
      <c r="E159" s="121"/>
      <c r="F159" s="90"/>
      <c r="G159" s="122"/>
      <c r="H159" s="90"/>
      <c r="I159" s="76"/>
      <c r="J159" s="90"/>
      <c r="K159" s="76"/>
      <c r="L159" s="90"/>
      <c r="M159" s="119"/>
    </row>
    <row r="160" spans="1:13" s="120" customFormat="1" x14ac:dyDescent="0.2">
      <c r="A160" s="77"/>
      <c r="B160" s="76"/>
      <c r="C160" s="76"/>
      <c r="D160" s="90"/>
      <c r="E160" s="121"/>
      <c r="F160" s="90"/>
      <c r="G160" s="122"/>
      <c r="H160" s="123"/>
      <c r="I160" s="76"/>
      <c r="J160" s="91"/>
      <c r="K160" s="91"/>
      <c r="L160" s="122"/>
      <c r="M160" s="119"/>
    </row>
    <row r="161" spans="1:13" s="120" customFormat="1" ht="14.25" x14ac:dyDescent="0.2"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</row>
    <row r="162" spans="1:13" s="120" customFormat="1" ht="14.25" x14ac:dyDescent="0.2"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</row>
    <row r="163" spans="1:13" s="120" customFormat="1" ht="14.25" x14ac:dyDescent="0.2"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</row>
    <row r="164" spans="1:13" s="120" customFormat="1" ht="14.25" x14ac:dyDescent="0.2"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</row>
    <row r="165" spans="1:13" s="77" customFormat="1" ht="14.25" x14ac:dyDescent="0.2">
      <c r="A165" s="120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76"/>
    </row>
    <row r="166" spans="1:13" s="77" customFormat="1" ht="14.25" x14ac:dyDescent="0.2">
      <c r="A166" s="120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76"/>
    </row>
    <row r="167" spans="1:13" s="77" customFormat="1" ht="14.25" x14ac:dyDescent="0.2">
      <c r="A167" s="120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76"/>
    </row>
    <row r="168" spans="1:13" s="77" customFormat="1" ht="14.25" x14ac:dyDescent="0.2">
      <c r="A168" s="120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76"/>
    </row>
    <row r="169" spans="1:13" s="77" customFormat="1" ht="14.25" x14ac:dyDescent="0.2">
      <c r="A169" s="120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76"/>
    </row>
    <row r="170" spans="1:13" s="77" customFormat="1" ht="14.25" x14ac:dyDescent="0.2">
      <c r="A170" s="120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76"/>
    </row>
    <row r="171" spans="1:13" s="77" customFormat="1" ht="14.25" x14ac:dyDescent="0.2">
      <c r="A171" s="120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76"/>
    </row>
    <row r="172" spans="1:13" s="77" customFormat="1" ht="14.25" x14ac:dyDescent="0.2">
      <c r="B172" s="76"/>
      <c r="C172" s="76"/>
      <c r="D172" s="121"/>
      <c r="E172" s="121"/>
      <c r="F172" s="90"/>
      <c r="G172" s="76"/>
      <c r="H172" s="91"/>
      <c r="I172" s="91"/>
      <c r="J172" s="91"/>
      <c r="K172" s="91"/>
      <c r="L172" s="122"/>
      <c r="M172" s="76"/>
    </row>
    <row r="173" spans="1:13" s="77" customFormat="1" ht="14.25" x14ac:dyDescent="0.2">
      <c r="B173" s="76"/>
      <c r="C173" s="76"/>
      <c r="D173" s="125"/>
      <c r="E173" s="121"/>
      <c r="F173" s="90"/>
      <c r="G173" s="122"/>
      <c r="H173" s="90"/>
      <c r="I173" s="76"/>
      <c r="J173" s="90"/>
      <c r="K173" s="76"/>
      <c r="L173" s="90"/>
      <c r="M173" s="76"/>
    </row>
    <row r="174" spans="1:13" s="77" customFormat="1" ht="14.25" x14ac:dyDescent="0.2">
      <c r="B174" s="76"/>
      <c r="C174" s="76"/>
      <c r="D174" s="90"/>
      <c r="E174" s="121"/>
      <c r="F174" s="90"/>
      <c r="G174" s="122"/>
      <c r="H174" s="90"/>
      <c r="I174" s="76"/>
      <c r="J174" s="91"/>
      <c r="K174" s="91"/>
      <c r="L174" s="122"/>
      <c r="M174" s="76"/>
    </row>
    <row r="175" spans="1:13" s="77" customFormat="1" ht="14.25" x14ac:dyDescent="0.2">
      <c r="B175" s="76"/>
      <c r="C175" s="76"/>
      <c r="D175" s="125"/>
      <c r="E175" s="121"/>
      <c r="F175" s="90"/>
      <c r="G175" s="122"/>
      <c r="H175" s="90"/>
      <c r="I175" s="76"/>
      <c r="J175" s="91"/>
      <c r="K175" s="91"/>
      <c r="L175" s="122"/>
      <c r="M175" s="76"/>
    </row>
    <row r="176" spans="1:13" s="77" customFormat="1" ht="14.25" x14ac:dyDescent="0.2">
      <c r="B176" s="76"/>
      <c r="C176" s="76"/>
      <c r="D176" s="121"/>
      <c r="E176" s="121"/>
      <c r="F176" s="90"/>
      <c r="G176" s="91"/>
      <c r="H176" s="91"/>
      <c r="I176" s="91"/>
      <c r="J176" s="91"/>
      <c r="K176" s="91"/>
      <c r="L176" s="91"/>
      <c r="M176" s="76"/>
    </row>
    <row r="177" spans="1:13" s="77" customFormat="1" ht="14.25" x14ac:dyDescent="0.2">
      <c r="B177" s="76"/>
      <c r="C177" s="76"/>
      <c r="D177" s="121"/>
      <c r="E177" s="121"/>
      <c r="F177" s="90"/>
      <c r="G177" s="76"/>
      <c r="H177" s="91"/>
      <c r="I177" s="91"/>
      <c r="J177" s="91"/>
      <c r="K177" s="91"/>
      <c r="L177" s="91"/>
      <c r="M177" s="76"/>
    </row>
    <row r="178" spans="1:13" s="77" customFormat="1" ht="14.25" x14ac:dyDescent="0.2">
      <c r="B178" s="76"/>
      <c r="C178" s="76"/>
      <c r="D178" s="121"/>
      <c r="E178" s="121"/>
      <c r="F178" s="90"/>
      <c r="G178" s="76"/>
      <c r="H178" s="91"/>
      <c r="I178" s="91"/>
      <c r="J178" s="91"/>
      <c r="K178" s="91"/>
      <c r="L178" s="122"/>
      <c r="M178" s="76"/>
    </row>
    <row r="179" spans="1:13" s="77" customFormat="1" ht="14.25" x14ac:dyDescent="0.2">
      <c r="B179" s="76"/>
      <c r="C179" s="76"/>
      <c r="D179" s="121"/>
      <c r="E179" s="121"/>
      <c r="F179" s="90"/>
      <c r="G179" s="122"/>
      <c r="H179" s="90"/>
      <c r="I179" s="76"/>
      <c r="J179" s="91"/>
      <c r="K179" s="91"/>
      <c r="L179" s="122"/>
      <c r="M179" s="76"/>
    </row>
    <row r="180" spans="1:13" s="77" customFormat="1" ht="14.25" x14ac:dyDescent="0.2">
      <c r="B180" s="76"/>
      <c r="C180" s="76"/>
      <c r="D180" s="121"/>
      <c r="E180" s="121"/>
      <c r="F180" s="90"/>
      <c r="G180" s="122"/>
      <c r="H180" s="90"/>
      <c r="I180" s="76"/>
      <c r="J180" s="91"/>
      <c r="K180" s="91"/>
      <c r="L180" s="122"/>
      <c r="M180" s="76"/>
    </row>
    <row r="181" spans="1:13" s="77" customFormat="1" ht="14.25" x14ac:dyDescent="0.2">
      <c r="B181" s="76"/>
      <c r="C181" s="76"/>
      <c r="D181" s="121"/>
      <c r="E181" s="121"/>
      <c r="F181" s="90"/>
      <c r="G181" s="122"/>
      <c r="H181" s="90"/>
      <c r="I181" s="76"/>
      <c r="J181" s="91"/>
      <c r="K181" s="91"/>
      <c r="L181" s="122"/>
      <c r="M181" s="76"/>
    </row>
    <row r="182" spans="1:13" s="77" customFormat="1" ht="14.25" x14ac:dyDescent="0.2">
      <c r="B182" s="76"/>
      <c r="C182" s="76"/>
      <c r="D182" s="121"/>
      <c r="E182" s="121"/>
      <c r="F182" s="90"/>
      <c r="G182" s="91"/>
      <c r="H182" s="91"/>
      <c r="I182" s="91"/>
      <c r="J182" s="91"/>
      <c r="K182" s="91"/>
      <c r="L182" s="91"/>
      <c r="M182" s="76"/>
    </row>
    <row r="183" spans="1:13" s="77" customFormat="1" ht="14.25" x14ac:dyDescent="0.2">
      <c r="B183" s="76"/>
      <c r="C183" s="76"/>
      <c r="D183" s="121"/>
      <c r="E183" s="121"/>
      <c r="F183" s="90"/>
      <c r="G183" s="91"/>
      <c r="H183" s="91"/>
      <c r="I183" s="91"/>
      <c r="J183" s="91"/>
      <c r="K183" s="91"/>
      <c r="L183" s="91"/>
      <c r="M183" s="76"/>
    </row>
    <row r="184" spans="1:13" s="77" customFormat="1" ht="14.25" x14ac:dyDescent="0.2">
      <c r="B184" s="124"/>
      <c r="C184" s="76"/>
      <c r="D184" s="121"/>
      <c r="E184" s="121"/>
      <c r="F184" s="122"/>
      <c r="G184" s="76"/>
      <c r="H184" s="91"/>
      <c r="I184" s="76"/>
      <c r="J184" s="91"/>
      <c r="K184" s="76"/>
      <c r="L184" s="122"/>
      <c r="M184" s="76"/>
    </row>
    <row r="185" spans="1:13" s="77" customFormat="1" ht="14.25" x14ac:dyDescent="0.2">
      <c r="B185" s="76"/>
      <c r="C185" s="76"/>
      <c r="D185" s="121"/>
      <c r="E185" s="121"/>
      <c r="F185" s="90"/>
      <c r="G185" s="91"/>
      <c r="H185" s="91"/>
      <c r="I185" s="91"/>
      <c r="J185" s="91"/>
      <c r="K185" s="91"/>
      <c r="L185" s="91"/>
      <c r="M185" s="76"/>
    </row>
    <row r="186" spans="1:13" s="77" customFormat="1" ht="14.25" x14ac:dyDescent="0.2">
      <c r="B186" s="76"/>
      <c r="C186" s="76"/>
      <c r="D186" s="121"/>
      <c r="E186" s="121"/>
      <c r="F186" s="90"/>
      <c r="G186" s="182"/>
      <c r="H186" s="91"/>
      <c r="I186" s="182"/>
      <c r="J186" s="91"/>
      <c r="K186" s="182"/>
      <c r="L186" s="182"/>
      <c r="M186" s="76"/>
    </row>
    <row r="187" spans="1:13" s="77" customFormat="1" ht="14.25" x14ac:dyDescent="0.2">
      <c r="A187" s="152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76"/>
    </row>
    <row r="188" spans="1:13" s="77" customFormat="1" ht="14.25" x14ac:dyDescent="0.2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1:13" s="77" customFormat="1" ht="14.25" x14ac:dyDescent="0.2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</row>
    <row r="190" spans="1:13" s="77" customFormat="1" ht="14.25" x14ac:dyDescent="0.2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</row>
    <row r="191" spans="1:13" s="77" customFormat="1" ht="14.25" x14ac:dyDescent="0.2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</row>
    <row r="192" spans="1:13" s="77" customFormat="1" ht="14.25" x14ac:dyDescent="0.2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</row>
    <row r="193" spans="2:13" s="77" customFormat="1" ht="14.25" x14ac:dyDescent="0.2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</row>
    <row r="194" spans="2:13" s="77" customFormat="1" ht="14.25" x14ac:dyDescent="0.2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</row>
    <row r="195" spans="2:13" s="77" customFormat="1" ht="14.25" x14ac:dyDescent="0.2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</row>
    <row r="196" spans="2:13" s="77" customFormat="1" ht="14.25" x14ac:dyDescent="0.2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</row>
    <row r="197" spans="2:13" s="77" customFormat="1" ht="14.25" x14ac:dyDescent="0.2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</row>
    <row r="198" spans="2:13" s="77" customFormat="1" ht="14.25" x14ac:dyDescent="0.2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</row>
    <row r="199" spans="2:13" s="77" customFormat="1" ht="14.25" x14ac:dyDescent="0.2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</row>
    <row r="200" spans="2:13" s="77" customFormat="1" ht="14.25" x14ac:dyDescent="0.2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</row>
    <row r="201" spans="2:13" s="77" customFormat="1" ht="14.25" x14ac:dyDescent="0.2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</row>
    <row r="202" spans="2:13" s="77" customFormat="1" ht="14.25" x14ac:dyDescent="0.2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</row>
    <row r="203" spans="2:13" s="77" customFormat="1" ht="14.25" x14ac:dyDescent="0.2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</row>
    <row r="204" spans="2:13" s="77" customFormat="1" ht="14.25" x14ac:dyDescent="0.2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</row>
    <row r="205" spans="2:13" s="77" customFormat="1" ht="14.25" x14ac:dyDescent="0.2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</row>
    <row r="206" spans="2:13" s="77" customFormat="1" ht="14.25" x14ac:dyDescent="0.2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</row>
    <row r="207" spans="2:13" s="77" customFormat="1" ht="14.25" x14ac:dyDescent="0.2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</row>
    <row r="208" spans="2:13" s="77" customFormat="1" ht="14.25" x14ac:dyDescent="0.2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</row>
    <row r="209" spans="2:13" s="77" customFormat="1" ht="14.25" x14ac:dyDescent="0.2"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</row>
    <row r="210" spans="2:13" s="77" customFormat="1" ht="14.25" x14ac:dyDescent="0.2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</row>
    <row r="211" spans="2:13" s="77" customFormat="1" ht="14.25" x14ac:dyDescent="0.2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</row>
    <row r="212" spans="2:13" s="77" customFormat="1" ht="14.25" x14ac:dyDescent="0.2"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</row>
    <row r="213" spans="2:13" s="77" customFormat="1" ht="14.25" x14ac:dyDescent="0.2"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</row>
    <row r="214" spans="2:13" s="77" customFormat="1" ht="14.25" x14ac:dyDescent="0.2"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</row>
    <row r="215" spans="2:13" s="77" customFormat="1" ht="14.25" x14ac:dyDescent="0.2"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</row>
    <row r="216" spans="2:13" s="77" customFormat="1" ht="14.25" x14ac:dyDescent="0.2"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</row>
    <row r="217" spans="2:13" s="77" customFormat="1" ht="14.25" x14ac:dyDescent="0.2"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</row>
    <row r="218" spans="2:13" s="77" customFormat="1" ht="14.25" x14ac:dyDescent="0.2"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</row>
    <row r="219" spans="2:13" s="77" customFormat="1" ht="14.25" x14ac:dyDescent="0.2"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</row>
    <row r="220" spans="2:13" s="77" customFormat="1" ht="14.25" x14ac:dyDescent="0.2"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</row>
    <row r="221" spans="2:13" s="77" customFormat="1" ht="14.25" x14ac:dyDescent="0.2"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</row>
    <row r="222" spans="2:13" s="77" customFormat="1" ht="14.25" x14ac:dyDescent="0.2"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</row>
    <row r="223" spans="2:13" s="77" customFormat="1" ht="14.25" x14ac:dyDescent="0.2"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</row>
    <row r="224" spans="2:13" s="77" customFormat="1" ht="14.25" x14ac:dyDescent="0.2"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</row>
    <row r="225" spans="2:13" s="77" customFormat="1" ht="14.25" x14ac:dyDescent="0.2"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</row>
    <row r="226" spans="2:13" s="77" customFormat="1" ht="14.25" x14ac:dyDescent="0.2"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</row>
    <row r="227" spans="2:13" s="77" customFormat="1" ht="14.25" x14ac:dyDescent="0.2"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</row>
    <row r="228" spans="2:13" s="77" customFormat="1" ht="14.25" x14ac:dyDescent="0.2"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</row>
    <row r="229" spans="2:13" s="77" customFormat="1" ht="14.25" x14ac:dyDescent="0.2"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2:13" s="77" customFormat="1" ht="14.25" x14ac:dyDescent="0.2"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</row>
    <row r="231" spans="2:13" s="77" customFormat="1" ht="14.25" x14ac:dyDescent="0.2"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</row>
    <row r="232" spans="2:13" s="77" customFormat="1" ht="14.25" x14ac:dyDescent="0.2"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</row>
    <row r="233" spans="2:13" s="77" customFormat="1" ht="14.25" x14ac:dyDescent="0.2"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</row>
    <row r="234" spans="2:13" s="77" customFormat="1" ht="14.25" x14ac:dyDescent="0.2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</row>
    <row r="235" spans="2:13" s="77" customFormat="1" ht="14.25" x14ac:dyDescent="0.2"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</row>
    <row r="236" spans="2:13" s="77" customFormat="1" ht="14.25" x14ac:dyDescent="0.2"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</row>
    <row r="237" spans="2:13" s="77" customFormat="1" ht="14.25" x14ac:dyDescent="0.2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</row>
    <row r="238" spans="2:13" s="77" customFormat="1" ht="14.25" x14ac:dyDescent="0.2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</row>
    <row r="239" spans="2:13" s="77" customFormat="1" ht="14.25" x14ac:dyDescent="0.2"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</row>
    <row r="240" spans="2:13" s="77" customFormat="1" ht="14.25" x14ac:dyDescent="0.2"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</row>
    <row r="241" spans="1:13" s="77" customFormat="1" ht="14.25" x14ac:dyDescent="0.2"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</row>
    <row r="242" spans="1:13" s="77" customFormat="1" ht="14.25" x14ac:dyDescent="0.2"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</row>
    <row r="243" spans="1:13" s="77" customFormat="1" ht="14.25" x14ac:dyDescent="0.2"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</row>
    <row r="244" spans="1:13" s="77" customFormat="1" ht="14.25" x14ac:dyDescent="0.2"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</row>
    <row r="245" spans="1:13" s="77" customFormat="1" ht="14.25" x14ac:dyDescent="0.2"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</row>
    <row r="246" spans="1:13" s="77" customFormat="1" ht="14.25" x14ac:dyDescent="0.2"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</row>
    <row r="247" spans="1:13" s="77" customFormat="1" ht="14.25" x14ac:dyDescent="0.2"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</row>
    <row r="248" spans="1:13" s="77" customFormat="1" ht="14.25" x14ac:dyDescent="0.2"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</row>
    <row r="249" spans="1:13" s="77" customFormat="1" ht="14.25" x14ac:dyDescent="0.2"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</row>
    <row r="250" spans="1:13" s="77" customFormat="1" ht="14.25" x14ac:dyDescent="0.2"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</row>
    <row r="251" spans="1:13" s="77" customFormat="1" ht="14.25" x14ac:dyDescent="0.2"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</row>
    <row r="252" spans="1:13" s="77" customFormat="1" ht="14.25" x14ac:dyDescent="0.2"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</row>
    <row r="253" spans="1:13" s="77" customFormat="1" ht="14.25" x14ac:dyDescent="0.2"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</row>
    <row r="254" spans="1:13" s="77" customFormat="1" ht="14.25" x14ac:dyDescent="0.2"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</row>
    <row r="255" spans="1:13" s="7" customFormat="1" ht="14.25" x14ac:dyDescent="0.2">
      <c r="A255" s="77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6"/>
    </row>
    <row r="256" spans="1:13" s="7" customFormat="1" ht="14.25" x14ac:dyDescent="0.2">
      <c r="A256" s="77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6"/>
    </row>
    <row r="257" spans="1:13" s="7" customFormat="1" ht="14.25" x14ac:dyDescent="0.2">
      <c r="A257" s="77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6"/>
    </row>
    <row r="258" spans="1:13" s="7" customFormat="1" ht="14.25" x14ac:dyDescent="0.2">
      <c r="A258" s="77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6"/>
    </row>
    <row r="259" spans="1:13" s="7" customFormat="1" ht="14.25" x14ac:dyDescent="0.2">
      <c r="A259" s="77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6"/>
    </row>
    <row r="260" spans="1:13" s="7" customFormat="1" ht="14.25" x14ac:dyDescent="0.2">
      <c r="A260" s="77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6"/>
    </row>
    <row r="261" spans="1:13" s="7" customFormat="1" ht="14.25" x14ac:dyDescent="0.2">
      <c r="A261" s="77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6"/>
    </row>
    <row r="262" spans="1:13" s="7" customFormat="1" ht="14.25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1:13" s="7" customFormat="1" ht="14.25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1:13" s="7" customFormat="1" ht="14.25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1:13" s="7" customFormat="1" ht="14.25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1:13" s="7" customFormat="1" ht="14.25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1:13" s="7" customFormat="1" ht="14.25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1:13" s="7" customFormat="1" ht="14.25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1:13" s="7" customFormat="1" ht="14.25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1:13" s="7" customFormat="1" ht="14.25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1:13" s="7" customFormat="1" ht="14.25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13" s="7" customFormat="1" ht="14.25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1:13" s="7" customFormat="1" ht="14.25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1:13" x14ac:dyDescent="0.2">
      <c r="A274" s="7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3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3" x14ac:dyDescent="0.2">
      <c r="A276" s="7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3" x14ac:dyDescent="0.2">
      <c r="A277" s="7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3" x14ac:dyDescent="0.2">
      <c r="A278" s="7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3" x14ac:dyDescent="0.2">
      <c r="A279" s="7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3" x14ac:dyDescent="0.2">
      <c r="A280" s="7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</sheetData>
  <mergeCells count="7">
    <mergeCell ref="A1:L1"/>
    <mergeCell ref="A3:A6"/>
    <mergeCell ref="C3:C6"/>
    <mergeCell ref="D3:E4"/>
    <mergeCell ref="F3:G4"/>
    <mergeCell ref="H3:I4"/>
    <mergeCell ref="L3:L6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კრებსითი</vt:lpstr>
      <vt:lpstr>აგარა</vt:lpstr>
      <vt:lpstr>ჯორიპარია</vt:lpstr>
      <vt:lpstr>თხმორი</vt:lpstr>
      <vt:lpstr>თხმორი!Print_Area</vt:lpstr>
      <vt:lpstr>კრებსითი!Print_Area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temuri</dc:creator>
  <cp:lastModifiedBy>admin</cp:lastModifiedBy>
  <dcterms:created xsi:type="dcterms:W3CDTF">2018-08-08T11:46:34Z</dcterms:created>
  <dcterms:modified xsi:type="dcterms:W3CDTF">2018-08-10T11:37:34Z</dcterms:modified>
</cp:coreProperties>
</file>