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2760" yWindow="32760" windowWidth="21600" windowHeight="9465" activeTab="5"/>
  </bookViews>
  <sheets>
    <sheet name="კრებსითი" sheetId="6" r:id="rId1"/>
    <sheet name="ნადარბაზევი" sheetId="2" r:id="rId2"/>
    <sheet name="თერგვისი" sheetId="3" r:id="rId3"/>
    <sheet name="კირბალი" sheetId="4" r:id="rId4"/>
    <sheet name="ყელქცეული" sheetId="5" r:id="rId5"/>
    <sheet name="ცხინვალის მაგისტრალი" sheetId="7" r:id="rId6"/>
  </sheets>
  <definedNames>
    <definedName name="_xlnm.Print_Area" localSheetId="2">თერგვისი!$A$1:$M$104</definedName>
    <definedName name="_xlnm.Print_Area" localSheetId="3">კირბალი!$A$1:$M$67</definedName>
    <definedName name="_xlnm.Print_Area" localSheetId="1">ნადარბაზევი!$A$1:$M$104</definedName>
    <definedName name="_xlnm.Print_Area" localSheetId="4">ყელქცეული!$A$1:$M$67</definedName>
  </definedNames>
  <calcPr calcId="124519"/>
</workbook>
</file>

<file path=xl/calcChain.xml><?xml version="1.0" encoding="utf-8"?>
<calcChain xmlns="http://schemas.openxmlformats.org/spreadsheetml/2006/main">
  <c r="F24" i="7"/>
  <c r="F23"/>
  <c r="F25" s="1"/>
  <c r="F22"/>
  <c r="F21"/>
  <c r="H24"/>
  <c r="H23"/>
  <c r="H22"/>
  <c r="H21"/>
  <c r="H20"/>
  <c r="H25"/>
  <c r="J24"/>
  <c r="J25" s="1"/>
  <c r="J23"/>
  <c r="J22"/>
  <c r="J21"/>
  <c r="J19"/>
  <c r="K19"/>
  <c r="K20"/>
  <c r="J9"/>
  <c r="J15" s="1"/>
  <c r="J10"/>
  <c r="J11"/>
  <c r="J12"/>
  <c r="J13"/>
  <c r="J14"/>
  <c r="J8"/>
  <c r="H9"/>
  <c r="H10"/>
  <c r="K10"/>
  <c r="H11"/>
  <c r="H12"/>
  <c r="H13"/>
  <c r="H14"/>
  <c r="H15" s="1"/>
  <c r="K16" s="1"/>
  <c r="H8"/>
  <c r="K8" s="1"/>
  <c r="F9"/>
  <c r="F10"/>
  <c r="F11"/>
  <c r="F12"/>
  <c r="K12" s="1"/>
  <c r="F13"/>
  <c r="F14"/>
  <c r="F8"/>
  <c r="F15"/>
  <c r="H66" i="5"/>
  <c r="M66"/>
  <c r="H55"/>
  <c r="M55"/>
  <c r="H54"/>
  <c r="M54" s="1"/>
  <c r="H53"/>
  <c r="H52"/>
  <c r="M52" s="1"/>
  <c r="H51"/>
  <c r="M51" s="1"/>
  <c r="H50"/>
  <c r="M50" s="1"/>
  <c r="H48"/>
  <c r="M48" s="1"/>
  <c r="H47"/>
  <c r="M47" s="1"/>
  <c r="H46"/>
  <c r="M46" s="1"/>
  <c r="M56" s="1"/>
  <c r="F37"/>
  <c r="L37"/>
  <c r="M37"/>
  <c r="F36"/>
  <c r="H36"/>
  <c r="M36"/>
  <c r="F35"/>
  <c r="J35"/>
  <c r="M35" s="1"/>
  <c r="E33"/>
  <c r="F33"/>
  <c r="L33"/>
  <c r="M33" s="1"/>
  <c r="E32"/>
  <c r="F32"/>
  <c r="H32"/>
  <c r="M32"/>
  <c r="F31"/>
  <c r="J31"/>
  <c r="M31" s="1"/>
  <c r="F29"/>
  <c r="L29"/>
  <c r="M29" s="1"/>
  <c r="F28"/>
  <c r="H28"/>
  <c r="M28"/>
  <c r="F27"/>
  <c r="J27"/>
  <c r="M27" s="1"/>
  <c r="F25"/>
  <c r="L25"/>
  <c r="F24"/>
  <c r="H24"/>
  <c r="M24"/>
  <c r="F23"/>
  <c r="J23"/>
  <c r="M23" s="1"/>
  <c r="F21"/>
  <c r="L21"/>
  <c r="M21" s="1"/>
  <c r="F20"/>
  <c r="H20"/>
  <c r="M20" s="1"/>
  <c r="F19"/>
  <c r="J19"/>
  <c r="M19" s="1"/>
  <c r="F17"/>
  <c r="H17"/>
  <c r="M17"/>
  <c r="F16"/>
  <c r="J16"/>
  <c r="M16"/>
  <c r="F14"/>
  <c r="L14"/>
  <c r="M14" s="1"/>
  <c r="F13"/>
  <c r="H13"/>
  <c r="M13" s="1"/>
  <c r="F12"/>
  <c r="J12"/>
  <c r="H66" i="4"/>
  <c r="M66"/>
  <c r="H55"/>
  <c r="M55"/>
  <c r="H54"/>
  <c r="M54" s="1"/>
  <c r="H53"/>
  <c r="M53"/>
  <c r="H52"/>
  <c r="M52" s="1"/>
  <c r="H51"/>
  <c r="M51"/>
  <c r="H50"/>
  <c r="M50" s="1"/>
  <c r="H48"/>
  <c r="M48"/>
  <c r="H47"/>
  <c r="M47" s="1"/>
  <c r="H46"/>
  <c r="F37"/>
  <c r="L37"/>
  <c r="M37" s="1"/>
  <c r="F36"/>
  <c r="H36"/>
  <c r="M36" s="1"/>
  <c r="F35"/>
  <c r="J35"/>
  <c r="M35" s="1"/>
  <c r="E33"/>
  <c r="F33"/>
  <c r="L33"/>
  <c r="M33" s="1"/>
  <c r="E32"/>
  <c r="F32"/>
  <c r="H32"/>
  <c r="M32"/>
  <c r="F31"/>
  <c r="J31"/>
  <c r="M31" s="1"/>
  <c r="F29"/>
  <c r="L29"/>
  <c r="M29" s="1"/>
  <c r="F28"/>
  <c r="H28"/>
  <c r="M28" s="1"/>
  <c r="F27"/>
  <c r="J27"/>
  <c r="M27" s="1"/>
  <c r="F25"/>
  <c r="L25"/>
  <c r="M25" s="1"/>
  <c r="F24"/>
  <c r="H24"/>
  <c r="M24" s="1"/>
  <c r="F23"/>
  <c r="J23"/>
  <c r="M23" s="1"/>
  <c r="F21"/>
  <c r="L21"/>
  <c r="L38" s="1"/>
  <c r="L40" s="1"/>
  <c r="L42" s="1"/>
  <c r="H20"/>
  <c r="M20" s="1"/>
  <c r="F20"/>
  <c r="F19"/>
  <c r="J19"/>
  <c r="M19" s="1"/>
  <c r="F17"/>
  <c r="H17"/>
  <c r="M17" s="1"/>
  <c r="F16"/>
  <c r="J16"/>
  <c r="M16" s="1"/>
  <c r="F14"/>
  <c r="L14"/>
  <c r="F13"/>
  <c r="H13"/>
  <c r="M13" s="1"/>
  <c r="F12"/>
  <c r="J12"/>
  <c r="J38" s="1"/>
  <c r="H103" i="3"/>
  <c r="M103"/>
  <c r="H92"/>
  <c r="M92"/>
  <c r="H91"/>
  <c r="M91" s="1"/>
  <c r="H90"/>
  <c r="M90"/>
  <c r="H89"/>
  <c r="M89" s="1"/>
  <c r="H88"/>
  <c r="M88"/>
  <c r="H87"/>
  <c r="M87" s="1"/>
  <c r="H85"/>
  <c r="M85"/>
  <c r="H84"/>
  <c r="M84" s="1"/>
  <c r="H83"/>
  <c r="F74"/>
  <c r="L74"/>
  <c r="M74" s="1"/>
  <c r="F73"/>
  <c r="H73"/>
  <c r="M73" s="1"/>
  <c r="F72"/>
  <c r="J72"/>
  <c r="M72" s="1"/>
  <c r="E70"/>
  <c r="F70"/>
  <c r="L70"/>
  <c r="M70" s="1"/>
  <c r="E69"/>
  <c r="F69"/>
  <c r="H69"/>
  <c r="M69"/>
  <c r="F68"/>
  <c r="J68"/>
  <c r="M68" s="1"/>
  <c r="F66"/>
  <c r="L66"/>
  <c r="M66" s="1"/>
  <c r="F65"/>
  <c r="H65"/>
  <c r="M65" s="1"/>
  <c r="F64"/>
  <c r="J64"/>
  <c r="M64" s="1"/>
  <c r="F62"/>
  <c r="L62"/>
  <c r="M62" s="1"/>
  <c r="F61"/>
  <c r="H61"/>
  <c r="M61" s="1"/>
  <c r="F60"/>
  <c r="J60"/>
  <c r="M60" s="1"/>
  <c r="F58"/>
  <c r="L58"/>
  <c r="L75" s="1"/>
  <c r="L77" s="1"/>
  <c r="L79" s="1"/>
  <c r="F57"/>
  <c r="H57"/>
  <c r="M57" s="1"/>
  <c r="F56"/>
  <c r="J56"/>
  <c r="M56" s="1"/>
  <c r="F54"/>
  <c r="H54"/>
  <c r="M54" s="1"/>
  <c r="F53"/>
  <c r="J53"/>
  <c r="M53" s="1"/>
  <c r="F51"/>
  <c r="L51"/>
  <c r="F50"/>
  <c r="H50"/>
  <c r="H75" s="1"/>
  <c r="F49"/>
  <c r="J49"/>
  <c r="J75" s="1"/>
  <c r="F39"/>
  <c r="H39"/>
  <c r="M39" s="1"/>
  <c r="F38"/>
  <c r="H38"/>
  <c r="M38"/>
  <c r="L37"/>
  <c r="M37" s="1"/>
  <c r="F37"/>
  <c r="F36"/>
  <c r="J36"/>
  <c r="M36"/>
  <c r="F34"/>
  <c r="H34"/>
  <c r="M34" s="1"/>
  <c r="F33"/>
  <c r="H33"/>
  <c r="M33"/>
  <c r="F32"/>
  <c r="H32"/>
  <c r="M32" s="1"/>
  <c r="F31"/>
  <c r="L31"/>
  <c r="M31"/>
  <c r="F30"/>
  <c r="J30"/>
  <c r="M30" s="1"/>
  <c r="F28"/>
  <c r="H28"/>
  <c r="M28"/>
  <c r="F27"/>
  <c r="H27"/>
  <c r="M27" s="1"/>
  <c r="F26"/>
  <c r="H26"/>
  <c r="M26" s="1"/>
  <c r="F25"/>
  <c r="H25"/>
  <c r="M25" s="1"/>
  <c r="F24"/>
  <c r="L24"/>
  <c r="M24" s="1"/>
  <c r="F23"/>
  <c r="J23"/>
  <c r="M23"/>
  <c r="F21"/>
  <c r="H21"/>
  <c r="M21" s="1"/>
  <c r="F20"/>
  <c r="H20"/>
  <c r="M20"/>
  <c r="F19"/>
  <c r="L19"/>
  <c r="M19" s="1"/>
  <c r="F18"/>
  <c r="L18"/>
  <c r="M18"/>
  <c r="F17"/>
  <c r="L17"/>
  <c r="M17" s="1"/>
  <c r="F16"/>
  <c r="J16"/>
  <c r="J40" s="1"/>
  <c r="J42" s="1"/>
  <c r="F14"/>
  <c r="J14"/>
  <c r="M14"/>
  <c r="F12"/>
  <c r="J12"/>
  <c r="M12" s="1"/>
  <c r="M83"/>
  <c r="H103" i="2"/>
  <c r="M103"/>
  <c r="H92"/>
  <c r="M92"/>
  <c r="H91"/>
  <c r="M91" s="1"/>
  <c r="H90"/>
  <c r="M90"/>
  <c r="H89"/>
  <c r="M89" s="1"/>
  <c r="H88"/>
  <c r="M88"/>
  <c r="H87"/>
  <c r="M87" s="1"/>
  <c r="H85"/>
  <c r="M85"/>
  <c r="H84"/>
  <c r="M84" s="1"/>
  <c r="H83"/>
  <c r="M83"/>
  <c r="F74"/>
  <c r="L74"/>
  <c r="M74" s="1"/>
  <c r="F73"/>
  <c r="H73"/>
  <c r="M73" s="1"/>
  <c r="F72"/>
  <c r="J72"/>
  <c r="M72"/>
  <c r="E70"/>
  <c r="F70"/>
  <c r="L70"/>
  <c r="M70"/>
  <c r="E69"/>
  <c r="F69"/>
  <c r="H69"/>
  <c r="M69" s="1"/>
  <c r="F68"/>
  <c r="J68"/>
  <c r="M68" s="1"/>
  <c r="F66"/>
  <c r="L66"/>
  <c r="M66"/>
  <c r="F65"/>
  <c r="H65"/>
  <c r="M65" s="1"/>
  <c r="F64"/>
  <c r="J64"/>
  <c r="M64" s="1"/>
  <c r="F62"/>
  <c r="L62"/>
  <c r="M62" s="1"/>
  <c r="F61"/>
  <c r="H61"/>
  <c r="M61" s="1"/>
  <c r="F60"/>
  <c r="J60"/>
  <c r="M60" s="1"/>
  <c r="F58"/>
  <c r="L58"/>
  <c r="M58" s="1"/>
  <c r="F57"/>
  <c r="H57"/>
  <c r="M57"/>
  <c r="F56"/>
  <c r="J56"/>
  <c r="M56" s="1"/>
  <c r="F54"/>
  <c r="H54"/>
  <c r="M54" s="1"/>
  <c r="F53"/>
  <c r="J53"/>
  <c r="M53"/>
  <c r="F51"/>
  <c r="L51"/>
  <c r="F50"/>
  <c r="H50"/>
  <c r="M50" s="1"/>
  <c r="F49"/>
  <c r="J49"/>
  <c r="J75" s="1"/>
  <c r="F39"/>
  <c r="H39"/>
  <c r="M39" s="1"/>
  <c r="F38"/>
  <c r="H38"/>
  <c r="M38" s="1"/>
  <c r="F37"/>
  <c r="L37"/>
  <c r="M37" s="1"/>
  <c r="J36"/>
  <c r="M36" s="1"/>
  <c r="F36"/>
  <c r="F34"/>
  <c r="H34"/>
  <c r="M34" s="1"/>
  <c r="F33"/>
  <c r="H33"/>
  <c r="M33" s="1"/>
  <c r="F32"/>
  <c r="H32"/>
  <c r="M32"/>
  <c r="F31"/>
  <c r="L31"/>
  <c r="M31" s="1"/>
  <c r="F30"/>
  <c r="J30"/>
  <c r="M30" s="1"/>
  <c r="F28"/>
  <c r="H28"/>
  <c r="M28" s="1"/>
  <c r="F27"/>
  <c r="H27"/>
  <c r="M27"/>
  <c r="F26"/>
  <c r="H26"/>
  <c r="M26" s="1"/>
  <c r="F25"/>
  <c r="H25"/>
  <c r="M25" s="1"/>
  <c r="F24"/>
  <c r="L24"/>
  <c r="M24" s="1"/>
  <c r="F23"/>
  <c r="J23"/>
  <c r="M23"/>
  <c r="F21"/>
  <c r="H21"/>
  <c r="M21" s="1"/>
  <c r="F20"/>
  <c r="H20"/>
  <c r="H40" s="1"/>
  <c r="F19"/>
  <c r="L19"/>
  <c r="M19" s="1"/>
  <c r="F18"/>
  <c r="L18"/>
  <c r="F17"/>
  <c r="L17"/>
  <c r="L40" s="1"/>
  <c r="L42" s="1"/>
  <c r="F16"/>
  <c r="J16"/>
  <c r="M16" s="1"/>
  <c r="F14"/>
  <c r="J14"/>
  <c r="M14" s="1"/>
  <c r="F12"/>
  <c r="J12"/>
  <c r="J40" s="1"/>
  <c r="J42" s="1"/>
  <c r="K24" i="7"/>
  <c r="K22"/>
  <c r="K21"/>
  <c r="M53" i="5"/>
  <c r="H38"/>
  <c r="H39" s="1"/>
  <c r="H40" s="1"/>
  <c r="H42" s="1"/>
  <c r="M12"/>
  <c r="J38"/>
  <c r="J40" s="1"/>
  <c r="L38"/>
  <c r="L40" s="1"/>
  <c r="L42" s="1"/>
  <c r="M25"/>
  <c r="M12" i="4"/>
  <c r="M14"/>
  <c r="M46"/>
  <c r="M49" i="3"/>
  <c r="M51"/>
  <c r="H40"/>
  <c r="H41" s="1"/>
  <c r="M41" s="1"/>
  <c r="L40"/>
  <c r="L42" s="1"/>
  <c r="M20" i="2"/>
  <c r="L75"/>
  <c r="L77" s="1"/>
  <c r="L79" s="1"/>
  <c r="M51"/>
  <c r="M18"/>
  <c r="M49"/>
  <c r="H93"/>
  <c r="K13" i="7" l="1"/>
  <c r="K9"/>
  <c r="K23"/>
  <c r="K11"/>
  <c r="K25"/>
  <c r="K26" s="1"/>
  <c r="K27" s="1"/>
  <c r="K14"/>
  <c r="H56" i="5"/>
  <c r="H57" s="1"/>
  <c r="L43"/>
  <c r="L44"/>
  <c r="L61" s="1"/>
  <c r="J41"/>
  <c r="J42" s="1"/>
  <c r="M38"/>
  <c r="J43"/>
  <c r="J44" s="1"/>
  <c r="J61" s="1"/>
  <c r="H43"/>
  <c r="H44" s="1"/>
  <c r="M41"/>
  <c r="M39"/>
  <c r="M40" s="1"/>
  <c r="L43" i="4"/>
  <c r="L44" s="1"/>
  <c r="L61" s="1"/>
  <c r="M21"/>
  <c r="J41"/>
  <c r="M41" s="1"/>
  <c r="J40"/>
  <c r="J42" s="1"/>
  <c r="M38"/>
  <c r="M56"/>
  <c r="H56"/>
  <c r="H38"/>
  <c r="M58" i="3"/>
  <c r="L80"/>
  <c r="L81" s="1"/>
  <c r="L43"/>
  <c r="L44" s="1"/>
  <c r="J43"/>
  <c r="J44" s="1"/>
  <c r="J78"/>
  <c r="M78" s="1"/>
  <c r="J77"/>
  <c r="J79" s="1"/>
  <c r="M16"/>
  <c r="M40" s="1"/>
  <c r="M42" s="1"/>
  <c r="H76"/>
  <c r="M76" s="1"/>
  <c r="M93"/>
  <c r="H42"/>
  <c r="M50"/>
  <c r="H93"/>
  <c r="L80" i="2"/>
  <c r="L81" s="1"/>
  <c r="L43"/>
  <c r="L44" s="1"/>
  <c r="M17"/>
  <c r="J43"/>
  <c r="J44" s="1"/>
  <c r="J77"/>
  <c r="J78"/>
  <c r="M78" s="1"/>
  <c r="M75"/>
  <c r="M12"/>
  <c r="M40" s="1"/>
  <c r="M42" s="1"/>
  <c r="H41"/>
  <c r="M41" s="1"/>
  <c r="M93"/>
  <c r="M95" s="1"/>
  <c r="H94"/>
  <c r="M94" s="1"/>
  <c r="H75"/>
  <c r="K15" i="7" l="1"/>
  <c r="K17" s="1"/>
  <c r="K28" s="1"/>
  <c r="K29" s="1"/>
  <c r="K30" s="1"/>
  <c r="K31" s="1"/>
  <c r="K32" s="1"/>
  <c r="H58" i="5"/>
  <c r="M57"/>
  <c r="M58" s="1"/>
  <c r="M42"/>
  <c r="J43" i="4"/>
  <c r="J44"/>
  <c r="J61" s="1"/>
  <c r="H57"/>
  <c r="M57" s="1"/>
  <c r="H39"/>
  <c r="M39" s="1"/>
  <c r="M58"/>
  <c r="M40"/>
  <c r="M42" s="1"/>
  <c r="M75" i="3"/>
  <c r="M77" s="1"/>
  <c r="M79" s="1"/>
  <c r="M80" s="1"/>
  <c r="M81" s="1"/>
  <c r="L45"/>
  <c r="L46" s="1"/>
  <c r="L98" s="1"/>
  <c r="J81"/>
  <c r="J80"/>
  <c r="J45"/>
  <c r="J46" s="1"/>
  <c r="H94"/>
  <c r="M94" s="1"/>
  <c r="M95" s="1"/>
  <c r="M43"/>
  <c r="M44" s="1"/>
  <c r="H43"/>
  <c r="H44" s="1"/>
  <c r="H77"/>
  <c r="H79" s="1"/>
  <c r="H42" i="2"/>
  <c r="J79"/>
  <c r="L45"/>
  <c r="L46" s="1"/>
  <c r="L98" s="1"/>
  <c r="J45"/>
  <c r="J46" s="1"/>
  <c r="J80"/>
  <c r="J81" s="1"/>
  <c r="M96"/>
  <c r="M97" s="1"/>
  <c r="H43"/>
  <c r="H44" s="1"/>
  <c r="H76"/>
  <c r="M76" s="1"/>
  <c r="M77" s="1"/>
  <c r="M79" s="1"/>
  <c r="M43"/>
  <c r="M44" s="1"/>
  <c r="H95"/>
  <c r="K33" i="7" l="1"/>
  <c r="K34" s="1"/>
  <c r="K36" s="1"/>
  <c r="C7" i="6" s="1"/>
  <c r="M59" i="5"/>
  <c r="M60" s="1"/>
  <c r="H60"/>
  <c r="H61" s="1"/>
  <c r="H59"/>
  <c r="M43"/>
  <c r="M44" s="1"/>
  <c r="H58" i="4"/>
  <c r="M43"/>
  <c r="M44" s="1"/>
  <c r="H60"/>
  <c r="H59"/>
  <c r="M59"/>
  <c r="M60" s="1"/>
  <c r="H40"/>
  <c r="H42" s="1"/>
  <c r="J98" i="3"/>
  <c r="M96"/>
  <c r="M97" s="1"/>
  <c r="H45"/>
  <c r="H46" s="1"/>
  <c r="H80"/>
  <c r="H81" s="1"/>
  <c r="M45"/>
  <c r="M46" s="1"/>
  <c r="H95"/>
  <c r="J98" i="2"/>
  <c r="H45"/>
  <c r="H46" s="1"/>
  <c r="M46"/>
  <c r="M45"/>
  <c r="M80"/>
  <c r="M81" s="1"/>
  <c r="H96"/>
  <c r="H97" s="1"/>
  <c r="H77"/>
  <c r="H79" s="1"/>
  <c r="M61" i="5" l="1"/>
  <c r="M62" s="1"/>
  <c r="M63" s="1"/>
  <c r="M64" s="1"/>
  <c r="M65" s="1"/>
  <c r="M67" s="1"/>
  <c r="C6" i="6" s="1"/>
  <c r="H43" i="4"/>
  <c r="H44"/>
  <c r="H61" s="1"/>
  <c r="M61"/>
  <c r="M98" i="3"/>
  <c r="M99"/>
  <c r="M100" s="1"/>
  <c r="H96"/>
  <c r="H97" s="1"/>
  <c r="H98" s="1"/>
  <c r="H80" i="2"/>
  <c r="H81" s="1"/>
  <c r="H98" s="1"/>
  <c r="M98"/>
  <c r="M62" i="4" l="1"/>
  <c r="M63" s="1"/>
  <c r="M101" i="3"/>
  <c r="M102" s="1"/>
  <c r="M104" s="1"/>
  <c r="C4" i="6" s="1"/>
  <c r="M99" i="2"/>
  <c r="M100" s="1"/>
  <c r="M64" i="4" l="1"/>
  <c r="M65" s="1"/>
  <c r="M67" s="1"/>
  <c r="C5" i="6" s="1"/>
  <c r="M101" i="2"/>
  <c r="M102" s="1"/>
  <c r="M104" s="1"/>
  <c r="C3" i="6" s="1"/>
  <c r="C8" l="1"/>
</calcChain>
</file>

<file path=xl/sharedStrings.xml><?xml version="1.0" encoding="utf-8"?>
<sst xmlns="http://schemas.openxmlformats.org/spreadsheetml/2006/main" count="843" uniqueCount="171">
  <si>
    <t>#</t>
  </si>
  <si>
    <t>xarjTaRricxva</t>
  </si>
  <si>
    <t>saxarjTaRricxvo Rirebuleba</t>
  </si>
  <si>
    <t>lari</t>
  </si>
  <si>
    <t>safuZveli</t>
  </si>
  <si>
    <t>samuSaoebis, resursebis dasaxeleba</t>
  </si>
  <si>
    <t>ganz. erT.</t>
  </si>
  <si>
    <t>normatiuli resursi</t>
  </si>
  <si>
    <t>masala</t>
  </si>
  <si>
    <t>xelfasi</t>
  </si>
  <si>
    <t>manqana- meqanizmebi</t>
  </si>
  <si>
    <t>jami</t>
  </si>
  <si>
    <t xml:space="preserve">                                                                                                                        </t>
  </si>
  <si>
    <t>erTeuli</t>
  </si>
  <si>
    <t>sul</t>
  </si>
  <si>
    <t>I. samSeneblo samuSaoebi</t>
  </si>
  <si>
    <t>1-80-7</t>
  </si>
  <si>
    <t xml:space="preserve">ormos damuSaveba III jgufis yamirSi xeliT sayrdenebisaTvis </t>
  </si>
  <si>
    <r>
      <t>m</t>
    </r>
    <r>
      <rPr>
        <vertAlign val="superscript"/>
        <sz val="10"/>
        <rFont val="AcadNusx"/>
      </rPr>
      <t>3</t>
    </r>
  </si>
  <si>
    <t>normatiuli Sromatevadoba</t>
  </si>
  <si>
    <t>kac/sT</t>
  </si>
  <si>
    <t>1-81-3</t>
  </si>
  <si>
    <t>III jgufis yamiris Cayra TxrilSi da ormoSi xeliT, datkepniT</t>
  </si>
  <si>
    <t>33-7-1 miyenebiT</t>
  </si>
  <si>
    <r>
      <t xml:space="preserve">liTonis anZis dayeneba </t>
    </r>
    <r>
      <rPr>
        <b/>
        <sz val="10"/>
        <rFont val="Arial"/>
        <family val="2"/>
        <charset val="204"/>
      </rPr>
      <t xml:space="preserve">H=(9)7,3 </t>
    </r>
    <r>
      <rPr>
        <b/>
        <sz val="10"/>
        <rFont val="AcadNusx"/>
      </rPr>
      <t xml:space="preserve">m, </t>
    </r>
    <r>
      <rPr>
        <b/>
        <sz val="10"/>
        <rFont val="Arial"/>
        <family val="2"/>
        <charset val="204"/>
      </rPr>
      <t xml:space="preserve"> D=127  </t>
    </r>
    <r>
      <rPr>
        <b/>
        <sz val="10"/>
        <rFont val="AcadNusx"/>
      </rPr>
      <t xml:space="preserve">mm  </t>
    </r>
    <r>
      <rPr>
        <b/>
        <sz val="10"/>
        <rFont val="Arial"/>
        <family val="2"/>
        <charset val="204"/>
      </rPr>
      <t xml:space="preserve">t= 4 </t>
    </r>
    <r>
      <rPr>
        <b/>
        <sz val="10"/>
        <rFont val="AcadNusx"/>
      </rPr>
      <t>mm</t>
    </r>
  </si>
  <si>
    <t>tn</t>
  </si>
  <si>
    <t xml:space="preserve">                                     </t>
  </si>
  <si>
    <t>srf14.p.294</t>
  </si>
  <si>
    <t>amwe traqtorze 5t</t>
  </si>
  <si>
    <t>manq/sT</t>
  </si>
  <si>
    <t>srf14.p.8</t>
  </si>
  <si>
    <t>traqtori 96 kvt</t>
  </si>
  <si>
    <t>sxva manqana</t>
  </si>
  <si>
    <t>2,1p.128</t>
  </si>
  <si>
    <t>liTonis anZis Rirebuleba</t>
  </si>
  <si>
    <t>t</t>
  </si>
  <si>
    <t>sxva masala</t>
  </si>
  <si>
    <t>6-1-2</t>
  </si>
  <si>
    <r>
      <t xml:space="preserve">anZis Ziris dabetoneba </t>
    </r>
    <r>
      <rPr>
        <b/>
        <sz val="10"/>
        <rFont val="Arial"/>
        <family val="2"/>
        <charset val="204"/>
      </rPr>
      <t>M</t>
    </r>
    <r>
      <rPr>
        <b/>
        <sz val="10"/>
        <rFont val="AcadNusx"/>
      </rPr>
      <t>-200</t>
    </r>
  </si>
  <si>
    <t xml:space="preserve">normatiuli Sromatevadoba  </t>
  </si>
  <si>
    <t xml:space="preserve">manqanebi   </t>
  </si>
  <si>
    <t>srf 4.1.p.340</t>
  </si>
  <si>
    <t>betoni   m200</t>
  </si>
  <si>
    <t>srf 5.1.p138</t>
  </si>
  <si>
    <t>yaliobis fari</t>
  </si>
  <si>
    <t>m2</t>
  </si>
  <si>
    <t>srf 4.1.p.22</t>
  </si>
  <si>
    <t>yalibis ficari III xar. 40mm da meti</t>
  </si>
  <si>
    <t>m3</t>
  </si>
  <si>
    <t xml:space="preserve">sxva masalebi   </t>
  </si>
  <si>
    <t>34-33-7. miyenebiT</t>
  </si>
  <si>
    <t>4.2.p.16</t>
  </si>
  <si>
    <t>olifa</t>
  </si>
  <si>
    <t>kg</t>
  </si>
  <si>
    <t>4.2.p.78</t>
  </si>
  <si>
    <t>surinji</t>
  </si>
  <si>
    <t xml:space="preserve"> ასფალტო-ფისოვანი saRebavi</t>
  </si>
  <si>
    <t>15-156-2 miyenebiT</t>
  </si>
  <si>
    <t>4.2.p.38</t>
  </si>
  <si>
    <t xml:space="preserve"> </t>
  </si>
  <si>
    <t>satransporto xarji 3%</t>
  </si>
  <si>
    <t xml:space="preserve">sul </t>
  </si>
  <si>
    <t>sul nawili I</t>
  </si>
  <si>
    <t>II. samontaJo samuSaoebi</t>
  </si>
  <si>
    <t>8-594-1</t>
  </si>
  <si>
    <t>sanaTebis montaJi naTuriT</t>
  </si>
  <si>
    <t>c</t>
  </si>
  <si>
    <t>materialuri resursebi</t>
  </si>
  <si>
    <t>manqanebi</t>
  </si>
  <si>
    <t>8-364-1</t>
  </si>
  <si>
    <t>liTonis erTmklava kronSteinis montaJi</t>
  </si>
  <si>
    <t>8-524-9</t>
  </si>
  <si>
    <t xml:space="preserve">gare ganaTebis karadis montaJi </t>
  </si>
  <si>
    <t>8-471-1</t>
  </si>
  <si>
    <t>damiwebis konturis mowyoba sayrdenebze gazomviT</t>
  </si>
  <si>
    <t>damiwebis konturis mowyoba karadebze gazomviT</t>
  </si>
  <si>
    <t>8-402-1</t>
  </si>
  <si>
    <r>
      <t>mkvebavi el. kabelis montaJi kveTiT 2X2,5 mm</t>
    </r>
    <r>
      <rPr>
        <b/>
        <vertAlign val="superscript"/>
        <sz val="10"/>
        <rFont val="AcadNusx"/>
      </rPr>
      <t>2</t>
    </r>
  </si>
  <si>
    <t>g.m.</t>
  </si>
  <si>
    <t>8-148-1</t>
  </si>
  <si>
    <t>TviTmzidi sadenis montaJi aqsesuarebiT</t>
  </si>
  <si>
    <t>saxarjTaRricxvo mogeba 8%</t>
  </si>
  <si>
    <t>sul nawili II</t>
  </si>
  <si>
    <t>III. masalebi</t>
  </si>
  <si>
    <t>srf 8,2-65</t>
  </si>
  <si>
    <r>
      <t>TviTmzidi izolirebuli sadeni kveTiT 2х16 mm</t>
    </r>
    <r>
      <rPr>
        <b/>
        <vertAlign val="superscript"/>
        <sz val="10"/>
        <rFont val="AcadNusx"/>
      </rPr>
      <t>2</t>
    </r>
  </si>
  <si>
    <t>srf 8,3-35</t>
  </si>
  <si>
    <r>
      <t>spilenZis sadeni CamomyvanebisaTvis kveTiT 2X2,5 mm</t>
    </r>
    <r>
      <rPr>
        <b/>
        <vertAlign val="superscript"/>
        <sz val="10"/>
        <rFont val="AcadNusx"/>
      </rPr>
      <t>2</t>
    </r>
  </si>
  <si>
    <t>sabazro</t>
  </si>
  <si>
    <r>
      <t xml:space="preserve">liTonis erTmklava kronSteini </t>
    </r>
    <r>
      <rPr>
        <b/>
        <sz val="10"/>
        <rFont val="Arial"/>
        <family val="2"/>
        <charset val="204"/>
      </rPr>
      <t>L</t>
    </r>
    <r>
      <rPr>
        <b/>
        <sz val="10"/>
        <rFont val="AcadNusx"/>
      </rPr>
      <t xml:space="preserve">=1,5 m </t>
    </r>
    <r>
      <rPr>
        <b/>
        <sz val="10"/>
        <rFont val="Arial"/>
        <family val="2"/>
        <charset val="204"/>
      </rPr>
      <t>H</t>
    </r>
    <r>
      <rPr>
        <b/>
        <sz val="10"/>
        <rFont val="AcadNusx"/>
      </rPr>
      <t>=1,0 m</t>
    </r>
  </si>
  <si>
    <t>gare ganaTebis karada(normatiuli cxrilis monacemebiT)</t>
  </si>
  <si>
    <t>srf 8.15-285</t>
  </si>
  <si>
    <t>ganaTebis karada 500X300X210 1,0mm</t>
  </si>
  <si>
    <t>srf8.15-56</t>
  </si>
  <si>
    <t>avtomaturi gamTiSveli 3 polusa 63a</t>
  </si>
  <si>
    <t>srf 8.15-124</t>
  </si>
  <si>
    <t>kontaqtori 63a 30-35kv</t>
  </si>
  <si>
    <t>invoisi</t>
  </si>
  <si>
    <t xml:space="preserve"> GSM-სისტემის მართვის კარადის მოწყობა</t>
  </si>
  <si>
    <r>
      <t xml:space="preserve">metalis 30  </t>
    </r>
    <r>
      <rPr>
        <b/>
        <sz val="10"/>
        <rFont val="Arial"/>
        <family val="2"/>
        <charset val="204"/>
      </rPr>
      <t xml:space="preserve">W  LED </t>
    </r>
    <r>
      <rPr>
        <b/>
        <sz val="10"/>
        <rFont val="AcadNusx"/>
      </rPr>
      <t xml:space="preserve">sanaTi  </t>
    </r>
  </si>
  <si>
    <t>TviTmzidi izolirebuli sadenebi aqsesuarebiT normatiuli cxrilis monacemebiT</t>
  </si>
  <si>
    <t>komp</t>
  </si>
  <si>
    <t>mTliani Rirebuleba (sul nawili I-III)</t>
  </si>
  <si>
    <t>gauTvaliswinebeli xarjebi 3%</t>
  </si>
  <si>
    <t>dRg 18%</t>
  </si>
  <si>
    <t>teqnikuri pirobis aReba ფაზა - ნოლი 220 ვ</t>
  </si>
  <si>
    <t>anZis SeRebva da danomvra - 6 cali</t>
  </si>
  <si>
    <t>anZis fundamentis  SeRebva  ასფალტო-ფისოვანი saRebaviT -6 cali</t>
  </si>
  <si>
    <t>გორის მუნიციპალიტეტის სოფ. nadarbazevis გარე განათების მოწყობის და სამუშაოების</t>
  </si>
  <si>
    <t>გორის მუნიციპალიტეტის სოფ. თერგვისის გარე განათების მოწყობის და სამუშაოების</t>
  </si>
  <si>
    <t>anZis SeRebva da danomvra - 1 cali</t>
  </si>
  <si>
    <t>anZis fundamentis  SeRebva  ასფალტო-ფისოვანი saRebaviT -1 cali</t>
  </si>
  <si>
    <t>I. samontaJo samuSaoebi</t>
  </si>
  <si>
    <t>II. masalebi</t>
  </si>
  <si>
    <t>გორის მუნიციპალიტეტის სოფ. ყელქცეულში გარე განათების მოწყობის და სამუშაოების</t>
  </si>
  <si>
    <t>კრებსითი ხარჯთაღრიცხვა</t>
  </si>
  <si>
    <t>N</t>
  </si>
  <si>
    <t>ობიექტის დასახელება</t>
  </si>
  <si>
    <t>თანხა</t>
  </si>
  <si>
    <t>სოფ: ნადარბაზევი</t>
  </si>
  <si>
    <t>სოფ: თერგვისი</t>
  </si>
  <si>
    <t>სოფ: კირბალი</t>
  </si>
  <si>
    <t>სოფ: ყელქცეული</t>
  </si>
  <si>
    <t>ჯამი</t>
  </si>
  <si>
    <t>გორის რაიონისცხინვალის გზის გარე განათების მოწყობის ხარჯთაღრიცხვა</t>
  </si>
  <si>
    <t>სამუშაოების ჩამონათვალი</t>
  </si>
  <si>
    <t>განზომილების ერთეული</t>
  </si>
  <si>
    <t>რაოდენობა</t>
  </si>
  <si>
    <t>მასალა</t>
  </si>
  <si>
    <t>ხელფასი</t>
  </si>
  <si>
    <t>ტრანსპორტის ხარჯი</t>
  </si>
  <si>
    <t>ერთ. ფასი</t>
  </si>
  <si>
    <t>Iთავი</t>
  </si>
  <si>
    <t>ქუჩის დიოდური ,,ლედ"  სანათი 100 ვტ. მონტ.</t>
  </si>
  <si>
    <t>ცალი</t>
  </si>
  <si>
    <t xml:space="preserve">სადენი სიპი მონტაჟი სიპი 4/16 მმ </t>
  </si>
  <si>
    <t>გრ/მ</t>
  </si>
  <si>
    <t>სადენი სპილენძის ძარღვით  2/2.5 მმ  მონტაჟი</t>
  </si>
  <si>
    <t>სადენის სიპ 4/16 მმ დამჭიმი მოწყობილობა</t>
  </si>
  <si>
    <t>სადენის სიპ 4/16 მმ დამჭერის მოწყობილობა</t>
  </si>
  <si>
    <t>ქუჩის სანათის მიერთება მაგ. ხაზზე ჩამჭერი მოწყობილობით 4/16</t>
  </si>
  <si>
    <t>ჯიესემ მართვის ელ. კარადა ზომებით 500*400*215</t>
  </si>
  <si>
    <t>კომპლ.</t>
  </si>
  <si>
    <t>I თავი: ჯამი</t>
  </si>
  <si>
    <t>IIთავი</t>
  </si>
  <si>
    <t>ბოძის მოსაწყობათ ორმოს ამოთხრა (0.7*0,7*1,5*70)</t>
  </si>
  <si>
    <t>მ3</t>
  </si>
  <si>
    <t>ბოძის მოსაწყობათ ორმოს ამოთხრა ხელით</t>
  </si>
  <si>
    <r>
      <t>mili foladis,</t>
    </r>
    <r>
      <rPr>
        <sz val="9"/>
        <color indexed="8"/>
        <rFont val="AcadNusx"/>
      </rPr>
      <t xml:space="preserve"> </t>
    </r>
    <r>
      <rPr>
        <sz val="9"/>
        <rFont val="Arial"/>
        <family val="2"/>
        <charset val="204"/>
      </rPr>
      <t>d =127</t>
    </r>
    <r>
      <rPr>
        <sz val="9"/>
        <rFont val="Calibri"/>
        <family val="2"/>
        <charset val="204"/>
      </rPr>
      <t>×</t>
    </r>
    <r>
      <rPr>
        <sz val="9"/>
        <rFont val="Arial"/>
        <family val="2"/>
        <charset val="204"/>
      </rPr>
      <t xml:space="preserve">4  </t>
    </r>
    <r>
      <rPr>
        <sz val="9"/>
        <rFont val="AcadNusx"/>
      </rPr>
      <t>mm. (70ც* 11,5 მ)</t>
    </r>
  </si>
  <si>
    <t>მეტრი</t>
  </si>
  <si>
    <r>
      <t xml:space="preserve">mili foladis, </t>
    </r>
    <r>
      <rPr>
        <sz val="9"/>
        <rFont val="Arial"/>
        <family val="2"/>
        <charset val="204"/>
      </rPr>
      <t>d = 50</t>
    </r>
    <r>
      <rPr>
        <sz val="9"/>
        <rFont val="Calibri"/>
        <family val="2"/>
        <charset val="204"/>
      </rPr>
      <t>×</t>
    </r>
    <r>
      <rPr>
        <sz val="9"/>
        <rFont val="Arial"/>
        <family val="2"/>
        <charset val="204"/>
      </rPr>
      <t>2,5</t>
    </r>
    <r>
      <rPr>
        <sz val="9"/>
        <rFont val="AcadNusx"/>
      </rPr>
      <t xml:space="preserve"> mm, (70ც* 2 მ)</t>
    </r>
  </si>
  <si>
    <t>ბეტონი მ200 (0,5*0,5*0,8*2)</t>
  </si>
  <si>
    <r>
      <t>მ</t>
    </r>
    <r>
      <rPr>
        <vertAlign val="superscript"/>
        <sz val="10"/>
        <color indexed="8"/>
        <rFont val="Calibri"/>
        <family val="2"/>
        <charset val="204"/>
      </rPr>
      <t>3</t>
    </r>
  </si>
  <si>
    <t>ბოძების შეღებვა ანტიკოროზიული საღებავით 2 ჯერ                                                    (1 ბოძი 2,36 მ2)</t>
  </si>
  <si>
    <t>კგ</t>
  </si>
  <si>
    <t>II თავი: ჯამი</t>
  </si>
  <si>
    <t>I+II ჯამი</t>
  </si>
  <si>
    <t>ჯამი:</t>
  </si>
  <si>
    <t>გაუთვალისწინებელი ხარჯები</t>
  </si>
  <si>
    <t xml:space="preserve">დ.ღ.გ. </t>
  </si>
  <si>
    <t xml:space="preserve">ელ. მრიცხველის შეძენა აბონენტად აყვანა 30 კვმ/დე  </t>
  </si>
  <si>
    <t>ლარი</t>
  </si>
  <si>
    <t>ცხინვალის მაგისტრალი</t>
  </si>
  <si>
    <t>satransporto xarji</t>
  </si>
  <si>
    <t>saxarjTaRricxvo mogeba</t>
  </si>
  <si>
    <t>meriis dafinanseba</t>
  </si>
  <si>
    <t>zednadebi xarjebi xelfasze</t>
  </si>
  <si>
    <t>zednadebi xarjebi</t>
  </si>
  <si>
    <t>ზედნადები ხარჯი</t>
  </si>
  <si>
    <t>გეგმიური დაგროვება</t>
  </si>
  <si>
    <t>ზედნადები ხარჯი ელ.სამონტაჟო სამუშაოების ხელფასზე</t>
  </si>
</sst>
</file>

<file path=xl/styles.xml><?xml version="1.0" encoding="utf-8"?>
<styleSheet xmlns="http://schemas.openxmlformats.org/spreadsheetml/2006/main">
  <numFmts count="3">
    <numFmt numFmtId="164" formatCode="_-* #,##0.00\ _₾_-;\-* #,##0.00\ _₾_-;_-* &quot;-&quot;??\ _₾_-;_-@_-"/>
    <numFmt numFmtId="165" formatCode="0.000"/>
    <numFmt numFmtId="166" formatCode="0.0000"/>
  </numFmts>
  <fonts count="3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b/>
      <sz val="12"/>
      <name val="AcadNusx"/>
    </font>
    <font>
      <b/>
      <sz val="10"/>
      <name val="AcadNusx"/>
    </font>
    <font>
      <b/>
      <sz val="14"/>
      <name val="AcadNusx"/>
    </font>
    <font>
      <vertAlign val="superscript"/>
      <sz val="10"/>
      <name val="AcadNusx"/>
    </font>
    <font>
      <b/>
      <u/>
      <sz val="10"/>
      <name val="AcadNusx"/>
    </font>
    <font>
      <b/>
      <sz val="10"/>
      <name val="Arial"/>
      <family val="2"/>
      <charset val="204"/>
    </font>
    <font>
      <sz val="11"/>
      <name val="AcadNusx"/>
    </font>
    <font>
      <sz val="10"/>
      <name val="Arial"/>
      <family val="2"/>
      <charset val="204"/>
    </font>
    <font>
      <b/>
      <vertAlign val="superscript"/>
      <sz val="10"/>
      <name val="AcadNusx"/>
    </font>
    <font>
      <u/>
      <sz val="10"/>
      <name val="AcadNusx"/>
    </font>
    <font>
      <sz val="11"/>
      <color indexed="8"/>
      <name val="AcadNusx"/>
    </font>
    <font>
      <vertAlign val="superscript"/>
      <sz val="10"/>
      <color indexed="8"/>
      <name val="Calibri"/>
      <family val="2"/>
      <charset val="204"/>
    </font>
    <font>
      <sz val="9"/>
      <color indexed="8"/>
      <name val="AcadNusx"/>
    </font>
    <font>
      <sz val="9"/>
      <name val="Arial"/>
      <family val="2"/>
      <charset val="204"/>
    </font>
    <font>
      <sz val="9"/>
      <name val="Calibri"/>
      <family val="2"/>
      <charset val="204"/>
    </font>
    <font>
      <sz val="9"/>
      <name val="AcadNusx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7"/>
      <color theme="1"/>
      <name val="AcadNusx"/>
    </font>
    <font>
      <b/>
      <i/>
      <u/>
      <sz val="7"/>
      <color theme="1"/>
      <name val="Calibri"/>
      <family val="2"/>
      <scheme val="minor"/>
    </font>
    <font>
      <b/>
      <u/>
      <sz val="11"/>
      <color theme="1"/>
      <name val="Tahoma"/>
      <family val="2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  <charset val="204"/>
    </font>
    <font>
      <sz val="10"/>
      <color theme="1"/>
      <name val="AcadNusx"/>
    </font>
    <font>
      <sz val="10"/>
      <color theme="1"/>
      <name val="Calibri"/>
      <family val="2"/>
      <charset val="1"/>
      <scheme val="minor"/>
    </font>
    <font>
      <b/>
      <i/>
      <sz val="9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AcadNusx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9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</cellStyleXfs>
  <cellXfs count="105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4" fontId="2" fillId="3" borderId="1" xfId="1" applyFont="1" applyFill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64" fontId="4" fillId="3" borderId="1" xfId="1" applyFont="1" applyFill="1" applyBorder="1" applyAlignment="1">
      <alignment horizontal="center" vertical="center"/>
    </xf>
    <xf numFmtId="0" fontId="4" fillId="0" borderId="0" xfId="0" applyFont="1"/>
    <xf numFmtId="2" fontId="4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14" fontId="2" fillId="3" borderId="2" xfId="4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 vertical="center"/>
    </xf>
    <xf numFmtId="0" fontId="2" fillId="4" borderId="0" xfId="0" applyFont="1" applyFill="1"/>
    <xf numFmtId="2" fontId="1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20" fillId="3" borderId="1" xfId="0" applyFont="1" applyFill="1" applyBorder="1" applyAlignment="1">
      <alignment horizontal="center" vertical="center" wrapText="1"/>
    </xf>
    <xf numFmtId="9" fontId="20" fillId="3" borderId="1" xfId="0" applyNumberFormat="1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2" fontId="32" fillId="3" borderId="1" xfId="0" applyNumberFormat="1" applyFont="1" applyFill="1" applyBorder="1" applyAlignment="1">
      <alignment horizontal="center" vertical="center" wrapText="1"/>
    </xf>
    <xf numFmtId="165" fontId="26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0" fillId="3" borderId="1" xfId="0" applyNumberFormat="1" applyFont="1" applyFill="1" applyBorder="1" applyAlignment="1">
      <alignment horizontal="center" vertical="center"/>
    </xf>
    <xf numFmtId="2" fontId="33" fillId="3" borderId="1" xfId="3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vertical="center" textRotation="90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textRotation="90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34" fillId="3" borderId="0" xfId="0" applyFont="1" applyFill="1" applyAlignment="1">
      <alignment horizontal="center" vertical="center"/>
    </xf>
    <xf numFmtId="0" fontId="35" fillId="3" borderId="3" xfId="0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49" xfId="2"/>
    <cellStyle name="Normal 49 2" xfId="3"/>
    <cellStyle name="Normal_gare wyalsadfenigagarini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C41" sqref="C41"/>
    </sheetView>
  </sheetViews>
  <sheetFormatPr defaultColWidth="9" defaultRowHeight="15"/>
  <cols>
    <col min="1" max="1" width="6.7109375" style="53" customWidth="1"/>
    <col min="2" max="2" width="58.140625" style="53" customWidth="1"/>
    <col min="3" max="3" width="23.7109375" style="53" customWidth="1"/>
    <col min="4" max="16384" width="9" style="53"/>
  </cols>
  <sheetData>
    <row r="1" spans="1:8">
      <c r="A1" s="88" t="s">
        <v>115</v>
      </c>
      <c r="B1" s="88"/>
      <c r="C1" s="88"/>
      <c r="D1" s="88"/>
      <c r="E1" s="88"/>
      <c r="F1" s="88"/>
      <c r="G1" s="88"/>
      <c r="H1" s="88"/>
    </row>
    <row r="2" spans="1:8">
      <c r="A2" s="54" t="s">
        <v>116</v>
      </c>
      <c r="B2" s="55" t="s">
        <v>117</v>
      </c>
      <c r="C2" s="54" t="s">
        <v>118</v>
      </c>
    </row>
    <row r="3" spans="1:8">
      <c r="A3" s="76">
        <v>1</v>
      </c>
      <c r="B3" s="76" t="s">
        <v>119</v>
      </c>
      <c r="C3" s="77">
        <f>ნადარბაზევი!M104</f>
        <v>400</v>
      </c>
    </row>
    <row r="4" spans="1:8">
      <c r="A4" s="76">
        <v>2</v>
      </c>
      <c r="B4" s="76" t="s">
        <v>120</v>
      </c>
      <c r="C4" s="77">
        <f>თერგვისი!M104</f>
        <v>400</v>
      </c>
    </row>
    <row r="5" spans="1:8">
      <c r="A5" s="76">
        <v>3</v>
      </c>
      <c r="B5" s="76" t="s">
        <v>121</v>
      </c>
      <c r="C5" s="77">
        <f>კირბალი!M67</f>
        <v>400</v>
      </c>
    </row>
    <row r="6" spans="1:8">
      <c r="A6" s="76">
        <v>4</v>
      </c>
      <c r="B6" s="76" t="s">
        <v>122</v>
      </c>
      <c r="C6" s="77">
        <f>ყელქცეული!M67</f>
        <v>400</v>
      </c>
    </row>
    <row r="7" spans="1:8">
      <c r="A7" s="76"/>
      <c r="B7" s="76" t="s">
        <v>162</v>
      </c>
      <c r="C7" s="77">
        <f>'ცხინვალის მაგისტრალი'!K36</f>
        <v>4500</v>
      </c>
    </row>
    <row r="8" spans="1:8">
      <c r="A8" s="76"/>
      <c r="B8" s="76" t="s">
        <v>123</v>
      </c>
      <c r="C8" s="77">
        <f>SUM(C3:C7)</f>
        <v>6100</v>
      </c>
    </row>
  </sheetData>
  <mergeCells count="1">
    <mergeCell ref="A1:H1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4"/>
  <sheetViews>
    <sheetView topLeftCell="A34" workbookViewId="0">
      <selection activeCell="D108" sqref="D108"/>
    </sheetView>
  </sheetViews>
  <sheetFormatPr defaultColWidth="15" defaultRowHeight="13.5"/>
  <cols>
    <col min="1" max="1" width="2.85546875" style="4" bestFit="1" customWidth="1"/>
    <col min="2" max="2" width="14.5703125" style="5" customWidth="1"/>
    <col min="3" max="3" width="36.140625" style="6" bestFit="1" customWidth="1"/>
    <col min="4" max="4" width="7.5703125" style="4" bestFit="1" customWidth="1"/>
    <col min="5" max="5" width="9.5703125" style="7" bestFit="1" customWidth="1"/>
    <col min="6" max="6" width="9.42578125" style="8" bestFit="1" customWidth="1"/>
    <col min="7" max="7" width="10.7109375" style="8" bestFit="1" customWidth="1"/>
    <col min="8" max="8" width="14.85546875" style="8" bestFit="1" customWidth="1"/>
    <col min="9" max="9" width="9.5703125" style="8" bestFit="1" customWidth="1"/>
    <col min="10" max="10" width="14.42578125" style="8" bestFit="1" customWidth="1"/>
    <col min="11" max="11" width="9.5703125" style="8" bestFit="1" customWidth="1"/>
    <col min="12" max="12" width="11.85546875" style="8" bestFit="1" customWidth="1"/>
    <col min="13" max="13" width="14.85546875" style="8" bestFit="1" customWidth="1"/>
    <col min="14" max="14" width="2" style="1" bestFit="1" customWidth="1"/>
    <col min="15" max="15" width="39" style="1" bestFit="1" customWidth="1"/>
    <col min="16" max="16" width="125" style="1" bestFit="1" customWidth="1"/>
    <col min="17" max="16384" width="15" style="1"/>
  </cols>
  <sheetData>
    <row r="1" spans="1:17" ht="16.5">
      <c r="A1" s="91" t="s">
        <v>108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2"/>
      <c r="O1" s="2"/>
      <c r="P1" s="2"/>
      <c r="Q1" s="2"/>
    </row>
    <row r="2" spans="1:17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7" ht="21">
      <c r="A3" s="3"/>
      <c r="B3" s="92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7">
      <c r="G4" s="93"/>
      <c r="H4" s="93"/>
      <c r="I4" s="93"/>
      <c r="J4" s="93"/>
      <c r="K4" s="9"/>
      <c r="L4" s="9"/>
    </row>
    <row r="6" spans="1:17">
      <c r="A6" s="96" t="s">
        <v>0</v>
      </c>
      <c r="B6" s="97" t="s">
        <v>4</v>
      </c>
      <c r="C6" s="96" t="s">
        <v>5</v>
      </c>
      <c r="D6" s="89" t="s">
        <v>6</v>
      </c>
      <c r="E6" s="90" t="s">
        <v>7</v>
      </c>
      <c r="F6" s="90"/>
      <c r="G6" s="94" t="s">
        <v>8</v>
      </c>
      <c r="H6" s="94"/>
      <c r="I6" s="94" t="s">
        <v>9</v>
      </c>
      <c r="J6" s="94"/>
      <c r="K6" s="90" t="s">
        <v>10</v>
      </c>
      <c r="L6" s="90"/>
      <c r="M6" s="95" t="s">
        <v>11</v>
      </c>
    </row>
    <row r="7" spans="1:17">
      <c r="A7" s="96"/>
      <c r="B7" s="97"/>
      <c r="C7" s="96"/>
      <c r="D7" s="89"/>
      <c r="E7" s="90"/>
      <c r="F7" s="90"/>
      <c r="G7" s="94"/>
      <c r="H7" s="94"/>
      <c r="I7" s="94"/>
      <c r="J7" s="94"/>
      <c r="K7" s="90"/>
      <c r="L7" s="90"/>
      <c r="M7" s="95"/>
      <c r="P7" s="1" t="s">
        <v>12</v>
      </c>
    </row>
    <row r="8" spans="1:17">
      <c r="A8" s="96"/>
      <c r="B8" s="97"/>
      <c r="C8" s="96"/>
      <c r="D8" s="89"/>
      <c r="E8" s="10" t="s">
        <v>13</v>
      </c>
      <c r="F8" s="11" t="s">
        <v>14</v>
      </c>
      <c r="G8" s="11" t="s">
        <v>13</v>
      </c>
      <c r="H8" s="11" t="s">
        <v>14</v>
      </c>
      <c r="I8" s="11" t="s">
        <v>13</v>
      </c>
      <c r="J8" s="11" t="s">
        <v>14</v>
      </c>
      <c r="K8" s="11" t="s">
        <v>13</v>
      </c>
      <c r="L8" s="11" t="s">
        <v>14</v>
      </c>
      <c r="M8" s="95"/>
    </row>
    <row r="9" spans="1:17">
      <c r="A9" s="12">
        <v>1</v>
      </c>
      <c r="B9" s="13">
        <v>2</v>
      </c>
      <c r="C9" s="13">
        <v>3</v>
      </c>
      <c r="D9" s="12">
        <v>4</v>
      </c>
      <c r="E9" s="14">
        <v>5</v>
      </c>
      <c r="F9" s="15">
        <v>6</v>
      </c>
      <c r="G9" s="15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6">
        <v>13</v>
      </c>
    </row>
    <row r="10" spans="1:17" ht="16.5">
      <c r="A10" s="12"/>
      <c r="B10" s="13"/>
      <c r="C10" s="17" t="s">
        <v>15</v>
      </c>
      <c r="D10" s="12"/>
      <c r="E10" s="18"/>
      <c r="F10" s="19"/>
      <c r="G10" s="20"/>
      <c r="H10" s="20"/>
      <c r="I10" s="20"/>
      <c r="J10" s="20"/>
      <c r="K10" s="20"/>
      <c r="L10" s="20"/>
      <c r="M10" s="21"/>
    </row>
    <row r="11" spans="1:17" ht="40.5">
      <c r="A11" s="22">
        <v>1</v>
      </c>
      <c r="B11" s="78" t="s">
        <v>16</v>
      </c>
      <c r="C11" s="24" t="s">
        <v>17</v>
      </c>
      <c r="D11" s="79" t="s">
        <v>18</v>
      </c>
      <c r="E11" s="18"/>
      <c r="F11" s="25">
        <v>2.64</v>
      </c>
      <c r="G11" s="20"/>
      <c r="H11" s="20"/>
      <c r="I11" s="20"/>
      <c r="J11" s="20"/>
      <c r="K11" s="20"/>
      <c r="L11" s="20"/>
      <c r="M11" s="20"/>
    </row>
    <row r="12" spans="1:17">
      <c r="A12" s="22"/>
      <c r="B12" s="78"/>
      <c r="C12" s="26" t="s">
        <v>19</v>
      </c>
      <c r="D12" s="27" t="s">
        <v>20</v>
      </c>
      <c r="E12" s="79">
        <v>3.88</v>
      </c>
      <c r="F12" s="79">
        <f>E12*F11</f>
        <v>10.2432</v>
      </c>
      <c r="G12" s="20"/>
      <c r="H12" s="20"/>
      <c r="I12" s="20"/>
      <c r="J12" s="20">
        <f>F12*I12</f>
        <v>0</v>
      </c>
      <c r="K12" s="20"/>
      <c r="L12" s="20"/>
      <c r="M12" s="20">
        <f>J12</f>
        <v>0</v>
      </c>
    </row>
    <row r="13" spans="1:17" ht="40.5">
      <c r="A13" s="22">
        <v>2</v>
      </c>
      <c r="B13" s="28" t="s">
        <v>21</v>
      </c>
      <c r="C13" s="24" t="s">
        <v>22</v>
      </c>
      <c r="D13" s="79" t="s">
        <v>18</v>
      </c>
      <c r="E13" s="79"/>
      <c r="F13" s="25">
        <v>1.2</v>
      </c>
      <c r="G13" s="20"/>
      <c r="H13" s="20"/>
      <c r="I13" s="20"/>
      <c r="J13" s="20"/>
      <c r="K13" s="20"/>
      <c r="L13" s="20"/>
      <c r="M13" s="20"/>
    </row>
    <row r="14" spans="1:17">
      <c r="A14" s="22"/>
      <c r="B14" s="28"/>
      <c r="C14" s="26" t="s">
        <v>19</v>
      </c>
      <c r="D14" s="79" t="s">
        <v>20</v>
      </c>
      <c r="E14" s="79">
        <v>1.21</v>
      </c>
      <c r="F14" s="79">
        <f>E14*F13</f>
        <v>1.452</v>
      </c>
      <c r="G14" s="20"/>
      <c r="H14" s="20"/>
      <c r="I14" s="20"/>
      <c r="J14" s="20">
        <f>F14*I14</f>
        <v>0</v>
      </c>
      <c r="K14" s="20"/>
      <c r="L14" s="20"/>
      <c r="M14" s="20">
        <f>J14</f>
        <v>0</v>
      </c>
    </row>
    <row r="15" spans="1:17" ht="27">
      <c r="A15" s="22">
        <v>3</v>
      </c>
      <c r="B15" s="28" t="s">
        <v>23</v>
      </c>
      <c r="C15" s="24" t="s">
        <v>24</v>
      </c>
      <c r="D15" s="79" t="s">
        <v>25</v>
      </c>
      <c r="E15" s="79">
        <v>0.11</v>
      </c>
      <c r="F15" s="25">
        <v>0.66</v>
      </c>
      <c r="G15" s="20"/>
      <c r="H15" s="20"/>
      <c r="I15" s="20"/>
      <c r="J15" s="20"/>
      <c r="K15" s="20"/>
      <c r="L15" s="20"/>
      <c r="M15" s="20"/>
      <c r="O15" s="1" t="s">
        <v>26</v>
      </c>
    </row>
    <row r="16" spans="1:17">
      <c r="A16" s="22"/>
      <c r="B16" s="28"/>
      <c r="C16" s="26" t="s">
        <v>19</v>
      </c>
      <c r="D16" s="79" t="s">
        <v>20</v>
      </c>
      <c r="E16" s="79">
        <v>23.1</v>
      </c>
      <c r="F16" s="79">
        <f>E16*F15</f>
        <v>15.246000000000002</v>
      </c>
      <c r="G16" s="20"/>
      <c r="H16" s="20"/>
      <c r="I16" s="20"/>
      <c r="J16" s="20">
        <f>F16*I16</f>
        <v>0</v>
      </c>
      <c r="K16" s="20"/>
      <c r="L16" s="20"/>
      <c r="M16" s="20">
        <f>J16</f>
        <v>0</v>
      </c>
      <c r="Q16" s="29"/>
    </row>
    <row r="17" spans="1:14">
      <c r="A17" s="22"/>
      <c r="B17" s="28" t="s">
        <v>27</v>
      </c>
      <c r="C17" s="26" t="s">
        <v>28</v>
      </c>
      <c r="D17" s="79" t="s">
        <v>29</v>
      </c>
      <c r="E17" s="79">
        <v>3.98</v>
      </c>
      <c r="F17" s="79">
        <f>E17*F15</f>
        <v>2.6268000000000002</v>
      </c>
      <c r="G17" s="20"/>
      <c r="H17" s="20"/>
      <c r="I17" s="20"/>
      <c r="J17" s="20"/>
      <c r="K17" s="20"/>
      <c r="L17" s="20">
        <f>F17*K17</f>
        <v>0</v>
      </c>
      <c r="M17" s="20">
        <f>L17</f>
        <v>0</v>
      </c>
    </row>
    <row r="18" spans="1:14">
      <c r="A18" s="22"/>
      <c r="B18" s="28" t="s">
        <v>30</v>
      </c>
      <c r="C18" s="26" t="s">
        <v>31</v>
      </c>
      <c r="D18" s="79" t="s">
        <v>29</v>
      </c>
      <c r="E18" s="79">
        <v>0.76</v>
      </c>
      <c r="F18" s="79">
        <f>E18*F15</f>
        <v>0.50160000000000005</v>
      </c>
      <c r="G18" s="20"/>
      <c r="H18" s="20"/>
      <c r="I18" s="20"/>
      <c r="J18" s="20"/>
      <c r="K18" s="20"/>
      <c r="L18" s="20">
        <f>F18*K18</f>
        <v>0</v>
      </c>
      <c r="M18" s="20">
        <f>L18</f>
        <v>0</v>
      </c>
    </row>
    <row r="19" spans="1:14">
      <c r="A19" s="22"/>
      <c r="B19" s="28"/>
      <c r="C19" s="30" t="s">
        <v>32</v>
      </c>
      <c r="D19" s="79" t="s">
        <v>3</v>
      </c>
      <c r="E19" s="79">
        <v>2.16</v>
      </c>
      <c r="F19" s="79">
        <f>E19*F15</f>
        <v>1.4256000000000002</v>
      </c>
      <c r="G19" s="20"/>
      <c r="H19" s="20"/>
      <c r="I19" s="20"/>
      <c r="J19" s="20"/>
      <c r="K19" s="20"/>
      <c r="L19" s="20">
        <f>F19*K19</f>
        <v>0</v>
      </c>
      <c r="M19" s="20">
        <f>L19</f>
        <v>0</v>
      </c>
    </row>
    <row r="20" spans="1:14">
      <c r="A20" s="22"/>
      <c r="B20" s="28" t="s">
        <v>33</v>
      </c>
      <c r="C20" s="30" t="s">
        <v>34</v>
      </c>
      <c r="D20" s="79" t="s">
        <v>35</v>
      </c>
      <c r="E20" s="18">
        <v>1</v>
      </c>
      <c r="F20" s="18">
        <f>E20*F15</f>
        <v>0.66</v>
      </c>
      <c r="G20" s="20"/>
      <c r="H20" s="20">
        <f>F20*G20</f>
        <v>0</v>
      </c>
      <c r="I20" s="20"/>
      <c r="J20" s="20"/>
      <c r="K20" s="20"/>
      <c r="L20" s="20"/>
      <c r="M20" s="20">
        <f>H20</f>
        <v>0</v>
      </c>
      <c r="N20" s="29"/>
    </row>
    <row r="21" spans="1:14">
      <c r="A21" s="22"/>
      <c r="B21" s="28"/>
      <c r="C21" s="30" t="s">
        <v>36</v>
      </c>
      <c r="D21" s="79" t="s">
        <v>3</v>
      </c>
      <c r="E21" s="79">
        <v>0.26</v>
      </c>
      <c r="F21" s="79">
        <f>E21*F15</f>
        <v>0.1716</v>
      </c>
      <c r="G21" s="20"/>
      <c r="H21" s="20">
        <f>F21*G21</f>
        <v>0</v>
      </c>
      <c r="I21" s="20"/>
      <c r="J21" s="20"/>
      <c r="K21" s="20"/>
      <c r="L21" s="20"/>
      <c r="M21" s="20">
        <f>H21</f>
        <v>0</v>
      </c>
    </row>
    <row r="22" spans="1:14" ht="15.75">
      <c r="A22" s="22">
        <v>4</v>
      </c>
      <c r="B22" s="31" t="s">
        <v>37</v>
      </c>
      <c r="C22" s="32" t="s">
        <v>38</v>
      </c>
      <c r="D22" s="79" t="s">
        <v>18</v>
      </c>
      <c r="E22" s="33">
        <v>0.24</v>
      </c>
      <c r="F22" s="25">
        <v>1.44</v>
      </c>
      <c r="G22" s="20"/>
      <c r="H22" s="20"/>
      <c r="I22" s="20"/>
      <c r="J22" s="20"/>
      <c r="K22" s="20"/>
      <c r="L22" s="20"/>
      <c r="M22" s="20"/>
    </row>
    <row r="23" spans="1:14">
      <c r="A23" s="22"/>
      <c r="B23" s="31"/>
      <c r="C23" s="30" t="s">
        <v>39</v>
      </c>
      <c r="D23" s="34" t="s">
        <v>20</v>
      </c>
      <c r="E23" s="79">
        <v>4.5</v>
      </c>
      <c r="F23" s="79">
        <f>E23*F22</f>
        <v>6.4799999999999995</v>
      </c>
      <c r="G23" s="20"/>
      <c r="H23" s="20"/>
      <c r="I23" s="20"/>
      <c r="J23" s="20">
        <f>F23*I23</f>
        <v>0</v>
      </c>
      <c r="K23" s="20"/>
      <c r="L23" s="20"/>
      <c r="M23" s="20">
        <f>J23</f>
        <v>0</v>
      </c>
    </row>
    <row r="24" spans="1:14">
      <c r="A24" s="22"/>
      <c r="B24" s="31"/>
      <c r="C24" s="30" t="s">
        <v>40</v>
      </c>
      <c r="D24" s="35" t="s">
        <v>3</v>
      </c>
      <c r="E24" s="22">
        <v>0.37</v>
      </c>
      <c r="F24" s="79">
        <f>E24*F22</f>
        <v>0.53279999999999994</v>
      </c>
      <c r="G24" s="20"/>
      <c r="H24" s="20"/>
      <c r="I24" s="20"/>
      <c r="J24" s="20"/>
      <c r="K24" s="20"/>
      <c r="L24" s="20">
        <f>F24*K24</f>
        <v>0</v>
      </c>
      <c r="M24" s="20">
        <f>L24</f>
        <v>0</v>
      </c>
    </row>
    <row r="25" spans="1:14" ht="15.75">
      <c r="A25" s="22"/>
      <c r="B25" s="28" t="s">
        <v>41</v>
      </c>
      <c r="C25" s="30" t="s">
        <v>42</v>
      </c>
      <c r="D25" s="22" t="s">
        <v>18</v>
      </c>
      <c r="E25" s="22">
        <v>1.02</v>
      </c>
      <c r="F25" s="79">
        <f>E25*F22</f>
        <v>1.4687999999999999</v>
      </c>
      <c r="G25" s="20"/>
      <c r="H25" s="20">
        <f>F25*G25</f>
        <v>0</v>
      </c>
      <c r="I25" s="20"/>
      <c r="J25" s="20"/>
      <c r="K25" s="20"/>
      <c r="L25" s="20"/>
      <c r="M25" s="20">
        <f>H25</f>
        <v>0</v>
      </c>
    </row>
    <row r="26" spans="1:14">
      <c r="A26" s="22"/>
      <c r="B26" s="28" t="s">
        <v>43</v>
      </c>
      <c r="C26" s="30" t="s">
        <v>44</v>
      </c>
      <c r="D26" s="22" t="s">
        <v>45</v>
      </c>
      <c r="E26" s="22">
        <v>1.61</v>
      </c>
      <c r="F26" s="79">
        <f>E26*F22</f>
        <v>2.3184</v>
      </c>
      <c r="G26" s="20"/>
      <c r="H26" s="20">
        <f>G26*F26</f>
        <v>0</v>
      </c>
      <c r="I26" s="20"/>
      <c r="J26" s="20"/>
      <c r="K26" s="20"/>
      <c r="L26" s="20"/>
      <c r="M26" s="20">
        <f>H26</f>
        <v>0</v>
      </c>
    </row>
    <row r="27" spans="1:14" ht="27">
      <c r="A27" s="22"/>
      <c r="B27" s="28" t="s">
        <v>46</v>
      </c>
      <c r="C27" s="30" t="s">
        <v>47</v>
      </c>
      <c r="D27" s="22" t="s">
        <v>48</v>
      </c>
      <c r="E27" s="22">
        <v>1.72E-2</v>
      </c>
      <c r="F27" s="79">
        <f>E27*F22</f>
        <v>2.4767999999999998E-2</v>
      </c>
      <c r="G27" s="20"/>
      <c r="H27" s="20">
        <f>G27*F27</f>
        <v>0</v>
      </c>
      <c r="I27" s="20"/>
      <c r="J27" s="20"/>
      <c r="K27" s="20"/>
      <c r="L27" s="20"/>
      <c r="M27" s="20">
        <f>H27</f>
        <v>0</v>
      </c>
    </row>
    <row r="28" spans="1:14">
      <c r="A28" s="22"/>
      <c r="B28" s="31"/>
      <c r="C28" s="30" t="s">
        <v>49</v>
      </c>
      <c r="D28" s="22" t="s">
        <v>3</v>
      </c>
      <c r="E28" s="22">
        <v>0.28000000000000003</v>
      </c>
      <c r="F28" s="79">
        <f>E28*F22</f>
        <v>0.4032</v>
      </c>
      <c r="G28" s="20"/>
      <c r="H28" s="20">
        <f>F28*G28</f>
        <v>0</v>
      </c>
      <c r="I28" s="20"/>
      <c r="J28" s="20"/>
      <c r="K28" s="20"/>
      <c r="L28" s="20"/>
      <c r="M28" s="20">
        <f>H28</f>
        <v>0</v>
      </c>
    </row>
    <row r="29" spans="1:14" ht="31.5">
      <c r="A29" s="22">
        <v>5</v>
      </c>
      <c r="B29" s="81" t="s">
        <v>50</v>
      </c>
      <c r="C29" s="32" t="s">
        <v>106</v>
      </c>
      <c r="D29" s="22" t="s">
        <v>25</v>
      </c>
      <c r="E29" s="22"/>
      <c r="F29" s="25">
        <v>0.66</v>
      </c>
      <c r="G29" s="20"/>
      <c r="H29" s="20"/>
      <c r="I29" s="20"/>
      <c r="J29" s="20"/>
      <c r="K29" s="20"/>
      <c r="L29" s="20"/>
      <c r="M29" s="20"/>
    </row>
    <row r="30" spans="1:14">
      <c r="A30" s="22"/>
      <c r="B30" s="31"/>
      <c r="C30" s="26" t="s">
        <v>19</v>
      </c>
      <c r="D30" s="79" t="s">
        <v>20</v>
      </c>
      <c r="E30" s="79">
        <v>23.7</v>
      </c>
      <c r="F30" s="79">
        <f>E30*F29</f>
        <v>15.641999999999999</v>
      </c>
      <c r="G30" s="20"/>
      <c r="H30" s="20"/>
      <c r="I30" s="20"/>
      <c r="J30" s="20">
        <f>F30*I30</f>
        <v>0</v>
      </c>
      <c r="K30" s="20"/>
      <c r="L30" s="20"/>
      <c r="M30" s="20">
        <f>J30</f>
        <v>0</v>
      </c>
    </row>
    <row r="31" spans="1:14">
      <c r="A31" s="22"/>
      <c r="B31" s="31"/>
      <c r="C31" s="30" t="s">
        <v>40</v>
      </c>
      <c r="D31" s="35" t="s">
        <v>3</v>
      </c>
      <c r="E31" s="22">
        <v>6.31</v>
      </c>
      <c r="F31" s="79">
        <f>E31*F29</f>
        <v>4.1646000000000001</v>
      </c>
      <c r="G31" s="20"/>
      <c r="H31" s="20"/>
      <c r="I31" s="20"/>
      <c r="J31" s="20"/>
      <c r="K31" s="20"/>
      <c r="L31" s="20">
        <f>F31*K31</f>
        <v>0</v>
      </c>
      <c r="M31" s="20">
        <f>L31</f>
        <v>0</v>
      </c>
    </row>
    <row r="32" spans="1:14">
      <c r="A32" s="22"/>
      <c r="B32" s="28" t="s">
        <v>51</v>
      </c>
      <c r="C32" s="30" t="s">
        <v>52</v>
      </c>
      <c r="D32" s="79" t="s">
        <v>53</v>
      </c>
      <c r="E32" s="79">
        <v>1.1000000000000001</v>
      </c>
      <c r="F32" s="79">
        <f>E32*F29</f>
        <v>0.72600000000000009</v>
      </c>
      <c r="G32" s="20"/>
      <c r="H32" s="20">
        <f>F32*G32</f>
        <v>0</v>
      </c>
      <c r="I32" s="20"/>
      <c r="J32" s="20"/>
      <c r="K32" s="20"/>
      <c r="L32" s="20"/>
      <c r="M32" s="20">
        <f>H32</f>
        <v>0</v>
      </c>
    </row>
    <row r="33" spans="1:14">
      <c r="A33" s="22"/>
      <c r="B33" s="28" t="s">
        <v>54</v>
      </c>
      <c r="C33" s="30" t="s">
        <v>55</v>
      </c>
      <c r="D33" s="79" t="s">
        <v>53</v>
      </c>
      <c r="E33" s="79">
        <v>3</v>
      </c>
      <c r="F33" s="79">
        <f>E33*F29</f>
        <v>1.98</v>
      </c>
      <c r="G33" s="20"/>
      <c r="H33" s="20">
        <f>F33*G33</f>
        <v>0</v>
      </c>
      <c r="I33" s="20"/>
      <c r="J33" s="20"/>
      <c r="K33" s="20"/>
      <c r="L33" s="20"/>
      <c r="M33" s="20">
        <f>H33</f>
        <v>0</v>
      </c>
    </row>
    <row r="34" spans="1:14">
      <c r="A34" s="22"/>
      <c r="B34" s="31"/>
      <c r="C34" s="30" t="s">
        <v>49</v>
      </c>
      <c r="D34" s="22" t="s">
        <v>3</v>
      </c>
      <c r="E34" s="22">
        <v>0.02</v>
      </c>
      <c r="F34" s="79">
        <f>E34*F29</f>
        <v>1.3200000000000002E-2</v>
      </c>
      <c r="G34" s="20"/>
      <c r="H34" s="20">
        <f>F34*G34</f>
        <v>0</v>
      </c>
      <c r="I34" s="20"/>
      <c r="J34" s="20"/>
      <c r="K34" s="20"/>
      <c r="L34" s="20"/>
      <c r="M34" s="20">
        <f>H34</f>
        <v>0</v>
      </c>
    </row>
    <row r="35" spans="1:14" ht="40.5">
      <c r="A35" s="22">
        <v>6</v>
      </c>
      <c r="B35" s="81" t="s">
        <v>57</v>
      </c>
      <c r="C35" s="32" t="s">
        <v>107</v>
      </c>
      <c r="D35" s="22" t="s">
        <v>45</v>
      </c>
      <c r="E35" s="22"/>
      <c r="F35" s="25">
        <v>4.3</v>
      </c>
      <c r="G35" s="20"/>
      <c r="H35" s="20"/>
      <c r="I35" s="20"/>
      <c r="J35" s="20"/>
      <c r="K35" s="20"/>
      <c r="L35" s="20"/>
      <c r="M35" s="20"/>
    </row>
    <row r="36" spans="1:14">
      <c r="A36" s="22"/>
      <c r="B36" s="31"/>
      <c r="C36" s="26" t="s">
        <v>19</v>
      </c>
      <c r="D36" s="79" t="s">
        <v>20</v>
      </c>
      <c r="E36" s="18">
        <v>0.19700000000000001</v>
      </c>
      <c r="F36" s="79">
        <f>E36*F35</f>
        <v>0.84709999999999996</v>
      </c>
      <c r="G36" s="20"/>
      <c r="H36" s="20"/>
      <c r="I36" s="20"/>
      <c r="J36" s="20">
        <f>F36*I36</f>
        <v>0</v>
      </c>
      <c r="K36" s="20"/>
      <c r="L36" s="20"/>
      <c r="M36" s="20">
        <f>J36</f>
        <v>0</v>
      </c>
    </row>
    <row r="37" spans="1:14">
      <c r="A37" s="22"/>
      <c r="B37" s="31"/>
      <c r="C37" s="30" t="s">
        <v>40</v>
      </c>
      <c r="D37" s="35" t="s">
        <v>3</v>
      </c>
      <c r="E37" s="22">
        <v>6.0000000000000001E-3</v>
      </c>
      <c r="F37" s="79">
        <f>E37*F35</f>
        <v>2.58E-2</v>
      </c>
      <c r="G37" s="20"/>
      <c r="H37" s="20"/>
      <c r="I37" s="20"/>
      <c r="J37" s="20"/>
      <c r="K37" s="20"/>
      <c r="L37" s="20">
        <f>F37*K37</f>
        <v>0</v>
      </c>
      <c r="M37" s="20">
        <f>L37</f>
        <v>0</v>
      </c>
    </row>
    <row r="38" spans="1:14">
      <c r="A38" s="22"/>
      <c r="B38" s="28" t="s">
        <v>58</v>
      </c>
      <c r="C38" s="30" t="s">
        <v>56</v>
      </c>
      <c r="D38" s="79" t="s">
        <v>53</v>
      </c>
      <c r="E38" s="79">
        <v>0.45</v>
      </c>
      <c r="F38" s="79">
        <f>E38*F35</f>
        <v>1.9350000000000001</v>
      </c>
      <c r="G38" s="20"/>
      <c r="H38" s="20">
        <f>F38*G38</f>
        <v>0</v>
      </c>
      <c r="I38" s="20"/>
      <c r="J38" s="20"/>
      <c r="K38" s="20"/>
      <c r="L38" s="20"/>
      <c r="M38" s="20">
        <f>H38</f>
        <v>0</v>
      </c>
    </row>
    <row r="39" spans="1:14">
      <c r="A39" s="22"/>
      <c r="B39" s="31"/>
      <c r="C39" s="30" t="s">
        <v>49</v>
      </c>
      <c r="D39" s="22" t="s">
        <v>3</v>
      </c>
      <c r="E39" s="22">
        <v>1.2999999999999999E-3</v>
      </c>
      <c r="F39" s="79">
        <f>E39*F35</f>
        <v>5.5899999999999995E-3</v>
      </c>
      <c r="G39" s="20"/>
      <c r="H39" s="20">
        <f>F39*G39</f>
        <v>0</v>
      </c>
      <c r="I39" s="20"/>
      <c r="J39" s="20"/>
      <c r="K39" s="20"/>
      <c r="L39" s="20"/>
      <c r="M39" s="20">
        <f>H39</f>
        <v>0</v>
      </c>
    </row>
    <row r="40" spans="1:14">
      <c r="A40" s="36"/>
      <c r="B40" s="37"/>
      <c r="C40" s="37" t="s">
        <v>14</v>
      </c>
      <c r="D40" s="36" t="s">
        <v>3</v>
      </c>
      <c r="E40" s="38"/>
      <c r="F40" s="39"/>
      <c r="G40" s="40"/>
      <c r="H40" s="40">
        <f>SUM(H11:H39)</f>
        <v>0</v>
      </c>
      <c r="I40" s="40"/>
      <c r="J40" s="40">
        <f>SUM(J11:J39)</f>
        <v>0</v>
      </c>
      <c r="K40" s="40"/>
      <c r="L40" s="40">
        <f>SUM(L11:L39)</f>
        <v>0</v>
      </c>
      <c r="M40" s="40">
        <f>SUM(M11:M39)</f>
        <v>0</v>
      </c>
      <c r="N40" s="1" t="s">
        <v>59</v>
      </c>
    </row>
    <row r="41" spans="1:14" s="41" customFormat="1">
      <c r="A41" s="36"/>
      <c r="B41" s="37"/>
      <c r="C41" s="37" t="s">
        <v>163</v>
      </c>
      <c r="D41" s="36" t="s">
        <v>3</v>
      </c>
      <c r="E41" s="83"/>
      <c r="F41" s="39"/>
      <c r="G41" s="40"/>
      <c r="H41" s="40">
        <f>H40*E41</f>
        <v>0</v>
      </c>
      <c r="I41" s="40"/>
      <c r="J41" s="40"/>
      <c r="K41" s="40"/>
      <c r="L41" s="40"/>
      <c r="M41" s="40">
        <f>H41</f>
        <v>0</v>
      </c>
    </row>
    <row r="42" spans="1:14" s="41" customFormat="1">
      <c r="A42" s="36"/>
      <c r="B42" s="37"/>
      <c r="C42" s="37" t="s">
        <v>61</v>
      </c>
      <c r="D42" s="36" t="s">
        <v>3</v>
      </c>
      <c r="E42" s="83"/>
      <c r="F42" s="39"/>
      <c r="G42" s="40"/>
      <c r="H42" s="40">
        <f>SUM(H40:H41)</f>
        <v>0</v>
      </c>
      <c r="I42" s="40"/>
      <c r="J42" s="40">
        <f>SUM(J40:J41)</f>
        <v>0</v>
      </c>
      <c r="K42" s="40"/>
      <c r="L42" s="40">
        <f>SUM(L40:L41)</f>
        <v>0</v>
      </c>
      <c r="M42" s="40">
        <f>SUM(M40:M41)</f>
        <v>0</v>
      </c>
      <c r="N42" s="42"/>
    </row>
    <row r="43" spans="1:14">
      <c r="A43" s="36"/>
      <c r="B43" s="37"/>
      <c r="C43" s="37" t="s">
        <v>167</v>
      </c>
      <c r="D43" s="36" t="s">
        <v>3</v>
      </c>
      <c r="E43" s="83"/>
      <c r="F43" s="39"/>
      <c r="G43" s="40"/>
      <c r="H43" s="40">
        <f>H42*E43</f>
        <v>0</v>
      </c>
      <c r="I43" s="40"/>
      <c r="J43" s="40">
        <f>J42*E43</f>
        <v>0</v>
      </c>
      <c r="K43" s="40"/>
      <c r="L43" s="40">
        <f>L42*E43</f>
        <v>0</v>
      </c>
      <c r="M43" s="40">
        <f>M42*E43</f>
        <v>0</v>
      </c>
    </row>
    <row r="44" spans="1:14">
      <c r="A44" s="36"/>
      <c r="B44" s="37"/>
      <c r="C44" s="37" t="s">
        <v>14</v>
      </c>
      <c r="D44" s="36" t="s">
        <v>3</v>
      </c>
      <c r="E44" s="83"/>
      <c r="F44" s="39"/>
      <c r="G44" s="40"/>
      <c r="H44" s="40">
        <f>SUM(H42:H43)</f>
        <v>0</v>
      </c>
      <c r="I44" s="40"/>
      <c r="J44" s="40">
        <f>SUM(J42:J43)</f>
        <v>0</v>
      </c>
      <c r="K44" s="40"/>
      <c r="L44" s="40">
        <f>SUM(L42:L43)</f>
        <v>0</v>
      </c>
      <c r="M44" s="40">
        <f>SUM(M42:M43)</f>
        <v>0</v>
      </c>
    </row>
    <row r="45" spans="1:14">
      <c r="A45" s="36"/>
      <c r="B45" s="37"/>
      <c r="C45" s="37" t="s">
        <v>164</v>
      </c>
      <c r="D45" s="36" t="s">
        <v>3</v>
      </c>
      <c r="E45" s="83"/>
      <c r="F45" s="39"/>
      <c r="G45" s="40"/>
      <c r="H45" s="40">
        <f>H44*E45</f>
        <v>0</v>
      </c>
      <c r="I45" s="40"/>
      <c r="J45" s="40">
        <f>J44*E45</f>
        <v>0</v>
      </c>
      <c r="K45" s="40"/>
      <c r="L45" s="40">
        <f>L44*E45</f>
        <v>0</v>
      </c>
      <c r="M45" s="40">
        <f>M44*E45</f>
        <v>0</v>
      </c>
      <c r="N45" s="1" t="s">
        <v>59</v>
      </c>
    </row>
    <row r="46" spans="1:14">
      <c r="A46" s="36"/>
      <c r="B46" s="37"/>
      <c r="C46" s="37" t="s">
        <v>62</v>
      </c>
      <c r="D46" s="36" t="s">
        <v>3</v>
      </c>
      <c r="E46" s="38"/>
      <c r="F46" s="39"/>
      <c r="G46" s="40"/>
      <c r="H46" s="40">
        <f>SUM(H44:H45)</f>
        <v>0</v>
      </c>
      <c r="I46" s="40"/>
      <c r="J46" s="40">
        <f>SUM(J44:J45)</f>
        <v>0</v>
      </c>
      <c r="K46" s="40"/>
      <c r="L46" s="40">
        <f>SUM(L44:L45)</f>
        <v>0</v>
      </c>
      <c r="M46" s="40">
        <f>SUM(M44:M45)</f>
        <v>0</v>
      </c>
    </row>
    <row r="47" spans="1:14" ht="16.5">
      <c r="A47" s="22"/>
      <c r="B47" s="78"/>
      <c r="C47" s="43" t="s">
        <v>63</v>
      </c>
      <c r="D47" s="22"/>
      <c r="E47" s="18"/>
      <c r="F47" s="79"/>
      <c r="G47" s="20"/>
      <c r="H47" s="20"/>
      <c r="I47" s="20"/>
      <c r="J47" s="20"/>
      <c r="K47" s="20"/>
      <c r="L47" s="20"/>
      <c r="M47" s="20"/>
    </row>
    <row r="48" spans="1:14">
      <c r="A48" s="22">
        <v>1</v>
      </c>
      <c r="B48" s="28" t="s">
        <v>64</v>
      </c>
      <c r="C48" s="24" t="s">
        <v>65</v>
      </c>
      <c r="D48" s="79" t="s">
        <v>66</v>
      </c>
      <c r="E48" s="79"/>
      <c r="F48" s="25">
        <v>75</v>
      </c>
      <c r="G48" s="20"/>
      <c r="H48" s="20"/>
      <c r="I48" s="20"/>
      <c r="J48" s="20"/>
      <c r="K48" s="20"/>
      <c r="L48" s="20"/>
      <c r="M48" s="20"/>
    </row>
    <row r="49" spans="1:13">
      <c r="A49" s="22"/>
      <c r="B49" s="28"/>
      <c r="C49" s="26" t="s">
        <v>19</v>
      </c>
      <c r="D49" s="79" t="s">
        <v>20</v>
      </c>
      <c r="E49" s="79">
        <v>1.03</v>
      </c>
      <c r="F49" s="79">
        <f>E49*F48</f>
        <v>77.25</v>
      </c>
      <c r="G49" s="20"/>
      <c r="H49" s="20"/>
      <c r="I49" s="20"/>
      <c r="J49" s="20">
        <f>F49*I49</f>
        <v>0</v>
      </c>
      <c r="K49" s="20"/>
      <c r="L49" s="20"/>
      <c r="M49" s="20">
        <f>J49</f>
        <v>0</v>
      </c>
    </row>
    <row r="50" spans="1:13">
      <c r="A50" s="22"/>
      <c r="B50" s="28"/>
      <c r="C50" s="26" t="s">
        <v>67</v>
      </c>
      <c r="D50" s="79" t="s">
        <v>3</v>
      </c>
      <c r="E50" s="79">
        <v>1.62</v>
      </c>
      <c r="F50" s="79">
        <f>E50*F48</f>
        <v>121.50000000000001</v>
      </c>
      <c r="G50" s="20"/>
      <c r="H50" s="20">
        <f>F50*G50</f>
        <v>0</v>
      </c>
      <c r="I50" s="20"/>
      <c r="J50" s="20"/>
      <c r="K50" s="20"/>
      <c r="L50" s="20"/>
      <c r="M50" s="20">
        <f>H50</f>
        <v>0</v>
      </c>
    </row>
    <row r="51" spans="1:13">
      <c r="A51" s="22"/>
      <c r="B51" s="28"/>
      <c r="C51" s="26" t="s">
        <v>68</v>
      </c>
      <c r="D51" s="79" t="s">
        <v>3</v>
      </c>
      <c r="E51" s="18">
        <v>0.58399999999999996</v>
      </c>
      <c r="F51" s="79">
        <f>E51*F48</f>
        <v>43.8</v>
      </c>
      <c r="G51" s="20"/>
      <c r="H51" s="20"/>
      <c r="I51" s="20"/>
      <c r="J51" s="20"/>
      <c r="K51" s="20"/>
      <c r="L51" s="20">
        <f>F51*K51</f>
        <v>0</v>
      </c>
      <c r="M51" s="20">
        <f>L51</f>
        <v>0</v>
      </c>
    </row>
    <row r="52" spans="1:13" ht="27">
      <c r="A52" s="22">
        <v>2</v>
      </c>
      <c r="B52" s="28" t="s">
        <v>69</v>
      </c>
      <c r="C52" s="24" t="s">
        <v>70</v>
      </c>
      <c r="D52" s="79" t="s">
        <v>66</v>
      </c>
      <c r="E52" s="79"/>
      <c r="F52" s="25">
        <v>75</v>
      </c>
      <c r="G52" s="20"/>
      <c r="H52" s="20"/>
      <c r="I52" s="20"/>
      <c r="J52" s="20"/>
      <c r="K52" s="20"/>
      <c r="L52" s="20"/>
      <c r="M52" s="20"/>
    </row>
    <row r="53" spans="1:13">
      <c r="A53" s="22"/>
      <c r="B53" s="28"/>
      <c r="C53" s="26" t="s">
        <v>19</v>
      </c>
      <c r="D53" s="79" t="s">
        <v>20</v>
      </c>
      <c r="E53" s="79">
        <v>1</v>
      </c>
      <c r="F53" s="79">
        <f>E53*F52</f>
        <v>75</v>
      </c>
      <c r="G53" s="20"/>
      <c r="H53" s="20"/>
      <c r="I53" s="20"/>
      <c r="J53" s="20">
        <f>F53*I53</f>
        <v>0</v>
      </c>
      <c r="K53" s="20"/>
      <c r="L53" s="20"/>
      <c r="M53" s="20">
        <f>J53</f>
        <v>0</v>
      </c>
    </row>
    <row r="54" spans="1:13">
      <c r="A54" s="22"/>
      <c r="B54" s="28"/>
      <c r="C54" s="26" t="s">
        <v>67</v>
      </c>
      <c r="D54" s="79" t="s">
        <v>3</v>
      </c>
      <c r="E54" s="79">
        <v>1.1000000000000001</v>
      </c>
      <c r="F54" s="79">
        <f>E54*F52</f>
        <v>82.5</v>
      </c>
      <c r="G54" s="20"/>
      <c r="H54" s="20">
        <f>F54*G54</f>
        <v>0</v>
      </c>
      <c r="I54" s="20"/>
      <c r="J54" s="20"/>
      <c r="K54" s="20"/>
      <c r="L54" s="20"/>
      <c r="M54" s="20">
        <f>H54</f>
        <v>0</v>
      </c>
    </row>
    <row r="55" spans="1:13" ht="27">
      <c r="A55" s="22">
        <v>3</v>
      </c>
      <c r="B55" s="44" t="s">
        <v>71</v>
      </c>
      <c r="C55" s="32" t="s">
        <v>72</v>
      </c>
      <c r="D55" s="79" t="s">
        <v>66</v>
      </c>
      <c r="E55" s="79"/>
      <c r="F55" s="25">
        <v>1</v>
      </c>
      <c r="G55" s="20"/>
      <c r="H55" s="20"/>
      <c r="I55" s="20"/>
      <c r="J55" s="20"/>
      <c r="K55" s="20"/>
      <c r="L55" s="20"/>
      <c r="M55" s="20"/>
    </row>
    <row r="56" spans="1:13">
      <c r="A56" s="22"/>
      <c r="B56" s="28"/>
      <c r="C56" s="26" t="s">
        <v>19</v>
      </c>
      <c r="D56" s="79" t="s">
        <v>20</v>
      </c>
      <c r="E56" s="79">
        <v>6</v>
      </c>
      <c r="F56" s="79">
        <f>E56*F55</f>
        <v>6</v>
      </c>
      <c r="G56" s="20"/>
      <c r="H56" s="20"/>
      <c r="I56" s="20"/>
      <c r="J56" s="20">
        <f>F56*I56</f>
        <v>0</v>
      </c>
      <c r="K56" s="20"/>
      <c r="L56" s="20"/>
      <c r="M56" s="20">
        <f>J56</f>
        <v>0</v>
      </c>
    </row>
    <row r="57" spans="1:13">
      <c r="A57" s="22"/>
      <c r="B57" s="28"/>
      <c r="C57" s="26" t="s">
        <v>67</v>
      </c>
      <c r="D57" s="79" t="s">
        <v>3</v>
      </c>
      <c r="E57" s="79">
        <v>8.5399999999999991</v>
      </c>
      <c r="F57" s="79">
        <f>E57*F55</f>
        <v>8.5399999999999991</v>
      </c>
      <c r="G57" s="20"/>
      <c r="H57" s="20">
        <f>F57*G57</f>
        <v>0</v>
      </c>
      <c r="I57" s="20"/>
      <c r="J57" s="20"/>
      <c r="K57" s="20"/>
      <c r="L57" s="20"/>
      <c r="M57" s="20">
        <f>H57</f>
        <v>0</v>
      </c>
    </row>
    <row r="58" spans="1:13">
      <c r="A58" s="22"/>
      <c r="B58" s="28"/>
      <c r="C58" s="26" t="s">
        <v>68</v>
      </c>
      <c r="D58" s="79" t="s">
        <v>3</v>
      </c>
      <c r="E58" s="79">
        <v>0.76</v>
      </c>
      <c r="F58" s="79">
        <f>E58*F55</f>
        <v>0.76</v>
      </c>
      <c r="G58" s="20"/>
      <c r="H58" s="20"/>
      <c r="I58" s="20"/>
      <c r="J58" s="20"/>
      <c r="K58" s="20"/>
      <c r="L58" s="20">
        <f>F58*K58</f>
        <v>0</v>
      </c>
      <c r="M58" s="20">
        <f>L58</f>
        <v>0</v>
      </c>
    </row>
    <row r="59" spans="1:13" ht="27">
      <c r="A59" s="22">
        <v>4</v>
      </c>
      <c r="B59" s="28" t="s">
        <v>73</v>
      </c>
      <c r="C59" s="32" t="s">
        <v>74</v>
      </c>
      <c r="D59" s="79" t="s">
        <v>66</v>
      </c>
      <c r="E59" s="79"/>
      <c r="F59" s="25">
        <v>12</v>
      </c>
      <c r="G59" s="20"/>
      <c r="H59" s="20"/>
      <c r="I59" s="20"/>
      <c r="J59" s="20"/>
      <c r="K59" s="20"/>
      <c r="L59" s="20"/>
      <c r="M59" s="20"/>
    </row>
    <row r="60" spans="1:13">
      <c r="A60" s="22"/>
      <c r="B60" s="28"/>
      <c r="C60" s="26" t="s">
        <v>19</v>
      </c>
      <c r="D60" s="79" t="s">
        <v>20</v>
      </c>
      <c r="E60" s="79">
        <v>0.9</v>
      </c>
      <c r="F60" s="79">
        <f>E60*F59</f>
        <v>10.8</v>
      </c>
      <c r="G60" s="20"/>
      <c r="H60" s="20"/>
      <c r="I60" s="20"/>
      <c r="J60" s="20">
        <f>F60*I60</f>
        <v>0</v>
      </c>
      <c r="K60" s="20"/>
      <c r="L60" s="20"/>
      <c r="M60" s="20">
        <f>J60</f>
        <v>0</v>
      </c>
    </row>
    <row r="61" spans="1:13">
      <c r="A61" s="22"/>
      <c r="B61" s="28"/>
      <c r="C61" s="26" t="s">
        <v>67</v>
      </c>
      <c r="D61" s="79" t="s">
        <v>3</v>
      </c>
      <c r="E61" s="79">
        <v>1.4</v>
      </c>
      <c r="F61" s="79">
        <f>E61*F59</f>
        <v>16.799999999999997</v>
      </c>
      <c r="G61" s="20"/>
      <c r="H61" s="20">
        <f>F61*G61</f>
        <v>0</v>
      </c>
      <c r="I61" s="20"/>
      <c r="J61" s="20"/>
      <c r="K61" s="20"/>
      <c r="L61" s="20"/>
      <c r="M61" s="20">
        <f>H61</f>
        <v>0</v>
      </c>
    </row>
    <row r="62" spans="1:13">
      <c r="A62" s="22"/>
      <c r="B62" s="28"/>
      <c r="C62" s="26" t="s">
        <v>68</v>
      </c>
      <c r="D62" s="79" t="s">
        <v>3</v>
      </c>
      <c r="E62" s="79">
        <v>7.0000000000000007E-2</v>
      </c>
      <c r="F62" s="79">
        <f>E62*F59</f>
        <v>0.84000000000000008</v>
      </c>
      <c r="G62" s="20"/>
      <c r="H62" s="20"/>
      <c r="I62" s="20"/>
      <c r="J62" s="20"/>
      <c r="K62" s="20"/>
      <c r="L62" s="20">
        <f>F62*K62</f>
        <v>0</v>
      </c>
      <c r="M62" s="20">
        <f>L62</f>
        <v>0</v>
      </c>
    </row>
    <row r="63" spans="1:13" ht="27">
      <c r="A63" s="22">
        <v>5</v>
      </c>
      <c r="B63" s="28" t="s">
        <v>73</v>
      </c>
      <c r="C63" s="32" t="s">
        <v>75</v>
      </c>
      <c r="D63" s="79" t="s">
        <v>66</v>
      </c>
      <c r="E63" s="79"/>
      <c r="F63" s="25">
        <v>1</v>
      </c>
      <c r="G63" s="20"/>
      <c r="H63" s="20"/>
      <c r="I63" s="20"/>
      <c r="J63" s="20"/>
      <c r="K63" s="20"/>
      <c r="L63" s="20"/>
      <c r="M63" s="20"/>
    </row>
    <row r="64" spans="1:13">
      <c r="A64" s="22"/>
      <c r="B64" s="28"/>
      <c r="C64" s="26" t="s">
        <v>19</v>
      </c>
      <c r="D64" s="79" t="s">
        <v>20</v>
      </c>
      <c r="E64" s="79">
        <v>0.9</v>
      </c>
      <c r="F64" s="79">
        <f>E64*F63</f>
        <v>0.9</v>
      </c>
      <c r="G64" s="20"/>
      <c r="H64" s="20"/>
      <c r="I64" s="20"/>
      <c r="J64" s="20">
        <f>F64*I64</f>
        <v>0</v>
      </c>
      <c r="K64" s="20"/>
      <c r="L64" s="20"/>
      <c r="M64" s="20">
        <f>J64</f>
        <v>0</v>
      </c>
    </row>
    <row r="65" spans="1:14">
      <c r="A65" s="22"/>
      <c r="B65" s="28"/>
      <c r="C65" s="26" t="s">
        <v>67</v>
      </c>
      <c r="D65" s="79" t="s">
        <v>3</v>
      </c>
      <c r="E65" s="79">
        <v>1.4</v>
      </c>
      <c r="F65" s="79">
        <f>E65*F63</f>
        <v>1.4</v>
      </c>
      <c r="G65" s="20"/>
      <c r="H65" s="20">
        <f>F65*G65</f>
        <v>0</v>
      </c>
      <c r="I65" s="20"/>
      <c r="J65" s="20"/>
      <c r="K65" s="20"/>
      <c r="L65" s="20"/>
      <c r="M65" s="20">
        <f>H65</f>
        <v>0</v>
      </c>
    </row>
    <row r="66" spans="1:14">
      <c r="A66" s="22"/>
      <c r="B66" s="28"/>
      <c r="C66" s="26" t="s">
        <v>68</v>
      </c>
      <c r="D66" s="79" t="s">
        <v>3</v>
      </c>
      <c r="E66" s="79">
        <v>7.0000000000000007E-2</v>
      </c>
      <c r="F66" s="79">
        <f>E66*F63</f>
        <v>7.0000000000000007E-2</v>
      </c>
      <c r="G66" s="20"/>
      <c r="H66" s="20"/>
      <c r="I66" s="20"/>
      <c r="J66" s="20"/>
      <c r="K66" s="20"/>
      <c r="L66" s="20">
        <f>F66*K66</f>
        <v>0</v>
      </c>
      <c r="M66" s="20">
        <f>L66</f>
        <v>0</v>
      </c>
    </row>
    <row r="67" spans="1:14" ht="29.25">
      <c r="A67" s="22">
        <v>6</v>
      </c>
      <c r="B67" s="28" t="s">
        <v>76</v>
      </c>
      <c r="C67" s="24" t="s">
        <v>77</v>
      </c>
      <c r="D67" s="79" t="s">
        <v>78</v>
      </c>
      <c r="E67" s="79"/>
      <c r="F67" s="25">
        <v>75</v>
      </c>
      <c r="G67" s="20"/>
      <c r="H67" s="20"/>
      <c r="I67" s="20"/>
      <c r="J67" s="20"/>
      <c r="K67" s="20"/>
      <c r="L67" s="20"/>
      <c r="M67" s="20"/>
    </row>
    <row r="68" spans="1:14">
      <c r="A68" s="22"/>
      <c r="B68" s="28"/>
      <c r="C68" s="26" t="s">
        <v>19</v>
      </c>
      <c r="D68" s="79" t="s">
        <v>20</v>
      </c>
      <c r="E68" s="79">
        <v>0.14000000000000001</v>
      </c>
      <c r="F68" s="79">
        <f>E68*F67</f>
        <v>10.500000000000002</v>
      </c>
      <c r="G68" s="20"/>
      <c r="H68" s="20"/>
      <c r="I68" s="20"/>
      <c r="J68" s="20">
        <f>F68*I68</f>
        <v>0</v>
      </c>
      <c r="K68" s="20"/>
      <c r="L68" s="20"/>
      <c r="M68" s="20">
        <f>J68</f>
        <v>0</v>
      </c>
    </row>
    <row r="69" spans="1:14">
      <c r="A69" s="22"/>
      <c r="B69" s="28"/>
      <c r="C69" s="26" t="s">
        <v>67</v>
      </c>
      <c r="D69" s="79" t="s">
        <v>3</v>
      </c>
      <c r="E69" s="79">
        <f>5.15/100</f>
        <v>5.1500000000000004E-2</v>
      </c>
      <c r="F69" s="79">
        <f>E69*F67</f>
        <v>3.8625000000000003</v>
      </c>
      <c r="G69" s="20"/>
      <c r="H69" s="20">
        <f>F69*G69</f>
        <v>0</v>
      </c>
      <c r="I69" s="20"/>
      <c r="J69" s="20"/>
      <c r="K69" s="20"/>
      <c r="L69" s="20"/>
      <c r="M69" s="20">
        <f>H69</f>
        <v>0</v>
      </c>
    </row>
    <row r="70" spans="1:14">
      <c r="A70" s="22"/>
      <c r="B70" s="28"/>
      <c r="C70" s="26" t="s">
        <v>68</v>
      </c>
      <c r="D70" s="79" t="s">
        <v>3</v>
      </c>
      <c r="E70" s="79">
        <f>3.28/100</f>
        <v>3.2799999999999996E-2</v>
      </c>
      <c r="F70" s="79">
        <f>E70*F67</f>
        <v>2.4599999999999995</v>
      </c>
      <c r="G70" s="20"/>
      <c r="H70" s="20"/>
      <c r="I70" s="20"/>
      <c r="J70" s="20"/>
      <c r="K70" s="20"/>
      <c r="L70" s="20">
        <f>F70*K70</f>
        <v>0</v>
      </c>
      <c r="M70" s="20">
        <f>L70</f>
        <v>0</v>
      </c>
    </row>
    <row r="71" spans="1:14" ht="27">
      <c r="A71" s="22">
        <v>7</v>
      </c>
      <c r="B71" s="28" t="s">
        <v>79</v>
      </c>
      <c r="C71" s="24" t="s">
        <v>80</v>
      </c>
      <c r="D71" s="79" t="s">
        <v>78</v>
      </c>
      <c r="E71" s="79"/>
      <c r="F71" s="25">
        <v>2850</v>
      </c>
      <c r="G71" s="20"/>
      <c r="H71" s="20"/>
      <c r="I71" s="20"/>
      <c r="J71" s="20"/>
      <c r="K71" s="20"/>
      <c r="L71" s="20"/>
      <c r="M71" s="20"/>
    </row>
    <row r="72" spans="1:14">
      <c r="A72" s="22"/>
      <c r="B72" s="28"/>
      <c r="C72" s="26" t="s">
        <v>19</v>
      </c>
      <c r="D72" s="79" t="s">
        <v>20</v>
      </c>
      <c r="E72" s="79">
        <v>0.13</v>
      </c>
      <c r="F72" s="79">
        <f>E72*F71</f>
        <v>370.5</v>
      </c>
      <c r="G72" s="20"/>
      <c r="H72" s="20"/>
      <c r="I72" s="20"/>
      <c r="J72" s="20">
        <f>F72*I72</f>
        <v>0</v>
      </c>
      <c r="K72" s="20"/>
      <c r="L72" s="20"/>
      <c r="M72" s="20">
        <f>J72</f>
        <v>0</v>
      </c>
    </row>
    <row r="73" spans="1:14">
      <c r="A73" s="22"/>
      <c r="B73" s="28"/>
      <c r="C73" s="26" t="s">
        <v>67</v>
      </c>
      <c r="D73" s="79" t="s">
        <v>3</v>
      </c>
      <c r="E73" s="45">
        <v>4.3E-3</v>
      </c>
      <c r="F73" s="79">
        <f>E73*F71</f>
        <v>12.255000000000001</v>
      </c>
      <c r="G73" s="20"/>
      <c r="H73" s="20">
        <f>F73*G73</f>
        <v>0</v>
      </c>
      <c r="I73" s="20"/>
      <c r="J73" s="20"/>
      <c r="K73" s="20"/>
      <c r="L73" s="20"/>
      <c r="M73" s="20">
        <f>H73</f>
        <v>0</v>
      </c>
    </row>
    <row r="74" spans="1:14">
      <c r="A74" s="22"/>
      <c r="B74" s="28"/>
      <c r="C74" s="26" t="s">
        <v>68</v>
      </c>
      <c r="D74" s="79" t="s">
        <v>3</v>
      </c>
      <c r="E74" s="18">
        <v>5.1400000000000001E-2</v>
      </c>
      <c r="F74" s="79">
        <f>E74*F71</f>
        <v>146.49</v>
      </c>
      <c r="G74" s="20"/>
      <c r="H74" s="20"/>
      <c r="I74" s="20"/>
      <c r="J74" s="20"/>
      <c r="K74" s="20"/>
      <c r="L74" s="20">
        <f>F74*K74</f>
        <v>0</v>
      </c>
      <c r="M74" s="20">
        <f>L74</f>
        <v>0</v>
      </c>
    </row>
    <row r="75" spans="1:14">
      <c r="A75" s="36"/>
      <c r="B75" s="37"/>
      <c r="C75" s="37" t="s">
        <v>14</v>
      </c>
      <c r="D75" s="36" t="s">
        <v>3</v>
      </c>
      <c r="E75" s="38"/>
      <c r="F75" s="39"/>
      <c r="G75" s="40"/>
      <c r="H75" s="40">
        <f>SUM(H48:H74)</f>
        <v>0</v>
      </c>
      <c r="I75" s="40"/>
      <c r="J75" s="40">
        <f>SUM(J48:J74)</f>
        <v>0</v>
      </c>
      <c r="K75" s="40"/>
      <c r="L75" s="40">
        <f>SUM(L48:L74)</f>
        <v>0</v>
      </c>
      <c r="M75" s="40">
        <f>SUM(M48:M74)</f>
        <v>0</v>
      </c>
    </row>
    <row r="76" spans="1:14" s="41" customFormat="1">
      <c r="A76" s="36"/>
      <c r="B76" s="37"/>
      <c r="C76" s="37" t="s">
        <v>163</v>
      </c>
      <c r="D76" s="36" t="s">
        <v>3</v>
      </c>
      <c r="E76" s="83"/>
      <c r="F76" s="39"/>
      <c r="G76" s="40"/>
      <c r="H76" s="40">
        <f>H75*E76</f>
        <v>0</v>
      </c>
      <c r="I76" s="40"/>
      <c r="J76" s="40"/>
      <c r="K76" s="40"/>
      <c r="L76" s="40"/>
      <c r="M76" s="40">
        <f>H76</f>
        <v>0</v>
      </c>
    </row>
    <row r="77" spans="1:14" s="41" customFormat="1">
      <c r="A77" s="36"/>
      <c r="B77" s="37"/>
      <c r="C77" s="37" t="s">
        <v>61</v>
      </c>
      <c r="D77" s="36" t="s">
        <v>3</v>
      </c>
      <c r="E77" s="83"/>
      <c r="F77" s="39"/>
      <c r="G77" s="40"/>
      <c r="H77" s="40">
        <f>SUM(H75:H76)</f>
        <v>0</v>
      </c>
      <c r="I77" s="40"/>
      <c r="J77" s="40">
        <f>SUM(J75:J76)</f>
        <v>0</v>
      </c>
      <c r="K77" s="40"/>
      <c r="L77" s="40">
        <f>SUM(L75:L76)</f>
        <v>0</v>
      </c>
      <c r="M77" s="40">
        <f>SUM(M75:M76)</f>
        <v>0</v>
      </c>
      <c r="N77" s="42"/>
    </row>
    <row r="78" spans="1:14">
      <c r="A78" s="36"/>
      <c r="B78" s="37"/>
      <c r="C78" s="37" t="s">
        <v>166</v>
      </c>
      <c r="D78" s="36" t="s">
        <v>3</v>
      </c>
      <c r="E78" s="83"/>
      <c r="F78" s="39"/>
      <c r="G78" s="40"/>
      <c r="H78" s="40"/>
      <c r="I78" s="40"/>
      <c r="J78" s="40">
        <f>J75*E78</f>
        <v>0</v>
      </c>
      <c r="K78" s="40"/>
      <c r="L78" s="40"/>
      <c r="M78" s="40">
        <f>J78</f>
        <v>0</v>
      </c>
    </row>
    <row r="79" spans="1:14">
      <c r="A79" s="36"/>
      <c r="B79" s="37"/>
      <c r="C79" s="37" t="s">
        <v>14</v>
      </c>
      <c r="D79" s="36" t="s">
        <v>3</v>
      </c>
      <c r="E79" s="83"/>
      <c r="F79" s="39"/>
      <c r="G79" s="40"/>
      <c r="H79" s="40">
        <f>SUM(H77:H78)</f>
        <v>0</v>
      </c>
      <c r="I79" s="40"/>
      <c r="J79" s="40">
        <f>SUM(J77:J78)</f>
        <v>0</v>
      </c>
      <c r="K79" s="40"/>
      <c r="L79" s="40">
        <f>SUM(L77:L78)</f>
        <v>0</v>
      </c>
      <c r="M79" s="40">
        <f>SUM(M77:M78)</f>
        <v>0</v>
      </c>
    </row>
    <row r="80" spans="1:14">
      <c r="A80" s="36"/>
      <c r="B80" s="37"/>
      <c r="C80" s="37" t="s">
        <v>164</v>
      </c>
      <c r="D80" s="36" t="s">
        <v>3</v>
      </c>
      <c r="E80" s="83"/>
      <c r="F80" s="39"/>
      <c r="G80" s="40"/>
      <c r="H80" s="40">
        <f>H79*E80</f>
        <v>0</v>
      </c>
      <c r="I80" s="40"/>
      <c r="J80" s="40">
        <f>J79*E80</f>
        <v>0</v>
      </c>
      <c r="K80" s="40"/>
      <c r="L80" s="40">
        <f>L79*E80</f>
        <v>0</v>
      </c>
      <c r="M80" s="40">
        <f>M79*E80</f>
        <v>0</v>
      </c>
    </row>
    <row r="81" spans="1:13">
      <c r="A81" s="36"/>
      <c r="B81" s="37"/>
      <c r="C81" s="37" t="s">
        <v>82</v>
      </c>
      <c r="D81" s="36" t="s">
        <v>3</v>
      </c>
      <c r="E81" s="38"/>
      <c r="F81" s="39"/>
      <c r="G81" s="40"/>
      <c r="H81" s="40">
        <f>SUM(H79:H80)</f>
        <v>0</v>
      </c>
      <c r="I81" s="40"/>
      <c r="J81" s="40">
        <f>SUM(J79:J80)</f>
        <v>0</v>
      </c>
      <c r="K81" s="40"/>
      <c r="L81" s="40">
        <f>SUM(L79:L80)</f>
        <v>0</v>
      </c>
      <c r="M81" s="40">
        <f>SUM(M79:M80)</f>
        <v>0</v>
      </c>
    </row>
    <row r="82" spans="1:13" ht="16.5">
      <c r="A82" s="22"/>
      <c r="B82" s="78"/>
      <c r="C82" s="43" t="s">
        <v>83</v>
      </c>
      <c r="D82" s="22"/>
      <c r="E82" s="18"/>
      <c r="F82" s="79"/>
      <c r="G82" s="20"/>
      <c r="H82" s="20"/>
      <c r="I82" s="20"/>
      <c r="J82" s="20"/>
      <c r="K82" s="20"/>
      <c r="L82" s="20"/>
      <c r="M82" s="20"/>
    </row>
    <row r="83" spans="1:13" ht="29.25">
      <c r="A83" s="22">
        <v>2</v>
      </c>
      <c r="B83" s="78" t="s">
        <v>84</v>
      </c>
      <c r="C83" s="24" t="s">
        <v>85</v>
      </c>
      <c r="D83" s="22" t="s">
        <v>78</v>
      </c>
      <c r="E83" s="18"/>
      <c r="F83" s="25">
        <v>2850</v>
      </c>
      <c r="G83" s="20"/>
      <c r="H83" s="20">
        <f>F83*G83</f>
        <v>0</v>
      </c>
      <c r="I83" s="20"/>
      <c r="J83" s="20"/>
      <c r="K83" s="20"/>
      <c r="L83" s="20"/>
      <c r="M83" s="20">
        <f>H83</f>
        <v>0</v>
      </c>
    </row>
    <row r="84" spans="1:13" ht="42.75">
      <c r="A84" s="22">
        <v>3</v>
      </c>
      <c r="B84" s="78" t="s">
        <v>86</v>
      </c>
      <c r="C84" s="24" t="s">
        <v>87</v>
      </c>
      <c r="D84" s="22" t="s">
        <v>78</v>
      </c>
      <c r="E84" s="18"/>
      <c r="F84" s="25">
        <v>75</v>
      </c>
      <c r="G84" s="20"/>
      <c r="H84" s="20">
        <f>F84*G84</f>
        <v>0</v>
      </c>
      <c r="I84" s="20"/>
      <c r="J84" s="20"/>
      <c r="K84" s="20"/>
      <c r="L84" s="20"/>
      <c r="M84" s="20">
        <f>H84</f>
        <v>0</v>
      </c>
    </row>
    <row r="85" spans="1:13" ht="27">
      <c r="A85" s="22">
        <v>4</v>
      </c>
      <c r="B85" s="78" t="s">
        <v>88</v>
      </c>
      <c r="C85" s="24" t="s">
        <v>89</v>
      </c>
      <c r="D85" s="22" t="s">
        <v>66</v>
      </c>
      <c r="E85" s="18"/>
      <c r="F85" s="25">
        <v>75</v>
      </c>
      <c r="G85" s="20"/>
      <c r="H85" s="20">
        <f>F85*G85</f>
        <v>0</v>
      </c>
      <c r="I85" s="20"/>
      <c r="J85" s="20"/>
      <c r="K85" s="20"/>
      <c r="L85" s="20"/>
      <c r="M85" s="20">
        <f>H85</f>
        <v>0</v>
      </c>
    </row>
    <row r="86" spans="1:13" ht="40.5">
      <c r="A86" s="22">
        <v>5</v>
      </c>
      <c r="B86" s="78"/>
      <c r="C86" s="32" t="s">
        <v>90</v>
      </c>
      <c r="D86" s="22" t="s">
        <v>66</v>
      </c>
      <c r="E86" s="18"/>
      <c r="F86" s="25">
        <v>1</v>
      </c>
      <c r="G86" s="20"/>
      <c r="H86" s="20"/>
      <c r="I86" s="20"/>
      <c r="J86" s="20"/>
      <c r="K86" s="20"/>
      <c r="L86" s="20"/>
      <c r="M86" s="20"/>
    </row>
    <row r="87" spans="1:13" ht="27">
      <c r="A87" s="22"/>
      <c r="B87" s="78" t="s">
        <v>91</v>
      </c>
      <c r="C87" s="32" t="s">
        <v>92</v>
      </c>
      <c r="D87" s="22" t="s">
        <v>66</v>
      </c>
      <c r="E87" s="18"/>
      <c r="F87" s="79">
        <v>1</v>
      </c>
      <c r="G87" s="20"/>
      <c r="H87" s="20">
        <f>G87*F87</f>
        <v>0</v>
      </c>
      <c r="I87" s="20"/>
      <c r="J87" s="20"/>
      <c r="K87" s="20"/>
      <c r="L87" s="20"/>
      <c r="M87" s="20">
        <f t="shared" ref="M87:M92" si="0">H87</f>
        <v>0</v>
      </c>
    </row>
    <row r="88" spans="1:13" ht="27">
      <c r="A88" s="22"/>
      <c r="B88" s="78" t="s">
        <v>93</v>
      </c>
      <c r="C88" s="32" t="s">
        <v>94</v>
      </c>
      <c r="D88" s="22" t="s">
        <v>66</v>
      </c>
      <c r="E88" s="18"/>
      <c r="F88" s="79">
        <v>1</v>
      </c>
      <c r="G88" s="20"/>
      <c r="H88" s="20">
        <f>G88*F88</f>
        <v>0</v>
      </c>
      <c r="I88" s="20"/>
      <c r="J88" s="20"/>
      <c r="K88" s="20"/>
      <c r="L88" s="20"/>
      <c r="M88" s="20">
        <f t="shared" si="0"/>
        <v>0</v>
      </c>
    </row>
    <row r="89" spans="1:13">
      <c r="A89" s="22"/>
      <c r="B89" s="78" t="s">
        <v>95</v>
      </c>
      <c r="C89" s="32" t="s">
        <v>96</v>
      </c>
      <c r="D89" s="22" t="s">
        <v>66</v>
      </c>
      <c r="E89" s="18"/>
      <c r="F89" s="79">
        <v>1</v>
      </c>
      <c r="G89" s="20"/>
      <c r="H89" s="20">
        <f>G89*F89</f>
        <v>0</v>
      </c>
      <c r="I89" s="20"/>
      <c r="J89" s="20"/>
      <c r="K89" s="20"/>
      <c r="L89" s="20"/>
      <c r="M89" s="20">
        <f t="shared" si="0"/>
        <v>0</v>
      </c>
    </row>
    <row r="90" spans="1:13" s="46" customFormat="1" ht="25.5">
      <c r="A90" s="22"/>
      <c r="B90" s="78" t="s">
        <v>97</v>
      </c>
      <c r="C90" s="82" t="s">
        <v>98</v>
      </c>
      <c r="D90" s="22" t="s">
        <v>66</v>
      </c>
      <c r="E90" s="18"/>
      <c r="F90" s="79">
        <v>1</v>
      </c>
      <c r="G90" s="20"/>
      <c r="H90" s="20">
        <f>G90*F90</f>
        <v>0</v>
      </c>
      <c r="I90" s="20"/>
      <c r="J90" s="20"/>
      <c r="K90" s="20"/>
      <c r="L90" s="20"/>
      <c r="M90" s="20">
        <f t="shared" si="0"/>
        <v>0</v>
      </c>
    </row>
    <row r="91" spans="1:13" s="29" customFormat="1">
      <c r="A91" s="22">
        <v>6</v>
      </c>
      <c r="B91" s="78" t="s">
        <v>97</v>
      </c>
      <c r="C91" s="24" t="s">
        <v>99</v>
      </c>
      <c r="D91" s="22" t="s">
        <v>66</v>
      </c>
      <c r="E91" s="47"/>
      <c r="F91" s="25">
        <v>75</v>
      </c>
      <c r="G91" s="20"/>
      <c r="H91" s="20">
        <f>F91*G91</f>
        <v>0</v>
      </c>
      <c r="I91" s="20"/>
      <c r="J91" s="20"/>
      <c r="K91" s="20"/>
      <c r="L91" s="20"/>
      <c r="M91" s="20">
        <f t="shared" si="0"/>
        <v>0</v>
      </c>
    </row>
    <row r="92" spans="1:13" ht="54">
      <c r="A92" s="22">
        <v>7</v>
      </c>
      <c r="B92" s="78" t="s">
        <v>88</v>
      </c>
      <c r="C92" s="32" t="s">
        <v>100</v>
      </c>
      <c r="D92" s="22" t="s">
        <v>101</v>
      </c>
      <c r="E92" s="18"/>
      <c r="F92" s="25">
        <v>5.8</v>
      </c>
      <c r="G92" s="20"/>
      <c r="H92" s="20">
        <f>F92*G92</f>
        <v>0</v>
      </c>
      <c r="I92" s="20"/>
      <c r="J92" s="20"/>
      <c r="K92" s="20"/>
      <c r="L92" s="20"/>
      <c r="M92" s="20">
        <f t="shared" si="0"/>
        <v>0</v>
      </c>
    </row>
    <row r="93" spans="1:13" s="41" customFormat="1">
      <c r="A93" s="36"/>
      <c r="B93" s="37"/>
      <c r="C93" s="37" t="s">
        <v>14</v>
      </c>
      <c r="D93" s="36" t="s">
        <v>3</v>
      </c>
      <c r="E93" s="38"/>
      <c r="F93" s="39"/>
      <c r="G93" s="40"/>
      <c r="H93" s="40">
        <f>SUM(H83:H92)</f>
        <v>0</v>
      </c>
      <c r="I93" s="40"/>
      <c r="J93" s="40"/>
      <c r="K93" s="40"/>
      <c r="L93" s="40"/>
      <c r="M93" s="40">
        <f>SUM(M83:M92)</f>
        <v>0</v>
      </c>
    </row>
    <row r="94" spans="1:13">
      <c r="A94" s="22"/>
      <c r="B94" s="78"/>
      <c r="C94" s="78" t="s">
        <v>163</v>
      </c>
      <c r="D94" s="22" t="s">
        <v>3</v>
      </c>
      <c r="E94" s="83"/>
      <c r="F94" s="79"/>
      <c r="G94" s="20"/>
      <c r="H94" s="20">
        <f>H93*E94</f>
        <v>0</v>
      </c>
      <c r="I94" s="20"/>
      <c r="J94" s="20"/>
      <c r="K94" s="20"/>
      <c r="L94" s="20"/>
      <c r="M94" s="20">
        <f>H94</f>
        <v>0</v>
      </c>
    </row>
    <row r="95" spans="1:13">
      <c r="A95" s="22"/>
      <c r="B95" s="78"/>
      <c r="C95" s="78" t="s">
        <v>61</v>
      </c>
      <c r="D95" s="22" t="s">
        <v>3</v>
      </c>
      <c r="E95" s="83"/>
      <c r="F95" s="79"/>
      <c r="G95" s="20"/>
      <c r="H95" s="20">
        <f>SUM(H93:H94)</f>
        <v>0</v>
      </c>
      <c r="I95" s="20"/>
      <c r="J95" s="20"/>
      <c r="K95" s="20"/>
      <c r="L95" s="20"/>
      <c r="M95" s="20">
        <f>SUM(M93:M94)</f>
        <v>0</v>
      </c>
    </row>
    <row r="96" spans="1:13">
      <c r="A96" s="22"/>
      <c r="B96" s="78"/>
      <c r="C96" s="78" t="s">
        <v>164</v>
      </c>
      <c r="D96" s="22" t="s">
        <v>3</v>
      </c>
      <c r="E96" s="83"/>
      <c r="F96" s="79"/>
      <c r="G96" s="20"/>
      <c r="H96" s="20">
        <f>H95*E96</f>
        <v>0</v>
      </c>
      <c r="I96" s="20"/>
      <c r="J96" s="20"/>
      <c r="K96" s="20"/>
      <c r="L96" s="20"/>
      <c r="M96" s="20">
        <f>M95*E96</f>
        <v>0</v>
      </c>
    </row>
    <row r="97" spans="1:15">
      <c r="A97" s="22"/>
      <c r="B97" s="78"/>
      <c r="C97" s="78" t="s">
        <v>82</v>
      </c>
      <c r="D97" s="22" t="s">
        <v>3</v>
      </c>
      <c r="E97" s="38"/>
      <c r="F97" s="79"/>
      <c r="G97" s="20"/>
      <c r="H97" s="20">
        <f>SUM(H95:H96)</f>
        <v>0</v>
      </c>
      <c r="I97" s="20"/>
      <c r="J97" s="20"/>
      <c r="K97" s="20"/>
      <c r="L97" s="20"/>
      <c r="M97" s="20">
        <f>SUM(M95:M96)</f>
        <v>0</v>
      </c>
    </row>
    <row r="98" spans="1:15" ht="27">
      <c r="A98" s="22"/>
      <c r="B98" s="78"/>
      <c r="C98" s="37" t="s">
        <v>102</v>
      </c>
      <c r="D98" s="36" t="s">
        <v>3</v>
      </c>
      <c r="E98" s="38"/>
      <c r="F98" s="39"/>
      <c r="G98" s="40"/>
      <c r="H98" s="40">
        <f>H46+H81+H97</f>
        <v>0</v>
      </c>
      <c r="I98" s="40"/>
      <c r="J98" s="40">
        <f>J46+J81+J97</f>
        <v>0</v>
      </c>
      <c r="K98" s="40"/>
      <c r="L98" s="40">
        <f>L46+L81+L97</f>
        <v>0</v>
      </c>
      <c r="M98" s="40">
        <f>M46+M81+M97</f>
        <v>0</v>
      </c>
    </row>
    <row r="99" spans="1:15">
      <c r="A99" s="22"/>
      <c r="B99" s="78"/>
      <c r="C99" s="78" t="s">
        <v>103</v>
      </c>
      <c r="D99" s="22"/>
      <c r="E99" s="83">
        <v>0.03</v>
      </c>
      <c r="F99" s="79"/>
      <c r="G99" s="20"/>
      <c r="H99" s="20"/>
      <c r="I99" s="20"/>
      <c r="J99" s="20"/>
      <c r="K99" s="20"/>
      <c r="L99" s="20"/>
      <c r="M99" s="20">
        <f>M98*3%</f>
        <v>0</v>
      </c>
    </row>
    <row r="100" spans="1:15">
      <c r="A100" s="22"/>
      <c r="B100" s="78"/>
      <c r="C100" s="78" t="s">
        <v>11</v>
      </c>
      <c r="D100" s="22"/>
      <c r="E100" s="83"/>
      <c r="F100" s="79"/>
      <c r="G100" s="20"/>
      <c r="H100" s="20"/>
      <c r="I100" s="20"/>
      <c r="J100" s="20"/>
      <c r="K100" s="20"/>
      <c r="L100" s="20"/>
      <c r="M100" s="20">
        <f>SUM(M98:M99)</f>
        <v>0</v>
      </c>
    </row>
    <row r="101" spans="1:15">
      <c r="A101" s="22"/>
      <c r="B101" s="78"/>
      <c r="C101" s="78" t="s">
        <v>104</v>
      </c>
      <c r="D101" s="22" t="s">
        <v>3</v>
      </c>
      <c r="E101" s="83">
        <v>0.18</v>
      </c>
      <c r="F101" s="79"/>
      <c r="G101" s="20"/>
      <c r="H101" s="20"/>
      <c r="I101" s="20"/>
      <c r="J101" s="20"/>
      <c r="K101" s="20"/>
      <c r="L101" s="20"/>
      <c r="M101" s="20">
        <f>M100*18%</f>
        <v>0</v>
      </c>
    </row>
    <row r="102" spans="1:15">
      <c r="A102" s="22"/>
      <c r="B102" s="78"/>
      <c r="C102" s="78" t="s">
        <v>11</v>
      </c>
      <c r="D102" s="22" t="s">
        <v>3</v>
      </c>
      <c r="E102" s="18"/>
      <c r="F102" s="79"/>
      <c r="G102" s="20"/>
      <c r="H102" s="40"/>
      <c r="I102" s="40"/>
      <c r="J102" s="40"/>
      <c r="K102" s="40"/>
      <c r="L102" s="40"/>
      <c r="M102" s="40">
        <f>SUM(M100:M101)</f>
        <v>0</v>
      </c>
      <c r="O102" s="48"/>
    </row>
    <row r="103" spans="1:15" ht="27">
      <c r="A103" s="22"/>
      <c r="B103" s="49" t="s">
        <v>165</v>
      </c>
      <c r="C103" s="32" t="s">
        <v>105</v>
      </c>
      <c r="D103" s="22"/>
      <c r="E103" s="18"/>
      <c r="F103" s="79">
        <v>1</v>
      </c>
      <c r="G103" s="20">
        <v>400</v>
      </c>
      <c r="H103" s="40">
        <f>F103*G103</f>
        <v>400</v>
      </c>
      <c r="I103" s="40"/>
      <c r="J103" s="40"/>
      <c r="K103" s="40"/>
      <c r="L103" s="40"/>
      <c r="M103" s="40">
        <f>H103</f>
        <v>400</v>
      </c>
      <c r="O103" s="48"/>
    </row>
    <row r="104" spans="1:15" ht="15">
      <c r="A104" s="22"/>
      <c r="B104" s="78"/>
      <c r="C104" s="78" t="s">
        <v>2</v>
      </c>
      <c r="D104" s="22" t="s">
        <v>3</v>
      </c>
      <c r="E104" s="18"/>
      <c r="F104" s="79"/>
      <c r="G104" s="20"/>
      <c r="H104" s="40"/>
      <c r="I104" s="40"/>
      <c r="J104" s="40"/>
      <c r="K104" s="40"/>
      <c r="L104" s="40"/>
      <c r="M104" s="40">
        <f>SUM(M102:M103)</f>
        <v>400</v>
      </c>
      <c r="N104" s="50"/>
    </row>
  </sheetData>
  <mergeCells count="12">
    <mergeCell ref="D6:D8"/>
    <mergeCell ref="E6:F7"/>
    <mergeCell ref="A1:M2"/>
    <mergeCell ref="B3:M3"/>
    <mergeCell ref="G4:J4"/>
    <mergeCell ref="G6:H7"/>
    <mergeCell ref="I6:J7"/>
    <mergeCell ref="K6:L7"/>
    <mergeCell ref="M6:M8"/>
    <mergeCell ref="A6:A8"/>
    <mergeCell ref="B6:B8"/>
    <mergeCell ref="C6:C8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4"/>
  <sheetViews>
    <sheetView topLeftCell="A85" workbookViewId="0">
      <selection activeCell="M94" sqref="M94"/>
    </sheetView>
  </sheetViews>
  <sheetFormatPr defaultColWidth="9" defaultRowHeight="13.5"/>
  <cols>
    <col min="1" max="1" width="2.42578125" style="4" customWidth="1"/>
    <col min="2" max="2" width="11" style="5" customWidth="1"/>
    <col min="3" max="3" width="47.140625" style="6" customWidth="1"/>
    <col min="4" max="4" width="6.140625" style="4" customWidth="1"/>
    <col min="5" max="5" width="7.85546875" style="7" customWidth="1"/>
    <col min="6" max="6" width="7.42578125" style="8" customWidth="1"/>
    <col min="7" max="7" width="10.42578125" style="8" bestFit="1" customWidth="1"/>
    <col min="8" max="8" width="15.42578125" style="8" bestFit="1" customWidth="1"/>
    <col min="9" max="9" width="8.5703125" style="8" bestFit="1" customWidth="1"/>
    <col min="10" max="10" width="12.42578125" style="8" customWidth="1"/>
    <col min="11" max="11" width="8.5703125" style="8" bestFit="1" customWidth="1"/>
    <col min="12" max="12" width="12.140625" style="8" bestFit="1" customWidth="1"/>
    <col min="13" max="13" width="14.42578125" style="8" customWidth="1"/>
    <col min="14" max="14" width="8.42578125" style="1" bestFit="1" customWidth="1"/>
    <col min="15" max="16384" width="9" style="1"/>
  </cols>
  <sheetData>
    <row r="1" spans="1:17" ht="16.5">
      <c r="A1" s="91" t="s">
        <v>109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2"/>
      <c r="O1" s="2"/>
      <c r="P1" s="2"/>
      <c r="Q1" s="2"/>
    </row>
    <row r="2" spans="1:17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7" ht="21">
      <c r="A3" s="3"/>
      <c r="B3" s="92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7">
      <c r="G4" s="93"/>
      <c r="H4" s="93"/>
      <c r="I4" s="93"/>
      <c r="J4" s="93"/>
      <c r="K4" s="9"/>
      <c r="L4" s="9"/>
    </row>
    <row r="6" spans="1:17">
      <c r="A6" s="96" t="s">
        <v>0</v>
      </c>
      <c r="B6" s="97" t="s">
        <v>4</v>
      </c>
      <c r="C6" s="96" t="s">
        <v>5</v>
      </c>
      <c r="D6" s="89" t="s">
        <v>6</v>
      </c>
      <c r="E6" s="90" t="s">
        <v>7</v>
      </c>
      <c r="F6" s="90"/>
      <c r="G6" s="94" t="s">
        <v>8</v>
      </c>
      <c r="H6" s="94"/>
      <c r="I6" s="94" t="s">
        <v>9</v>
      </c>
      <c r="J6" s="94"/>
      <c r="K6" s="90" t="s">
        <v>10</v>
      </c>
      <c r="L6" s="90"/>
      <c r="M6" s="95" t="s">
        <v>11</v>
      </c>
    </row>
    <row r="7" spans="1:17">
      <c r="A7" s="96"/>
      <c r="B7" s="97"/>
      <c r="C7" s="96"/>
      <c r="D7" s="89"/>
      <c r="E7" s="90"/>
      <c r="F7" s="90"/>
      <c r="G7" s="94"/>
      <c r="H7" s="94"/>
      <c r="I7" s="94"/>
      <c r="J7" s="94"/>
      <c r="K7" s="90"/>
      <c r="L7" s="90"/>
      <c r="M7" s="95"/>
      <c r="P7" s="1" t="s">
        <v>12</v>
      </c>
    </row>
    <row r="8" spans="1:17">
      <c r="A8" s="96"/>
      <c r="B8" s="97"/>
      <c r="C8" s="96"/>
      <c r="D8" s="89"/>
      <c r="E8" s="10" t="s">
        <v>13</v>
      </c>
      <c r="F8" s="11" t="s">
        <v>14</v>
      </c>
      <c r="G8" s="11" t="s">
        <v>13</v>
      </c>
      <c r="H8" s="11" t="s">
        <v>14</v>
      </c>
      <c r="I8" s="11" t="s">
        <v>13</v>
      </c>
      <c r="J8" s="11" t="s">
        <v>14</v>
      </c>
      <c r="K8" s="11" t="s">
        <v>13</v>
      </c>
      <c r="L8" s="11" t="s">
        <v>14</v>
      </c>
      <c r="M8" s="95"/>
    </row>
    <row r="9" spans="1:17">
      <c r="A9" s="12">
        <v>1</v>
      </c>
      <c r="B9" s="13">
        <v>2</v>
      </c>
      <c r="C9" s="13">
        <v>3</v>
      </c>
      <c r="D9" s="12">
        <v>4</v>
      </c>
      <c r="E9" s="14">
        <v>5</v>
      </c>
      <c r="F9" s="15">
        <v>6</v>
      </c>
      <c r="G9" s="15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6">
        <v>13</v>
      </c>
    </row>
    <row r="10" spans="1:17" ht="16.5">
      <c r="A10" s="22"/>
      <c r="B10" s="78"/>
      <c r="C10" s="43" t="s">
        <v>15</v>
      </c>
      <c r="D10" s="22"/>
      <c r="E10" s="18"/>
      <c r="F10" s="79"/>
      <c r="G10" s="20"/>
      <c r="H10" s="20"/>
      <c r="I10" s="20"/>
      <c r="J10" s="20"/>
      <c r="K10" s="20"/>
      <c r="L10" s="20"/>
      <c r="M10" s="20"/>
    </row>
    <row r="11" spans="1:17" ht="27">
      <c r="A11" s="22">
        <v>1</v>
      </c>
      <c r="B11" s="78" t="s">
        <v>16</v>
      </c>
      <c r="C11" s="24" t="s">
        <v>17</v>
      </c>
      <c r="D11" s="79" t="s">
        <v>18</v>
      </c>
      <c r="E11" s="18"/>
      <c r="F11" s="25">
        <v>0.44</v>
      </c>
      <c r="G11" s="20"/>
      <c r="H11" s="20"/>
      <c r="I11" s="20"/>
      <c r="J11" s="20"/>
      <c r="K11" s="20"/>
      <c r="L11" s="20"/>
      <c r="M11" s="20"/>
    </row>
    <row r="12" spans="1:17">
      <c r="A12" s="22"/>
      <c r="B12" s="78"/>
      <c r="C12" s="26" t="s">
        <v>19</v>
      </c>
      <c r="D12" s="27" t="s">
        <v>20</v>
      </c>
      <c r="E12" s="79">
        <v>3.88</v>
      </c>
      <c r="F12" s="79">
        <f>E12*F11</f>
        <v>1.7072000000000001</v>
      </c>
      <c r="G12" s="20"/>
      <c r="H12" s="20"/>
      <c r="I12" s="20"/>
      <c r="J12" s="20">
        <f>F12*I12</f>
        <v>0</v>
      </c>
      <c r="K12" s="20"/>
      <c r="L12" s="20"/>
      <c r="M12" s="20">
        <f>J12</f>
        <v>0</v>
      </c>
    </row>
    <row r="13" spans="1:17" ht="27">
      <c r="A13" s="22">
        <v>2</v>
      </c>
      <c r="B13" s="28" t="s">
        <v>21</v>
      </c>
      <c r="C13" s="24" t="s">
        <v>22</v>
      </c>
      <c r="D13" s="79" t="s">
        <v>18</v>
      </c>
      <c r="E13" s="79"/>
      <c r="F13" s="25">
        <v>0.2</v>
      </c>
      <c r="G13" s="20"/>
      <c r="H13" s="20"/>
      <c r="I13" s="20"/>
      <c r="J13" s="20"/>
      <c r="K13" s="20"/>
      <c r="L13" s="20"/>
      <c r="M13" s="20"/>
    </row>
    <row r="14" spans="1:17">
      <c r="A14" s="22"/>
      <c r="B14" s="28"/>
      <c r="C14" s="26" t="s">
        <v>19</v>
      </c>
      <c r="D14" s="79" t="s">
        <v>20</v>
      </c>
      <c r="E14" s="79">
        <v>1.21</v>
      </c>
      <c r="F14" s="79">
        <f>E14*F13</f>
        <v>0.24199999999999999</v>
      </c>
      <c r="G14" s="20"/>
      <c r="H14" s="20"/>
      <c r="I14" s="20"/>
      <c r="J14" s="20">
        <f>F14*I14</f>
        <v>0</v>
      </c>
      <c r="K14" s="20"/>
      <c r="L14" s="20"/>
      <c r="M14" s="20">
        <f>J14</f>
        <v>0</v>
      </c>
    </row>
    <row r="15" spans="1:17" ht="27">
      <c r="A15" s="22">
        <v>3</v>
      </c>
      <c r="B15" s="28" t="s">
        <v>23</v>
      </c>
      <c r="C15" s="24" t="s">
        <v>24</v>
      </c>
      <c r="D15" s="79" t="s">
        <v>25</v>
      </c>
      <c r="E15" s="79">
        <v>0.11</v>
      </c>
      <c r="F15" s="25">
        <v>0.11</v>
      </c>
      <c r="G15" s="20"/>
      <c r="H15" s="20"/>
      <c r="I15" s="20"/>
      <c r="J15" s="20"/>
      <c r="K15" s="20"/>
      <c r="L15" s="20"/>
      <c r="M15" s="20"/>
      <c r="O15" s="1" t="s">
        <v>26</v>
      </c>
    </row>
    <row r="16" spans="1:17">
      <c r="A16" s="22"/>
      <c r="B16" s="28"/>
      <c r="C16" s="26" t="s">
        <v>19</v>
      </c>
      <c r="D16" s="79" t="s">
        <v>20</v>
      </c>
      <c r="E16" s="79">
        <v>23.1</v>
      </c>
      <c r="F16" s="79">
        <f>E16*F15</f>
        <v>2.5410000000000004</v>
      </c>
      <c r="G16" s="20"/>
      <c r="H16" s="20"/>
      <c r="I16" s="20"/>
      <c r="J16" s="20">
        <f>F16*I16</f>
        <v>0</v>
      </c>
      <c r="K16" s="20"/>
      <c r="L16" s="20"/>
      <c r="M16" s="20">
        <f>J16</f>
        <v>0</v>
      </c>
      <c r="Q16" s="29"/>
    </row>
    <row r="17" spans="1:14">
      <c r="A17" s="22"/>
      <c r="B17" s="28" t="s">
        <v>27</v>
      </c>
      <c r="C17" s="26" t="s">
        <v>28</v>
      </c>
      <c r="D17" s="79" t="s">
        <v>29</v>
      </c>
      <c r="E17" s="79">
        <v>3.98</v>
      </c>
      <c r="F17" s="79">
        <f>E17*F15</f>
        <v>0.43780000000000002</v>
      </c>
      <c r="G17" s="20"/>
      <c r="H17" s="20"/>
      <c r="I17" s="20"/>
      <c r="J17" s="20"/>
      <c r="K17" s="20"/>
      <c r="L17" s="20">
        <f>F17*K17</f>
        <v>0</v>
      </c>
      <c r="M17" s="20">
        <f>L17</f>
        <v>0</v>
      </c>
    </row>
    <row r="18" spans="1:14">
      <c r="A18" s="22"/>
      <c r="B18" s="28" t="s">
        <v>30</v>
      </c>
      <c r="C18" s="26" t="s">
        <v>31</v>
      </c>
      <c r="D18" s="79" t="s">
        <v>29</v>
      </c>
      <c r="E18" s="79">
        <v>0.76</v>
      </c>
      <c r="F18" s="79">
        <f>E18*F15</f>
        <v>8.3600000000000008E-2</v>
      </c>
      <c r="G18" s="20"/>
      <c r="H18" s="20"/>
      <c r="I18" s="20"/>
      <c r="J18" s="20"/>
      <c r="K18" s="20"/>
      <c r="L18" s="20">
        <f>F18*K18</f>
        <v>0</v>
      </c>
      <c r="M18" s="20">
        <f>L18</f>
        <v>0</v>
      </c>
    </row>
    <row r="19" spans="1:14">
      <c r="A19" s="22"/>
      <c r="B19" s="28"/>
      <c r="C19" s="30" t="s">
        <v>32</v>
      </c>
      <c r="D19" s="79" t="s">
        <v>3</v>
      </c>
      <c r="E19" s="79">
        <v>2.16</v>
      </c>
      <c r="F19" s="79">
        <f>E19*F15</f>
        <v>0.23760000000000001</v>
      </c>
      <c r="G19" s="20"/>
      <c r="H19" s="20"/>
      <c r="I19" s="20"/>
      <c r="J19" s="20"/>
      <c r="K19" s="20"/>
      <c r="L19" s="20">
        <f>F19*K19</f>
        <v>0</v>
      </c>
      <c r="M19" s="20">
        <f>L19</f>
        <v>0</v>
      </c>
    </row>
    <row r="20" spans="1:14">
      <c r="A20" s="22"/>
      <c r="B20" s="28" t="s">
        <v>33</v>
      </c>
      <c r="C20" s="30" t="s">
        <v>34</v>
      </c>
      <c r="D20" s="79" t="s">
        <v>35</v>
      </c>
      <c r="E20" s="18">
        <v>1</v>
      </c>
      <c r="F20" s="18">
        <f>E20*F15</f>
        <v>0.11</v>
      </c>
      <c r="G20" s="20"/>
      <c r="H20" s="20">
        <f>F20*G20</f>
        <v>0</v>
      </c>
      <c r="I20" s="20"/>
      <c r="J20" s="20"/>
      <c r="K20" s="20"/>
      <c r="L20" s="20"/>
      <c r="M20" s="20">
        <f>H20</f>
        <v>0</v>
      </c>
      <c r="N20" s="29"/>
    </row>
    <row r="21" spans="1:14">
      <c r="A21" s="22"/>
      <c r="B21" s="28"/>
      <c r="C21" s="30" t="s">
        <v>36</v>
      </c>
      <c r="D21" s="79" t="s">
        <v>3</v>
      </c>
      <c r="E21" s="79">
        <v>0.26</v>
      </c>
      <c r="F21" s="79">
        <f>E21*F15</f>
        <v>2.86E-2</v>
      </c>
      <c r="G21" s="20"/>
      <c r="H21" s="20">
        <f>F21*G21</f>
        <v>0</v>
      </c>
      <c r="I21" s="20"/>
      <c r="J21" s="20"/>
      <c r="K21" s="20"/>
      <c r="L21" s="20"/>
      <c r="M21" s="20">
        <f>H21</f>
        <v>0</v>
      </c>
    </row>
    <row r="22" spans="1:14" ht="15.75">
      <c r="A22" s="22">
        <v>4</v>
      </c>
      <c r="B22" s="31" t="s">
        <v>37</v>
      </c>
      <c r="C22" s="32" t="s">
        <v>38</v>
      </c>
      <c r="D22" s="79" t="s">
        <v>18</v>
      </c>
      <c r="E22" s="33">
        <v>0.24</v>
      </c>
      <c r="F22" s="25">
        <v>0.24</v>
      </c>
      <c r="G22" s="20"/>
      <c r="H22" s="20"/>
      <c r="I22" s="20"/>
      <c r="J22" s="20"/>
      <c r="K22" s="20"/>
      <c r="L22" s="20"/>
      <c r="M22" s="20"/>
    </row>
    <row r="23" spans="1:14">
      <c r="A23" s="22"/>
      <c r="B23" s="31"/>
      <c r="C23" s="30" t="s">
        <v>39</v>
      </c>
      <c r="D23" s="34" t="s">
        <v>20</v>
      </c>
      <c r="E23" s="79">
        <v>4.5</v>
      </c>
      <c r="F23" s="79">
        <f>E23*F22</f>
        <v>1.08</v>
      </c>
      <c r="G23" s="20"/>
      <c r="H23" s="20"/>
      <c r="I23" s="20"/>
      <c r="J23" s="20">
        <f>F23*I23</f>
        <v>0</v>
      </c>
      <c r="K23" s="20"/>
      <c r="L23" s="20"/>
      <c r="M23" s="20">
        <f>J23</f>
        <v>0</v>
      </c>
    </row>
    <row r="24" spans="1:14">
      <c r="A24" s="22"/>
      <c r="B24" s="31"/>
      <c r="C24" s="30" t="s">
        <v>40</v>
      </c>
      <c r="D24" s="35" t="s">
        <v>3</v>
      </c>
      <c r="E24" s="22">
        <v>0.37</v>
      </c>
      <c r="F24" s="79">
        <f>E24*F22</f>
        <v>8.879999999999999E-2</v>
      </c>
      <c r="G24" s="20"/>
      <c r="H24" s="20"/>
      <c r="I24" s="20"/>
      <c r="J24" s="20"/>
      <c r="K24" s="20"/>
      <c r="L24" s="20">
        <f>F24*K24</f>
        <v>0</v>
      </c>
      <c r="M24" s="20">
        <f>L24</f>
        <v>0</v>
      </c>
    </row>
    <row r="25" spans="1:14" ht="27">
      <c r="A25" s="22"/>
      <c r="B25" s="28" t="s">
        <v>41</v>
      </c>
      <c r="C25" s="30" t="s">
        <v>42</v>
      </c>
      <c r="D25" s="22" t="s">
        <v>18</v>
      </c>
      <c r="E25" s="22">
        <v>1.02</v>
      </c>
      <c r="F25" s="79">
        <f>E25*F22</f>
        <v>0.24479999999999999</v>
      </c>
      <c r="G25" s="20"/>
      <c r="H25" s="20">
        <f>F25*G25</f>
        <v>0</v>
      </c>
      <c r="I25" s="20"/>
      <c r="J25" s="20"/>
      <c r="K25" s="20"/>
      <c r="L25" s="20"/>
      <c r="M25" s="20">
        <f>H25</f>
        <v>0</v>
      </c>
    </row>
    <row r="26" spans="1:14" ht="27">
      <c r="A26" s="22"/>
      <c r="B26" s="28" t="s">
        <v>43</v>
      </c>
      <c r="C26" s="30" t="s">
        <v>44</v>
      </c>
      <c r="D26" s="22" t="s">
        <v>45</v>
      </c>
      <c r="E26" s="22">
        <v>1.61</v>
      </c>
      <c r="F26" s="79">
        <f>E26*F22</f>
        <v>0.38640000000000002</v>
      </c>
      <c r="G26" s="20"/>
      <c r="H26" s="20">
        <f>G26*F26</f>
        <v>0</v>
      </c>
      <c r="I26" s="20"/>
      <c r="J26" s="20"/>
      <c r="K26" s="20"/>
      <c r="L26" s="20"/>
      <c r="M26" s="20">
        <f>H26</f>
        <v>0</v>
      </c>
    </row>
    <row r="27" spans="1:14">
      <c r="A27" s="22"/>
      <c r="B27" s="28" t="s">
        <v>46</v>
      </c>
      <c r="C27" s="30" t="s">
        <v>47</v>
      </c>
      <c r="D27" s="22" t="s">
        <v>48</v>
      </c>
      <c r="E27" s="22">
        <v>1.72E-2</v>
      </c>
      <c r="F27" s="79">
        <f>E27*F22</f>
        <v>4.1279999999999997E-3</v>
      </c>
      <c r="G27" s="20"/>
      <c r="H27" s="20">
        <f>G27*F27</f>
        <v>0</v>
      </c>
      <c r="I27" s="20"/>
      <c r="J27" s="20"/>
      <c r="K27" s="20"/>
      <c r="L27" s="20"/>
      <c r="M27" s="20">
        <f>H27</f>
        <v>0</v>
      </c>
    </row>
    <row r="28" spans="1:14">
      <c r="A28" s="22"/>
      <c r="B28" s="31"/>
      <c r="C28" s="30" t="s">
        <v>49</v>
      </c>
      <c r="D28" s="22" t="s">
        <v>3</v>
      </c>
      <c r="E28" s="22">
        <v>0.28000000000000003</v>
      </c>
      <c r="F28" s="79">
        <f>E28*F22</f>
        <v>6.720000000000001E-2</v>
      </c>
      <c r="G28" s="20"/>
      <c r="H28" s="20">
        <f>F28*G28</f>
        <v>0</v>
      </c>
      <c r="I28" s="20"/>
      <c r="J28" s="20"/>
      <c r="K28" s="20"/>
      <c r="L28" s="20"/>
      <c r="M28" s="20">
        <f>H28</f>
        <v>0</v>
      </c>
    </row>
    <row r="29" spans="1:14" ht="47.25">
      <c r="A29" s="22">
        <v>5</v>
      </c>
      <c r="B29" s="81" t="s">
        <v>50</v>
      </c>
      <c r="C29" s="32" t="s">
        <v>110</v>
      </c>
      <c r="D29" s="22" t="s">
        <v>25</v>
      </c>
      <c r="E29" s="22"/>
      <c r="F29" s="25">
        <v>0.11</v>
      </c>
      <c r="G29" s="20"/>
      <c r="H29" s="20"/>
      <c r="I29" s="20"/>
      <c r="J29" s="20"/>
      <c r="K29" s="20"/>
      <c r="L29" s="20"/>
      <c r="M29" s="20"/>
    </row>
    <row r="30" spans="1:14">
      <c r="A30" s="22"/>
      <c r="B30" s="31"/>
      <c r="C30" s="26" t="s">
        <v>19</v>
      </c>
      <c r="D30" s="79" t="s">
        <v>20</v>
      </c>
      <c r="E30" s="79">
        <v>23.7</v>
      </c>
      <c r="F30" s="79">
        <f>E30*F29</f>
        <v>2.6069999999999998</v>
      </c>
      <c r="G30" s="20"/>
      <c r="H30" s="20"/>
      <c r="I30" s="20"/>
      <c r="J30" s="20">
        <f>F30*I30</f>
        <v>0</v>
      </c>
      <c r="K30" s="20"/>
      <c r="L30" s="20"/>
      <c r="M30" s="20">
        <f>J30</f>
        <v>0</v>
      </c>
    </row>
    <row r="31" spans="1:14">
      <c r="A31" s="22"/>
      <c r="B31" s="31"/>
      <c r="C31" s="30" t="s">
        <v>40</v>
      </c>
      <c r="D31" s="35" t="s">
        <v>3</v>
      </c>
      <c r="E31" s="22">
        <v>6.31</v>
      </c>
      <c r="F31" s="79">
        <f>E31*F29</f>
        <v>0.69409999999999994</v>
      </c>
      <c r="G31" s="20"/>
      <c r="H31" s="20"/>
      <c r="I31" s="20"/>
      <c r="J31" s="20"/>
      <c r="K31" s="20"/>
      <c r="L31" s="20">
        <f>F31*K31</f>
        <v>0</v>
      </c>
      <c r="M31" s="20">
        <f>L31</f>
        <v>0</v>
      </c>
    </row>
    <row r="32" spans="1:14">
      <c r="A32" s="22"/>
      <c r="B32" s="28" t="s">
        <v>51</v>
      </c>
      <c r="C32" s="30" t="s">
        <v>52</v>
      </c>
      <c r="D32" s="79" t="s">
        <v>53</v>
      </c>
      <c r="E32" s="79">
        <v>1.1000000000000001</v>
      </c>
      <c r="F32" s="79">
        <f>E32*F29</f>
        <v>0.12100000000000001</v>
      </c>
      <c r="G32" s="20"/>
      <c r="H32" s="20">
        <f>F32*G32</f>
        <v>0</v>
      </c>
      <c r="I32" s="20"/>
      <c r="J32" s="20"/>
      <c r="K32" s="20"/>
      <c r="L32" s="20"/>
      <c r="M32" s="20">
        <f>H32</f>
        <v>0</v>
      </c>
    </row>
    <row r="33" spans="1:14">
      <c r="A33" s="22"/>
      <c r="B33" s="28" t="s">
        <v>54</v>
      </c>
      <c r="C33" s="30" t="s">
        <v>55</v>
      </c>
      <c r="D33" s="79" t="s">
        <v>53</v>
      </c>
      <c r="E33" s="79">
        <v>3</v>
      </c>
      <c r="F33" s="79">
        <f>E33*F29</f>
        <v>0.33</v>
      </c>
      <c r="G33" s="20"/>
      <c r="H33" s="20">
        <f>F33*G33</f>
        <v>0</v>
      </c>
      <c r="I33" s="20"/>
      <c r="J33" s="20"/>
      <c r="K33" s="20"/>
      <c r="L33" s="20"/>
      <c r="M33" s="20">
        <f>H33</f>
        <v>0</v>
      </c>
    </row>
    <row r="34" spans="1:14">
      <c r="A34" s="22"/>
      <c r="B34" s="31"/>
      <c r="C34" s="30" t="s">
        <v>49</v>
      </c>
      <c r="D34" s="22" t="s">
        <v>3</v>
      </c>
      <c r="E34" s="22">
        <v>0.02</v>
      </c>
      <c r="F34" s="79">
        <f>E34*F29</f>
        <v>2.2000000000000001E-3</v>
      </c>
      <c r="G34" s="20"/>
      <c r="H34" s="20">
        <f>F34*G34</f>
        <v>0</v>
      </c>
      <c r="I34" s="20"/>
      <c r="J34" s="20"/>
      <c r="K34" s="20"/>
      <c r="L34" s="20"/>
      <c r="M34" s="20">
        <f>H34</f>
        <v>0</v>
      </c>
    </row>
    <row r="35" spans="1:14" ht="47.25">
      <c r="A35" s="22">
        <v>6</v>
      </c>
      <c r="B35" s="81" t="s">
        <v>57</v>
      </c>
      <c r="C35" s="32" t="s">
        <v>111</v>
      </c>
      <c r="D35" s="22" t="s">
        <v>45</v>
      </c>
      <c r="E35" s="22"/>
      <c r="F35" s="25">
        <v>0.71599999999999997</v>
      </c>
      <c r="G35" s="20"/>
      <c r="H35" s="20"/>
      <c r="I35" s="20"/>
      <c r="J35" s="20"/>
      <c r="K35" s="20"/>
      <c r="L35" s="20"/>
      <c r="M35" s="20"/>
    </row>
    <row r="36" spans="1:14">
      <c r="A36" s="22"/>
      <c r="B36" s="31"/>
      <c r="C36" s="26" t="s">
        <v>19</v>
      </c>
      <c r="D36" s="79" t="s">
        <v>20</v>
      </c>
      <c r="E36" s="18">
        <v>0.19700000000000001</v>
      </c>
      <c r="F36" s="79">
        <f>E36*F35</f>
        <v>0.14105200000000001</v>
      </c>
      <c r="G36" s="20"/>
      <c r="H36" s="20"/>
      <c r="I36" s="20"/>
      <c r="J36" s="20">
        <f>F36*I36</f>
        <v>0</v>
      </c>
      <c r="K36" s="20"/>
      <c r="L36" s="20"/>
      <c r="M36" s="20">
        <f>J36</f>
        <v>0</v>
      </c>
    </row>
    <row r="37" spans="1:14">
      <c r="A37" s="22"/>
      <c r="B37" s="31"/>
      <c r="C37" s="30" t="s">
        <v>40</v>
      </c>
      <c r="D37" s="35" t="s">
        <v>3</v>
      </c>
      <c r="E37" s="22">
        <v>6.0000000000000001E-3</v>
      </c>
      <c r="F37" s="79">
        <f>E37*F35</f>
        <v>4.2960000000000003E-3</v>
      </c>
      <c r="G37" s="20"/>
      <c r="H37" s="20"/>
      <c r="I37" s="20"/>
      <c r="J37" s="20"/>
      <c r="K37" s="20"/>
      <c r="L37" s="20">
        <f>F37*K37</f>
        <v>0</v>
      </c>
      <c r="M37" s="20">
        <f>L37</f>
        <v>0</v>
      </c>
    </row>
    <row r="38" spans="1:14">
      <c r="A38" s="22"/>
      <c r="B38" s="28" t="s">
        <v>58</v>
      </c>
      <c r="C38" s="30" t="s">
        <v>56</v>
      </c>
      <c r="D38" s="79" t="s">
        <v>53</v>
      </c>
      <c r="E38" s="79">
        <v>0.45</v>
      </c>
      <c r="F38" s="79">
        <f>E38*F35</f>
        <v>0.32219999999999999</v>
      </c>
      <c r="G38" s="20"/>
      <c r="H38" s="20">
        <f>F38*G38</f>
        <v>0</v>
      </c>
      <c r="I38" s="20"/>
      <c r="J38" s="20"/>
      <c r="K38" s="20"/>
      <c r="L38" s="20"/>
      <c r="M38" s="20">
        <f>H38</f>
        <v>0</v>
      </c>
    </row>
    <row r="39" spans="1:14">
      <c r="A39" s="22"/>
      <c r="B39" s="31"/>
      <c r="C39" s="30" t="s">
        <v>49</v>
      </c>
      <c r="D39" s="22" t="s">
        <v>3</v>
      </c>
      <c r="E39" s="22">
        <v>1.2999999999999999E-3</v>
      </c>
      <c r="F39" s="79">
        <f>E39*F35</f>
        <v>9.3079999999999997E-4</v>
      </c>
      <c r="G39" s="20"/>
      <c r="H39" s="20">
        <f>F39*G39</f>
        <v>0</v>
      </c>
      <c r="I39" s="20"/>
      <c r="J39" s="20"/>
      <c r="K39" s="20"/>
      <c r="L39" s="20"/>
      <c r="M39" s="20">
        <f>H39</f>
        <v>0</v>
      </c>
    </row>
    <row r="40" spans="1:14">
      <c r="A40" s="36"/>
      <c r="B40" s="37"/>
      <c r="C40" s="37" t="s">
        <v>14</v>
      </c>
      <c r="D40" s="36" t="s">
        <v>3</v>
      </c>
      <c r="E40" s="38"/>
      <c r="F40" s="39"/>
      <c r="G40" s="40"/>
      <c r="H40" s="40">
        <f>SUM(H11:H39)</f>
        <v>0</v>
      </c>
      <c r="I40" s="40"/>
      <c r="J40" s="40">
        <f>SUM(J11:J39)</f>
        <v>0</v>
      </c>
      <c r="K40" s="40"/>
      <c r="L40" s="40">
        <f>SUM(L11:L39)</f>
        <v>0</v>
      </c>
      <c r="M40" s="40">
        <f>SUM(M11:M39)</f>
        <v>0</v>
      </c>
      <c r="N40" s="1" t="s">
        <v>59</v>
      </c>
    </row>
    <row r="41" spans="1:14" s="41" customFormat="1">
      <c r="A41" s="36"/>
      <c r="B41" s="37"/>
      <c r="C41" s="37" t="s">
        <v>163</v>
      </c>
      <c r="D41" s="36" t="s">
        <v>3</v>
      </c>
      <c r="E41" s="83"/>
      <c r="F41" s="39"/>
      <c r="G41" s="40"/>
      <c r="H41" s="40">
        <f>H40*E41</f>
        <v>0</v>
      </c>
      <c r="I41" s="40"/>
      <c r="J41" s="40"/>
      <c r="K41" s="40"/>
      <c r="L41" s="40"/>
      <c r="M41" s="40">
        <f>H41</f>
        <v>0</v>
      </c>
    </row>
    <row r="42" spans="1:14" s="41" customFormat="1">
      <c r="A42" s="36"/>
      <c r="B42" s="37"/>
      <c r="C42" s="37" t="s">
        <v>61</v>
      </c>
      <c r="D42" s="36" t="s">
        <v>3</v>
      </c>
      <c r="E42" s="83"/>
      <c r="F42" s="39"/>
      <c r="G42" s="40"/>
      <c r="H42" s="40">
        <f>SUM(H40:H41)</f>
        <v>0</v>
      </c>
      <c r="I42" s="40"/>
      <c r="J42" s="40">
        <f>SUM(J40:J41)</f>
        <v>0</v>
      </c>
      <c r="K42" s="40"/>
      <c r="L42" s="40">
        <f>SUM(L40:L41)</f>
        <v>0</v>
      </c>
      <c r="M42" s="40">
        <f>SUM(M40:M41)</f>
        <v>0</v>
      </c>
      <c r="N42" s="42"/>
    </row>
    <row r="43" spans="1:14">
      <c r="A43" s="36"/>
      <c r="B43" s="37"/>
      <c r="C43" s="37" t="s">
        <v>167</v>
      </c>
      <c r="D43" s="36" t="s">
        <v>3</v>
      </c>
      <c r="E43" s="83"/>
      <c r="F43" s="39"/>
      <c r="G43" s="40"/>
      <c r="H43" s="40">
        <f>H42*E43</f>
        <v>0</v>
      </c>
      <c r="I43" s="40"/>
      <c r="J43" s="40">
        <f>J42*E43</f>
        <v>0</v>
      </c>
      <c r="K43" s="40"/>
      <c r="L43" s="40">
        <f>L42*E43</f>
        <v>0</v>
      </c>
      <c r="M43" s="40">
        <f>M42*E43</f>
        <v>0</v>
      </c>
    </row>
    <row r="44" spans="1:14">
      <c r="A44" s="36"/>
      <c r="B44" s="37"/>
      <c r="C44" s="37" t="s">
        <v>14</v>
      </c>
      <c r="D44" s="36" t="s">
        <v>3</v>
      </c>
      <c r="E44" s="83"/>
      <c r="F44" s="39"/>
      <c r="G44" s="40"/>
      <c r="H44" s="40">
        <f>SUM(H42:H43)</f>
        <v>0</v>
      </c>
      <c r="I44" s="40"/>
      <c r="J44" s="40">
        <f>SUM(J42:J43)</f>
        <v>0</v>
      </c>
      <c r="K44" s="40"/>
      <c r="L44" s="40">
        <f>SUM(L42:L43)</f>
        <v>0</v>
      </c>
      <c r="M44" s="40">
        <f>SUM(M42:M43)</f>
        <v>0</v>
      </c>
    </row>
    <row r="45" spans="1:14">
      <c r="A45" s="36"/>
      <c r="B45" s="37"/>
      <c r="C45" s="37" t="s">
        <v>164</v>
      </c>
      <c r="D45" s="36" t="s">
        <v>3</v>
      </c>
      <c r="E45" s="83"/>
      <c r="F45" s="39"/>
      <c r="G45" s="40"/>
      <c r="H45" s="40">
        <f>H44*E45</f>
        <v>0</v>
      </c>
      <c r="I45" s="40"/>
      <c r="J45" s="40">
        <f>J44*E45</f>
        <v>0</v>
      </c>
      <c r="K45" s="40"/>
      <c r="L45" s="40">
        <f>L44*E45</f>
        <v>0</v>
      </c>
      <c r="M45" s="40">
        <f>M44*E45</f>
        <v>0</v>
      </c>
      <c r="N45" s="1" t="s">
        <v>59</v>
      </c>
    </row>
    <row r="46" spans="1:14">
      <c r="A46" s="36"/>
      <c r="B46" s="37"/>
      <c r="C46" s="37" t="s">
        <v>62</v>
      </c>
      <c r="D46" s="36" t="s">
        <v>3</v>
      </c>
      <c r="E46" s="38"/>
      <c r="F46" s="39"/>
      <c r="G46" s="40"/>
      <c r="H46" s="40">
        <f>SUM(H44:H45)</f>
        <v>0</v>
      </c>
      <c r="I46" s="40"/>
      <c r="J46" s="40">
        <f>SUM(J44:J45)</f>
        <v>0</v>
      </c>
      <c r="K46" s="40"/>
      <c r="L46" s="40">
        <f>SUM(L44:L45)</f>
        <v>0</v>
      </c>
      <c r="M46" s="40">
        <f>SUM(M44:M45)</f>
        <v>0</v>
      </c>
    </row>
    <row r="47" spans="1:14" ht="16.5">
      <c r="A47" s="22"/>
      <c r="B47" s="78"/>
      <c r="C47" s="43" t="s">
        <v>63</v>
      </c>
      <c r="D47" s="22"/>
      <c r="E47" s="18"/>
      <c r="F47" s="79"/>
      <c r="G47" s="20"/>
      <c r="H47" s="20"/>
      <c r="I47" s="20"/>
      <c r="J47" s="20"/>
      <c r="K47" s="20"/>
      <c r="L47" s="20"/>
      <c r="M47" s="20"/>
    </row>
    <row r="48" spans="1:14">
      <c r="A48" s="22">
        <v>1</v>
      </c>
      <c r="B48" s="28" t="s">
        <v>64</v>
      </c>
      <c r="C48" s="24" t="s">
        <v>65</v>
      </c>
      <c r="D48" s="79" t="s">
        <v>66</v>
      </c>
      <c r="E48" s="79"/>
      <c r="F48" s="25">
        <v>55</v>
      </c>
      <c r="G48" s="20"/>
      <c r="H48" s="20"/>
      <c r="I48" s="20"/>
      <c r="J48" s="20"/>
      <c r="K48" s="20"/>
      <c r="L48" s="20"/>
      <c r="M48" s="20"/>
    </row>
    <row r="49" spans="1:13">
      <c r="A49" s="22"/>
      <c r="B49" s="28"/>
      <c r="C49" s="26" t="s">
        <v>19</v>
      </c>
      <c r="D49" s="79" t="s">
        <v>20</v>
      </c>
      <c r="E49" s="79">
        <v>1.03</v>
      </c>
      <c r="F49" s="79">
        <f>E49*F48</f>
        <v>56.65</v>
      </c>
      <c r="G49" s="20"/>
      <c r="H49" s="20"/>
      <c r="I49" s="20"/>
      <c r="J49" s="20">
        <f>F49*I49</f>
        <v>0</v>
      </c>
      <c r="K49" s="20"/>
      <c r="L49" s="20"/>
      <c r="M49" s="20">
        <f>J49</f>
        <v>0</v>
      </c>
    </row>
    <row r="50" spans="1:13">
      <c r="A50" s="22"/>
      <c r="B50" s="28"/>
      <c r="C50" s="26" t="s">
        <v>67</v>
      </c>
      <c r="D50" s="79" t="s">
        <v>3</v>
      </c>
      <c r="E50" s="79">
        <v>1.62</v>
      </c>
      <c r="F50" s="79">
        <f>E50*F48</f>
        <v>89.100000000000009</v>
      </c>
      <c r="G50" s="20"/>
      <c r="H50" s="20">
        <f>F50*G50</f>
        <v>0</v>
      </c>
      <c r="I50" s="20"/>
      <c r="J50" s="20"/>
      <c r="K50" s="20"/>
      <c r="L50" s="20"/>
      <c r="M50" s="20">
        <f>H50</f>
        <v>0</v>
      </c>
    </row>
    <row r="51" spans="1:13">
      <c r="A51" s="22"/>
      <c r="B51" s="28"/>
      <c r="C51" s="26" t="s">
        <v>68</v>
      </c>
      <c r="D51" s="79" t="s">
        <v>3</v>
      </c>
      <c r="E51" s="18">
        <v>0.58399999999999996</v>
      </c>
      <c r="F51" s="79">
        <f>E51*F48</f>
        <v>32.119999999999997</v>
      </c>
      <c r="G51" s="20"/>
      <c r="H51" s="20"/>
      <c r="I51" s="20"/>
      <c r="J51" s="20"/>
      <c r="K51" s="20"/>
      <c r="L51" s="20">
        <f>F51*K51</f>
        <v>0</v>
      </c>
      <c r="M51" s="20">
        <f>L51</f>
        <v>0</v>
      </c>
    </row>
    <row r="52" spans="1:13" ht="27">
      <c r="A52" s="22">
        <v>2</v>
      </c>
      <c r="B52" s="28" t="s">
        <v>69</v>
      </c>
      <c r="C52" s="24" t="s">
        <v>70</v>
      </c>
      <c r="D52" s="79" t="s">
        <v>66</v>
      </c>
      <c r="E52" s="79"/>
      <c r="F52" s="25">
        <v>55</v>
      </c>
      <c r="G52" s="20"/>
      <c r="H52" s="20"/>
      <c r="I52" s="20"/>
      <c r="J52" s="20"/>
      <c r="K52" s="20"/>
      <c r="L52" s="20"/>
      <c r="M52" s="20"/>
    </row>
    <row r="53" spans="1:13">
      <c r="A53" s="22"/>
      <c r="B53" s="28"/>
      <c r="C53" s="26" t="s">
        <v>19</v>
      </c>
      <c r="D53" s="79" t="s">
        <v>20</v>
      </c>
      <c r="E53" s="79">
        <v>1</v>
      </c>
      <c r="F53" s="79">
        <f>E53*F52</f>
        <v>55</v>
      </c>
      <c r="G53" s="20"/>
      <c r="H53" s="20"/>
      <c r="I53" s="20"/>
      <c r="J53" s="20">
        <f>F53*I53</f>
        <v>0</v>
      </c>
      <c r="K53" s="20"/>
      <c r="L53" s="20"/>
      <c r="M53" s="20">
        <f>J53</f>
        <v>0</v>
      </c>
    </row>
    <row r="54" spans="1:13">
      <c r="A54" s="22"/>
      <c r="B54" s="28"/>
      <c r="C54" s="26" t="s">
        <v>67</v>
      </c>
      <c r="D54" s="79" t="s">
        <v>3</v>
      </c>
      <c r="E54" s="79">
        <v>1.1000000000000001</v>
      </c>
      <c r="F54" s="79">
        <f>E54*F52</f>
        <v>60.500000000000007</v>
      </c>
      <c r="G54" s="20"/>
      <c r="H54" s="20">
        <f>F54*G54</f>
        <v>0</v>
      </c>
      <c r="I54" s="20"/>
      <c r="J54" s="20"/>
      <c r="K54" s="20"/>
      <c r="L54" s="20"/>
      <c r="M54" s="20">
        <f>H54</f>
        <v>0</v>
      </c>
    </row>
    <row r="55" spans="1:13">
      <c r="A55" s="22">
        <v>3</v>
      </c>
      <c r="B55" s="44" t="s">
        <v>71</v>
      </c>
      <c r="C55" s="32" t="s">
        <v>72</v>
      </c>
      <c r="D55" s="79" t="s">
        <v>66</v>
      </c>
      <c r="E55" s="79"/>
      <c r="F55" s="25">
        <v>1</v>
      </c>
      <c r="G55" s="20"/>
      <c r="H55" s="20"/>
      <c r="I55" s="20"/>
      <c r="J55" s="20"/>
      <c r="K55" s="20"/>
      <c r="L55" s="20"/>
      <c r="M55" s="20"/>
    </row>
    <row r="56" spans="1:13">
      <c r="A56" s="22"/>
      <c r="B56" s="28"/>
      <c r="C56" s="26" t="s">
        <v>19</v>
      </c>
      <c r="D56" s="79" t="s">
        <v>20</v>
      </c>
      <c r="E56" s="79">
        <v>6</v>
      </c>
      <c r="F56" s="79">
        <f>E56*F55</f>
        <v>6</v>
      </c>
      <c r="G56" s="20"/>
      <c r="H56" s="20"/>
      <c r="I56" s="20"/>
      <c r="J56" s="20">
        <f>F56*I56</f>
        <v>0</v>
      </c>
      <c r="K56" s="20"/>
      <c r="L56" s="20"/>
      <c r="M56" s="20">
        <f>J56</f>
        <v>0</v>
      </c>
    </row>
    <row r="57" spans="1:13">
      <c r="A57" s="22"/>
      <c r="B57" s="28"/>
      <c r="C57" s="26" t="s">
        <v>67</v>
      </c>
      <c r="D57" s="79" t="s">
        <v>3</v>
      </c>
      <c r="E57" s="79">
        <v>8.5399999999999991</v>
      </c>
      <c r="F57" s="79">
        <f>E57*F55</f>
        <v>8.5399999999999991</v>
      </c>
      <c r="G57" s="20"/>
      <c r="H57" s="20">
        <f>F57*G57</f>
        <v>0</v>
      </c>
      <c r="I57" s="20"/>
      <c r="J57" s="20"/>
      <c r="K57" s="20"/>
      <c r="L57" s="20"/>
      <c r="M57" s="20">
        <f>H57</f>
        <v>0</v>
      </c>
    </row>
    <row r="58" spans="1:13">
      <c r="A58" s="22"/>
      <c r="B58" s="28"/>
      <c r="C58" s="26" t="s">
        <v>68</v>
      </c>
      <c r="D58" s="79" t="s">
        <v>3</v>
      </c>
      <c r="E58" s="79">
        <v>0.76</v>
      </c>
      <c r="F58" s="79">
        <f>E58*F55</f>
        <v>0.76</v>
      </c>
      <c r="G58" s="20"/>
      <c r="H58" s="20"/>
      <c r="I58" s="20"/>
      <c r="J58" s="20"/>
      <c r="K58" s="20"/>
      <c r="L58" s="20">
        <f>F58*K58</f>
        <v>0</v>
      </c>
      <c r="M58" s="20">
        <f>L58</f>
        <v>0</v>
      </c>
    </row>
    <row r="59" spans="1:13" ht="27">
      <c r="A59" s="22">
        <v>4</v>
      </c>
      <c r="B59" s="28" t="s">
        <v>73</v>
      </c>
      <c r="C59" s="32" t="s">
        <v>74</v>
      </c>
      <c r="D59" s="79" t="s">
        <v>66</v>
      </c>
      <c r="E59" s="79"/>
      <c r="F59" s="25">
        <v>10</v>
      </c>
      <c r="G59" s="20"/>
      <c r="H59" s="20"/>
      <c r="I59" s="20"/>
      <c r="J59" s="20"/>
      <c r="K59" s="20"/>
      <c r="L59" s="20"/>
      <c r="M59" s="20"/>
    </row>
    <row r="60" spans="1:13">
      <c r="A60" s="22"/>
      <c r="B60" s="28"/>
      <c r="C60" s="26" t="s">
        <v>19</v>
      </c>
      <c r="D60" s="79" t="s">
        <v>20</v>
      </c>
      <c r="E60" s="79">
        <v>0.9</v>
      </c>
      <c r="F60" s="79">
        <f>E60*F59</f>
        <v>9</v>
      </c>
      <c r="G60" s="20"/>
      <c r="H60" s="20"/>
      <c r="I60" s="20"/>
      <c r="J60" s="20">
        <f>F60*I60</f>
        <v>0</v>
      </c>
      <c r="K60" s="20"/>
      <c r="L60" s="20"/>
      <c r="M60" s="20">
        <f>J60</f>
        <v>0</v>
      </c>
    </row>
    <row r="61" spans="1:13">
      <c r="A61" s="22"/>
      <c r="B61" s="28"/>
      <c r="C61" s="26" t="s">
        <v>67</v>
      </c>
      <c r="D61" s="79" t="s">
        <v>3</v>
      </c>
      <c r="E61" s="79">
        <v>1.4</v>
      </c>
      <c r="F61" s="79">
        <f>E61*F59</f>
        <v>14</v>
      </c>
      <c r="G61" s="20"/>
      <c r="H61" s="20">
        <f>F61*G61</f>
        <v>0</v>
      </c>
      <c r="I61" s="20"/>
      <c r="J61" s="20"/>
      <c r="K61" s="20"/>
      <c r="L61" s="20"/>
      <c r="M61" s="20">
        <f>H61</f>
        <v>0</v>
      </c>
    </row>
    <row r="62" spans="1:13">
      <c r="A62" s="22"/>
      <c r="B62" s="28"/>
      <c r="C62" s="26" t="s">
        <v>68</v>
      </c>
      <c r="D62" s="79" t="s">
        <v>3</v>
      </c>
      <c r="E62" s="79">
        <v>7.0000000000000007E-2</v>
      </c>
      <c r="F62" s="79">
        <f>E62*F59</f>
        <v>0.70000000000000007</v>
      </c>
      <c r="G62" s="20"/>
      <c r="H62" s="20"/>
      <c r="I62" s="20"/>
      <c r="J62" s="20"/>
      <c r="K62" s="20"/>
      <c r="L62" s="20">
        <f>F62*K62</f>
        <v>0</v>
      </c>
      <c r="M62" s="20">
        <f>L62</f>
        <v>0</v>
      </c>
    </row>
    <row r="63" spans="1:13" ht="27">
      <c r="A63" s="22">
        <v>5</v>
      </c>
      <c r="B63" s="28" t="s">
        <v>73</v>
      </c>
      <c r="C63" s="32" t="s">
        <v>75</v>
      </c>
      <c r="D63" s="79" t="s">
        <v>66</v>
      </c>
      <c r="E63" s="79"/>
      <c r="F63" s="25">
        <v>1</v>
      </c>
      <c r="G63" s="20"/>
      <c r="H63" s="20"/>
      <c r="I63" s="20"/>
      <c r="J63" s="20"/>
      <c r="K63" s="20"/>
      <c r="L63" s="20"/>
      <c r="M63" s="20"/>
    </row>
    <row r="64" spans="1:13">
      <c r="A64" s="22"/>
      <c r="B64" s="28"/>
      <c r="C64" s="26" t="s">
        <v>19</v>
      </c>
      <c r="D64" s="79" t="s">
        <v>20</v>
      </c>
      <c r="E64" s="79">
        <v>0.9</v>
      </c>
      <c r="F64" s="79">
        <f>E64*F63</f>
        <v>0.9</v>
      </c>
      <c r="G64" s="20"/>
      <c r="H64" s="20"/>
      <c r="I64" s="20"/>
      <c r="J64" s="20">
        <f>F64*I64</f>
        <v>0</v>
      </c>
      <c r="K64" s="20"/>
      <c r="L64" s="20"/>
      <c r="M64" s="20">
        <f>J64</f>
        <v>0</v>
      </c>
    </row>
    <row r="65" spans="1:14">
      <c r="A65" s="22"/>
      <c r="B65" s="28"/>
      <c r="C65" s="26" t="s">
        <v>67</v>
      </c>
      <c r="D65" s="79" t="s">
        <v>3</v>
      </c>
      <c r="E65" s="79">
        <v>1.4</v>
      </c>
      <c r="F65" s="79">
        <f>E65*F63</f>
        <v>1.4</v>
      </c>
      <c r="G65" s="20"/>
      <c r="H65" s="20">
        <f>F65*G65</f>
        <v>0</v>
      </c>
      <c r="I65" s="20"/>
      <c r="J65" s="20"/>
      <c r="K65" s="20"/>
      <c r="L65" s="20"/>
      <c r="M65" s="20">
        <f>H65</f>
        <v>0</v>
      </c>
    </row>
    <row r="66" spans="1:14">
      <c r="A66" s="22"/>
      <c r="B66" s="28"/>
      <c r="C66" s="26" t="s">
        <v>68</v>
      </c>
      <c r="D66" s="79" t="s">
        <v>3</v>
      </c>
      <c r="E66" s="79">
        <v>7.0000000000000007E-2</v>
      </c>
      <c r="F66" s="79">
        <f>E66*F63</f>
        <v>7.0000000000000007E-2</v>
      </c>
      <c r="G66" s="20"/>
      <c r="H66" s="20"/>
      <c r="I66" s="20"/>
      <c r="J66" s="20"/>
      <c r="K66" s="20"/>
      <c r="L66" s="20">
        <f>F66*K66</f>
        <v>0</v>
      </c>
      <c r="M66" s="20">
        <f>L66</f>
        <v>0</v>
      </c>
    </row>
    <row r="67" spans="1:14" ht="35.25" customHeight="1">
      <c r="A67" s="22">
        <v>6</v>
      </c>
      <c r="B67" s="28" t="s">
        <v>76</v>
      </c>
      <c r="C67" s="24" t="s">
        <v>77</v>
      </c>
      <c r="D67" s="79" t="s">
        <v>78</v>
      </c>
      <c r="E67" s="79"/>
      <c r="F67" s="25">
        <v>55</v>
      </c>
      <c r="G67" s="20"/>
      <c r="H67" s="20"/>
      <c r="I67" s="20"/>
      <c r="J67" s="20"/>
      <c r="K67" s="20"/>
      <c r="L67" s="20"/>
      <c r="M67" s="20"/>
    </row>
    <row r="68" spans="1:14">
      <c r="A68" s="22"/>
      <c r="B68" s="28"/>
      <c r="C68" s="26" t="s">
        <v>19</v>
      </c>
      <c r="D68" s="79" t="s">
        <v>20</v>
      </c>
      <c r="E68" s="79">
        <v>0.14000000000000001</v>
      </c>
      <c r="F68" s="79">
        <f>E68*F67</f>
        <v>7.7000000000000011</v>
      </c>
      <c r="G68" s="20"/>
      <c r="H68" s="20"/>
      <c r="I68" s="20"/>
      <c r="J68" s="20">
        <f>F68*I68</f>
        <v>0</v>
      </c>
      <c r="K68" s="20"/>
      <c r="L68" s="20"/>
      <c r="M68" s="20">
        <f>J68</f>
        <v>0</v>
      </c>
    </row>
    <row r="69" spans="1:14">
      <c r="A69" s="22"/>
      <c r="B69" s="28"/>
      <c r="C69" s="26" t="s">
        <v>67</v>
      </c>
      <c r="D69" s="79" t="s">
        <v>3</v>
      </c>
      <c r="E69" s="79">
        <f>5.15/100</f>
        <v>5.1500000000000004E-2</v>
      </c>
      <c r="F69" s="79">
        <f>E69*F67</f>
        <v>2.8325</v>
      </c>
      <c r="G69" s="20"/>
      <c r="H69" s="20">
        <f>F69*G69</f>
        <v>0</v>
      </c>
      <c r="I69" s="20"/>
      <c r="J69" s="20"/>
      <c r="K69" s="20"/>
      <c r="L69" s="20"/>
      <c r="M69" s="20">
        <f>H69</f>
        <v>0</v>
      </c>
    </row>
    <row r="70" spans="1:14">
      <c r="A70" s="22"/>
      <c r="B70" s="28"/>
      <c r="C70" s="26" t="s">
        <v>68</v>
      </c>
      <c r="D70" s="79" t="s">
        <v>3</v>
      </c>
      <c r="E70" s="79">
        <f>3.28/100</f>
        <v>3.2799999999999996E-2</v>
      </c>
      <c r="F70" s="79">
        <f>E70*F67</f>
        <v>1.8039999999999998</v>
      </c>
      <c r="G70" s="20"/>
      <c r="H70" s="20"/>
      <c r="I70" s="20"/>
      <c r="J70" s="20"/>
      <c r="K70" s="20"/>
      <c r="L70" s="20">
        <f>F70*K70</f>
        <v>0</v>
      </c>
      <c r="M70" s="20">
        <f>L70</f>
        <v>0</v>
      </c>
    </row>
    <row r="71" spans="1:14">
      <c r="A71" s="22">
        <v>7</v>
      </c>
      <c r="B71" s="28" t="s">
        <v>79</v>
      </c>
      <c r="C71" s="24" t="s">
        <v>80</v>
      </c>
      <c r="D71" s="79" t="s">
        <v>78</v>
      </c>
      <c r="E71" s="79"/>
      <c r="F71" s="25">
        <v>2950</v>
      </c>
      <c r="G71" s="20"/>
      <c r="H71" s="20"/>
      <c r="I71" s="20"/>
      <c r="J71" s="20"/>
      <c r="K71" s="20"/>
      <c r="L71" s="20"/>
      <c r="M71" s="20"/>
    </row>
    <row r="72" spans="1:14">
      <c r="A72" s="22"/>
      <c r="B72" s="28"/>
      <c r="C72" s="26" t="s">
        <v>19</v>
      </c>
      <c r="D72" s="79" t="s">
        <v>20</v>
      </c>
      <c r="E72" s="79">
        <v>0.13</v>
      </c>
      <c r="F72" s="79">
        <f>E72*F71</f>
        <v>383.5</v>
      </c>
      <c r="G72" s="20"/>
      <c r="H72" s="20"/>
      <c r="I72" s="20"/>
      <c r="J72" s="20">
        <f>F72*I72</f>
        <v>0</v>
      </c>
      <c r="K72" s="20"/>
      <c r="L72" s="20"/>
      <c r="M72" s="20">
        <f>J72</f>
        <v>0</v>
      </c>
    </row>
    <row r="73" spans="1:14">
      <c r="A73" s="22"/>
      <c r="B73" s="28"/>
      <c r="C73" s="26" t="s">
        <v>67</v>
      </c>
      <c r="D73" s="79" t="s">
        <v>3</v>
      </c>
      <c r="E73" s="45">
        <v>4.3E-3</v>
      </c>
      <c r="F73" s="79">
        <f>E73*F71</f>
        <v>12.685</v>
      </c>
      <c r="G73" s="20"/>
      <c r="H73" s="20">
        <f>F73*G73</f>
        <v>0</v>
      </c>
      <c r="I73" s="20"/>
      <c r="J73" s="20"/>
      <c r="K73" s="20"/>
      <c r="L73" s="20"/>
      <c r="M73" s="20">
        <f>H73</f>
        <v>0</v>
      </c>
    </row>
    <row r="74" spans="1:14">
      <c r="A74" s="22"/>
      <c r="B74" s="28"/>
      <c r="C74" s="26" t="s">
        <v>68</v>
      </c>
      <c r="D74" s="79" t="s">
        <v>3</v>
      </c>
      <c r="E74" s="18">
        <v>5.1400000000000001E-2</v>
      </c>
      <c r="F74" s="79">
        <f>E74*F71</f>
        <v>151.63</v>
      </c>
      <c r="G74" s="20"/>
      <c r="H74" s="20"/>
      <c r="I74" s="20"/>
      <c r="J74" s="20"/>
      <c r="K74" s="20"/>
      <c r="L74" s="20">
        <f>F74*K74</f>
        <v>0</v>
      </c>
      <c r="M74" s="20">
        <f>L74</f>
        <v>0</v>
      </c>
    </row>
    <row r="75" spans="1:14">
      <c r="A75" s="36"/>
      <c r="B75" s="37"/>
      <c r="C75" s="37" t="s">
        <v>14</v>
      </c>
      <c r="D75" s="36" t="s">
        <v>3</v>
      </c>
      <c r="E75" s="38"/>
      <c r="F75" s="39"/>
      <c r="G75" s="40"/>
      <c r="H75" s="40">
        <f>SUM(H48:H74)</f>
        <v>0</v>
      </c>
      <c r="I75" s="40"/>
      <c r="J75" s="40">
        <f>SUM(J48:J74)</f>
        <v>0</v>
      </c>
      <c r="K75" s="40"/>
      <c r="L75" s="40">
        <f>SUM(L48:L74)</f>
        <v>0</v>
      </c>
      <c r="M75" s="40">
        <f>SUM(M48:M74)</f>
        <v>0</v>
      </c>
    </row>
    <row r="76" spans="1:14" s="41" customFormat="1">
      <c r="A76" s="36"/>
      <c r="B76" s="37"/>
      <c r="C76" s="37" t="s">
        <v>163</v>
      </c>
      <c r="D76" s="36" t="s">
        <v>3</v>
      </c>
      <c r="E76" s="83"/>
      <c r="F76" s="39"/>
      <c r="G76" s="40"/>
      <c r="H76" s="40">
        <f>H75*E76</f>
        <v>0</v>
      </c>
      <c r="I76" s="40"/>
      <c r="J76" s="40"/>
      <c r="K76" s="40"/>
      <c r="L76" s="40"/>
      <c r="M76" s="40">
        <f>H76</f>
        <v>0</v>
      </c>
    </row>
    <row r="77" spans="1:14" s="41" customFormat="1">
      <c r="A77" s="36"/>
      <c r="B77" s="37"/>
      <c r="C77" s="37" t="s">
        <v>61</v>
      </c>
      <c r="D77" s="36" t="s">
        <v>3</v>
      </c>
      <c r="E77" s="83"/>
      <c r="F77" s="39"/>
      <c r="G77" s="40"/>
      <c r="H77" s="40">
        <f>SUM(H75:H76)</f>
        <v>0</v>
      </c>
      <c r="I77" s="40"/>
      <c r="J77" s="40">
        <f>SUM(J75:J76)</f>
        <v>0</v>
      </c>
      <c r="K77" s="40"/>
      <c r="L77" s="40">
        <f>SUM(L75:L76)</f>
        <v>0</v>
      </c>
      <c r="M77" s="40">
        <f>SUM(M75:M76)</f>
        <v>0</v>
      </c>
      <c r="N77" s="42"/>
    </row>
    <row r="78" spans="1:14">
      <c r="A78" s="36"/>
      <c r="B78" s="37"/>
      <c r="C78" s="37" t="s">
        <v>166</v>
      </c>
      <c r="D78" s="36" t="s">
        <v>3</v>
      </c>
      <c r="E78" s="83"/>
      <c r="F78" s="39"/>
      <c r="G78" s="40"/>
      <c r="H78" s="40"/>
      <c r="I78" s="40"/>
      <c r="J78" s="40">
        <f>J75*E78</f>
        <v>0</v>
      </c>
      <c r="K78" s="40"/>
      <c r="L78" s="40"/>
      <c r="M78" s="40">
        <f>J78</f>
        <v>0</v>
      </c>
    </row>
    <row r="79" spans="1:14">
      <c r="A79" s="36"/>
      <c r="B79" s="37"/>
      <c r="C79" s="37" t="s">
        <v>14</v>
      </c>
      <c r="D79" s="36" t="s">
        <v>3</v>
      </c>
      <c r="E79" s="83"/>
      <c r="F79" s="39"/>
      <c r="G79" s="40"/>
      <c r="H79" s="40">
        <f>SUM(H77:H78)</f>
        <v>0</v>
      </c>
      <c r="I79" s="40"/>
      <c r="J79" s="40">
        <f>SUM(J77:J78)</f>
        <v>0</v>
      </c>
      <c r="K79" s="40"/>
      <c r="L79" s="40">
        <f>SUM(L77:L78)</f>
        <v>0</v>
      </c>
      <c r="M79" s="40">
        <f>SUM(M77:M78)</f>
        <v>0</v>
      </c>
    </row>
    <row r="80" spans="1:14">
      <c r="A80" s="36"/>
      <c r="B80" s="37"/>
      <c r="C80" s="37" t="s">
        <v>164</v>
      </c>
      <c r="D80" s="36" t="s">
        <v>3</v>
      </c>
      <c r="E80" s="83"/>
      <c r="F80" s="39"/>
      <c r="G80" s="40"/>
      <c r="H80" s="40">
        <f>H79*E80</f>
        <v>0</v>
      </c>
      <c r="I80" s="40"/>
      <c r="J80" s="40">
        <f>J79*E80</f>
        <v>0</v>
      </c>
      <c r="K80" s="40"/>
      <c r="L80" s="40">
        <f>L79*E80</f>
        <v>0</v>
      </c>
      <c r="M80" s="40">
        <f>M79*E80</f>
        <v>0</v>
      </c>
    </row>
    <row r="81" spans="1:13">
      <c r="A81" s="36"/>
      <c r="B81" s="37"/>
      <c r="C81" s="37" t="s">
        <v>82</v>
      </c>
      <c r="D81" s="36" t="s">
        <v>3</v>
      </c>
      <c r="E81" s="38"/>
      <c r="F81" s="39"/>
      <c r="G81" s="40"/>
      <c r="H81" s="40">
        <f>SUM(H79:H80)</f>
        <v>0</v>
      </c>
      <c r="I81" s="40"/>
      <c r="J81" s="40">
        <f>SUM(J79:J80)</f>
        <v>0</v>
      </c>
      <c r="K81" s="40"/>
      <c r="L81" s="40">
        <f>SUM(L79:L80)</f>
        <v>0</v>
      </c>
      <c r="M81" s="40">
        <f>SUM(M79:M80)</f>
        <v>0</v>
      </c>
    </row>
    <row r="82" spans="1:13" ht="16.5">
      <c r="A82" s="22"/>
      <c r="B82" s="78"/>
      <c r="C82" s="43" t="s">
        <v>83</v>
      </c>
      <c r="D82" s="22"/>
      <c r="E82" s="18"/>
      <c r="F82" s="79"/>
      <c r="G82" s="20"/>
      <c r="H82" s="20"/>
      <c r="I82" s="20"/>
      <c r="J82" s="20"/>
      <c r="K82" s="20"/>
      <c r="L82" s="20"/>
      <c r="M82" s="20"/>
    </row>
    <row r="83" spans="1:13" ht="29.25">
      <c r="A83" s="22">
        <v>2</v>
      </c>
      <c r="B83" s="78" t="s">
        <v>84</v>
      </c>
      <c r="C83" s="24" t="s">
        <v>85</v>
      </c>
      <c r="D83" s="22" t="s">
        <v>78</v>
      </c>
      <c r="E83" s="18"/>
      <c r="F83" s="25">
        <v>2950</v>
      </c>
      <c r="G83" s="20"/>
      <c r="H83" s="20">
        <f>F83*G83</f>
        <v>0</v>
      </c>
      <c r="I83" s="20"/>
      <c r="J83" s="20"/>
      <c r="K83" s="20"/>
      <c r="L83" s="20"/>
      <c r="M83" s="20">
        <f>H83</f>
        <v>0</v>
      </c>
    </row>
    <row r="84" spans="1:13" ht="29.25">
      <c r="A84" s="22">
        <v>3</v>
      </c>
      <c r="B84" s="78" t="s">
        <v>86</v>
      </c>
      <c r="C84" s="24" t="s">
        <v>87</v>
      </c>
      <c r="D84" s="22" t="s">
        <v>78</v>
      </c>
      <c r="E84" s="18"/>
      <c r="F84" s="25">
        <v>55</v>
      </c>
      <c r="G84" s="20"/>
      <c r="H84" s="20">
        <f>F84*G84</f>
        <v>0</v>
      </c>
      <c r="I84" s="20"/>
      <c r="J84" s="20"/>
      <c r="K84" s="20"/>
      <c r="L84" s="20"/>
      <c r="M84" s="20">
        <f>H84</f>
        <v>0</v>
      </c>
    </row>
    <row r="85" spans="1:13" ht="27">
      <c r="A85" s="22">
        <v>4</v>
      </c>
      <c r="B85" s="78" t="s">
        <v>88</v>
      </c>
      <c r="C85" s="24" t="s">
        <v>89</v>
      </c>
      <c r="D85" s="22" t="s">
        <v>66</v>
      </c>
      <c r="E85" s="18"/>
      <c r="F85" s="25">
        <v>55</v>
      </c>
      <c r="G85" s="20"/>
      <c r="H85" s="20">
        <f>F85*G85</f>
        <v>0</v>
      </c>
      <c r="I85" s="20"/>
      <c r="J85" s="20"/>
      <c r="K85" s="20"/>
      <c r="L85" s="20"/>
      <c r="M85" s="20">
        <f>H85</f>
        <v>0</v>
      </c>
    </row>
    <row r="86" spans="1:13" ht="27">
      <c r="A86" s="22">
        <v>5</v>
      </c>
      <c r="B86" s="78"/>
      <c r="C86" s="32" t="s">
        <v>90</v>
      </c>
      <c r="D86" s="22" t="s">
        <v>66</v>
      </c>
      <c r="E86" s="18"/>
      <c r="F86" s="25">
        <v>1</v>
      </c>
      <c r="G86" s="20"/>
      <c r="H86" s="20"/>
      <c r="I86" s="20"/>
      <c r="J86" s="20"/>
      <c r="K86" s="20"/>
      <c r="L86" s="20"/>
      <c r="M86" s="20"/>
    </row>
    <row r="87" spans="1:13" ht="27">
      <c r="A87" s="22"/>
      <c r="B87" s="78" t="s">
        <v>91</v>
      </c>
      <c r="C87" s="32" t="s">
        <v>92</v>
      </c>
      <c r="D87" s="22" t="s">
        <v>66</v>
      </c>
      <c r="E87" s="18"/>
      <c r="F87" s="79">
        <v>1</v>
      </c>
      <c r="G87" s="20"/>
      <c r="H87" s="20">
        <f>G87*F87</f>
        <v>0</v>
      </c>
      <c r="I87" s="20"/>
      <c r="J87" s="20"/>
      <c r="K87" s="20"/>
      <c r="L87" s="20"/>
      <c r="M87" s="20">
        <f t="shared" ref="M87:M92" si="0">H87</f>
        <v>0</v>
      </c>
    </row>
    <row r="88" spans="1:13">
      <c r="A88" s="22"/>
      <c r="B88" s="78" t="s">
        <v>93</v>
      </c>
      <c r="C88" s="32" t="s">
        <v>94</v>
      </c>
      <c r="D88" s="22" t="s">
        <v>66</v>
      </c>
      <c r="E88" s="18"/>
      <c r="F88" s="79">
        <v>1</v>
      </c>
      <c r="G88" s="20"/>
      <c r="H88" s="20">
        <f>G88*F88</f>
        <v>0</v>
      </c>
      <c r="I88" s="20"/>
      <c r="J88" s="20"/>
      <c r="K88" s="20"/>
      <c r="L88" s="20"/>
      <c r="M88" s="20">
        <f t="shared" si="0"/>
        <v>0</v>
      </c>
    </row>
    <row r="89" spans="1:13" ht="27">
      <c r="A89" s="22"/>
      <c r="B89" s="78" t="s">
        <v>95</v>
      </c>
      <c r="C89" s="32" t="s">
        <v>96</v>
      </c>
      <c r="D89" s="22" t="s">
        <v>66</v>
      </c>
      <c r="E89" s="18"/>
      <c r="F89" s="79">
        <v>1</v>
      </c>
      <c r="G89" s="20"/>
      <c r="H89" s="20">
        <f>G89*F89</f>
        <v>0</v>
      </c>
      <c r="I89" s="20"/>
      <c r="J89" s="20"/>
      <c r="K89" s="20"/>
      <c r="L89" s="20"/>
      <c r="M89" s="20">
        <f t="shared" si="0"/>
        <v>0</v>
      </c>
    </row>
    <row r="90" spans="1:13" s="46" customFormat="1">
      <c r="A90" s="22"/>
      <c r="B90" s="78" t="s">
        <v>97</v>
      </c>
      <c r="C90" s="82" t="s">
        <v>98</v>
      </c>
      <c r="D90" s="22" t="s">
        <v>66</v>
      </c>
      <c r="E90" s="18"/>
      <c r="F90" s="79">
        <v>1</v>
      </c>
      <c r="G90" s="20"/>
      <c r="H90" s="20">
        <f>G90*F90</f>
        <v>0</v>
      </c>
      <c r="I90" s="20"/>
      <c r="J90" s="20"/>
      <c r="K90" s="20"/>
      <c r="L90" s="20"/>
      <c r="M90" s="20">
        <f t="shared" si="0"/>
        <v>0</v>
      </c>
    </row>
    <row r="91" spans="1:13" s="29" customFormat="1">
      <c r="A91" s="22">
        <v>6</v>
      </c>
      <c r="B91" s="78" t="s">
        <v>97</v>
      </c>
      <c r="C91" s="24" t="s">
        <v>99</v>
      </c>
      <c r="D91" s="22" t="s">
        <v>66</v>
      </c>
      <c r="E91" s="47"/>
      <c r="F91" s="25">
        <v>55</v>
      </c>
      <c r="G91" s="20"/>
      <c r="H91" s="20">
        <f>F91*G91</f>
        <v>0</v>
      </c>
      <c r="I91" s="20"/>
      <c r="J91" s="20"/>
      <c r="K91" s="20"/>
      <c r="L91" s="20"/>
      <c r="M91" s="20">
        <f t="shared" si="0"/>
        <v>0</v>
      </c>
    </row>
    <row r="92" spans="1:13" ht="40.5">
      <c r="A92" s="22">
        <v>7</v>
      </c>
      <c r="B92" s="78" t="s">
        <v>88</v>
      </c>
      <c r="C92" s="32" t="s">
        <v>100</v>
      </c>
      <c r="D92" s="22" t="s">
        <v>101</v>
      </c>
      <c r="E92" s="18"/>
      <c r="F92" s="25">
        <v>3.95</v>
      </c>
      <c r="G92" s="20"/>
      <c r="H92" s="20">
        <f>F92*G92</f>
        <v>0</v>
      </c>
      <c r="I92" s="20"/>
      <c r="J92" s="20"/>
      <c r="K92" s="20"/>
      <c r="L92" s="20"/>
      <c r="M92" s="20">
        <f t="shared" si="0"/>
        <v>0</v>
      </c>
    </row>
    <row r="93" spans="1:13" s="41" customFormat="1">
      <c r="A93" s="36"/>
      <c r="B93" s="37"/>
      <c r="C93" s="37" t="s">
        <v>14</v>
      </c>
      <c r="D93" s="36" t="s">
        <v>3</v>
      </c>
      <c r="E93" s="38"/>
      <c r="F93" s="39"/>
      <c r="G93" s="40"/>
      <c r="H93" s="40">
        <f>SUM(H83:H92)</f>
        <v>0</v>
      </c>
      <c r="I93" s="40"/>
      <c r="J93" s="40"/>
      <c r="K93" s="40"/>
      <c r="L93" s="40"/>
      <c r="M93" s="40">
        <f>SUM(M83:M92)</f>
        <v>0</v>
      </c>
    </row>
    <row r="94" spans="1:13">
      <c r="A94" s="22"/>
      <c r="B94" s="78"/>
      <c r="C94" s="80" t="s">
        <v>163</v>
      </c>
      <c r="D94" s="22" t="s">
        <v>3</v>
      </c>
      <c r="E94" s="83"/>
      <c r="F94" s="79"/>
      <c r="G94" s="20"/>
      <c r="H94" s="20">
        <f>H93*E94</f>
        <v>0</v>
      </c>
      <c r="I94" s="20"/>
      <c r="J94" s="20"/>
      <c r="K94" s="20"/>
      <c r="L94" s="20"/>
      <c r="M94" s="20">
        <f>H94</f>
        <v>0</v>
      </c>
    </row>
    <row r="95" spans="1:13">
      <c r="A95" s="22"/>
      <c r="B95" s="78"/>
      <c r="C95" s="78" t="s">
        <v>61</v>
      </c>
      <c r="D95" s="22" t="s">
        <v>3</v>
      </c>
      <c r="E95" s="83"/>
      <c r="F95" s="79"/>
      <c r="G95" s="20"/>
      <c r="H95" s="20">
        <f>SUM(H93:H94)</f>
        <v>0</v>
      </c>
      <c r="I95" s="20"/>
      <c r="J95" s="20"/>
      <c r="K95" s="20"/>
      <c r="L95" s="20"/>
      <c r="M95" s="20">
        <f>SUM(M93:M94)</f>
        <v>0</v>
      </c>
    </row>
    <row r="96" spans="1:13">
      <c r="A96" s="22"/>
      <c r="B96" s="78"/>
      <c r="C96" s="80" t="s">
        <v>164</v>
      </c>
      <c r="D96" s="22" t="s">
        <v>3</v>
      </c>
      <c r="E96" s="83"/>
      <c r="F96" s="79"/>
      <c r="G96" s="20"/>
      <c r="H96" s="20">
        <f>H95*E96</f>
        <v>0</v>
      </c>
      <c r="I96" s="20"/>
      <c r="J96" s="20"/>
      <c r="K96" s="20"/>
      <c r="L96" s="20"/>
      <c r="M96" s="20">
        <f>M95*E96</f>
        <v>0</v>
      </c>
    </row>
    <row r="97" spans="1:15">
      <c r="A97" s="22"/>
      <c r="B97" s="78"/>
      <c r="C97" s="78" t="s">
        <v>82</v>
      </c>
      <c r="D97" s="22" t="s">
        <v>3</v>
      </c>
      <c r="E97" s="83"/>
      <c r="F97" s="79"/>
      <c r="G97" s="20"/>
      <c r="H97" s="20">
        <f>SUM(H95:H96)</f>
        <v>0</v>
      </c>
      <c r="I97" s="20"/>
      <c r="J97" s="20"/>
      <c r="K97" s="20"/>
      <c r="L97" s="20"/>
      <c r="M97" s="20">
        <f>SUM(M95:M96)</f>
        <v>0</v>
      </c>
    </row>
    <row r="98" spans="1:15">
      <c r="A98" s="22"/>
      <c r="B98" s="78"/>
      <c r="C98" s="37" t="s">
        <v>102</v>
      </c>
      <c r="D98" s="36" t="s">
        <v>3</v>
      </c>
      <c r="E98" s="83"/>
      <c r="F98" s="39"/>
      <c r="G98" s="40"/>
      <c r="H98" s="40">
        <f>H46+H81+H97</f>
        <v>0</v>
      </c>
      <c r="I98" s="40"/>
      <c r="J98" s="40">
        <f>J46+J81+J97</f>
        <v>0</v>
      </c>
      <c r="K98" s="40"/>
      <c r="L98" s="40">
        <f>L46+L81+L97</f>
        <v>0</v>
      </c>
      <c r="M98" s="40">
        <f>M46+M81+M97</f>
        <v>0</v>
      </c>
    </row>
    <row r="99" spans="1:15">
      <c r="A99" s="22"/>
      <c r="B99" s="78"/>
      <c r="C99" s="78" t="s">
        <v>103</v>
      </c>
      <c r="D99" s="22"/>
      <c r="E99" s="83">
        <v>0.03</v>
      </c>
      <c r="F99" s="79"/>
      <c r="G99" s="20"/>
      <c r="H99" s="20"/>
      <c r="I99" s="20"/>
      <c r="J99" s="20"/>
      <c r="K99" s="20"/>
      <c r="L99" s="20"/>
      <c r="M99" s="20">
        <f>M98*3%</f>
        <v>0</v>
      </c>
    </row>
    <row r="100" spans="1:15">
      <c r="A100" s="22"/>
      <c r="B100" s="78"/>
      <c r="C100" s="78" t="s">
        <v>11</v>
      </c>
      <c r="D100" s="22"/>
      <c r="E100" s="83"/>
      <c r="F100" s="79"/>
      <c r="G100" s="20"/>
      <c r="H100" s="20"/>
      <c r="I100" s="20"/>
      <c r="J100" s="20"/>
      <c r="K100" s="20"/>
      <c r="L100" s="20"/>
      <c r="M100" s="20">
        <f>SUM(M98:M99)</f>
        <v>0</v>
      </c>
    </row>
    <row r="101" spans="1:15">
      <c r="A101" s="22"/>
      <c r="B101" s="78"/>
      <c r="C101" s="78" t="s">
        <v>104</v>
      </c>
      <c r="D101" s="22" t="s">
        <v>3</v>
      </c>
      <c r="E101" s="83">
        <v>0.18</v>
      </c>
      <c r="F101" s="79"/>
      <c r="G101" s="20"/>
      <c r="H101" s="20"/>
      <c r="I101" s="20"/>
      <c r="J101" s="20"/>
      <c r="K101" s="20"/>
      <c r="L101" s="20"/>
      <c r="M101" s="20">
        <f>M100*18%</f>
        <v>0</v>
      </c>
    </row>
    <row r="102" spans="1:15">
      <c r="A102" s="22"/>
      <c r="B102" s="78"/>
      <c r="C102" s="78" t="s">
        <v>11</v>
      </c>
      <c r="D102" s="22" t="s">
        <v>3</v>
      </c>
      <c r="E102" s="18"/>
      <c r="F102" s="79"/>
      <c r="G102" s="20"/>
      <c r="H102" s="40"/>
      <c r="I102" s="40"/>
      <c r="J102" s="40"/>
      <c r="K102" s="40"/>
      <c r="L102" s="40"/>
      <c r="M102" s="40">
        <f>SUM(M100:M101)</f>
        <v>0</v>
      </c>
      <c r="O102" s="48"/>
    </row>
    <row r="103" spans="1:15" ht="40.5">
      <c r="A103" s="22"/>
      <c r="B103" s="49" t="s">
        <v>165</v>
      </c>
      <c r="C103" s="32" t="s">
        <v>105</v>
      </c>
      <c r="D103" s="22"/>
      <c r="E103" s="18"/>
      <c r="F103" s="79">
        <v>1</v>
      </c>
      <c r="G103" s="20">
        <v>400</v>
      </c>
      <c r="H103" s="40">
        <f>F103*G103</f>
        <v>400</v>
      </c>
      <c r="I103" s="40"/>
      <c r="J103" s="40"/>
      <c r="K103" s="40"/>
      <c r="L103" s="40"/>
      <c r="M103" s="40">
        <f>H103</f>
        <v>400</v>
      </c>
      <c r="O103" s="48"/>
    </row>
    <row r="104" spans="1:15" ht="15">
      <c r="A104" s="22"/>
      <c r="B104" s="78"/>
      <c r="C104" s="78" t="s">
        <v>2</v>
      </c>
      <c r="D104" s="22" t="s">
        <v>3</v>
      </c>
      <c r="E104" s="18"/>
      <c r="F104" s="79"/>
      <c r="G104" s="20"/>
      <c r="H104" s="40"/>
      <c r="I104" s="40"/>
      <c r="J104" s="40"/>
      <c r="K104" s="40"/>
      <c r="L104" s="40"/>
      <c r="M104" s="40">
        <f>SUM(M102:M103)</f>
        <v>400</v>
      </c>
      <c r="N104" s="50"/>
    </row>
  </sheetData>
  <mergeCells count="12">
    <mergeCell ref="D6:D8"/>
    <mergeCell ref="E6:F7"/>
    <mergeCell ref="A1:M2"/>
    <mergeCell ref="B3:M3"/>
    <mergeCell ref="G4:J4"/>
    <mergeCell ref="G6:H7"/>
    <mergeCell ref="I6:J7"/>
    <mergeCell ref="K6:L7"/>
    <mergeCell ref="M6:M8"/>
    <mergeCell ref="A6:A8"/>
    <mergeCell ref="B6:B8"/>
    <mergeCell ref="C6:C8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7"/>
  <sheetViews>
    <sheetView topLeftCell="A55" workbookViewId="0">
      <selection activeCell="E39" sqref="E39:E45"/>
    </sheetView>
  </sheetViews>
  <sheetFormatPr defaultColWidth="12.7109375" defaultRowHeight="13.5"/>
  <cols>
    <col min="1" max="1" width="2.85546875" style="4" bestFit="1" customWidth="1"/>
    <col min="2" max="2" width="10.140625" style="5" customWidth="1"/>
    <col min="3" max="3" width="36.140625" style="6" bestFit="1" customWidth="1"/>
    <col min="4" max="4" width="7" style="4" bestFit="1" customWidth="1"/>
    <col min="5" max="5" width="9.5703125" style="7" bestFit="1" customWidth="1"/>
    <col min="6" max="6" width="9.42578125" style="8" bestFit="1" customWidth="1"/>
    <col min="7" max="7" width="10.42578125" style="8" bestFit="1" customWidth="1"/>
    <col min="8" max="8" width="13.5703125" style="8" bestFit="1" customWidth="1"/>
    <col min="9" max="9" width="9.5703125" style="8" bestFit="1" customWidth="1"/>
    <col min="10" max="10" width="14.42578125" style="8" bestFit="1" customWidth="1"/>
    <col min="11" max="11" width="9.5703125" style="8" bestFit="1" customWidth="1"/>
    <col min="12" max="12" width="11.85546875" style="8" bestFit="1" customWidth="1"/>
    <col min="13" max="13" width="14.42578125" style="8" bestFit="1" customWidth="1"/>
    <col min="14" max="15" width="12.7109375" style="1"/>
    <col min="16" max="16" width="125" style="1" bestFit="1" customWidth="1"/>
    <col min="17" max="16384" width="12.7109375" style="1"/>
  </cols>
  <sheetData>
    <row r="1" spans="1:17" ht="16.5">
      <c r="A1" s="91" t="s">
        <v>109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2"/>
      <c r="O1" s="2"/>
      <c r="P1" s="2"/>
      <c r="Q1" s="2"/>
    </row>
    <row r="2" spans="1:17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7" ht="21">
      <c r="A3" s="3"/>
      <c r="B3" s="92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7">
      <c r="G4" s="93"/>
      <c r="H4" s="93"/>
      <c r="I4" s="93"/>
      <c r="J4" s="93"/>
      <c r="K4" s="9"/>
      <c r="L4" s="9"/>
    </row>
    <row r="6" spans="1:17">
      <c r="A6" s="96" t="s">
        <v>0</v>
      </c>
      <c r="B6" s="97" t="s">
        <v>4</v>
      </c>
      <c r="C6" s="96" t="s">
        <v>5</v>
      </c>
      <c r="D6" s="89" t="s">
        <v>6</v>
      </c>
      <c r="E6" s="90" t="s">
        <v>7</v>
      </c>
      <c r="F6" s="90"/>
      <c r="G6" s="94" t="s">
        <v>8</v>
      </c>
      <c r="H6" s="94"/>
      <c r="I6" s="94" t="s">
        <v>9</v>
      </c>
      <c r="J6" s="94"/>
      <c r="K6" s="90" t="s">
        <v>10</v>
      </c>
      <c r="L6" s="90"/>
      <c r="M6" s="95" t="s">
        <v>11</v>
      </c>
    </row>
    <row r="7" spans="1:17">
      <c r="A7" s="96"/>
      <c r="B7" s="97"/>
      <c r="C7" s="96"/>
      <c r="D7" s="89"/>
      <c r="E7" s="90"/>
      <c r="F7" s="90"/>
      <c r="G7" s="94"/>
      <c r="H7" s="94"/>
      <c r="I7" s="94"/>
      <c r="J7" s="94"/>
      <c r="K7" s="90"/>
      <c r="L7" s="90"/>
      <c r="M7" s="95"/>
      <c r="P7" s="1" t="s">
        <v>12</v>
      </c>
    </row>
    <row r="8" spans="1:17">
      <c r="A8" s="96"/>
      <c r="B8" s="97"/>
      <c r="C8" s="96"/>
      <c r="D8" s="89"/>
      <c r="E8" s="10" t="s">
        <v>13</v>
      </c>
      <c r="F8" s="11" t="s">
        <v>14</v>
      </c>
      <c r="G8" s="11" t="s">
        <v>13</v>
      </c>
      <c r="H8" s="11" t="s">
        <v>14</v>
      </c>
      <c r="I8" s="11" t="s">
        <v>13</v>
      </c>
      <c r="J8" s="11" t="s">
        <v>14</v>
      </c>
      <c r="K8" s="11" t="s">
        <v>13</v>
      </c>
      <c r="L8" s="11" t="s">
        <v>14</v>
      </c>
      <c r="M8" s="95"/>
    </row>
    <row r="9" spans="1:17">
      <c r="A9" s="12">
        <v>1</v>
      </c>
      <c r="B9" s="13">
        <v>2</v>
      </c>
      <c r="C9" s="13">
        <v>3</v>
      </c>
      <c r="D9" s="12">
        <v>4</v>
      </c>
      <c r="E9" s="14">
        <v>5</v>
      </c>
      <c r="F9" s="15">
        <v>6</v>
      </c>
      <c r="G9" s="15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6">
        <v>13</v>
      </c>
    </row>
    <row r="10" spans="1:17" ht="16.5">
      <c r="A10" s="22"/>
      <c r="B10" s="23"/>
      <c r="C10" s="43" t="s">
        <v>112</v>
      </c>
      <c r="D10" s="22"/>
      <c r="E10" s="18"/>
      <c r="F10" s="19"/>
      <c r="G10" s="20"/>
      <c r="H10" s="20"/>
      <c r="I10" s="20"/>
      <c r="J10" s="20"/>
      <c r="K10" s="20"/>
      <c r="L10" s="20"/>
      <c r="M10" s="20"/>
    </row>
    <row r="11" spans="1:17">
      <c r="A11" s="22">
        <v>1</v>
      </c>
      <c r="B11" s="28" t="s">
        <v>64</v>
      </c>
      <c r="C11" s="24" t="s">
        <v>65</v>
      </c>
      <c r="D11" s="19" t="s">
        <v>66</v>
      </c>
      <c r="E11" s="19"/>
      <c r="F11" s="25">
        <v>66</v>
      </c>
      <c r="G11" s="20"/>
      <c r="H11" s="20"/>
      <c r="I11" s="20"/>
      <c r="J11" s="20"/>
      <c r="K11" s="20"/>
      <c r="L11" s="20"/>
      <c r="M11" s="20"/>
    </row>
    <row r="12" spans="1:17">
      <c r="A12" s="22"/>
      <c r="B12" s="28"/>
      <c r="C12" s="26" t="s">
        <v>19</v>
      </c>
      <c r="D12" s="19" t="s">
        <v>20</v>
      </c>
      <c r="E12" s="19">
        <v>1.03</v>
      </c>
      <c r="F12" s="19">
        <f>E12*F11</f>
        <v>67.98</v>
      </c>
      <c r="G12" s="20"/>
      <c r="H12" s="20"/>
      <c r="I12" s="20"/>
      <c r="J12" s="20">
        <f>F12*I12</f>
        <v>0</v>
      </c>
      <c r="K12" s="20"/>
      <c r="L12" s="20"/>
      <c r="M12" s="20">
        <f>J12</f>
        <v>0</v>
      </c>
    </row>
    <row r="13" spans="1:17">
      <c r="A13" s="22"/>
      <c r="B13" s="28"/>
      <c r="C13" s="26" t="s">
        <v>67</v>
      </c>
      <c r="D13" s="19" t="s">
        <v>3</v>
      </c>
      <c r="E13" s="19">
        <v>1.62</v>
      </c>
      <c r="F13" s="19">
        <f>E13*F11</f>
        <v>106.92</v>
      </c>
      <c r="G13" s="20"/>
      <c r="H13" s="20">
        <f>F13*G13</f>
        <v>0</v>
      </c>
      <c r="I13" s="20"/>
      <c r="J13" s="20"/>
      <c r="K13" s="20"/>
      <c r="L13" s="20"/>
      <c r="M13" s="20">
        <f>H13</f>
        <v>0</v>
      </c>
    </row>
    <row r="14" spans="1:17">
      <c r="A14" s="22"/>
      <c r="B14" s="28"/>
      <c r="C14" s="26" t="s">
        <v>68</v>
      </c>
      <c r="D14" s="19" t="s">
        <v>3</v>
      </c>
      <c r="E14" s="18">
        <v>0.58399999999999996</v>
      </c>
      <c r="F14" s="19">
        <f>E14*F11</f>
        <v>38.543999999999997</v>
      </c>
      <c r="G14" s="20"/>
      <c r="H14" s="20"/>
      <c r="I14" s="20"/>
      <c r="J14" s="20"/>
      <c r="K14" s="20"/>
      <c r="L14" s="20">
        <f>F14*K14</f>
        <v>0</v>
      </c>
      <c r="M14" s="20">
        <f>L14</f>
        <v>0</v>
      </c>
    </row>
    <row r="15" spans="1:17" ht="27">
      <c r="A15" s="22">
        <v>2</v>
      </c>
      <c r="B15" s="28" t="s">
        <v>69</v>
      </c>
      <c r="C15" s="24" t="s">
        <v>70</v>
      </c>
      <c r="D15" s="19" t="s">
        <v>66</v>
      </c>
      <c r="E15" s="19"/>
      <c r="F15" s="25">
        <v>66</v>
      </c>
      <c r="G15" s="20"/>
      <c r="H15" s="20"/>
      <c r="I15" s="20"/>
      <c r="J15" s="20"/>
      <c r="K15" s="20"/>
      <c r="L15" s="20"/>
      <c r="M15" s="20"/>
    </row>
    <row r="16" spans="1:17">
      <c r="A16" s="22"/>
      <c r="B16" s="28"/>
      <c r="C16" s="26" t="s">
        <v>19</v>
      </c>
      <c r="D16" s="19" t="s">
        <v>20</v>
      </c>
      <c r="E16" s="19">
        <v>1</v>
      </c>
      <c r="F16" s="19">
        <f>E16*F15</f>
        <v>66</v>
      </c>
      <c r="G16" s="20"/>
      <c r="H16" s="20"/>
      <c r="I16" s="20"/>
      <c r="J16" s="20">
        <f>F16*I16</f>
        <v>0</v>
      </c>
      <c r="K16" s="20"/>
      <c r="L16" s="20"/>
      <c r="M16" s="20">
        <f>J16</f>
        <v>0</v>
      </c>
    </row>
    <row r="17" spans="1:13">
      <c r="A17" s="22"/>
      <c r="B17" s="28"/>
      <c r="C17" s="26" t="s">
        <v>67</v>
      </c>
      <c r="D17" s="19" t="s">
        <v>3</v>
      </c>
      <c r="E17" s="19">
        <v>1.1000000000000001</v>
      </c>
      <c r="F17" s="19">
        <f>E17*F15</f>
        <v>72.600000000000009</v>
      </c>
      <c r="G17" s="20"/>
      <c r="H17" s="20">
        <f>F17*G17</f>
        <v>0</v>
      </c>
      <c r="I17" s="20"/>
      <c r="J17" s="20"/>
      <c r="K17" s="20"/>
      <c r="L17" s="20"/>
      <c r="M17" s="20">
        <f>H17</f>
        <v>0</v>
      </c>
    </row>
    <row r="18" spans="1:13" ht="27">
      <c r="A18" s="22">
        <v>3</v>
      </c>
      <c r="B18" s="44" t="s">
        <v>71</v>
      </c>
      <c r="C18" s="32" t="s">
        <v>72</v>
      </c>
      <c r="D18" s="19" t="s">
        <v>66</v>
      </c>
      <c r="E18" s="19"/>
      <c r="F18" s="25">
        <v>1</v>
      </c>
      <c r="G18" s="20"/>
      <c r="H18" s="20"/>
      <c r="I18" s="20"/>
      <c r="J18" s="20"/>
      <c r="K18" s="20"/>
      <c r="L18" s="20"/>
      <c r="M18" s="20"/>
    </row>
    <row r="19" spans="1:13">
      <c r="A19" s="22"/>
      <c r="B19" s="28"/>
      <c r="C19" s="26" t="s">
        <v>19</v>
      </c>
      <c r="D19" s="19" t="s">
        <v>20</v>
      </c>
      <c r="E19" s="19">
        <v>6</v>
      </c>
      <c r="F19" s="19">
        <f>E19*F18</f>
        <v>6</v>
      </c>
      <c r="G19" s="20"/>
      <c r="H19" s="20"/>
      <c r="I19" s="20"/>
      <c r="J19" s="20">
        <f>F19*I19</f>
        <v>0</v>
      </c>
      <c r="K19" s="20"/>
      <c r="L19" s="20"/>
      <c r="M19" s="20">
        <f>J19</f>
        <v>0</v>
      </c>
    </row>
    <row r="20" spans="1:13">
      <c r="A20" s="22"/>
      <c r="B20" s="28"/>
      <c r="C20" s="26" t="s">
        <v>67</v>
      </c>
      <c r="D20" s="19" t="s">
        <v>3</v>
      </c>
      <c r="E20" s="19">
        <v>8.5399999999999991</v>
      </c>
      <c r="F20" s="19">
        <f>E20*F18</f>
        <v>8.5399999999999991</v>
      </c>
      <c r="G20" s="20"/>
      <c r="H20" s="20">
        <f>F20*G20</f>
        <v>0</v>
      </c>
      <c r="I20" s="20"/>
      <c r="J20" s="20"/>
      <c r="K20" s="20"/>
      <c r="L20" s="20"/>
      <c r="M20" s="20">
        <f>H20</f>
        <v>0</v>
      </c>
    </row>
    <row r="21" spans="1:13">
      <c r="A21" s="22"/>
      <c r="B21" s="28"/>
      <c r="C21" s="26" t="s">
        <v>68</v>
      </c>
      <c r="D21" s="19" t="s">
        <v>3</v>
      </c>
      <c r="E21" s="19">
        <v>0.76</v>
      </c>
      <c r="F21" s="19">
        <f>E21*F18</f>
        <v>0.76</v>
      </c>
      <c r="G21" s="20"/>
      <c r="H21" s="20"/>
      <c r="I21" s="20"/>
      <c r="J21" s="20"/>
      <c r="K21" s="20"/>
      <c r="L21" s="20">
        <f>F21*K21</f>
        <v>0</v>
      </c>
      <c r="M21" s="20">
        <f>L21</f>
        <v>0</v>
      </c>
    </row>
    <row r="22" spans="1:13" ht="27">
      <c r="A22" s="22">
        <v>4</v>
      </c>
      <c r="B22" s="28" t="s">
        <v>73</v>
      </c>
      <c r="C22" s="32" t="s">
        <v>74</v>
      </c>
      <c r="D22" s="19" t="s">
        <v>66</v>
      </c>
      <c r="E22" s="19"/>
      <c r="F22" s="25">
        <v>10</v>
      </c>
      <c r="G22" s="20"/>
      <c r="H22" s="20"/>
      <c r="I22" s="20"/>
      <c r="J22" s="20"/>
      <c r="K22" s="20"/>
      <c r="L22" s="20"/>
      <c r="M22" s="20"/>
    </row>
    <row r="23" spans="1:13">
      <c r="A23" s="22"/>
      <c r="B23" s="28"/>
      <c r="C23" s="26" t="s">
        <v>19</v>
      </c>
      <c r="D23" s="19" t="s">
        <v>20</v>
      </c>
      <c r="E23" s="19">
        <v>0.9</v>
      </c>
      <c r="F23" s="19">
        <f>E23*F22</f>
        <v>9</v>
      </c>
      <c r="G23" s="20"/>
      <c r="H23" s="20"/>
      <c r="I23" s="20"/>
      <c r="J23" s="20">
        <f>F23*I23</f>
        <v>0</v>
      </c>
      <c r="K23" s="20"/>
      <c r="L23" s="20"/>
      <c r="M23" s="20">
        <f>J23</f>
        <v>0</v>
      </c>
    </row>
    <row r="24" spans="1:13">
      <c r="A24" s="22"/>
      <c r="B24" s="28"/>
      <c r="C24" s="26" t="s">
        <v>67</v>
      </c>
      <c r="D24" s="19" t="s">
        <v>3</v>
      </c>
      <c r="E24" s="19">
        <v>1.4</v>
      </c>
      <c r="F24" s="19">
        <f>E24*F22</f>
        <v>14</v>
      </c>
      <c r="G24" s="20"/>
      <c r="H24" s="20">
        <f>F24*G24</f>
        <v>0</v>
      </c>
      <c r="I24" s="20"/>
      <c r="J24" s="20"/>
      <c r="K24" s="20"/>
      <c r="L24" s="20"/>
      <c r="M24" s="20">
        <f>H24</f>
        <v>0</v>
      </c>
    </row>
    <row r="25" spans="1:13">
      <c r="A25" s="22"/>
      <c r="B25" s="28"/>
      <c r="C25" s="26" t="s">
        <v>68</v>
      </c>
      <c r="D25" s="19" t="s">
        <v>3</v>
      </c>
      <c r="E25" s="19">
        <v>7.0000000000000007E-2</v>
      </c>
      <c r="F25" s="19">
        <f>E25*F22</f>
        <v>0.70000000000000007</v>
      </c>
      <c r="G25" s="20"/>
      <c r="H25" s="20"/>
      <c r="I25" s="20"/>
      <c r="J25" s="20"/>
      <c r="K25" s="20"/>
      <c r="L25" s="20">
        <f>F25*K25</f>
        <v>0</v>
      </c>
      <c r="M25" s="20">
        <f>L25</f>
        <v>0</v>
      </c>
    </row>
    <row r="26" spans="1:13" ht="27">
      <c r="A26" s="22">
        <v>5</v>
      </c>
      <c r="B26" s="28" t="s">
        <v>73</v>
      </c>
      <c r="C26" s="32" t="s">
        <v>75</v>
      </c>
      <c r="D26" s="19" t="s">
        <v>66</v>
      </c>
      <c r="E26" s="19"/>
      <c r="F26" s="25">
        <v>1</v>
      </c>
      <c r="G26" s="20"/>
      <c r="H26" s="20"/>
      <c r="I26" s="20"/>
      <c r="J26" s="20"/>
      <c r="K26" s="20"/>
      <c r="L26" s="20"/>
      <c r="M26" s="20"/>
    </row>
    <row r="27" spans="1:13">
      <c r="A27" s="22"/>
      <c r="B27" s="28"/>
      <c r="C27" s="26" t="s">
        <v>19</v>
      </c>
      <c r="D27" s="19" t="s">
        <v>20</v>
      </c>
      <c r="E27" s="19">
        <v>0.9</v>
      </c>
      <c r="F27" s="19">
        <f>E27*F26</f>
        <v>0.9</v>
      </c>
      <c r="G27" s="20"/>
      <c r="H27" s="20"/>
      <c r="I27" s="20"/>
      <c r="J27" s="20">
        <f>F27*I27</f>
        <v>0</v>
      </c>
      <c r="K27" s="20"/>
      <c r="L27" s="20"/>
      <c r="M27" s="20">
        <f>J27</f>
        <v>0</v>
      </c>
    </row>
    <row r="28" spans="1:13">
      <c r="A28" s="22"/>
      <c r="B28" s="28"/>
      <c r="C28" s="26" t="s">
        <v>67</v>
      </c>
      <c r="D28" s="19" t="s">
        <v>3</v>
      </c>
      <c r="E28" s="19">
        <v>1.4</v>
      </c>
      <c r="F28" s="19">
        <f>E28*F26</f>
        <v>1.4</v>
      </c>
      <c r="G28" s="20"/>
      <c r="H28" s="20">
        <f>F28*G28</f>
        <v>0</v>
      </c>
      <c r="I28" s="20"/>
      <c r="J28" s="20"/>
      <c r="K28" s="20"/>
      <c r="L28" s="20"/>
      <c r="M28" s="20">
        <f>H28</f>
        <v>0</v>
      </c>
    </row>
    <row r="29" spans="1:13">
      <c r="A29" s="22"/>
      <c r="B29" s="28"/>
      <c r="C29" s="26" t="s">
        <v>68</v>
      </c>
      <c r="D29" s="19" t="s">
        <v>3</v>
      </c>
      <c r="E29" s="19">
        <v>7.0000000000000007E-2</v>
      </c>
      <c r="F29" s="19">
        <f>E29*F26</f>
        <v>7.0000000000000007E-2</v>
      </c>
      <c r="G29" s="20"/>
      <c r="H29" s="20"/>
      <c r="I29" s="20"/>
      <c r="J29" s="20"/>
      <c r="K29" s="20"/>
      <c r="L29" s="20">
        <f>F29*K29</f>
        <v>0</v>
      </c>
      <c r="M29" s="20">
        <f>L29</f>
        <v>0</v>
      </c>
    </row>
    <row r="30" spans="1:13" ht="29.25">
      <c r="A30" s="22">
        <v>6</v>
      </c>
      <c r="B30" s="28" t="s">
        <v>76</v>
      </c>
      <c r="C30" s="24" t="s">
        <v>77</v>
      </c>
      <c r="D30" s="19" t="s">
        <v>78</v>
      </c>
      <c r="E30" s="19"/>
      <c r="F30" s="25">
        <v>66</v>
      </c>
      <c r="G30" s="20"/>
      <c r="H30" s="20"/>
      <c r="I30" s="20"/>
      <c r="J30" s="20"/>
      <c r="K30" s="20"/>
      <c r="L30" s="20"/>
      <c r="M30" s="20"/>
    </row>
    <row r="31" spans="1:13">
      <c r="A31" s="22"/>
      <c r="B31" s="28"/>
      <c r="C31" s="26" t="s">
        <v>19</v>
      </c>
      <c r="D31" s="19" t="s">
        <v>20</v>
      </c>
      <c r="E31" s="19">
        <v>0.14000000000000001</v>
      </c>
      <c r="F31" s="19">
        <f>E31*F30</f>
        <v>9.24</v>
      </c>
      <c r="G31" s="20"/>
      <c r="H31" s="20"/>
      <c r="I31" s="20"/>
      <c r="J31" s="20">
        <f>F31*I31</f>
        <v>0</v>
      </c>
      <c r="K31" s="20"/>
      <c r="L31" s="20"/>
      <c r="M31" s="20">
        <f>J31</f>
        <v>0</v>
      </c>
    </row>
    <row r="32" spans="1:13">
      <c r="A32" s="22"/>
      <c r="B32" s="28"/>
      <c r="C32" s="26" t="s">
        <v>67</v>
      </c>
      <c r="D32" s="19" t="s">
        <v>3</v>
      </c>
      <c r="E32" s="19">
        <f>5.15/100</f>
        <v>5.1500000000000004E-2</v>
      </c>
      <c r="F32" s="19">
        <f>E32*F30</f>
        <v>3.3990000000000005</v>
      </c>
      <c r="G32" s="20"/>
      <c r="H32" s="20">
        <f>F32*G32</f>
        <v>0</v>
      </c>
      <c r="I32" s="20"/>
      <c r="J32" s="20"/>
      <c r="K32" s="20"/>
      <c r="L32" s="20"/>
      <c r="M32" s="20">
        <f>H32</f>
        <v>0</v>
      </c>
    </row>
    <row r="33" spans="1:14">
      <c r="A33" s="22"/>
      <c r="B33" s="28"/>
      <c r="C33" s="26" t="s">
        <v>68</v>
      </c>
      <c r="D33" s="19" t="s">
        <v>3</v>
      </c>
      <c r="E33" s="19">
        <f>3.28/100</f>
        <v>3.2799999999999996E-2</v>
      </c>
      <c r="F33" s="19">
        <f>E33*F30</f>
        <v>2.1647999999999996</v>
      </c>
      <c r="G33" s="20"/>
      <c r="H33" s="20"/>
      <c r="I33" s="20"/>
      <c r="J33" s="20"/>
      <c r="K33" s="20"/>
      <c r="L33" s="20">
        <f>F33*K33</f>
        <v>0</v>
      </c>
      <c r="M33" s="20">
        <f>L33</f>
        <v>0</v>
      </c>
    </row>
    <row r="34" spans="1:14" ht="27">
      <c r="A34" s="22">
        <v>7</v>
      </c>
      <c r="B34" s="28" t="s">
        <v>79</v>
      </c>
      <c r="C34" s="24" t="s">
        <v>80</v>
      </c>
      <c r="D34" s="19" t="s">
        <v>78</v>
      </c>
      <c r="E34" s="19"/>
      <c r="F34" s="25">
        <v>2620</v>
      </c>
      <c r="G34" s="20"/>
      <c r="H34" s="20"/>
      <c r="I34" s="20"/>
      <c r="J34" s="20"/>
      <c r="K34" s="20"/>
      <c r="L34" s="20"/>
      <c r="M34" s="20"/>
    </row>
    <row r="35" spans="1:14">
      <c r="A35" s="22"/>
      <c r="B35" s="28"/>
      <c r="C35" s="26" t="s">
        <v>19</v>
      </c>
      <c r="D35" s="19" t="s">
        <v>20</v>
      </c>
      <c r="E35" s="19">
        <v>0.13</v>
      </c>
      <c r="F35" s="19">
        <f>E35*F34</f>
        <v>340.6</v>
      </c>
      <c r="G35" s="20"/>
      <c r="H35" s="20"/>
      <c r="I35" s="20"/>
      <c r="J35" s="20">
        <f>F35*I35</f>
        <v>0</v>
      </c>
      <c r="K35" s="20"/>
      <c r="L35" s="20"/>
      <c r="M35" s="20">
        <f>J35</f>
        <v>0</v>
      </c>
    </row>
    <row r="36" spans="1:14">
      <c r="A36" s="22"/>
      <c r="B36" s="28"/>
      <c r="C36" s="26" t="s">
        <v>67</v>
      </c>
      <c r="D36" s="19" t="s">
        <v>3</v>
      </c>
      <c r="E36" s="45">
        <v>4.3E-3</v>
      </c>
      <c r="F36" s="19">
        <f>E36*F34</f>
        <v>11.266</v>
      </c>
      <c r="G36" s="20"/>
      <c r="H36" s="20">
        <f>F36*G36</f>
        <v>0</v>
      </c>
      <c r="I36" s="20"/>
      <c r="J36" s="20"/>
      <c r="K36" s="20"/>
      <c r="L36" s="20"/>
      <c r="M36" s="20">
        <f>H36</f>
        <v>0</v>
      </c>
    </row>
    <row r="37" spans="1:14">
      <c r="A37" s="22"/>
      <c r="B37" s="28"/>
      <c r="C37" s="26" t="s">
        <v>68</v>
      </c>
      <c r="D37" s="19" t="s">
        <v>3</v>
      </c>
      <c r="E37" s="18">
        <v>5.1400000000000001E-2</v>
      </c>
      <c r="F37" s="19">
        <f>E37*F34</f>
        <v>134.66800000000001</v>
      </c>
      <c r="G37" s="20"/>
      <c r="H37" s="20"/>
      <c r="I37" s="20"/>
      <c r="J37" s="20"/>
      <c r="K37" s="20"/>
      <c r="L37" s="20">
        <f>F37*K37</f>
        <v>0</v>
      </c>
      <c r="M37" s="20">
        <f>L37</f>
        <v>0</v>
      </c>
    </row>
    <row r="38" spans="1:14">
      <c r="A38" s="36"/>
      <c r="B38" s="37"/>
      <c r="C38" s="37" t="s">
        <v>14</v>
      </c>
      <c r="D38" s="36" t="s">
        <v>3</v>
      </c>
      <c r="E38" s="38"/>
      <c r="F38" s="39"/>
      <c r="G38" s="40"/>
      <c r="H38" s="40">
        <f>SUM(H11:H37)</f>
        <v>0</v>
      </c>
      <c r="I38" s="40"/>
      <c r="J38" s="40">
        <f>SUM(J11:J37)</f>
        <v>0</v>
      </c>
      <c r="K38" s="40"/>
      <c r="L38" s="40">
        <f>SUM(L11:L37)</f>
        <v>0</v>
      </c>
      <c r="M38" s="40">
        <f>SUM(M11:M37)</f>
        <v>0</v>
      </c>
    </row>
    <row r="39" spans="1:14" s="41" customFormat="1">
      <c r="A39" s="36"/>
      <c r="B39" s="37"/>
      <c r="C39" s="37" t="s">
        <v>163</v>
      </c>
      <c r="D39" s="36" t="s">
        <v>3</v>
      </c>
      <c r="E39" s="83"/>
      <c r="F39" s="39"/>
      <c r="G39" s="40"/>
      <c r="H39" s="40">
        <f>H38*E39</f>
        <v>0</v>
      </c>
      <c r="I39" s="40"/>
      <c r="J39" s="40"/>
      <c r="K39" s="40"/>
      <c r="L39" s="40"/>
      <c r="M39" s="40">
        <f>H39</f>
        <v>0</v>
      </c>
    </row>
    <row r="40" spans="1:14" s="41" customFormat="1">
      <c r="A40" s="36"/>
      <c r="B40" s="37"/>
      <c r="C40" s="37" t="s">
        <v>61</v>
      </c>
      <c r="D40" s="36" t="s">
        <v>3</v>
      </c>
      <c r="E40" s="83"/>
      <c r="F40" s="39"/>
      <c r="G40" s="40"/>
      <c r="H40" s="40">
        <f>SUM(H38:H39)</f>
        <v>0</v>
      </c>
      <c r="I40" s="40"/>
      <c r="J40" s="40">
        <f>SUM(J38:J39)</f>
        <v>0</v>
      </c>
      <c r="K40" s="40"/>
      <c r="L40" s="40">
        <f>SUM(L38:L39)</f>
        <v>0</v>
      </c>
      <c r="M40" s="40">
        <f>SUM(M38:M39)</f>
        <v>0</v>
      </c>
      <c r="N40" s="42"/>
    </row>
    <row r="41" spans="1:14">
      <c r="A41" s="36"/>
      <c r="B41" s="37"/>
      <c r="C41" s="37" t="s">
        <v>166</v>
      </c>
      <c r="D41" s="36" t="s">
        <v>3</v>
      </c>
      <c r="E41" s="83"/>
      <c r="F41" s="39"/>
      <c r="G41" s="40"/>
      <c r="H41" s="40"/>
      <c r="I41" s="40"/>
      <c r="J41" s="40">
        <f>J38*E41</f>
        <v>0</v>
      </c>
      <c r="K41" s="40"/>
      <c r="L41" s="40"/>
      <c r="M41" s="40">
        <f>J41</f>
        <v>0</v>
      </c>
    </row>
    <row r="42" spans="1:14">
      <c r="A42" s="36"/>
      <c r="B42" s="37"/>
      <c r="C42" s="37" t="s">
        <v>14</v>
      </c>
      <c r="D42" s="36" t="s">
        <v>3</v>
      </c>
      <c r="E42" s="83"/>
      <c r="F42" s="39"/>
      <c r="G42" s="40"/>
      <c r="H42" s="40">
        <f>SUM(H40:H41)</f>
        <v>0</v>
      </c>
      <c r="I42" s="40"/>
      <c r="J42" s="40">
        <f>SUM(J40:J41)</f>
        <v>0</v>
      </c>
      <c r="K42" s="40"/>
      <c r="L42" s="40">
        <f>SUM(L40:L41)</f>
        <v>0</v>
      </c>
      <c r="M42" s="40">
        <f>SUM(M40:M41)</f>
        <v>0</v>
      </c>
    </row>
    <row r="43" spans="1:14">
      <c r="A43" s="36"/>
      <c r="B43" s="37"/>
      <c r="C43" s="37" t="s">
        <v>164</v>
      </c>
      <c r="D43" s="36" t="s">
        <v>3</v>
      </c>
      <c r="E43" s="83"/>
      <c r="F43" s="39"/>
      <c r="G43" s="40"/>
      <c r="H43" s="40">
        <f>H42*E43</f>
        <v>0</v>
      </c>
      <c r="I43" s="40"/>
      <c r="J43" s="40">
        <f>J42*E43</f>
        <v>0</v>
      </c>
      <c r="K43" s="40"/>
      <c r="L43" s="40">
        <f>L42*E43</f>
        <v>0</v>
      </c>
      <c r="M43" s="40">
        <f>M42*E43</f>
        <v>0</v>
      </c>
    </row>
    <row r="44" spans="1:14">
      <c r="A44" s="36"/>
      <c r="B44" s="37"/>
      <c r="C44" s="37" t="s">
        <v>82</v>
      </c>
      <c r="D44" s="36" t="s">
        <v>3</v>
      </c>
      <c r="E44" s="38"/>
      <c r="F44" s="39"/>
      <c r="G44" s="40"/>
      <c r="H44" s="40">
        <f>SUM(H42:H43)</f>
        <v>0</v>
      </c>
      <c r="I44" s="40"/>
      <c r="J44" s="40">
        <f>SUM(J42:J43)</f>
        <v>0</v>
      </c>
      <c r="K44" s="40"/>
      <c r="L44" s="40">
        <f>SUM(L42:L43)</f>
        <v>0</v>
      </c>
      <c r="M44" s="40">
        <f>SUM(M42:M43)</f>
        <v>0</v>
      </c>
    </row>
    <row r="45" spans="1:14" ht="16.5">
      <c r="A45" s="22"/>
      <c r="B45" s="78"/>
      <c r="C45" s="43" t="s">
        <v>113</v>
      </c>
      <c r="D45" s="22"/>
      <c r="E45" s="18"/>
      <c r="F45" s="79"/>
      <c r="G45" s="20"/>
      <c r="H45" s="20"/>
      <c r="I45" s="20"/>
      <c r="J45" s="20"/>
      <c r="K45" s="20"/>
      <c r="L45" s="20"/>
      <c r="M45" s="20"/>
    </row>
    <row r="46" spans="1:14" ht="29.25">
      <c r="A46" s="22">
        <v>2</v>
      </c>
      <c r="B46" s="78" t="s">
        <v>84</v>
      </c>
      <c r="C46" s="24" t="s">
        <v>85</v>
      </c>
      <c r="D46" s="22" t="s">
        <v>78</v>
      </c>
      <c r="E46" s="18"/>
      <c r="F46" s="25">
        <v>2620</v>
      </c>
      <c r="G46" s="20"/>
      <c r="H46" s="20">
        <f>F46*G46</f>
        <v>0</v>
      </c>
      <c r="I46" s="20"/>
      <c r="J46" s="20"/>
      <c r="K46" s="20"/>
      <c r="L46" s="20"/>
      <c r="M46" s="20">
        <f>H46</f>
        <v>0</v>
      </c>
    </row>
    <row r="47" spans="1:14" ht="42.75">
      <c r="A47" s="22">
        <v>3</v>
      </c>
      <c r="B47" s="78" t="s">
        <v>86</v>
      </c>
      <c r="C47" s="24" t="s">
        <v>87</v>
      </c>
      <c r="D47" s="22" t="s">
        <v>78</v>
      </c>
      <c r="E47" s="18"/>
      <c r="F47" s="25">
        <v>66</v>
      </c>
      <c r="G47" s="20"/>
      <c r="H47" s="20">
        <f>F47*G47</f>
        <v>0</v>
      </c>
      <c r="I47" s="20"/>
      <c r="J47" s="20"/>
      <c r="K47" s="20"/>
      <c r="L47" s="20"/>
      <c r="M47" s="20">
        <f>H47</f>
        <v>0</v>
      </c>
    </row>
    <row r="48" spans="1:14" ht="27">
      <c r="A48" s="22">
        <v>4</v>
      </c>
      <c r="B48" s="78" t="s">
        <v>88</v>
      </c>
      <c r="C48" s="24" t="s">
        <v>89</v>
      </c>
      <c r="D48" s="22" t="s">
        <v>66</v>
      </c>
      <c r="E48" s="18"/>
      <c r="F48" s="25">
        <v>66</v>
      </c>
      <c r="G48" s="20"/>
      <c r="H48" s="20">
        <f>F48*G48</f>
        <v>0</v>
      </c>
      <c r="I48" s="20"/>
      <c r="J48" s="20"/>
      <c r="K48" s="20"/>
      <c r="L48" s="20"/>
      <c r="M48" s="20">
        <f>H48</f>
        <v>0</v>
      </c>
    </row>
    <row r="49" spans="1:13" ht="40.5">
      <c r="A49" s="22">
        <v>5</v>
      </c>
      <c r="B49" s="78"/>
      <c r="C49" s="32" t="s">
        <v>90</v>
      </c>
      <c r="D49" s="22" t="s">
        <v>66</v>
      </c>
      <c r="E49" s="18"/>
      <c r="F49" s="25">
        <v>1</v>
      </c>
      <c r="G49" s="20"/>
      <c r="H49" s="20"/>
      <c r="I49" s="20"/>
      <c r="J49" s="20"/>
      <c r="K49" s="20"/>
      <c r="L49" s="20"/>
      <c r="M49" s="20"/>
    </row>
    <row r="50" spans="1:13" ht="27">
      <c r="A50" s="22"/>
      <c r="B50" s="78" t="s">
        <v>91</v>
      </c>
      <c r="C50" s="32" t="s">
        <v>92</v>
      </c>
      <c r="D50" s="22" t="s">
        <v>66</v>
      </c>
      <c r="E50" s="18"/>
      <c r="F50" s="79">
        <v>1</v>
      </c>
      <c r="G50" s="20"/>
      <c r="H50" s="20">
        <f>G50*F50</f>
        <v>0</v>
      </c>
      <c r="I50" s="20"/>
      <c r="J50" s="20"/>
      <c r="K50" s="20"/>
      <c r="L50" s="20"/>
      <c r="M50" s="20">
        <f t="shared" ref="M50:M55" si="0">H50</f>
        <v>0</v>
      </c>
    </row>
    <row r="51" spans="1:13" ht="27">
      <c r="A51" s="22"/>
      <c r="B51" s="78" t="s">
        <v>93</v>
      </c>
      <c r="C51" s="32" t="s">
        <v>94</v>
      </c>
      <c r="D51" s="22" t="s">
        <v>66</v>
      </c>
      <c r="E51" s="18"/>
      <c r="F51" s="79">
        <v>1</v>
      </c>
      <c r="G51" s="20"/>
      <c r="H51" s="20">
        <f>G51*F51</f>
        <v>0</v>
      </c>
      <c r="I51" s="20"/>
      <c r="J51" s="20"/>
      <c r="K51" s="20"/>
      <c r="L51" s="20"/>
      <c r="M51" s="20">
        <f t="shared" si="0"/>
        <v>0</v>
      </c>
    </row>
    <row r="52" spans="1:13" ht="27">
      <c r="A52" s="22"/>
      <c r="B52" s="78" t="s">
        <v>95</v>
      </c>
      <c r="C52" s="32" t="s">
        <v>96</v>
      </c>
      <c r="D52" s="22" t="s">
        <v>66</v>
      </c>
      <c r="E52" s="18"/>
      <c r="F52" s="79">
        <v>1</v>
      </c>
      <c r="G52" s="20"/>
      <c r="H52" s="20">
        <f>G52*F52</f>
        <v>0</v>
      </c>
      <c r="I52" s="20"/>
      <c r="J52" s="20"/>
      <c r="K52" s="20"/>
      <c r="L52" s="20"/>
      <c r="M52" s="20">
        <f t="shared" si="0"/>
        <v>0</v>
      </c>
    </row>
    <row r="53" spans="1:13" s="46" customFormat="1" ht="25.5">
      <c r="A53" s="22"/>
      <c r="B53" s="78" t="s">
        <v>97</v>
      </c>
      <c r="C53" s="82" t="s">
        <v>98</v>
      </c>
      <c r="D53" s="22" t="s">
        <v>66</v>
      </c>
      <c r="E53" s="18"/>
      <c r="F53" s="79">
        <v>1</v>
      </c>
      <c r="G53" s="20"/>
      <c r="H53" s="20">
        <f>G53*F53</f>
        <v>0</v>
      </c>
      <c r="I53" s="20"/>
      <c r="J53" s="20"/>
      <c r="K53" s="20"/>
      <c r="L53" s="20"/>
      <c r="M53" s="20">
        <f t="shared" si="0"/>
        <v>0</v>
      </c>
    </row>
    <row r="54" spans="1:13" s="29" customFormat="1">
      <c r="A54" s="22">
        <v>6</v>
      </c>
      <c r="B54" s="78" t="s">
        <v>97</v>
      </c>
      <c r="C54" s="24" t="s">
        <v>99</v>
      </c>
      <c r="D54" s="22" t="s">
        <v>66</v>
      </c>
      <c r="E54" s="47"/>
      <c r="F54" s="25">
        <v>66</v>
      </c>
      <c r="G54" s="20"/>
      <c r="H54" s="20">
        <f>F54*G54</f>
        <v>0</v>
      </c>
      <c r="I54" s="20"/>
      <c r="J54" s="20"/>
      <c r="K54" s="20"/>
      <c r="L54" s="20"/>
      <c r="M54" s="20">
        <f t="shared" si="0"/>
        <v>0</v>
      </c>
    </row>
    <row r="55" spans="1:13" ht="54">
      <c r="A55" s="22">
        <v>7</v>
      </c>
      <c r="B55" s="78" t="s">
        <v>88</v>
      </c>
      <c r="C55" s="32" t="s">
        <v>100</v>
      </c>
      <c r="D55" s="22" t="s">
        <v>101</v>
      </c>
      <c r="E55" s="18"/>
      <c r="F55" s="25">
        <v>5.1100000000000003</v>
      </c>
      <c r="G55" s="20"/>
      <c r="H55" s="20">
        <f>F55*G55</f>
        <v>0</v>
      </c>
      <c r="I55" s="20"/>
      <c r="J55" s="20"/>
      <c r="K55" s="20"/>
      <c r="L55" s="20"/>
      <c r="M55" s="20">
        <f t="shared" si="0"/>
        <v>0</v>
      </c>
    </row>
    <row r="56" spans="1:13" s="41" customFormat="1">
      <c r="A56" s="36"/>
      <c r="B56" s="37"/>
      <c r="C56" s="37" t="s">
        <v>14</v>
      </c>
      <c r="D56" s="36" t="s">
        <v>3</v>
      </c>
      <c r="E56" s="38"/>
      <c r="F56" s="39"/>
      <c r="G56" s="40"/>
      <c r="H56" s="40">
        <f>SUM(H46:H55)</f>
        <v>0</v>
      </c>
      <c r="I56" s="40"/>
      <c r="J56" s="40"/>
      <c r="K56" s="40"/>
      <c r="L56" s="40"/>
      <c r="M56" s="40">
        <f>SUM(M46:M55)</f>
        <v>0</v>
      </c>
    </row>
    <row r="57" spans="1:13">
      <c r="A57" s="22"/>
      <c r="B57" s="78"/>
      <c r="C57" s="87" t="s">
        <v>163</v>
      </c>
      <c r="D57" s="22" t="s">
        <v>3</v>
      </c>
      <c r="E57" s="83"/>
      <c r="F57" s="79"/>
      <c r="G57" s="20"/>
      <c r="H57" s="20">
        <f>H56*E57</f>
        <v>0</v>
      </c>
      <c r="I57" s="20"/>
      <c r="J57" s="20"/>
      <c r="K57" s="20"/>
      <c r="L57" s="20"/>
      <c r="M57" s="20">
        <f>H57</f>
        <v>0</v>
      </c>
    </row>
    <row r="58" spans="1:13">
      <c r="A58" s="22"/>
      <c r="B58" s="78"/>
      <c r="C58" s="78" t="s">
        <v>61</v>
      </c>
      <c r="D58" s="22" t="s">
        <v>3</v>
      </c>
      <c r="E58" s="83"/>
      <c r="F58" s="79"/>
      <c r="G58" s="20"/>
      <c r="H58" s="20">
        <f>SUM(H56:H57)</f>
        <v>0</v>
      </c>
      <c r="I58" s="20"/>
      <c r="J58" s="20"/>
      <c r="K58" s="20"/>
      <c r="L58" s="20"/>
      <c r="M58" s="20">
        <f>SUM(M56:M57)</f>
        <v>0</v>
      </c>
    </row>
    <row r="59" spans="1:13">
      <c r="A59" s="22"/>
      <c r="B59" s="78"/>
      <c r="C59" s="87" t="s">
        <v>164</v>
      </c>
      <c r="D59" s="22" t="s">
        <v>3</v>
      </c>
      <c r="E59" s="83"/>
      <c r="F59" s="79"/>
      <c r="G59" s="20"/>
      <c r="H59" s="20">
        <f>H58*E59</f>
        <v>0</v>
      </c>
      <c r="I59" s="20"/>
      <c r="J59" s="20"/>
      <c r="K59" s="20"/>
      <c r="L59" s="20"/>
      <c r="M59" s="20">
        <f>M58*E59</f>
        <v>0</v>
      </c>
    </row>
    <row r="60" spans="1:13">
      <c r="A60" s="22"/>
      <c r="B60" s="78"/>
      <c r="C60" s="78" t="s">
        <v>82</v>
      </c>
      <c r="D60" s="22" t="s">
        <v>3</v>
      </c>
      <c r="E60" s="83"/>
      <c r="F60" s="79"/>
      <c r="G60" s="20"/>
      <c r="H60" s="20">
        <f>SUM(H58:H59)</f>
        <v>0</v>
      </c>
      <c r="I60" s="20"/>
      <c r="J60" s="20"/>
      <c r="K60" s="20"/>
      <c r="L60" s="20"/>
      <c r="M60" s="20">
        <f>SUM(M58:M59)</f>
        <v>0</v>
      </c>
    </row>
    <row r="61" spans="1:13" ht="27">
      <c r="A61" s="22"/>
      <c r="B61" s="78"/>
      <c r="C61" s="37" t="s">
        <v>102</v>
      </c>
      <c r="D61" s="36" t="s">
        <v>3</v>
      </c>
      <c r="E61" s="83"/>
      <c r="F61" s="39"/>
      <c r="G61" s="40"/>
      <c r="H61" s="40">
        <f>H44+H60</f>
        <v>0</v>
      </c>
      <c r="I61" s="40"/>
      <c r="J61" s="40">
        <f>J44+J60</f>
        <v>0</v>
      </c>
      <c r="K61" s="40"/>
      <c r="L61" s="40">
        <f>L44+L60</f>
        <v>0</v>
      </c>
      <c r="M61" s="40">
        <f>M44+M60</f>
        <v>0</v>
      </c>
    </row>
    <row r="62" spans="1:13">
      <c r="A62" s="22"/>
      <c r="B62" s="78"/>
      <c r="C62" s="78" t="s">
        <v>103</v>
      </c>
      <c r="D62" s="22"/>
      <c r="E62" s="83">
        <v>0.03</v>
      </c>
      <c r="F62" s="79"/>
      <c r="G62" s="20"/>
      <c r="H62" s="20"/>
      <c r="I62" s="20"/>
      <c r="J62" s="20"/>
      <c r="K62" s="20"/>
      <c r="L62" s="20"/>
      <c r="M62" s="20">
        <f>M61*3%</f>
        <v>0</v>
      </c>
    </row>
    <row r="63" spans="1:13">
      <c r="A63" s="22"/>
      <c r="B63" s="78"/>
      <c r="C63" s="78" t="s">
        <v>11</v>
      </c>
      <c r="D63" s="22"/>
      <c r="E63" s="83"/>
      <c r="F63" s="79"/>
      <c r="G63" s="20"/>
      <c r="H63" s="20"/>
      <c r="I63" s="20"/>
      <c r="J63" s="20"/>
      <c r="K63" s="20"/>
      <c r="L63" s="20"/>
      <c r="M63" s="20">
        <f>SUM(M61:M62)</f>
        <v>0</v>
      </c>
    </row>
    <row r="64" spans="1:13">
      <c r="A64" s="22"/>
      <c r="B64" s="78"/>
      <c r="C64" s="78" t="s">
        <v>104</v>
      </c>
      <c r="D64" s="22" t="s">
        <v>3</v>
      </c>
      <c r="E64" s="83">
        <v>0.18</v>
      </c>
      <c r="F64" s="79"/>
      <c r="G64" s="20"/>
      <c r="H64" s="20"/>
      <c r="I64" s="20"/>
      <c r="J64" s="20"/>
      <c r="K64" s="20"/>
      <c r="L64" s="20"/>
      <c r="M64" s="20">
        <f>M63*18%</f>
        <v>0</v>
      </c>
    </row>
    <row r="65" spans="1:15">
      <c r="A65" s="22"/>
      <c r="B65" s="78"/>
      <c r="C65" s="78" t="s">
        <v>11</v>
      </c>
      <c r="D65" s="22" t="s">
        <v>3</v>
      </c>
      <c r="E65" s="18"/>
      <c r="F65" s="79"/>
      <c r="G65" s="20"/>
      <c r="H65" s="40"/>
      <c r="I65" s="40"/>
      <c r="J65" s="40"/>
      <c r="K65" s="40"/>
      <c r="L65" s="40"/>
      <c r="M65" s="40">
        <f>SUM(M63:M64)</f>
        <v>0</v>
      </c>
      <c r="O65" s="48"/>
    </row>
    <row r="66" spans="1:15" ht="40.5">
      <c r="A66" s="22"/>
      <c r="B66" s="49" t="s">
        <v>165</v>
      </c>
      <c r="C66" s="32" t="s">
        <v>105</v>
      </c>
      <c r="D66" s="22"/>
      <c r="E66" s="18"/>
      <c r="F66" s="79">
        <v>1</v>
      </c>
      <c r="G66" s="20">
        <v>400</v>
      </c>
      <c r="H66" s="40">
        <f>F66*G66</f>
        <v>400</v>
      </c>
      <c r="I66" s="40"/>
      <c r="J66" s="40"/>
      <c r="K66" s="40"/>
      <c r="L66" s="40"/>
      <c r="M66" s="40">
        <f>H66</f>
        <v>400</v>
      </c>
      <c r="O66" s="48"/>
    </row>
    <row r="67" spans="1:15" ht="15">
      <c r="A67" s="22"/>
      <c r="B67" s="78"/>
      <c r="C67" s="78" t="s">
        <v>2</v>
      </c>
      <c r="D67" s="22" t="s">
        <v>3</v>
      </c>
      <c r="E67" s="18"/>
      <c r="F67" s="79"/>
      <c r="G67" s="20"/>
      <c r="H67" s="40"/>
      <c r="I67" s="40"/>
      <c r="J67" s="40"/>
      <c r="K67" s="40"/>
      <c r="L67" s="40"/>
      <c r="M67" s="40">
        <f>SUM(M65:M66)</f>
        <v>400</v>
      </c>
      <c r="N67" s="50"/>
    </row>
  </sheetData>
  <mergeCells count="12">
    <mergeCell ref="D6:D8"/>
    <mergeCell ref="E6:F7"/>
    <mergeCell ref="A1:M2"/>
    <mergeCell ref="B3:M3"/>
    <mergeCell ref="G4:J4"/>
    <mergeCell ref="G6:H7"/>
    <mergeCell ref="I6:J7"/>
    <mergeCell ref="K6:L7"/>
    <mergeCell ref="M6:M8"/>
    <mergeCell ref="A6:A8"/>
    <mergeCell ref="B6:B8"/>
    <mergeCell ref="C6:C8"/>
  </mergeCells>
  <pageMargins left="0.7" right="0.7" top="0.75" bottom="0.75" header="0.3" footer="0.3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7"/>
  <sheetViews>
    <sheetView topLeftCell="A40" workbookViewId="0">
      <selection activeCell="G46" sqref="G46:G55"/>
    </sheetView>
  </sheetViews>
  <sheetFormatPr defaultColWidth="9" defaultRowHeight="13.5"/>
  <cols>
    <col min="1" max="1" width="2.42578125" style="4" customWidth="1"/>
    <col min="2" max="2" width="11" style="5" customWidth="1"/>
    <col min="3" max="3" width="47.140625" style="6" customWidth="1"/>
    <col min="4" max="4" width="6.140625" style="4" customWidth="1"/>
    <col min="5" max="5" width="7.85546875" style="7" customWidth="1"/>
    <col min="6" max="6" width="7.42578125" style="8" customWidth="1"/>
    <col min="7" max="7" width="10.5703125" style="8" bestFit="1" customWidth="1"/>
    <col min="8" max="8" width="15.5703125" style="8" bestFit="1" customWidth="1"/>
    <col min="9" max="9" width="8.42578125" style="8" bestFit="1" customWidth="1"/>
    <col min="10" max="10" width="13.140625" style="8" customWidth="1"/>
    <col min="11" max="11" width="10.5703125" style="8" bestFit="1" customWidth="1"/>
    <col min="12" max="12" width="12" style="8" bestFit="1" customWidth="1"/>
    <col min="13" max="13" width="14" style="8" customWidth="1"/>
    <col min="14" max="14" width="8.42578125" style="1" bestFit="1" customWidth="1"/>
    <col min="15" max="16384" width="9" style="1"/>
  </cols>
  <sheetData>
    <row r="1" spans="1:17" ht="16.5">
      <c r="A1" s="91" t="s">
        <v>114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2"/>
      <c r="O1" s="2"/>
      <c r="P1" s="2"/>
      <c r="Q1" s="2"/>
    </row>
    <row r="2" spans="1:17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7" ht="21">
      <c r="A3" s="3"/>
      <c r="B3" s="92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7">
      <c r="G4" s="93"/>
      <c r="H4" s="93"/>
      <c r="I4" s="93"/>
      <c r="J4" s="93"/>
      <c r="K4" s="9"/>
      <c r="L4" s="9"/>
    </row>
    <row r="6" spans="1:17">
      <c r="A6" s="96" t="s">
        <v>0</v>
      </c>
      <c r="B6" s="97" t="s">
        <v>4</v>
      </c>
      <c r="C6" s="96" t="s">
        <v>5</v>
      </c>
      <c r="D6" s="89" t="s">
        <v>6</v>
      </c>
      <c r="E6" s="90" t="s">
        <v>7</v>
      </c>
      <c r="F6" s="90"/>
      <c r="G6" s="94" t="s">
        <v>8</v>
      </c>
      <c r="H6" s="94"/>
      <c r="I6" s="94" t="s">
        <v>9</v>
      </c>
      <c r="J6" s="94"/>
      <c r="K6" s="90" t="s">
        <v>10</v>
      </c>
      <c r="L6" s="90"/>
      <c r="M6" s="95" t="s">
        <v>11</v>
      </c>
    </row>
    <row r="7" spans="1:17">
      <c r="A7" s="96"/>
      <c r="B7" s="97"/>
      <c r="C7" s="96"/>
      <c r="D7" s="89"/>
      <c r="E7" s="90"/>
      <c r="F7" s="90"/>
      <c r="G7" s="94"/>
      <c r="H7" s="94"/>
      <c r="I7" s="94"/>
      <c r="J7" s="94"/>
      <c r="K7" s="90"/>
      <c r="L7" s="90"/>
      <c r="M7" s="95"/>
      <c r="P7" s="1" t="s">
        <v>12</v>
      </c>
    </row>
    <row r="8" spans="1:17">
      <c r="A8" s="96"/>
      <c r="B8" s="97"/>
      <c r="C8" s="96"/>
      <c r="D8" s="89"/>
      <c r="E8" s="10" t="s">
        <v>13</v>
      </c>
      <c r="F8" s="11" t="s">
        <v>14</v>
      </c>
      <c r="G8" s="11" t="s">
        <v>13</v>
      </c>
      <c r="H8" s="11" t="s">
        <v>14</v>
      </c>
      <c r="I8" s="11" t="s">
        <v>13</v>
      </c>
      <c r="J8" s="11" t="s">
        <v>14</v>
      </c>
      <c r="K8" s="11" t="s">
        <v>13</v>
      </c>
      <c r="L8" s="11" t="s">
        <v>14</v>
      </c>
      <c r="M8" s="95"/>
    </row>
    <row r="9" spans="1:17">
      <c r="A9" s="12">
        <v>1</v>
      </c>
      <c r="B9" s="13">
        <v>2</v>
      </c>
      <c r="C9" s="13">
        <v>3</v>
      </c>
      <c r="D9" s="12">
        <v>4</v>
      </c>
      <c r="E9" s="14">
        <v>5</v>
      </c>
      <c r="F9" s="15">
        <v>6</v>
      </c>
      <c r="G9" s="15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6">
        <v>13</v>
      </c>
    </row>
    <row r="10" spans="1:17" ht="16.5">
      <c r="A10" s="22"/>
      <c r="B10" s="52"/>
      <c r="C10" s="43" t="s">
        <v>112</v>
      </c>
      <c r="D10" s="22"/>
      <c r="E10" s="18"/>
      <c r="F10" s="51"/>
      <c r="G10" s="20"/>
      <c r="H10" s="20"/>
      <c r="I10" s="20"/>
      <c r="J10" s="20"/>
      <c r="K10" s="20"/>
      <c r="L10" s="20"/>
      <c r="M10" s="20"/>
    </row>
    <row r="11" spans="1:17">
      <c r="A11" s="22">
        <v>1</v>
      </c>
      <c r="B11" s="28" t="s">
        <v>64</v>
      </c>
      <c r="C11" s="24" t="s">
        <v>65</v>
      </c>
      <c r="D11" s="51" t="s">
        <v>66</v>
      </c>
      <c r="E11" s="51"/>
      <c r="F11" s="25">
        <v>42</v>
      </c>
      <c r="G11" s="20"/>
      <c r="H11" s="20"/>
      <c r="I11" s="20"/>
      <c r="J11" s="20"/>
      <c r="K11" s="20"/>
      <c r="L11" s="20"/>
      <c r="M11" s="20"/>
    </row>
    <row r="12" spans="1:17">
      <c r="A12" s="22"/>
      <c r="B12" s="28"/>
      <c r="C12" s="26" t="s">
        <v>19</v>
      </c>
      <c r="D12" s="51" t="s">
        <v>20</v>
      </c>
      <c r="E12" s="51">
        <v>1.03</v>
      </c>
      <c r="F12" s="51">
        <f>E12*F11</f>
        <v>43.26</v>
      </c>
      <c r="G12" s="20"/>
      <c r="H12" s="20"/>
      <c r="I12" s="20"/>
      <c r="J12" s="20">
        <f>F12*I12</f>
        <v>0</v>
      </c>
      <c r="K12" s="20"/>
      <c r="L12" s="20"/>
      <c r="M12" s="20">
        <f>J12</f>
        <v>0</v>
      </c>
    </row>
    <row r="13" spans="1:17">
      <c r="A13" s="22"/>
      <c r="B13" s="28"/>
      <c r="C13" s="26" t="s">
        <v>67</v>
      </c>
      <c r="D13" s="51" t="s">
        <v>3</v>
      </c>
      <c r="E13" s="51">
        <v>1.62</v>
      </c>
      <c r="F13" s="51">
        <f>E13*F11</f>
        <v>68.040000000000006</v>
      </c>
      <c r="G13" s="20"/>
      <c r="H13" s="20">
        <f>F13*G13</f>
        <v>0</v>
      </c>
      <c r="I13" s="20"/>
      <c r="J13" s="20"/>
      <c r="K13" s="20"/>
      <c r="L13" s="20"/>
      <c r="M13" s="20">
        <f>H13</f>
        <v>0</v>
      </c>
    </row>
    <row r="14" spans="1:17">
      <c r="A14" s="22"/>
      <c r="B14" s="28"/>
      <c r="C14" s="26" t="s">
        <v>68</v>
      </c>
      <c r="D14" s="51" t="s">
        <v>3</v>
      </c>
      <c r="E14" s="18">
        <v>0.58399999999999996</v>
      </c>
      <c r="F14" s="51">
        <f>E14*F11</f>
        <v>24.527999999999999</v>
      </c>
      <c r="G14" s="20"/>
      <c r="H14" s="20"/>
      <c r="I14" s="20"/>
      <c r="J14" s="20"/>
      <c r="K14" s="20"/>
      <c r="L14" s="20">
        <f>F14*K14</f>
        <v>0</v>
      </c>
      <c r="M14" s="20">
        <f>L14</f>
        <v>0</v>
      </c>
    </row>
    <row r="15" spans="1:17" ht="27">
      <c r="A15" s="22">
        <v>2</v>
      </c>
      <c r="B15" s="28" t="s">
        <v>69</v>
      </c>
      <c r="C15" s="24" t="s">
        <v>70</v>
      </c>
      <c r="D15" s="51" t="s">
        <v>66</v>
      </c>
      <c r="E15" s="51"/>
      <c r="F15" s="25">
        <v>42</v>
      </c>
      <c r="G15" s="20"/>
      <c r="H15" s="20"/>
      <c r="I15" s="20"/>
      <c r="J15" s="20"/>
      <c r="K15" s="20"/>
      <c r="L15" s="20"/>
      <c r="M15" s="20"/>
    </row>
    <row r="16" spans="1:17">
      <c r="A16" s="22"/>
      <c r="B16" s="28"/>
      <c r="C16" s="26" t="s">
        <v>19</v>
      </c>
      <c r="D16" s="51" t="s">
        <v>20</v>
      </c>
      <c r="E16" s="51">
        <v>1</v>
      </c>
      <c r="F16" s="51">
        <f>E16*F15</f>
        <v>42</v>
      </c>
      <c r="G16" s="20"/>
      <c r="H16" s="20"/>
      <c r="I16" s="20"/>
      <c r="J16" s="20">
        <f>F16*I16</f>
        <v>0</v>
      </c>
      <c r="K16" s="20"/>
      <c r="L16" s="20"/>
      <c r="M16" s="20">
        <f>J16</f>
        <v>0</v>
      </c>
    </row>
    <row r="17" spans="1:13">
      <c r="A17" s="22"/>
      <c r="B17" s="28"/>
      <c r="C17" s="26" t="s">
        <v>67</v>
      </c>
      <c r="D17" s="51" t="s">
        <v>3</v>
      </c>
      <c r="E17" s="51">
        <v>1.1000000000000001</v>
      </c>
      <c r="F17" s="51">
        <f>E17*F15</f>
        <v>46.2</v>
      </c>
      <c r="G17" s="20"/>
      <c r="H17" s="20">
        <f>F17*G17</f>
        <v>0</v>
      </c>
      <c r="I17" s="20"/>
      <c r="J17" s="20"/>
      <c r="K17" s="20"/>
      <c r="L17" s="20"/>
      <c r="M17" s="20">
        <f>H17</f>
        <v>0</v>
      </c>
    </row>
    <row r="18" spans="1:13">
      <c r="A18" s="22">
        <v>3</v>
      </c>
      <c r="B18" s="44" t="s">
        <v>71</v>
      </c>
      <c r="C18" s="32" t="s">
        <v>72</v>
      </c>
      <c r="D18" s="51" t="s">
        <v>66</v>
      </c>
      <c r="E18" s="51"/>
      <c r="F18" s="25">
        <v>1</v>
      </c>
      <c r="G18" s="20"/>
      <c r="H18" s="20"/>
      <c r="I18" s="20"/>
      <c r="J18" s="20"/>
      <c r="K18" s="20"/>
      <c r="L18" s="20"/>
      <c r="M18" s="20"/>
    </row>
    <row r="19" spans="1:13">
      <c r="A19" s="22"/>
      <c r="B19" s="28"/>
      <c r="C19" s="26" t="s">
        <v>19</v>
      </c>
      <c r="D19" s="51" t="s">
        <v>20</v>
      </c>
      <c r="E19" s="51">
        <v>6</v>
      </c>
      <c r="F19" s="51">
        <f>E19*F18</f>
        <v>6</v>
      </c>
      <c r="G19" s="20"/>
      <c r="H19" s="20"/>
      <c r="I19" s="20"/>
      <c r="J19" s="20">
        <f>F19*I19</f>
        <v>0</v>
      </c>
      <c r="K19" s="20"/>
      <c r="L19" s="20"/>
      <c r="M19" s="20">
        <f>J19</f>
        <v>0</v>
      </c>
    </row>
    <row r="20" spans="1:13">
      <c r="A20" s="22"/>
      <c r="B20" s="28"/>
      <c r="C20" s="26" t="s">
        <v>67</v>
      </c>
      <c r="D20" s="51" t="s">
        <v>3</v>
      </c>
      <c r="E20" s="51">
        <v>8.5399999999999991</v>
      </c>
      <c r="F20" s="51">
        <f>E20*F18</f>
        <v>8.5399999999999991</v>
      </c>
      <c r="G20" s="20"/>
      <c r="H20" s="20">
        <f>F20*G20</f>
        <v>0</v>
      </c>
      <c r="I20" s="20"/>
      <c r="J20" s="20"/>
      <c r="K20" s="20"/>
      <c r="L20" s="20"/>
      <c r="M20" s="20">
        <f>H20</f>
        <v>0</v>
      </c>
    </row>
    <row r="21" spans="1:13">
      <c r="A21" s="22"/>
      <c r="B21" s="28"/>
      <c r="C21" s="26" t="s">
        <v>68</v>
      </c>
      <c r="D21" s="51" t="s">
        <v>3</v>
      </c>
      <c r="E21" s="51">
        <v>0.76</v>
      </c>
      <c r="F21" s="51">
        <f>E21*F18</f>
        <v>0.76</v>
      </c>
      <c r="G21" s="20"/>
      <c r="H21" s="20"/>
      <c r="I21" s="20"/>
      <c r="J21" s="20"/>
      <c r="K21" s="20"/>
      <c r="L21" s="20">
        <f>F21*K21</f>
        <v>0</v>
      </c>
      <c r="M21" s="20">
        <f>L21</f>
        <v>0</v>
      </c>
    </row>
    <row r="22" spans="1:13" ht="27">
      <c r="A22" s="22">
        <v>4</v>
      </c>
      <c r="B22" s="28" t="s">
        <v>73</v>
      </c>
      <c r="C22" s="32" t="s">
        <v>74</v>
      </c>
      <c r="D22" s="51" t="s">
        <v>66</v>
      </c>
      <c r="E22" s="51"/>
      <c r="F22" s="25">
        <v>10</v>
      </c>
      <c r="G22" s="20"/>
      <c r="H22" s="20"/>
      <c r="I22" s="20"/>
      <c r="J22" s="20"/>
      <c r="K22" s="20"/>
      <c r="L22" s="20"/>
      <c r="M22" s="20"/>
    </row>
    <row r="23" spans="1:13">
      <c r="A23" s="22"/>
      <c r="B23" s="28"/>
      <c r="C23" s="26" t="s">
        <v>19</v>
      </c>
      <c r="D23" s="51" t="s">
        <v>20</v>
      </c>
      <c r="E23" s="51">
        <v>0.9</v>
      </c>
      <c r="F23" s="51">
        <f>E23*F22</f>
        <v>9</v>
      </c>
      <c r="G23" s="20"/>
      <c r="H23" s="20"/>
      <c r="I23" s="20"/>
      <c r="J23" s="20">
        <f>F23*I23</f>
        <v>0</v>
      </c>
      <c r="K23" s="20"/>
      <c r="L23" s="20"/>
      <c r="M23" s="20">
        <f>J23</f>
        <v>0</v>
      </c>
    </row>
    <row r="24" spans="1:13">
      <c r="A24" s="22"/>
      <c r="B24" s="28"/>
      <c r="C24" s="26" t="s">
        <v>67</v>
      </c>
      <c r="D24" s="51" t="s">
        <v>3</v>
      </c>
      <c r="E24" s="51">
        <v>1.4</v>
      </c>
      <c r="F24" s="51">
        <f>E24*F22</f>
        <v>14</v>
      </c>
      <c r="G24" s="20"/>
      <c r="H24" s="20">
        <f>F24*G24</f>
        <v>0</v>
      </c>
      <c r="I24" s="20"/>
      <c r="J24" s="20"/>
      <c r="K24" s="20"/>
      <c r="L24" s="20"/>
      <c r="M24" s="20">
        <f>H24</f>
        <v>0</v>
      </c>
    </row>
    <row r="25" spans="1:13">
      <c r="A25" s="22"/>
      <c r="B25" s="28"/>
      <c r="C25" s="26" t="s">
        <v>68</v>
      </c>
      <c r="D25" s="51" t="s">
        <v>3</v>
      </c>
      <c r="E25" s="51">
        <v>7.0000000000000007E-2</v>
      </c>
      <c r="F25" s="51">
        <f>E25*F22</f>
        <v>0.70000000000000007</v>
      </c>
      <c r="G25" s="20"/>
      <c r="H25" s="20"/>
      <c r="I25" s="20"/>
      <c r="J25" s="20"/>
      <c r="K25" s="20"/>
      <c r="L25" s="20">
        <f>F25*K25</f>
        <v>0</v>
      </c>
      <c r="M25" s="20">
        <f>L25</f>
        <v>0</v>
      </c>
    </row>
    <row r="26" spans="1:13" ht="27">
      <c r="A26" s="22">
        <v>5</v>
      </c>
      <c r="B26" s="28" t="s">
        <v>73</v>
      </c>
      <c r="C26" s="32" t="s">
        <v>75</v>
      </c>
      <c r="D26" s="51" t="s">
        <v>66</v>
      </c>
      <c r="E26" s="51"/>
      <c r="F26" s="25">
        <v>1</v>
      </c>
      <c r="G26" s="20"/>
      <c r="H26" s="20"/>
      <c r="I26" s="20"/>
      <c r="J26" s="20"/>
      <c r="K26" s="20"/>
      <c r="L26" s="20"/>
      <c r="M26" s="20"/>
    </row>
    <row r="27" spans="1:13">
      <c r="A27" s="22"/>
      <c r="B27" s="28"/>
      <c r="C27" s="26" t="s">
        <v>19</v>
      </c>
      <c r="D27" s="51" t="s">
        <v>20</v>
      </c>
      <c r="E27" s="51">
        <v>0.9</v>
      </c>
      <c r="F27" s="51">
        <f>E27*F26</f>
        <v>0.9</v>
      </c>
      <c r="G27" s="20"/>
      <c r="H27" s="20"/>
      <c r="I27" s="20"/>
      <c r="J27" s="20">
        <f>F27*I27</f>
        <v>0</v>
      </c>
      <c r="K27" s="20"/>
      <c r="L27" s="20"/>
      <c r="M27" s="20">
        <f>J27</f>
        <v>0</v>
      </c>
    </row>
    <row r="28" spans="1:13">
      <c r="A28" s="22"/>
      <c r="B28" s="28"/>
      <c r="C28" s="26" t="s">
        <v>67</v>
      </c>
      <c r="D28" s="51" t="s">
        <v>3</v>
      </c>
      <c r="E28" s="51">
        <v>1.4</v>
      </c>
      <c r="F28" s="51">
        <f>E28*F26</f>
        <v>1.4</v>
      </c>
      <c r="G28" s="20"/>
      <c r="H28" s="20">
        <f>F28*G28</f>
        <v>0</v>
      </c>
      <c r="I28" s="20"/>
      <c r="J28" s="20"/>
      <c r="K28" s="20"/>
      <c r="L28" s="20"/>
      <c r="M28" s="20">
        <f>H28</f>
        <v>0</v>
      </c>
    </row>
    <row r="29" spans="1:13">
      <c r="A29" s="22"/>
      <c r="B29" s="28"/>
      <c r="C29" s="26" t="s">
        <v>68</v>
      </c>
      <c r="D29" s="51" t="s">
        <v>3</v>
      </c>
      <c r="E29" s="51">
        <v>7.0000000000000007E-2</v>
      </c>
      <c r="F29" s="51">
        <f>E29*F26</f>
        <v>7.0000000000000007E-2</v>
      </c>
      <c r="G29" s="20"/>
      <c r="H29" s="20"/>
      <c r="I29" s="20"/>
      <c r="J29" s="20"/>
      <c r="K29" s="20"/>
      <c r="L29" s="20">
        <f>F29*K29</f>
        <v>0</v>
      </c>
      <c r="M29" s="20">
        <f>L29</f>
        <v>0</v>
      </c>
    </row>
    <row r="30" spans="1:13" ht="35.25" customHeight="1">
      <c r="A30" s="22">
        <v>6</v>
      </c>
      <c r="B30" s="28" t="s">
        <v>76</v>
      </c>
      <c r="C30" s="24" t="s">
        <v>77</v>
      </c>
      <c r="D30" s="51" t="s">
        <v>78</v>
      </c>
      <c r="E30" s="51"/>
      <c r="F30" s="25">
        <v>65</v>
      </c>
      <c r="G30" s="20"/>
      <c r="H30" s="20"/>
      <c r="I30" s="20"/>
      <c r="J30" s="20"/>
      <c r="K30" s="20"/>
      <c r="L30" s="20"/>
      <c r="M30" s="20"/>
    </row>
    <row r="31" spans="1:13">
      <c r="A31" s="22"/>
      <c r="B31" s="28"/>
      <c r="C31" s="26" t="s">
        <v>19</v>
      </c>
      <c r="D31" s="51" t="s">
        <v>20</v>
      </c>
      <c r="E31" s="51">
        <v>0.14000000000000001</v>
      </c>
      <c r="F31" s="51">
        <f>E31*F30</f>
        <v>9.1000000000000014</v>
      </c>
      <c r="G31" s="20"/>
      <c r="H31" s="20"/>
      <c r="I31" s="20"/>
      <c r="J31" s="20">
        <f>F31*I31</f>
        <v>0</v>
      </c>
      <c r="K31" s="20"/>
      <c r="L31" s="20"/>
      <c r="M31" s="20">
        <f>J31</f>
        <v>0</v>
      </c>
    </row>
    <row r="32" spans="1:13">
      <c r="A32" s="22"/>
      <c r="B32" s="28"/>
      <c r="C32" s="26" t="s">
        <v>67</v>
      </c>
      <c r="D32" s="51" t="s">
        <v>3</v>
      </c>
      <c r="E32" s="51">
        <f>5.15/100</f>
        <v>5.1500000000000004E-2</v>
      </c>
      <c r="F32" s="51">
        <f>E32*F30</f>
        <v>3.3475000000000001</v>
      </c>
      <c r="G32" s="20"/>
      <c r="H32" s="20">
        <f>F32*G32</f>
        <v>0</v>
      </c>
      <c r="I32" s="20"/>
      <c r="J32" s="20"/>
      <c r="K32" s="20"/>
      <c r="L32" s="20"/>
      <c r="M32" s="20">
        <f>H32</f>
        <v>0</v>
      </c>
    </row>
    <row r="33" spans="1:14">
      <c r="A33" s="22"/>
      <c r="B33" s="28"/>
      <c r="C33" s="26" t="s">
        <v>68</v>
      </c>
      <c r="D33" s="51" t="s">
        <v>3</v>
      </c>
      <c r="E33" s="51">
        <f>3.28/100</f>
        <v>3.2799999999999996E-2</v>
      </c>
      <c r="F33" s="51">
        <f>E33*F30</f>
        <v>2.1319999999999997</v>
      </c>
      <c r="G33" s="20"/>
      <c r="H33" s="20"/>
      <c r="I33" s="20"/>
      <c r="J33" s="20"/>
      <c r="K33" s="20"/>
      <c r="L33" s="20">
        <f>F33*K33</f>
        <v>0</v>
      </c>
      <c r="M33" s="20">
        <f>L33</f>
        <v>0</v>
      </c>
    </row>
    <row r="34" spans="1:14">
      <c r="A34" s="22">
        <v>7</v>
      </c>
      <c r="B34" s="28" t="s">
        <v>79</v>
      </c>
      <c r="C34" s="24" t="s">
        <v>80</v>
      </c>
      <c r="D34" s="51" t="s">
        <v>78</v>
      </c>
      <c r="E34" s="51"/>
      <c r="F34" s="25">
        <v>1850</v>
      </c>
      <c r="G34" s="20"/>
      <c r="H34" s="20"/>
      <c r="I34" s="20"/>
      <c r="J34" s="20"/>
      <c r="K34" s="20"/>
      <c r="L34" s="20"/>
      <c r="M34" s="20"/>
    </row>
    <row r="35" spans="1:14">
      <c r="A35" s="22"/>
      <c r="B35" s="28"/>
      <c r="C35" s="26" t="s">
        <v>19</v>
      </c>
      <c r="D35" s="51" t="s">
        <v>20</v>
      </c>
      <c r="E35" s="51">
        <v>0.13</v>
      </c>
      <c r="F35" s="51">
        <f>E35*F34</f>
        <v>240.5</v>
      </c>
      <c r="G35" s="20"/>
      <c r="H35" s="20"/>
      <c r="I35" s="20"/>
      <c r="J35" s="20">
        <f>F35*I35</f>
        <v>0</v>
      </c>
      <c r="K35" s="20"/>
      <c r="L35" s="20"/>
      <c r="M35" s="20">
        <f>J35</f>
        <v>0</v>
      </c>
    </row>
    <row r="36" spans="1:14">
      <c r="A36" s="22"/>
      <c r="B36" s="28"/>
      <c r="C36" s="26" t="s">
        <v>67</v>
      </c>
      <c r="D36" s="51" t="s">
        <v>3</v>
      </c>
      <c r="E36" s="45">
        <v>4.3E-3</v>
      </c>
      <c r="F36" s="51">
        <f>E36*F34</f>
        <v>7.9550000000000001</v>
      </c>
      <c r="G36" s="20"/>
      <c r="H36" s="20">
        <f>F36*G36</f>
        <v>0</v>
      </c>
      <c r="I36" s="20"/>
      <c r="J36" s="20"/>
      <c r="K36" s="20"/>
      <c r="L36" s="20"/>
      <c r="M36" s="20">
        <f>H36</f>
        <v>0</v>
      </c>
    </row>
    <row r="37" spans="1:14">
      <c r="A37" s="22"/>
      <c r="B37" s="28"/>
      <c r="C37" s="26" t="s">
        <v>68</v>
      </c>
      <c r="D37" s="51" t="s">
        <v>3</v>
      </c>
      <c r="E37" s="18">
        <v>5.1400000000000001E-2</v>
      </c>
      <c r="F37" s="51">
        <f>E37*F34</f>
        <v>95.09</v>
      </c>
      <c r="G37" s="20"/>
      <c r="H37" s="20"/>
      <c r="I37" s="20"/>
      <c r="J37" s="20"/>
      <c r="K37" s="20"/>
      <c r="L37" s="20">
        <f>F37*K37</f>
        <v>0</v>
      </c>
      <c r="M37" s="20">
        <f>L37</f>
        <v>0</v>
      </c>
    </row>
    <row r="38" spans="1:14">
      <c r="A38" s="36"/>
      <c r="B38" s="37"/>
      <c r="C38" s="37" t="s">
        <v>14</v>
      </c>
      <c r="D38" s="36" t="s">
        <v>3</v>
      </c>
      <c r="E38" s="38"/>
      <c r="F38" s="39"/>
      <c r="G38" s="40"/>
      <c r="H38" s="40">
        <f>SUM(H11:H37)</f>
        <v>0</v>
      </c>
      <c r="I38" s="40"/>
      <c r="J38" s="40">
        <f>SUM(J11:J37)</f>
        <v>0</v>
      </c>
      <c r="K38" s="40"/>
      <c r="L38" s="40">
        <f>SUM(L11:L37)</f>
        <v>0</v>
      </c>
      <c r="M38" s="40">
        <f>SUM(M11:M37)</f>
        <v>0</v>
      </c>
    </row>
    <row r="39" spans="1:14" s="41" customFormat="1">
      <c r="A39" s="36"/>
      <c r="B39" s="37"/>
      <c r="C39" s="37" t="s">
        <v>163</v>
      </c>
      <c r="D39" s="36" t="s">
        <v>3</v>
      </c>
      <c r="E39" s="83"/>
      <c r="F39" s="39"/>
      <c r="G39" s="40"/>
      <c r="H39" s="40">
        <f>H38*E39</f>
        <v>0</v>
      </c>
      <c r="I39" s="40"/>
      <c r="J39" s="40"/>
      <c r="K39" s="40"/>
      <c r="L39" s="40"/>
      <c r="M39" s="40">
        <f>H39</f>
        <v>0</v>
      </c>
    </row>
    <row r="40" spans="1:14" s="41" customFormat="1">
      <c r="A40" s="36"/>
      <c r="B40" s="37"/>
      <c r="C40" s="37" t="s">
        <v>61</v>
      </c>
      <c r="D40" s="36" t="s">
        <v>3</v>
      </c>
      <c r="E40" s="83"/>
      <c r="F40" s="39"/>
      <c r="G40" s="40"/>
      <c r="H40" s="40">
        <f>SUM(H38:H39)</f>
        <v>0</v>
      </c>
      <c r="I40" s="40"/>
      <c r="J40" s="40">
        <f>SUM(J38:J39)</f>
        <v>0</v>
      </c>
      <c r="K40" s="40"/>
      <c r="L40" s="40">
        <f>SUM(L38:L39)</f>
        <v>0</v>
      </c>
      <c r="M40" s="40">
        <f>SUM(M38:M39)</f>
        <v>0</v>
      </c>
      <c r="N40" s="42"/>
    </row>
    <row r="41" spans="1:14">
      <c r="A41" s="36"/>
      <c r="B41" s="37"/>
      <c r="C41" s="37" t="s">
        <v>166</v>
      </c>
      <c r="D41" s="36" t="s">
        <v>3</v>
      </c>
      <c r="E41" s="83"/>
      <c r="F41" s="39"/>
      <c r="G41" s="40"/>
      <c r="H41" s="40"/>
      <c r="I41" s="40"/>
      <c r="J41" s="40">
        <f>J38*E41</f>
        <v>0</v>
      </c>
      <c r="K41" s="40"/>
      <c r="L41" s="40"/>
      <c r="M41" s="40">
        <f>J41</f>
        <v>0</v>
      </c>
    </row>
    <row r="42" spans="1:14">
      <c r="A42" s="36"/>
      <c r="B42" s="37"/>
      <c r="C42" s="37" t="s">
        <v>14</v>
      </c>
      <c r="D42" s="36" t="s">
        <v>3</v>
      </c>
      <c r="E42" s="83"/>
      <c r="F42" s="39"/>
      <c r="G42" s="40"/>
      <c r="H42" s="40">
        <f>SUM(H40:H41)</f>
        <v>0</v>
      </c>
      <c r="I42" s="40"/>
      <c r="J42" s="40">
        <f>SUM(J40:J41)</f>
        <v>0</v>
      </c>
      <c r="K42" s="40"/>
      <c r="L42" s="40">
        <f>SUM(L40:L41)</f>
        <v>0</v>
      </c>
      <c r="M42" s="40">
        <f>SUM(M40:M41)</f>
        <v>0</v>
      </c>
    </row>
    <row r="43" spans="1:14">
      <c r="A43" s="36"/>
      <c r="B43" s="37"/>
      <c r="C43" s="37" t="s">
        <v>164</v>
      </c>
      <c r="D43" s="36" t="s">
        <v>3</v>
      </c>
      <c r="E43" s="83"/>
      <c r="F43" s="39"/>
      <c r="G43" s="40"/>
      <c r="H43" s="40">
        <f>H42*E43</f>
        <v>0</v>
      </c>
      <c r="I43" s="40"/>
      <c r="J43" s="40">
        <f>J42*E43</f>
        <v>0</v>
      </c>
      <c r="K43" s="40"/>
      <c r="L43" s="40">
        <f>L42*E43</f>
        <v>0</v>
      </c>
      <c r="M43" s="40">
        <f>M42*E43</f>
        <v>0</v>
      </c>
    </row>
    <row r="44" spans="1:14">
      <c r="A44" s="36"/>
      <c r="B44" s="37"/>
      <c r="C44" s="37" t="s">
        <v>82</v>
      </c>
      <c r="D44" s="36" t="s">
        <v>3</v>
      </c>
      <c r="E44" s="38"/>
      <c r="F44" s="39"/>
      <c r="G44" s="40"/>
      <c r="H44" s="40">
        <f>SUM(H42:H43)</f>
        <v>0</v>
      </c>
      <c r="I44" s="40"/>
      <c r="J44" s="40">
        <f>SUM(J42:J43)</f>
        <v>0</v>
      </c>
      <c r="K44" s="40"/>
      <c r="L44" s="40">
        <f>SUM(L42:L43)</f>
        <v>0</v>
      </c>
      <c r="M44" s="40">
        <f>SUM(M42:M43)</f>
        <v>0</v>
      </c>
    </row>
    <row r="45" spans="1:14" ht="16.5">
      <c r="A45" s="22"/>
      <c r="B45" s="78"/>
      <c r="C45" s="43" t="s">
        <v>113</v>
      </c>
      <c r="D45" s="22"/>
      <c r="E45" s="18"/>
      <c r="F45" s="79"/>
      <c r="G45" s="20"/>
      <c r="H45" s="20"/>
      <c r="I45" s="20"/>
      <c r="J45" s="20"/>
      <c r="K45" s="20"/>
      <c r="L45" s="20"/>
      <c r="M45" s="20"/>
    </row>
    <row r="46" spans="1:14" ht="29.25">
      <c r="A46" s="22">
        <v>2</v>
      </c>
      <c r="B46" s="78" t="s">
        <v>84</v>
      </c>
      <c r="C46" s="24" t="s">
        <v>85</v>
      </c>
      <c r="D46" s="22" t="s">
        <v>78</v>
      </c>
      <c r="E46" s="18"/>
      <c r="F46" s="25">
        <v>1850</v>
      </c>
      <c r="G46" s="20"/>
      <c r="H46" s="20">
        <f>F46*G46</f>
        <v>0</v>
      </c>
      <c r="I46" s="20"/>
      <c r="J46" s="20"/>
      <c r="K46" s="20"/>
      <c r="L46" s="20"/>
      <c r="M46" s="20">
        <f>H46</f>
        <v>0</v>
      </c>
    </row>
    <row r="47" spans="1:14" ht="29.25">
      <c r="A47" s="22">
        <v>3</v>
      </c>
      <c r="B47" s="78" t="s">
        <v>86</v>
      </c>
      <c r="C47" s="24" t="s">
        <v>87</v>
      </c>
      <c r="D47" s="22" t="s">
        <v>78</v>
      </c>
      <c r="E47" s="18"/>
      <c r="F47" s="25">
        <v>42</v>
      </c>
      <c r="G47" s="20"/>
      <c r="H47" s="20">
        <f>F47*G47</f>
        <v>0</v>
      </c>
      <c r="I47" s="20"/>
      <c r="J47" s="20"/>
      <c r="K47" s="20"/>
      <c r="L47" s="20"/>
      <c r="M47" s="20">
        <f>H47</f>
        <v>0</v>
      </c>
    </row>
    <row r="48" spans="1:14" ht="27">
      <c r="A48" s="22">
        <v>4</v>
      </c>
      <c r="B48" s="78" t="s">
        <v>88</v>
      </c>
      <c r="C48" s="24" t="s">
        <v>89</v>
      </c>
      <c r="D48" s="22" t="s">
        <v>66</v>
      </c>
      <c r="E48" s="18"/>
      <c r="F48" s="25">
        <v>42</v>
      </c>
      <c r="G48" s="20"/>
      <c r="H48" s="20">
        <f>F48*G48</f>
        <v>0</v>
      </c>
      <c r="I48" s="20"/>
      <c r="J48" s="20"/>
      <c r="K48" s="20"/>
      <c r="L48" s="20"/>
      <c r="M48" s="20">
        <f>H48</f>
        <v>0</v>
      </c>
    </row>
    <row r="49" spans="1:13" ht="27">
      <c r="A49" s="22">
        <v>5</v>
      </c>
      <c r="B49" s="78"/>
      <c r="C49" s="32" t="s">
        <v>90</v>
      </c>
      <c r="D49" s="22" t="s">
        <v>66</v>
      </c>
      <c r="E49" s="18"/>
      <c r="F49" s="25">
        <v>1</v>
      </c>
      <c r="G49" s="20"/>
      <c r="H49" s="20"/>
      <c r="I49" s="20"/>
      <c r="J49" s="20"/>
      <c r="K49" s="20"/>
      <c r="L49" s="20"/>
      <c r="M49" s="20"/>
    </row>
    <row r="50" spans="1:13" ht="27">
      <c r="A50" s="22"/>
      <c r="B50" s="78" t="s">
        <v>91</v>
      </c>
      <c r="C50" s="32" t="s">
        <v>92</v>
      </c>
      <c r="D50" s="22" t="s">
        <v>66</v>
      </c>
      <c r="E50" s="18"/>
      <c r="F50" s="79">
        <v>1</v>
      </c>
      <c r="G50" s="20"/>
      <c r="H50" s="20">
        <f>G50*F50</f>
        <v>0</v>
      </c>
      <c r="I50" s="20"/>
      <c r="J50" s="20"/>
      <c r="K50" s="20"/>
      <c r="L50" s="20"/>
      <c r="M50" s="20">
        <f t="shared" ref="M50:M55" si="0">H50</f>
        <v>0</v>
      </c>
    </row>
    <row r="51" spans="1:13">
      <c r="A51" s="22"/>
      <c r="B51" s="78" t="s">
        <v>93</v>
      </c>
      <c r="C51" s="32" t="s">
        <v>94</v>
      </c>
      <c r="D51" s="22" t="s">
        <v>66</v>
      </c>
      <c r="E51" s="18"/>
      <c r="F51" s="79">
        <v>1</v>
      </c>
      <c r="G51" s="20"/>
      <c r="H51" s="20">
        <f>G51*F51</f>
        <v>0</v>
      </c>
      <c r="I51" s="20"/>
      <c r="J51" s="20"/>
      <c r="K51" s="20"/>
      <c r="L51" s="20"/>
      <c r="M51" s="20">
        <f t="shared" si="0"/>
        <v>0</v>
      </c>
    </row>
    <row r="52" spans="1:13" ht="27">
      <c r="A52" s="22"/>
      <c r="B52" s="78" t="s">
        <v>95</v>
      </c>
      <c r="C52" s="32" t="s">
        <v>96</v>
      </c>
      <c r="D52" s="22" t="s">
        <v>66</v>
      </c>
      <c r="E52" s="18"/>
      <c r="F52" s="79">
        <v>1</v>
      </c>
      <c r="G52" s="20"/>
      <c r="H52" s="20">
        <f>G52*F52</f>
        <v>0</v>
      </c>
      <c r="I52" s="20"/>
      <c r="J52" s="20"/>
      <c r="K52" s="20"/>
      <c r="L52" s="20"/>
      <c r="M52" s="20">
        <f t="shared" si="0"/>
        <v>0</v>
      </c>
    </row>
    <row r="53" spans="1:13" s="46" customFormat="1">
      <c r="A53" s="22"/>
      <c r="B53" s="78" t="s">
        <v>97</v>
      </c>
      <c r="C53" s="82" t="s">
        <v>98</v>
      </c>
      <c r="D53" s="22" t="s">
        <v>66</v>
      </c>
      <c r="E53" s="18"/>
      <c r="F53" s="79">
        <v>1</v>
      </c>
      <c r="G53" s="20"/>
      <c r="H53" s="20">
        <f>G53*F53</f>
        <v>0</v>
      </c>
      <c r="I53" s="20"/>
      <c r="J53" s="20"/>
      <c r="K53" s="20"/>
      <c r="L53" s="20"/>
      <c r="M53" s="20">
        <f t="shared" si="0"/>
        <v>0</v>
      </c>
    </row>
    <row r="54" spans="1:13" s="29" customFormat="1">
      <c r="A54" s="22">
        <v>6</v>
      </c>
      <c r="B54" s="78" t="s">
        <v>97</v>
      </c>
      <c r="C54" s="24" t="s">
        <v>99</v>
      </c>
      <c r="D54" s="22" t="s">
        <v>66</v>
      </c>
      <c r="E54" s="47"/>
      <c r="F54" s="25">
        <v>42</v>
      </c>
      <c r="G54" s="20"/>
      <c r="H54" s="20">
        <f>F54*G54</f>
        <v>0</v>
      </c>
      <c r="I54" s="20"/>
      <c r="J54" s="20"/>
      <c r="K54" s="20"/>
      <c r="L54" s="20"/>
      <c r="M54" s="20">
        <f t="shared" si="0"/>
        <v>0</v>
      </c>
    </row>
    <row r="55" spans="1:13" ht="40.5">
      <c r="A55" s="22">
        <v>7</v>
      </c>
      <c r="B55" s="78" t="s">
        <v>88</v>
      </c>
      <c r="C55" s="32" t="s">
        <v>100</v>
      </c>
      <c r="D55" s="22" t="s">
        <v>101</v>
      </c>
      <c r="E55" s="18"/>
      <c r="F55" s="25">
        <v>5.1100000000000003</v>
      </c>
      <c r="G55" s="20"/>
      <c r="H55" s="20">
        <f>F55*G55</f>
        <v>0</v>
      </c>
      <c r="I55" s="20"/>
      <c r="J55" s="20"/>
      <c r="K55" s="20"/>
      <c r="L55" s="20"/>
      <c r="M55" s="20">
        <f t="shared" si="0"/>
        <v>0</v>
      </c>
    </row>
    <row r="56" spans="1:13" s="41" customFormat="1">
      <c r="A56" s="36"/>
      <c r="B56" s="37"/>
      <c r="C56" s="37" t="s">
        <v>14</v>
      </c>
      <c r="D56" s="36" t="s">
        <v>3</v>
      </c>
      <c r="E56" s="38"/>
      <c r="F56" s="39"/>
      <c r="G56" s="40"/>
      <c r="H56" s="40">
        <f>SUM(H46:H55)</f>
        <v>0</v>
      </c>
      <c r="I56" s="40"/>
      <c r="J56" s="40"/>
      <c r="K56" s="40"/>
      <c r="L56" s="40"/>
      <c r="M56" s="40">
        <f>SUM(M46:M55)</f>
        <v>0</v>
      </c>
    </row>
    <row r="57" spans="1:13">
      <c r="A57" s="22"/>
      <c r="B57" s="78"/>
      <c r="C57" s="78" t="s">
        <v>60</v>
      </c>
      <c r="D57" s="22" t="s">
        <v>3</v>
      </c>
      <c r="E57" s="83"/>
      <c r="F57" s="79"/>
      <c r="G57" s="20"/>
      <c r="H57" s="20">
        <f>H56*E57</f>
        <v>0</v>
      </c>
      <c r="I57" s="20"/>
      <c r="J57" s="20"/>
      <c r="K57" s="20"/>
      <c r="L57" s="20"/>
      <c r="M57" s="20">
        <f>H57</f>
        <v>0</v>
      </c>
    </row>
    <row r="58" spans="1:13">
      <c r="A58" s="22"/>
      <c r="B58" s="78"/>
      <c r="C58" s="78" t="s">
        <v>61</v>
      </c>
      <c r="D58" s="22" t="s">
        <v>3</v>
      </c>
      <c r="E58" s="83"/>
      <c r="F58" s="79"/>
      <c r="G58" s="20"/>
      <c r="H58" s="20">
        <f>SUM(H56:H57)</f>
        <v>0</v>
      </c>
      <c r="I58" s="20"/>
      <c r="J58" s="20"/>
      <c r="K58" s="20"/>
      <c r="L58" s="20"/>
      <c r="M58" s="20">
        <f>SUM(M56:M57)</f>
        <v>0</v>
      </c>
    </row>
    <row r="59" spans="1:13">
      <c r="A59" s="22"/>
      <c r="B59" s="78"/>
      <c r="C59" s="78" t="s">
        <v>81</v>
      </c>
      <c r="D59" s="22" t="s">
        <v>3</v>
      </c>
      <c r="E59" s="83"/>
      <c r="F59" s="79"/>
      <c r="G59" s="20"/>
      <c r="H59" s="20">
        <f>H58*E59</f>
        <v>0</v>
      </c>
      <c r="I59" s="20"/>
      <c r="J59" s="20"/>
      <c r="K59" s="20"/>
      <c r="L59" s="20"/>
      <c r="M59" s="20">
        <f>M58*E59</f>
        <v>0</v>
      </c>
    </row>
    <row r="60" spans="1:13">
      <c r="A60" s="22"/>
      <c r="B60" s="78"/>
      <c r="C60" s="78" t="s">
        <v>82</v>
      </c>
      <c r="D60" s="22" t="s">
        <v>3</v>
      </c>
      <c r="E60" s="83"/>
      <c r="F60" s="79"/>
      <c r="G60" s="20"/>
      <c r="H60" s="20">
        <f>SUM(H58:H59)</f>
        <v>0</v>
      </c>
      <c r="I60" s="20"/>
      <c r="J60" s="20"/>
      <c r="K60" s="20"/>
      <c r="L60" s="20"/>
      <c r="M60" s="20">
        <f>SUM(M58:M59)</f>
        <v>0</v>
      </c>
    </row>
    <row r="61" spans="1:13">
      <c r="A61" s="22"/>
      <c r="B61" s="78"/>
      <c r="C61" s="37" t="s">
        <v>102</v>
      </c>
      <c r="D61" s="36" t="s">
        <v>3</v>
      </c>
      <c r="E61" s="83"/>
      <c r="F61" s="39"/>
      <c r="G61" s="40"/>
      <c r="H61" s="40">
        <f>H44+H60</f>
        <v>0</v>
      </c>
      <c r="I61" s="40"/>
      <c r="J61" s="40">
        <f>J44+J60</f>
        <v>0</v>
      </c>
      <c r="K61" s="40"/>
      <c r="L61" s="40">
        <f>L44+L60</f>
        <v>0</v>
      </c>
      <c r="M61" s="40">
        <f>M44+M60</f>
        <v>0</v>
      </c>
    </row>
    <row r="62" spans="1:13">
      <c r="A62" s="22"/>
      <c r="B62" s="78"/>
      <c r="C62" s="78" t="s">
        <v>103</v>
      </c>
      <c r="D62" s="22"/>
      <c r="E62" s="83">
        <v>0.03</v>
      </c>
      <c r="F62" s="79"/>
      <c r="G62" s="20"/>
      <c r="H62" s="20"/>
      <c r="I62" s="20"/>
      <c r="J62" s="20"/>
      <c r="K62" s="20"/>
      <c r="L62" s="20"/>
      <c r="M62" s="20">
        <f>M61*3%</f>
        <v>0</v>
      </c>
    </row>
    <row r="63" spans="1:13">
      <c r="A63" s="22"/>
      <c r="B63" s="78"/>
      <c r="C63" s="78" t="s">
        <v>11</v>
      </c>
      <c r="D63" s="22"/>
      <c r="E63" s="83"/>
      <c r="F63" s="79"/>
      <c r="G63" s="20"/>
      <c r="H63" s="20"/>
      <c r="I63" s="20"/>
      <c r="J63" s="20"/>
      <c r="K63" s="20"/>
      <c r="L63" s="20"/>
      <c r="M63" s="20">
        <f>SUM(M61:M62)</f>
        <v>0</v>
      </c>
    </row>
    <row r="64" spans="1:13">
      <c r="A64" s="22"/>
      <c r="B64" s="78"/>
      <c r="C64" s="78" t="s">
        <v>104</v>
      </c>
      <c r="D64" s="22" t="s">
        <v>3</v>
      </c>
      <c r="E64" s="83">
        <v>0.18</v>
      </c>
      <c r="F64" s="79"/>
      <c r="G64" s="20"/>
      <c r="H64" s="20"/>
      <c r="I64" s="20"/>
      <c r="J64" s="20"/>
      <c r="K64" s="20"/>
      <c r="L64" s="20"/>
      <c r="M64" s="20">
        <f>M63*18%</f>
        <v>0</v>
      </c>
    </row>
    <row r="65" spans="1:15">
      <c r="A65" s="22"/>
      <c r="B65" s="78"/>
      <c r="C65" s="78" t="s">
        <v>11</v>
      </c>
      <c r="D65" s="22" t="s">
        <v>3</v>
      </c>
      <c r="E65" s="18"/>
      <c r="F65" s="79"/>
      <c r="G65" s="20"/>
      <c r="H65" s="40"/>
      <c r="I65" s="40"/>
      <c r="J65" s="40"/>
      <c r="K65" s="40"/>
      <c r="L65" s="40"/>
      <c r="M65" s="40">
        <f>SUM(M63:M64)</f>
        <v>0</v>
      </c>
      <c r="O65" s="48"/>
    </row>
    <row r="66" spans="1:15" ht="40.5">
      <c r="A66" s="22"/>
      <c r="B66" s="49" t="s">
        <v>165</v>
      </c>
      <c r="C66" s="32" t="s">
        <v>105</v>
      </c>
      <c r="D66" s="22"/>
      <c r="E66" s="18"/>
      <c r="F66" s="79">
        <v>1</v>
      </c>
      <c r="G66" s="20">
        <v>400</v>
      </c>
      <c r="H66" s="40">
        <f>F66*G66</f>
        <v>400</v>
      </c>
      <c r="I66" s="40"/>
      <c r="J66" s="40"/>
      <c r="K66" s="40"/>
      <c r="L66" s="40"/>
      <c r="M66" s="40">
        <f>H66</f>
        <v>400</v>
      </c>
      <c r="O66" s="48"/>
    </row>
    <row r="67" spans="1:15" ht="15">
      <c r="A67" s="22"/>
      <c r="B67" s="78"/>
      <c r="C67" s="78" t="s">
        <v>2</v>
      </c>
      <c r="D67" s="22" t="s">
        <v>3</v>
      </c>
      <c r="E67" s="18"/>
      <c r="F67" s="79"/>
      <c r="G67" s="20"/>
      <c r="H67" s="40"/>
      <c r="I67" s="40"/>
      <c r="J67" s="40"/>
      <c r="K67" s="40"/>
      <c r="L67" s="40"/>
      <c r="M67" s="40">
        <f>SUM(M65:M66)</f>
        <v>400</v>
      </c>
      <c r="N67" s="50"/>
    </row>
  </sheetData>
  <mergeCells count="12">
    <mergeCell ref="A1:M2"/>
    <mergeCell ref="B3:M3"/>
    <mergeCell ref="G4:J4"/>
    <mergeCell ref="A6:A8"/>
    <mergeCell ref="B6:B8"/>
    <mergeCell ref="C6:C8"/>
    <mergeCell ref="D6:D8"/>
    <mergeCell ref="E6:F7"/>
    <mergeCell ref="G6:H7"/>
    <mergeCell ref="I6:J7"/>
    <mergeCell ref="K6:L7"/>
    <mergeCell ref="M6:M8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>
      <selection activeCell="P19" sqref="P19"/>
    </sheetView>
  </sheetViews>
  <sheetFormatPr defaultRowHeight="15"/>
  <cols>
    <col min="1" max="1" width="9.140625" style="84"/>
    <col min="2" max="2" width="37.42578125" style="84" customWidth="1"/>
    <col min="3" max="3" width="7.42578125" style="84" customWidth="1"/>
    <col min="4" max="4" width="9.140625" style="84"/>
    <col min="5" max="5" width="8.140625" style="84" bestFit="1" customWidth="1"/>
    <col min="6" max="6" width="9" style="84" bestFit="1" customWidth="1"/>
    <col min="7" max="7" width="8.140625" style="84" bestFit="1" customWidth="1"/>
    <col min="8" max="8" width="8.85546875" style="84" bestFit="1" customWidth="1"/>
    <col min="9" max="9" width="8.140625" style="84" bestFit="1" customWidth="1"/>
    <col min="10" max="10" width="8.85546875" style="84" bestFit="1" customWidth="1"/>
    <col min="11" max="11" width="10.42578125" style="84" bestFit="1" customWidth="1"/>
    <col min="12" max="16384" width="9.140625" style="84"/>
  </cols>
  <sheetData>
    <row r="1" spans="1:11">
      <c r="A1" s="102" t="s">
        <v>124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4" spans="1:11" ht="15" customHeight="1">
      <c r="A4" s="103" t="s">
        <v>0</v>
      </c>
      <c r="B4" s="98" t="s">
        <v>125</v>
      </c>
      <c r="C4" s="98" t="s">
        <v>126</v>
      </c>
      <c r="D4" s="98" t="s">
        <v>127</v>
      </c>
      <c r="E4" s="100" t="s">
        <v>128</v>
      </c>
      <c r="F4" s="101"/>
      <c r="G4" s="100" t="s">
        <v>129</v>
      </c>
      <c r="H4" s="101"/>
      <c r="I4" s="100" t="s">
        <v>130</v>
      </c>
      <c r="J4" s="101"/>
      <c r="K4" s="98" t="s">
        <v>123</v>
      </c>
    </row>
    <row r="5" spans="1:11" ht="24">
      <c r="A5" s="104"/>
      <c r="B5" s="99"/>
      <c r="C5" s="99"/>
      <c r="D5" s="99"/>
      <c r="E5" s="59" t="s">
        <v>131</v>
      </c>
      <c r="F5" s="59" t="s">
        <v>123</v>
      </c>
      <c r="G5" s="59" t="s">
        <v>131</v>
      </c>
      <c r="H5" s="59" t="s">
        <v>123</v>
      </c>
      <c r="I5" s="59" t="s">
        <v>131</v>
      </c>
      <c r="J5" s="59" t="s">
        <v>123</v>
      </c>
      <c r="K5" s="99"/>
    </row>
    <row r="6" spans="1:11">
      <c r="A6" s="60">
        <v>1</v>
      </c>
      <c r="B6" s="61">
        <v>2</v>
      </c>
      <c r="C6" s="60">
        <v>3</v>
      </c>
      <c r="D6" s="61">
        <v>4</v>
      </c>
      <c r="E6" s="60">
        <v>5</v>
      </c>
      <c r="F6" s="61">
        <v>6</v>
      </c>
      <c r="G6" s="60">
        <v>7</v>
      </c>
      <c r="H6" s="61">
        <v>8</v>
      </c>
      <c r="I6" s="60">
        <v>9</v>
      </c>
      <c r="J6" s="61">
        <v>10</v>
      </c>
      <c r="K6" s="60">
        <v>11</v>
      </c>
    </row>
    <row r="7" spans="1:11">
      <c r="A7" s="60"/>
      <c r="B7" s="62" t="s">
        <v>132</v>
      </c>
      <c r="C7" s="60"/>
      <c r="D7" s="61"/>
      <c r="E7" s="60"/>
      <c r="F7" s="61"/>
      <c r="G7" s="60"/>
      <c r="H7" s="61"/>
      <c r="I7" s="60"/>
      <c r="J7" s="61"/>
      <c r="K7" s="60"/>
    </row>
    <row r="8" spans="1:11" ht="25.5">
      <c r="A8" s="63">
        <v>1</v>
      </c>
      <c r="B8" s="56" t="s">
        <v>133</v>
      </c>
      <c r="C8" s="56" t="s">
        <v>134</v>
      </c>
      <c r="D8" s="64">
        <v>70</v>
      </c>
      <c r="E8" s="64"/>
      <c r="F8" s="64">
        <f>E8*D8</f>
        <v>0</v>
      </c>
      <c r="G8" s="64"/>
      <c r="H8" s="64">
        <f>G8*D8</f>
        <v>0</v>
      </c>
      <c r="I8" s="64"/>
      <c r="J8" s="64">
        <f>I8*D8</f>
        <v>0</v>
      </c>
      <c r="K8" s="64">
        <f>J8+H8+F8</f>
        <v>0</v>
      </c>
    </row>
    <row r="9" spans="1:11">
      <c r="A9" s="63">
        <v>2</v>
      </c>
      <c r="B9" s="56" t="s">
        <v>135</v>
      </c>
      <c r="C9" s="56" t="s">
        <v>136</v>
      </c>
      <c r="D9" s="64">
        <v>2550</v>
      </c>
      <c r="E9" s="58"/>
      <c r="F9" s="64">
        <f t="shared" ref="F9:F14" si="0">E9*D9</f>
        <v>0</v>
      </c>
      <c r="G9" s="64"/>
      <c r="H9" s="64">
        <f t="shared" ref="H9:H14" si="1">G9*D9</f>
        <v>0</v>
      </c>
      <c r="I9" s="64"/>
      <c r="J9" s="64">
        <f t="shared" ref="J9:J14" si="2">I9*D9</f>
        <v>0</v>
      </c>
      <c r="K9" s="64">
        <f t="shared" ref="K9:K14" si="3">J9+H9+F9</f>
        <v>0</v>
      </c>
    </row>
    <row r="10" spans="1:11" ht="25.5">
      <c r="A10" s="63">
        <v>3</v>
      </c>
      <c r="B10" s="56" t="s">
        <v>137</v>
      </c>
      <c r="C10" s="56" t="s">
        <v>136</v>
      </c>
      <c r="D10" s="64">
        <v>140</v>
      </c>
      <c r="E10" s="64"/>
      <c r="F10" s="64">
        <f t="shared" si="0"/>
        <v>0</v>
      </c>
      <c r="G10" s="64"/>
      <c r="H10" s="64">
        <f t="shared" si="1"/>
        <v>0</v>
      </c>
      <c r="I10" s="64"/>
      <c r="J10" s="64">
        <f t="shared" si="2"/>
        <v>0</v>
      </c>
      <c r="K10" s="64">
        <f t="shared" si="3"/>
        <v>0</v>
      </c>
    </row>
    <row r="11" spans="1:11" ht="25.5">
      <c r="A11" s="63">
        <v>5</v>
      </c>
      <c r="B11" s="56" t="s">
        <v>138</v>
      </c>
      <c r="C11" s="56" t="s">
        <v>134</v>
      </c>
      <c r="D11" s="64">
        <v>3</v>
      </c>
      <c r="E11" s="64"/>
      <c r="F11" s="64">
        <f t="shared" si="0"/>
        <v>0</v>
      </c>
      <c r="G11" s="64"/>
      <c r="H11" s="64">
        <f t="shared" si="1"/>
        <v>0</v>
      </c>
      <c r="I11" s="64"/>
      <c r="J11" s="64">
        <f t="shared" si="2"/>
        <v>0</v>
      </c>
      <c r="K11" s="64">
        <f t="shared" si="3"/>
        <v>0</v>
      </c>
    </row>
    <row r="12" spans="1:11" ht="25.5">
      <c r="A12" s="63">
        <v>6</v>
      </c>
      <c r="B12" s="56" t="s">
        <v>139</v>
      </c>
      <c r="C12" s="56" t="s">
        <v>134</v>
      </c>
      <c r="D12" s="64">
        <v>70</v>
      </c>
      <c r="E12" s="64"/>
      <c r="F12" s="64">
        <f t="shared" si="0"/>
        <v>0</v>
      </c>
      <c r="G12" s="64"/>
      <c r="H12" s="64">
        <f t="shared" si="1"/>
        <v>0</v>
      </c>
      <c r="I12" s="64"/>
      <c r="J12" s="64">
        <f t="shared" si="2"/>
        <v>0</v>
      </c>
      <c r="K12" s="64">
        <f t="shared" si="3"/>
        <v>0</v>
      </c>
    </row>
    <row r="13" spans="1:11" ht="25.5">
      <c r="A13" s="63">
        <v>7</v>
      </c>
      <c r="B13" s="56" t="s">
        <v>140</v>
      </c>
      <c r="C13" s="56" t="s">
        <v>134</v>
      </c>
      <c r="D13" s="64">
        <v>140</v>
      </c>
      <c r="E13" s="64"/>
      <c r="F13" s="64">
        <f t="shared" si="0"/>
        <v>0</v>
      </c>
      <c r="G13" s="64"/>
      <c r="H13" s="64">
        <f t="shared" si="1"/>
        <v>0</v>
      </c>
      <c r="I13" s="64"/>
      <c r="J13" s="64">
        <f t="shared" si="2"/>
        <v>0</v>
      </c>
      <c r="K13" s="64">
        <f t="shared" si="3"/>
        <v>0</v>
      </c>
    </row>
    <row r="14" spans="1:11" ht="25.5">
      <c r="A14" s="63">
        <v>8</v>
      </c>
      <c r="B14" s="56" t="s">
        <v>141</v>
      </c>
      <c r="C14" s="56" t="s">
        <v>142</v>
      </c>
      <c r="D14" s="64">
        <v>1</v>
      </c>
      <c r="E14" s="64"/>
      <c r="F14" s="64">
        <f t="shared" si="0"/>
        <v>0</v>
      </c>
      <c r="G14" s="64"/>
      <c r="H14" s="64">
        <f t="shared" si="1"/>
        <v>0</v>
      </c>
      <c r="I14" s="64"/>
      <c r="J14" s="64">
        <f t="shared" si="2"/>
        <v>0</v>
      </c>
      <c r="K14" s="64">
        <f t="shared" si="3"/>
        <v>0</v>
      </c>
    </row>
    <row r="15" spans="1:11">
      <c r="A15" s="63"/>
      <c r="B15" s="65" t="s">
        <v>123</v>
      </c>
      <c r="C15" s="56"/>
      <c r="D15" s="64"/>
      <c r="E15" s="64"/>
      <c r="F15" s="66">
        <f>SUM(F8:F14)</f>
        <v>0</v>
      </c>
      <c r="G15" s="66"/>
      <c r="H15" s="66">
        <f>SUM(H8:H14)</f>
        <v>0</v>
      </c>
      <c r="I15" s="66"/>
      <c r="J15" s="66">
        <f>SUM(J8:J14)</f>
        <v>0</v>
      </c>
      <c r="K15" s="66">
        <f>SUM(K8:K14)</f>
        <v>0</v>
      </c>
    </row>
    <row r="16" spans="1:11" ht="25.5">
      <c r="A16" s="63"/>
      <c r="B16" s="56" t="s">
        <v>170</v>
      </c>
      <c r="C16" s="57"/>
      <c r="D16" s="64"/>
      <c r="E16" s="64"/>
      <c r="F16" s="64"/>
      <c r="G16" s="64"/>
      <c r="H16" s="64"/>
      <c r="I16" s="64"/>
      <c r="J16" s="64"/>
      <c r="K16" s="64">
        <f>H15*C16</f>
        <v>0</v>
      </c>
    </row>
    <row r="17" spans="1:11">
      <c r="A17" s="63"/>
      <c r="B17" s="67" t="s">
        <v>143</v>
      </c>
      <c r="C17" s="57"/>
      <c r="D17" s="64"/>
      <c r="E17" s="64"/>
      <c r="F17" s="64"/>
      <c r="G17" s="64"/>
      <c r="H17" s="64"/>
      <c r="I17" s="64"/>
      <c r="J17" s="64"/>
      <c r="K17" s="68">
        <f>K15+K16</f>
        <v>0</v>
      </c>
    </row>
    <row r="18" spans="1:11">
      <c r="A18" s="60"/>
      <c r="B18" s="62" t="s">
        <v>144</v>
      </c>
      <c r="C18" s="60"/>
      <c r="D18" s="61"/>
      <c r="E18" s="60"/>
      <c r="F18" s="61"/>
      <c r="G18" s="60"/>
      <c r="H18" s="61"/>
      <c r="I18" s="60"/>
      <c r="J18" s="61"/>
      <c r="K18" s="60"/>
    </row>
    <row r="19" spans="1:11" ht="25.5">
      <c r="A19" s="60"/>
      <c r="B19" s="69" t="s">
        <v>145</v>
      </c>
      <c r="C19" s="70" t="s">
        <v>146</v>
      </c>
      <c r="D19" s="71">
        <v>51.45</v>
      </c>
      <c r="E19" s="70"/>
      <c r="F19" s="71"/>
      <c r="G19" s="70"/>
      <c r="H19" s="71"/>
      <c r="I19" s="70"/>
      <c r="J19" s="64">
        <f t="shared" ref="J19:J24" si="4">I19*D19</f>
        <v>0</v>
      </c>
      <c r="K19" s="64">
        <f t="shared" ref="K19:K24" si="5">J19+H19+F19</f>
        <v>0</v>
      </c>
    </row>
    <row r="20" spans="1:11" ht="25.5">
      <c r="A20" s="60"/>
      <c r="B20" s="69" t="s">
        <v>147</v>
      </c>
      <c r="C20" s="70" t="s">
        <v>146</v>
      </c>
      <c r="D20" s="71">
        <v>5</v>
      </c>
      <c r="E20" s="70"/>
      <c r="F20" s="71"/>
      <c r="G20" s="70"/>
      <c r="H20" s="64">
        <f>G20*D20</f>
        <v>0</v>
      </c>
      <c r="I20" s="70"/>
      <c r="J20" s="71"/>
      <c r="K20" s="64">
        <f t="shared" si="5"/>
        <v>0</v>
      </c>
    </row>
    <row r="21" spans="1:11" ht="15.75">
      <c r="A21" s="63"/>
      <c r="B21" s="75" t="s">
        <v>148</v>
      </c>
      <c r="C21" s="56" t="s">
        <v>149</v>
      </c>
      <c r="D21" s="86">
        <v>805</v>
      </c>
      <c r="E21" s="86"/>
      <c r="F21" s="64">
        <f>E21*D21</f>
        <v>0</v>
      </c>
      <c r="G21" s="64"/>
      <c r="H21" s="64">
        <f>G21*D21</f>
        <v>0</v>
      </c>
      <c r="I21" s="64"/>
      <c r="J21" s="64">
        <f t="shared" si="4"/>
        <v>0</v>
      </c>
      <c r="K21" s="64">
        <f t="shared" si="5"/>
        <v>0</v>
      </c>
    </row>
    <row r="22" spans="1:11" ht="15.75">
      <c r="A22" s="63">
        <v>3</v>
      </c>
      <c r="B22" s="75" t="s">
        <v>150</v>
      </c>
      <c r="C22" s="56" t="s">
        <v>149</v>
      </c>
      <c r="D22" s="86">
        <v>140</v>
      </c>
      <c r="E22" s="86"/>
      <c r="F22" s="64">
        <f>E22*D22</f>
        <v>0</v>
      </c>
      <c r="G22" s="64"/>
      <c r="H22" s="64">
        <f>G22*D22</f>
        <v>0</v>
      </c>
      <c r="I22" s="64"/>
      <c r="J22" s="64">
        <f t="shared" si="4"/>
        <v>0</v>
      </c>
      <c r="K22" s="64">
        <f t="shared" si="5"/>
        <v>0</v>
      </c>
    </row>
    <row r="23" spans="1:11">
      <c r="A23" s="63">
        <v>4</v>
      </c>
      <c r="B23" s="56" t="s">
        <v>151</v>
      </c>
      <c r="C23" s="56" t="s">
        <v>152</v>
      </c>
      <c r="D23" s="64">
        <v>51.45</v>
      </c>
      <c r="E23" s="64"/>
      <c r="F23" s="64">
        <f>E23*D23</f>
        <v>0</v>
      </c>
      <c r="G23" s="64"/>
      <c r="H23" s="64">
        <f>G23*D23</f>
        <v>0</v>
      </c>
      <c r="I23" s="64"/>
      <c r="J23" s="64">
        <f t="shared" si="4"/>
        <v>0</v>
      </c>
      <c r="K23" s="64">
        <f t="shared" si="5"/>
        <v>0</v>
      </c>
    </row>
    <row r="24" spans="1:11" ht="38.25">
      <c r="A24" s="63">
        <v>5</v>
      </c>
      <c r="B24" s="56" t="s">
        <v>153</v>
      </c>
      <c r="C24" s="56" t="s">
        <v>154</v>
      </c>
      <c r="D24" s="64">
        <v>41.3</v>
      </c>
      <c r="E24" s="64"/>
      <c r="F24" s="64">
        <f>E24*D24</f>
        <v>0</v>
      </c>
      <c r="G24" s="64"/>
      <c r="H24" s="64">
        <f>G24*D24</f>
        <v>0</v>
      </c>
      <c r="I24" s="64"/>
      <c r="J24" s="64">
        <f t="shared" si="4"/>
        <v>0</v>
      </c>
      <c r="K24" s="64">
        <f t="shared" si="5"/>
        <v>0</v>
      </c>
    </row>
    <row r="25" spans="1:11">
      <c r="A25" s="56"/>
      <c r="B25" s="65" t="s">
        <v>123</v>
      </c>
      <c r="C25" s="56"/>
      <c r="D25" s="64"/>
      <c r="E25" s="64"/>
      <c r="F25" s="72">
        <f>SUM(F21:F24)</f>
        <v>0</v>
      </c>
      <c r="G25" s="72"/>
      <c r="H25" s="72">
        <f>SUM(H20:H24)</f>
        <v>0</v>
      </c>
      <c r="I25" s="72"/>
      <c r="J25" s="72">
        <f>SUM(J21:J24)</f>
        <v>0</v>
      </c>
      <c r="K25" s="72">
        <f>SUM(K19:K24)</f>
        <v>0</v>
      </c>
    </row>
    <row r="26" spans="1:11">
      <c r="A26" s="56"/>
      <c r="B26" s="56" t="s">
        <v>168</v>
      </c>
      <c r="C26" s="57"/>
      <c r="D26" s="64"/>
      <c r="E26" s="64"/>
      <c r="F26" s="64"/>
      <c r="G26" s="64"/>
      <c r="H26" s="64"/>
      <c r="I26" s="64"/>
      <c r="J26" s="64"/>
      <c r="K26" s="64">
        <f>K25*C26</f>
        <v>0</v>
      </c>
    </row>
    <row r="27" spans="1:11">
      <c r="A27" s="56"/>
      <c r="B27" s="67" t="s">
        <v>155</v>
      </c>
      <c r="C27" s="57"/>
      <c r="D27" s="64"/>
      <c r="E27" s="64"/>
      <c r="F27" s="64"/>
      <c r="G27" s="64"/>
      <c r="H27" s="64"/>
      <c r="I27" s="64"/>
      <c r="J27" s="64"/>
      <c r="K27" s="66">
        <f>K25+K26</f>
        <v>0</v>
      </c>
    </row>
    <row r="28" spans="1:11">
      <c r="A28" s="56"/>
      <c r="B28" s="67" t="s">
        <v>156</v>
      </c>
      <c r="C28" s="56"/>
      <c r="D28" s="64"/>
      <c r="E28" s="64"/>
      <c r="F28" s="72"/>
      <c r="G28" s="72"/>
      <c r="H28" s="72"/>
      <c r="I28" s="72"/>
      <c r="J28" s="72"/>
      <c r="K28" s="72">
        <f>K27+K17</f>
        <v>0</v>
      </c>
    </row>
    <row r="29" spans="1:11">
      <c r="A29" s="56"/>
      <c r="B29" s="56" t="s">
        <v>169</v>
      </c>
      <c r="C29" s="57"/>
      <c r="D29" s="58"/>
      <c r="E29" s="58"/>
      <c r="F29" s="58"/>
      <c r="G29" s="58"/>
      <c r="H29" s="58"/>
      <c r="I29" s="58"/>
      <c r="J29" s="58"/>
      <c r="K29" s="58">
        <f>K28*C29</f>
        <v>0</v>
      </c>
    </row>
    <row r="30" spans="1:11">
      <c r="A30" s="56"/>
      <c r="B30" s="65" t="s">
        <v>157</v>
      </c>
      <c r="C30" s="57"/>
      <c r="D30" s="58"/>
      <c r="E30" s="58"/>
      <c r="F30" s="58"/>
      <c r="G30" s="58"/>
      <c r="H30" s="58"/>
      <c r="I30" s="58"/>
      <c r="J30" s="58"/>
      <c r="K30" s="73">
        <f>K28+K29</f>
        <v>0</v>
      </c>
    </row>
    <row r="31" spans="1:11">
      <c r="A31" s="56"/>
      <c r="B31" s="65" t="s">
        <v>158</v>
      </c>
      <c r="C31" s="57">
        <v>0.03</v>
      </c>
      <c r="D31" s="58"/>
      <c r="E31" s="58"/>
      <c r="F31" s="58"/>
      <c r="G31" s="58"/>
      <c r="H31" s="58"/>
      <c r="I31" s="58"/>
      <c r="J31" s="58"/>
      <c r="K31" s="73">
        <f>K30*C31</f>
        <v>0</v>
      </c>
    </row>
    <row r="32" spans="1:11">
      <c r="A32" s="56"/>
      <c r="B32" s="65" t="s">
        <v>123</v>
      </c>
      <c r="C32" s="57"/>
      <c r="D32" s="58"/>
      <c r="E32" s="58"/>
      <c r="F32" s="58"/>
      <c r="G32" s="58"/>
      <c r="H32" s="58"/>
      <c r="I32" s="58"/>
      <c r="J32" s="58"/>
      <c r="K32" s="73">
        <f>K30+K31</f>
        <v>0</v>
      </c>
    </row>
    <row r="33" spans="1:11">
      <c r="A33" s="56"/>
      <c r="B33" s="56" t="s">
        <v>159</v>
      </c>
      <c r="C33" s="57">
        <v>0.18</v>
      </c>
      <c r="D33" s="58"/>
      <c r="E33" s="58"/>
      <c r="F33" s="58"/>
      <c r="G33" s="58"/>
      <c r="H33" s="58"/>
      <c r="I33" s="58"/>
      <c r="J33" s="58"/>
      <c r="K33" s="58">
        <f>K32*C33</f>
        <v>0</v>
      </c>
    </row>
    <row r="34" spans="1:11">
      <c r="A34" s="56"/>
      <c r="B34" s="65" t="s">
        <v>123</v>
      </c>
      <c r="C34" s="57"/>
      <c r="D34" s="58"/>
      <c r="E34" s="58"/>
      <c r="F34" s="58"/>
      <c r="G34" s="58"/>
      <c r="H34" s="58"/>
      <c r="I34" s="58"/>
      <c r="J34" s="58"/>
      <c r="K34" s="68">
        <f>K32+K33</f>
        <v>0</v>
      </c>
    </row>
    <row r="35" spans="1:11" ht="25.5">
      <c r="A35" s="74"/>
      <c r="B35" s="56" t="s">
        <v>160</v>
      </c>
      <c r="C35" s="74" t="s">
        <v>161</v>
      </c>
      <c r="D35" s="74">
        <v>4500</v>
      </c>
      <c r="E35" s="74">
        <v>1</v>
      </c>
      <c r="F35" s="74"/>
      <c r="G35" s="74"/>
      <c r="H35" s="74"/>
      <c r="I35" s="74"/>
      <c r="J35" s="74"/>
      <c r="K35" s="74">
        <v>4500</v>
      </c>
    </row>
    <row r="36" spans="1:11">
      <c r="A36" s="74"/>
      <c r="B36" s="74" t="s">
        <v>123</v>
      </c>
      <c r="C36" s="74"/>
      <c r="D36" s="74"/>
      <c r="E36" s="74"/>
      <c r="F36" s="74"/>
      <c r="G36" s="74"/>
      <c r="H36" s="74"/>
      <c r="I36" s="74"/>
      <c r="J36" s="74"/>
      <c r="K36" s="85">
        <f>K34+K35</f>
        <v>4500</v>
      </c>
    </row>
  </sheetData>
  <mergeCells count="9">
    <mergeCell ref="K4:K5"/>
    <mergeCell ref="I4:J4"/>
    <mergeCell ref="A1:K2"/>
    <mergeCell ref="A4:A5"/>
    <mergeCell ref="B4:B5"/>
    <mergeCell ref="C4:C5"/>
    <mergeCell ref="D4:D5"/>
    <mergeCell ref="E4:F4"/>
    <mergeCell ref="G4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კრებსითი</vt:lpstr>
      <vt:lpstr>ნადარბაზევი</vt:lpstr>
      <vt:lpstr>თერგვისი</vt:lpstr>
      <vt:lpstr>კირბალი</vt:lpstr>
      <vt:lpstr>ყელქცეული</vt:lpstr>
      <vt:lpstr>ცხინვალის მაგისტრალი</vt:lpstr>
      <vt:lpstr>თერგვისი!Print_Area</vt:lpstr>
      <vt:lpstr>კირბალი!Print_Area</vt:lpstr>
      <vt:lpstr>ნადარბაზევი!Print_Area</vt:lpstr>
      <vt:lpstr>ყელქცეული!Print_Area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2018-07-17T12:39:36Z</dcterms:modified>
</cp:coreProperties>
</file>