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6750" tabRatio="598" firstSheet="1" activeTab="1"/>
  </bookViews>
  <sheets>
    <sheet name="gare kan." sheetId="1" state="hidden" r:id="rId1"/>
    <sheet name="1-1 fasebi" sheetId="2" r:id="rId2"/>
  </sheets>
  <definedNames/>
  <calcPr fullCalcOnLoad="1"/>
</workbook>
</file>

<file path=xl/sharedStrings.xml><?xml version="1.0" encoding="utf-8"?>
<sst xmlns="http://schemas.openxmlformats.org/spreadsheetml/2006/main" count="456" uniqueCount="225">
  <si>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</si>
  <si>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</si>
  <si>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</si>
  <si>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</si>
  <si>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</si>
  <si>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</si>
  <si>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</si>
  <si>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</si>
  <si>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</si>
  <si>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</si>
  <si>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</si>
  <si>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</si>
  <si>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</si>
  <si>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</si>
  <si>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</si>
  <si>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</si>
  <si>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</si>
  <si>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</si>
  <si>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</si>
  <si>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</si>
  <si>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</si>
  <si>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</si>
  <si>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</si>
  <si>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</si>
  <si>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</si>
  <si>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</si>
  <si>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</si>
  <si>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</si>
  <si>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</si>
  <si>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</si>
  <si>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</si>
  <si>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</si>
  <si>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</si>
  <si>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</si>
  <si>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</si>
  <si>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</si>
  <si>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</si>
  <si>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</si>
  <si>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</si>
  <si>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</si>
  <si>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</si>
  <si>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</si>
  <si>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</si>
  <si>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</si>
  <si>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</si>
  <si>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</si>
  <si>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</si>
  <si>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</si>
  <si>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</si>
  <si>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</si>
  <si>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</si>
  <si>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</si>
  <si>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</si>
  <si>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</si>
  <si>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</si>
  <si>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</si>
  <si>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</si>
  <si>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</si>
  <si>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</si>
  <si>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</si>
  <si>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</si>
  <si>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</si>
  <si>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</si>
  <si>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</si>
  <si>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</si>
  <si>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</si>
  <si>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</si>
  <si>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</si>
  <si>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</si>
  <si>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</si>
  <si>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</si>
  <si>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</si>
  <si>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</si>
  <si>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</si>
  <si>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</si>
  <si>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</si>
  <si>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</si>
  <si>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</si>
  <si>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</si>
  <si>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</si>
  <si>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</si>
  <si>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</si>
  <si>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</si>
  <si>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</si>
  <si>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</si>
  <si>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</si>
  <si>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</si>
  <si>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</si>
  <si>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</si>
  <si>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</si>
  <si>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</si>
  <si>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</si>
  <si>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</si>
  <si>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</si>
  <si>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</si>
  <si>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</si>
  <si>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</si>
  <si>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</si>
  <si>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</si>
  <si>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</si>
  <si>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</si>
  <si>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</si>
  <si>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</si>
  <si>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</si>
  <si>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</si>
  <si>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</si>
  <si>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</si>
  <si>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</si>
  <si>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</si>
  <si>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</si>
  <si>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</si>
  <si>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</si>
  <si>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</si>
  <si>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</si>
  <si>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</si>
  <si>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</si>
  <si>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</si>
  <si>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</si>
  <si>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</si>
  <si>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</si>
  <si>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</si>
  <si>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</si>
  <si>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</si>
  <si>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</si>
  <si>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</si>
  <si>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</si>
  <si>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</si>
  <si>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</si>
  <si>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</si>
  <si>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</si>
  <si>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</si>
  <si>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სამშენებლო სამუშაოები</t>
  </si>
  <si>
    <r>
      <t>მ</t>
    </r>
    <r>
      <rPr>
        <b/>
        <vertAlign val="superscript"/>
        <sz val="10"/>
        <rFont val="Sylfaen"/>
        <family val="1"/>
      </rPr>
      <t>3</t>
    </r>
  </si>
  <si>
    <r>
      <t xml:space="preserve"> მ</t>
    </r>
    <r>
      <rPr>
        <b/>
        <vertAlign val="superscript"/>
        <sz val="10"/>
        <rFont val="Sylfaen"/>
        <family val="1"/>
      </rPr>
      <t>3</t>
    </r>
  </si>
  <si>
    <t>ტ</t>
  </si>
  <si>
    <r>
      <t xml:space="preserve"> მ</t>
    </r>
    <r>
      <rPr>
        <b/>
        <vertAlign val="superscript"/>
        <sz val="10"/>
        <rFont val="Sylfaen"/>
        <family val="1"/>
      </rPr>
      <t>2</t>
    </r>
  </si>
  <si>
    <r>
      <t>მ</t>
    </r>
    <r>
      <rPr>
        <b/>
        <vertAlign val="superscript"/>
        <sz val="10"/>
        <rFont val="Sylfaen"/>
        <family val="1"/>
      </rPr>
      <t>2</t>
    </r>
  </si>
  <si>
    <t>გ/მ</t>
  </si>
  <si>
    <t>კომპლ</t>
  </si>
  <si>
    <t xml:space="preserve">გ/მ </t>
  </si>
  <si>
    <t>ტნ</t>
  </si>
  <si>
    <t>ცალი</t>
  </si>
  <si>
    <t>ლარი</t>
  </si>
  <si>
    <t>23</t>
  </si>
  <si>
    <t>26</t>
  </si>
  <si>
    <t>ბაზალტის ბორდიურების   მოწყობა, ბეტონზე  25X30 სმ</t>
  </si>
  <si>
    <t xml:space="preserve">ბილიკზე ფერადი ბეტონის დეკორატიული, ფილების დაგება, ფილის სისქე  6სმ  </t>
  </si>
  <si>
    <t>ც</t>
  </si>
  <si>
    <t>ჩასადები დეტალები 100-100-8 მმ</t>
  </si>
  <si>
    <t>ლითონის მოაჯირების დამუშავება და   შეღებვა ანტიკოროზიული საღებავით</t>
  </si>
  <si>
    <t>თ. I  სამონტაჟო სამუშაოები</t>
  </si>
  <si>
    <t>არხის ამოტეხვა ბეტონში ელ. სადენის მოსაწყობად</t>
  </si>
  <si>
    <t xml:space="preserve"> გ/მ</t>
  </si>
  <si>
    <r>
      <t>ელ. სადენი კვეთით 2X2,5 მმ</t>
    </r>
    <r>
      <rPr>
        <b/>
        <vertAlign val="superscript"/>
        <sz val="10"/>
        <rFont val="Sylfaen"/>
        <family val="1"/>
      </rPr>
      <t>2</t>
    </r>
    <r>
      <rPr>
        <b/>
        <sz val="10"/>
        <rFont val="Sylfaen"/>
        <family val="1"/>
      </rPr>
      <t xml:space="preserve"> სპილენძის ძარღვით მოწყობა გოფრირებულ მილში</t>
    </r>
  </si>
  <si>
    <t>ფოტო რელეს მონტაჟი</t>
  </si>
  <si>
    <t xml:space="preserve"> ჯამი</t>
  </si>
  <si>
    <t>ზედნადები ხარჯები შრომითი დანახარჯიდან</t>
  </si>
  <si>
    <t>თავი  I ჯამი</t>
  </si>
  <si>
    <t>თ. II  განფასებით გაუთვალისწინებელი მასალები</t>
  </si>
  <si>
    <t>თავი  II ჯამი</t>
  </si>
  <si>
    <t>განათება</t>
  </si>
  <si>
    <t xml:space="preserve">1 მეტრამდე ჩაღრმავების რ/ბეტონის სანიაღვრე ჭების,  რგოლები  Ф-1000 მმ-იანი H-1000მმ  მოწყობა </t>
  </si>
  <si>
    <t>რ/ბეტონის, ჭის ძირის მოწყობა დ-1,0მ</t>
  </si>
  <si>
    <t xml:space="preserve">რ/ბეტონის, ჭის გადახურვის ფილა </t>
  </si>
  <si>
    <t xml:space="preserve">პლასმასის ცხაურა მრგვალი ჩარჩოთი დ-500 მმ </t>
  </si>
  <si>
    <t xml:space="preserve">გრუნტის უკუჩაყრა, დარჩენილი გრუნტის ადგილზე მოსწორება </t>
  </si>
  <si>
    <t xml:space="preserve">ფოლადის კვადრატული მილების   80X80X4მმ,  100X100X4მმ, მრგვალი მილის 40X3,5მმ და ლითონის ფურცლის დ-6მმ, დადუღება მოაჯირის საყრდენებზე განათების საყრდენების მოსაწყობად </t>
  </si>
  <si>
    <t xml:space="preserve">ლამპიონის სამაგრი კვანძების მოწყობა </t>
  </si>
  <si>
    <r>
      <t>ელ. სადენი კვეთით 3X4 მმ</t>
    </r>
    <r>
      <rPr>
        <b/>
        <vertAlign val="superscript"/>
        <sz val="10"/>
        <rFont val="Sylfaen"/>
        <family val="1"/>
      </rPr>
      <t>2</t>
    </r>
    <r>
      <rPr>
        <b/>
        <sz val="10"/>
        <rFont val="Sylfaen"/>
        <family val="1"/>
      </rPr>
      <t xml:space="preserve"> სპილენძის ძარღვით მოწყობა გოფრირებულ მილში</t>
    </r>
  </si>
  <si>
    <t xml:space="preserve">სფეროსებრი ლამპიონების მონტაჟი </t>
  </si>
  <si>
    <t>თავი III  სამშენებლო  სამუშაოები</t>
  </si>
  <si>
    <t>ლითონის საყრდენების დამუშავება და   შეღებვა ანტიკოროზიული საღებავით</t>
  </si>
  <si>
    <t xml:space="preserve"> რ/ბეტონის სანიაღვრე ჭების,  რგოლები  Ф-1500 მმ-იანი H-1000მმ  მოწყობა </t>
  </si>
  <si>
    <t>რ/ბეტონის, ჭის ძირის მოწყობა დ-1,5მ</t>
  </si>
  <si>
    <t xml:space="preserve">პლასმასის ცხაურა მრგვალი ჩარჩოთი დ-700 მმ </t>
  </si>
  <si>
    <t>რ/ბეტონის ჯებირის კედელის  გამოტეხვა სადრენაჟე მილების მოსაწყობა დ -300მმ</t>
  </si>
  <si>
    <t>რ/ბეტონის ჯებირის კედელის  გამოტეხვა სადრენაჟე მილების მოსაწყობა დ -800მმ</t>
  </si>
  <si>
    <t xml:space="preserve"> დ-200მმ - იანი რ/ბეტონის მილებით დრენაჟის მოწყობა</t>
  </si>
  <si>
    <t xml:space="preserve"> დ-700მმ - იანი რ/ბეტონის მილებით დრენაჟის მოწყობა</t>
  </si>
  <si>
    <t>25</t>
  </si>
  <si>
    <t>28</t>
  </si>
  <si>
    <t>29</t>
  </si>
  <si>
    <t>31</t>
  </si>
  <si>
    <t>დაბა ქედაში, მდინარე აჭარისწყლის მარცხენა სანაპიროზე დამატებული ტერიტორიის კეთილმოწყობა</t>
  </si>
  <si>
    <t>მარცხენა  სანაპირო 570,0გ/მ</t>
  </si>
  <si>
    <t>რ/ბეტონის ჯებირის გაბურღვა დ-20 ზეძირკვლის მოსაწყობად (ხიდიდან პარკამდე)</t>
  </si>
  <si>
    <t>რ/ბეტონის ჯებირზე ზეძირკვლის მოწყობა   ბეტონი მ-250 (B-18.5) (380გ/მ ხიდიდან პარკამდე)</t>
  </si>
  <si>
    <t>რ/ბეტონის ჯებირის გაბურღვა ჩასადები დეტალების  მოსაწყობად (190გ/მ პარკის მხარე)</t>
  </si>
  <si>
    <t>ნაყარი გრუნტის მოჭრა ექსკავატორით  დტვირთვა ავტოთვითმცლელზე (ხიდიდან პარკამდე)</t>
  </si>
  <si>
    <t>ფოლადის კვადრატული მილებით 80X80X4მმ და 60X20X2მმ რ/ბეტონის ჯებირზე მოაჯირების მოწყობა (მოაჯირი - 380+190=570გ/მ მთელ სიგრძეზე)</t>
  </si>
  <si>
    <t>ტერიტორიის შევსება ქვიშახრეშოვანი ნარევით   (პარკამდე) დატკეპვნით</t>
  </si>
  <si>
    <t>გრუნტის ამოღება ხელით სანიაღვრე ჭების მოსაწყობად და ადგილზე მოსწორება (ჭა 25ც)</t>
  </si>
  <si>
    <t xml:space="preserve">გრუნტის ამოღება ხელით სადრენაჟე მილების  მოსაწყობად </t>
  </si>
  <si>
    <t xml:space="preserve">ქვიშის საფუძვლის  მოწყობა სისქე 10  სადრენაჟე  მილების ქვემოთ </t>
  </si>
  <si>
    <t>24</t>
  </si>
  <si>
    <t>27</t>
  </si>
  <si>
    <r>
      <t>ღორღის საფუძვლის მოწყობა ბილიკზე ბეტონის დეკორატიული ფილების ქვეშ  სისქე 21სმ,  დატკეპვნით 1140 მ</t>
    </r>
    <r>
      <rPr>
        <b/>
        <vertAlign val="superscript"/>
        <sz val="10"/>
        <rFont val="Sylfaen"/>
        <family val="1"/>
      </rPr>
      <t>2</t>
    </r>
  </si>
  <si>
    <t>ტერიტორიის მოსწორება მოშანდაკება მექანიზირებული წესით (ხიდიდან პარკამდე)</t>
  </si>
  <si>
    <t>ასფალტის საფარი ქვეშ თხევადი ბიტუმის მოსხმა  (0,5ლ-1 კვ.მ)</t>
  </si>
  <si>
    <t xml:space="preserve">ასფალტის საფარი დაგება სისქე  7,0სმ  </t>
  </si>
  <si>
    <t>33</t>
  </si>
  <si>
    <t>34</t>
  </si>
  <si>
    <t>35</t>
  </si>
  <si>
    <t xml:space="preserve">ჯებირის  შიდა და ზედა მხარეს დამუშავება ფერადი ცემენტის ხსნარის ნაშხეფით </t>
  </si>
  <si>
    <t>მარცხენა სანაპირო  570გ/მ</t>
  </si>
  <si>
    <t>ზედმეტი გრუნტის   გატანა 2 კმ მანძილზე</t>
  </si>
  <si>
    <r>
      <t>მთელ ტერიტორიაზე წვრილმარცვლოვანი ღორღის საფარის მოწყობა ფრაქცია 8-12მმ, სისქე 5სმ,  დატკეპვნით 12030,0 მ</t>
    </r>
    <r>
      <rPr>
        <b/>
        <vertAlign val="superscript"/>
        <sz val="10"/>
        <rFont val="Sylfaen"/>
        <family val="1"/>
      </rPr>
      <t>2</t>
    </r>
  </si>
  <si>
    <r>
      <t>ტერიტორიის შევსება ქვიშახრეშოვანი ნარევით 2070 მ</t>
    </r>
    <r>
      <rPr>
        <b/>
        <vertAlign val="superscript"/>
        <sz val="10"/>
        <rFont val="Sylfaen"/>
        <family val="1"/>
      </rPr>
      <t>2</t>
    </r>
    <r>
      <rPr>
        <b/>
        <sz val="10"/>
        <rFont val="Sylfaen"/>
        <family val="1"/>
      </rPr>
      <t xml:space="preserve"> სისქე 45სმ ( 25სმ შემოტანილი, 20სმ შეივსოს ადგილზე არსებული ქვიშახრეშოვანი ნარევით)  (პარკის მხარე) დატკეპვნით</t>
    </r>
  </si>
  <si>
    <t>##</t>
  </si>
  <si>
    <t>samuSaoebis  dasaxeleba</t>
  </si>
  <si>
    <t>erTeul.
ganzom.</t>
  </si>
  <si>
    <t>Rirebuleba</t>
  </si>
  <si>
    <t>saproeqto 
moculoba</t>
  </si>
  <si>
    <t>erT.</t>
  </si>
  <si>
    <t>zednadebi xarjebi</t>
  </si>
  <si>
    <t xml:space="preserve">jami: </t>
  </si>
  <si>
    <t>gegmiuri dagroveba</t>
  </si>
  <si>
    <t>gauTvaliswinebeli samuSaoebi 3%</t>
  </si>
  <si>
    <t>d.R.g 18%</t>
  </si>
  <si>
    <r>
      <t>ლოკალურ-რესურსული ხარჯთაღრიცხვა</t>
    </r>
    <r>
      <rPr>
        <b/>
        <sz val="14"/>
        <rFont val="AcadMtavr"/>
        <family val="0"/>
      </rPr>
      <t xml:space="preserve"> #</t>
    </r>
    <r>
      <rPr>
        <b/>
        <sz val="14"/>
        <rFont val="Sylfaen"/>
        <family val="1"/>
      </rPr>
      <t>2</t>
    </r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</si>
  <si>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>1</t>
    </r>
  </si>
  <si>
    <t>jami lokaluri #1</t>
  </si>
  <si>
    <t>jami lokaluri #2</t>
  </si>
  <si>
    <t>jami (lokaluri #1+lokaluri #2)</t>
  </si>
  <si>
    <t>sul jami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</si>
</sst>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%"/>
    <numFmt numFmtId="195" formatCode="#,##0.00000000"/>
    <numFmt numFmtId="196" formatCode="#,##0.0"/>
    <numFmt numFmtId="197" formatCode="0.0%"/>
    <numFmt numFmtId="198" formatCode="_-* #,##0.0_р_._-;\-* #,##0.0_р_._-;_-* &quot;-&quot;?_р_._-;_-@_-"/>
  </numFmts>
  <fonts count="69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1"/>
      <name val="AcadNusx"/>
      <family val="0"/>
    </font>
    <font>
      <sz val="11"/>
      <name val="AcadMtav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b/>
      <sz val="14"/>
      <name val="Acad Nusx Geo"/>
      <family val="2"/>
    </font>
    <font>
      <b/>
      <vertAlign val="superscript"/>
      <sz val="10"/>
      <name val="Sylfaen"/>
      <family val="1"/>
    </font>
    <font>
      <b/>
      <sz val="9"/>
      <name val="Sylfaen"/>
      <family val="1"/>
    </font>
    <font>
      <sz val="12"/>
      <color indexed="12"/>
      <name val="AcadNusx"/>
      <family val="0"/>
    </font>
    <font>
      <sz val="12"/>
      <name val="AcadNusx"/>
      <family val="0"/>
    </font>
    <font>
      <sz val="8"/>
      <name val="AcadNusx"/>
      <family val="0"/>
    </font>
    <font>
      <sz val="12"/>
      <color indexed="8"/>
      <name val="AcadMtavr"/>
      <family val="0"/>
    </font>
    <font>
      <b/>
      <sz val="12"/>
      <color indexed="8"/>
      <name val="AcadMtavr"/>
      <family val="0"/>
    </font>
    <font>
      <sz val="12"/>
      <name val="GEOWIN_SMAL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22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>
      <alignment/>
      <protection/>
    </xf>
    <xf numFmtId="0" fontId="21" fillId="0" borderId="0">
      <alignment/>
      <protection/>
    </xf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/>
    </xf>
    <xf numFmtId="188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2" borderId="0" xfId="0" applyFont="1" applyFill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188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88" fontId="26" fillId="32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32" borderId="11" xfId="0" applyNumberFormat="1" applyFont="1" applyFill="1" applyBorder="1" applyAlignment="1">
      <alignment horizontal="center" vertical="center" wrapText="1"/>
    </xf>
    <xf numFmtId="2" fontId="26" fillId="32" borderId="11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1" fontId="26" fillId="32" borderId="10" xfId="0" applyNumberFormat="1" applyFont="1" applyFill="1" applyBorder="1" applyAlignment="1">
      <alignment horizontal="center" vertical="center" wrapText="1"/>
    </xf>
    <xf numFmtId="0" fontId="30" fillId="32" borderId="0" xfId="0" applyFont="1" applyFill="1" applyAlignment="1">
      <alignment horizontal="center" vertical="center" wrapText="1"/>
    </xf>
    <xf numFmtId="0" fontId="31" fillId="32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 applyProtection="1">
      <alignment horizontal="center" vertical="center" wrapText="1"/>
      <protection locked="0"/>
    </xf>
    <xf numFmtId="2" fontId="26" fillId="32" borderId="10" xfId="0" applyNumberFormat="1" applyFont="1" applyFill="1" applyBorder="1" applyAlignment="1">
      <alignment horizontal="center" vertical="center" wrapText="1"/>
    </xf>
    <xf numFmtId="189" fontId="26" fillId="32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2" fillId="32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97" fontId="26" fillId="32" borderId="10" xfId="0" applyNumberFormat="1" applyFont="1" applyFill="1" applyBorder="1" applyAlignment="1">
      <alignment horizontal="center" vertical="center" wrapText="1"/>
    </xf>
    <xf numFmtId="0" fontId="26" fillId="32" borderId="10" xfId="55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2" fontId="29" fillId="32" borderId="11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2" xfId="62" applyFont="1" applyBorder="1" applyAlignment="1">
      <alignment horizontal="center" vertical="center" wrapText="1"/>
      <protection/>
    </xf>
    <xf numFmtId="0" fontId="20" fillId="0" borderId="14" xfId="62" applyFont="1" applyBorder="1" applyAlignment="1">
      <alignment horizontal="center" vertical="center"/>
      <protection/>
    </xf>
    <xf numFmtId="0" fontId="20" fillId="0" borderId="10" xfId="62" applyFont="1" applyBorder="1" applyAlignment="1">
      <alignment horizontal="center" vertical="center"/>
      <protection/>
    </xf>
    <xf numFmtId="0" fontId="20" fillId="0" borderId="15" xfId="62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31" fillId="32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33" fillId="0" borderId="10" xfId="63" applyFont="1" applyBorder="1" applyAlignment="1">
      <alignment horizontal="center" vertical="center" wrapText="1"/>
      <protection/>
    </xf>
    <xf numFmtId="4" fontId="1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0" fillId="0" borderId="10" xfId="62" applyFont="1" applyBorder="1" applyAlignment="1">
      <alignment horizontal="center" vertical="center"/>
      <protection/>
    </xf>
    <xf numFmtId="0" fontId="34" fillId="0" borderId="10" xfId="63" applyFont="1" applyBorder="1" applyAlignment="1">
      <alignment horizontal="center" vertical="center" wrapText="1"/>
      <protection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0" fillId="0" borderId="12" xfId="62" applyFont="1" applyBorder="1" applyAlignment="1">
      <alignment horizontal="center" vertical="center"/>
      <protection/>
    </xf>
    <xf numFmtId="0" fontId="20" fillId="0" borderId="11" xfId="62" applyFont="1" applyBorder="1" applyAlignment="1">
      <alignment horizontal="center" vertical="center"/>
      <protection/>
    </xf>
    <xf numFmtId="0" fontId="20" fillId="0" borderId="12" xfId="62" applyFont="1" applyBorder="1" applyAlignment="1">
      <alignment horizontal="center" vertical="center" wrapText="1"/>
      <protection/>
    </xf>
    <xf numFmtId="0" fontId="20" fillId="0" borderId="11" xfId="62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 3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FERIIS~1 2" xfId="62"/>
    <cellStyle name="Обычный_SPIKEROVIZI  forma 2 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98" t="s">
        <v>56</v>
      </c>
      <c r="B1" s="98"/>
      <c r="C1" s="98"/>
      <c r="D1" s="98"/>
      <c r="E1" s="98"/>
      <c r="F1" s="98"/>
      <c r="G1" s="98"/>
      <c r="H1" s="98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99" t="s">
        <v>111</v>
      </c>
      <c r="B3" s="99"/>
      <c r="C3" s="99"/>
      <c r="D3" s="99"/>
      <c r="E3" s="99"/>
      <c r="F3" s="99"/>
      <c r="G3" s="99"/>
      <c r="H3" s="99"/>
    </row>
    <row r="4" spans="1:8" ht="17.25" customHeight="1">
      <c r="A4" s="100" t="s">
        <v>102</v>
      </c>
      <c r="B4" s="100"/>
      <c r="C4" s="100"/>
      <c r="D4" s="100"/>
      <c r="E4" s="100"/>
      <c r="F4" s="100"/>
      <c r="G4" s="100"/>
      <c r="H4" s="100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101"/>
      <c r="B6" s="101"/>
      <c r="C6" s="101"/>
      <c r="D6" s="101"/>
      <c r="E6" s="101"/>
      <c r="F6" s="101"/>
      <c r="G6" s="101"/>
      <c r="H6" s="101"/>
    </row>
    <row r="7" spans="1:8" ht="16.5">
      <c r="A7" s="97" t="s">
        <v>74</v>
      </c>
      <c r="B7" s="97"/>
      <c r="C7" s="97"/>
      <c r="D7" s="97"/>
      <c r="E7" s="34" t="e">
        <f>H132</f>
        <v>#REF!</v>
      </c>
      <c r="F7" s="27" t="s">
        <v>0</v>
      </c>
      <c r="G7" s="25"/>
      <c r="H7" s="25"/>
    </row>
    <row r="8" spans="1:8" ht="16.5">
      <c r="A8" s="97" t="s">
        <v>75</v>
      </c>
      <c r="B8" s="97"/>
      <c r="C8" s="97"/>
      <c r="D8" s="97"/>
      <c r="E8" s="34" t="e">
        <f>H125</f>
        <v>#REF!</v>
      </c>
      <c r="F8" s="27" t="s">
        <v>0</v>
      </c>
      <c r="G8" s="25"/>
      <c r="H8" s="25"/>
    </row>
    <row r="9" spans="1:8" ht="16.5">
      <c r="A9" s="89" t="s">
        <v>76</v>
      </c>
      <c r="B9" s="89"/>
      <c r="C9" s="89"/>
      <c r="D9" s="89"/>
      <c r="E9" s="34" t="e">
        <f>E8/4.6</f>
        <v>#REF!</v>
      </c>
      <c r="F9" s="30" t="s">
        <v>35</v>
      </c>
      <c r="G9" s="29"/>
      <c r="H9" s="29"/>
    </row>
    <row r="10" spans="1:8" ht="15">
      <c r="A10" s="90" t="s">
        <v>112</v>
      </c>
      <c r="B10" s="90"/>
      <c r="C10" s="90"/>
      <c r="D10" s="90"/>
      <c r="E10" s="90"/>
      <c r="F10" s="90"/>
      <c r="G10" s="90"/>
      <c r="H10" s="90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91" t="s">
        <v>1</v>
      </c>
      <c r="B12" s="92" t="s">
        <v>19</v>
      </c>
      <c r="C12" s="93" t="s">
        <v>20</v>
      </c>
      <c r="D12" s="94" t="s">
        <v>8</v>
      </c>
      <c r="E12" s="95" t="s">
        <v>16</v>
      </c>
      <c r="F12" s="95"/>
      <c r="G12" s="96" t="s">
        <v>2</v>
      </c>
      <c r="H12" s="96"/>
    </row>
    <row r="13" spans="1:8" ht="48">
      <c r="A13" s="91"/>
      <c r="B13" s="92"/>
      <c r="C13" s="93"/>
      <c r="D13" s="94"/>
      <c r="E13" s="7" t="s">
        <v>8</v>
      </c>
      <c r="F13" s="7" t="s">
        <v>18</v>
      </c>
      <c r="G13" s="7" t="s">
        <v>17</v>
      </c>
      <c r="H13" s="18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19">
        <v>8</v>
      </c>
    </row>
    <row r="15" spans="1:8" s="14" customFormat="1" ht="49.5" customHeight="1">
      <c r="A15" s="3" t="s">
        <v>10</v>
      </c>
      <c r="B15" s="3" t="s">
        <v>89</v>
      </c>
      <c r="C15" s="5" t="s">
        <v>113</v>
      </c>
      <c r="D15" s="3" t="s">
        <v>47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37</v>
      </c>
      <c r="C16" s="16" t="s">
        <v>88</v>
      </c>
      <c r="D16" s="4" t="s">
        <v>48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90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106</v>
      </c>
      <c r="D18" s="4" t="s">
        <v>47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83</v>
      </c>
      <c r="D19" s="4" t="s">
        <v>49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84</v>
      </c>
      <c r="D20" s="4" t="s">
        <v>49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36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11</v>
      </c>
      <c r="B22" s="3" t="s">
        <v>89</v>
      </c>
      <c r="C22" s="5" t="s">
        <v>103</v>
      </c>
      <c r="D22" s="3" t="s">
        <v>47</v>
      </c>
      <c r="E22" s="12"/>
      <c r="F22" s="17">
        <v>24</v>
      </c>
      <c r="G22" s="12"/>
      <c r="H22" s="33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37</v>
      </c>
      <c r="C23" s="16" t="s">
        <v>88</v>
      </c>
      <c r="D23" s="4" t="s">
        <v>48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90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57</v>
      </c>
      <c r="D25" s="4" t="s">
        <v>47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58</v>
      </c>
      <c r="D26" s="4" t="s">
        <v>49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59</v>
      </c>
      <c r="D27" s="4" t="s">
        <v>49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36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12</v>
      </c>
      <c r="B29" s="3" t="s">
        <v>89</v>
      </c>
      <c r="C29" s="5" t="s">
        <v>80</v>
      </c>
      <c r="D29" s="3" t="s">
        <v>47</v>
      </c>
      <c r="E29" s="12"/>
      <c r="F29" s="17">
        <v>32</v>
      </c>
      <c r="G29" s="12"/>
      <c r="H29" s="33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37</v>
      </c>
      <c r="C30" s="16" t="s">
        <v>88</v>
      </c>
      <c r="D30" s="4" t="s">
        <v>48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90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60</v>
      </c>
      <c r="D32" s="4" t="s">
        <v>47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61</v>
      </c>
      <c r="D33" s="4" t="s">
        <v>49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62</v>
      </c>
      <c r="D34" s="4" t="s">
        <v>49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36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13</v>
      </c>
      <c r="B36" s="3" t="s">
        <v>114</v>
      </c>
      <c r="C36" s="5" t="s">
        <v>116</v>
      </c>
      <c r="D36" s="3" t="s">
        <v>21</v>
      </c>
      <c r="E36" s="12"/>
      <c r="F36" s="17">
        <v>1</v>
      </c>
      <c r="G36" s="12"/>
      <c r="H36" s="33">
        <f>H37++H38++H39++H40</f>
        <v>20.748</v>
      </c>
    </row>
    <row r="37" spans="1:8" ht="15">
      <c r="A37" s="10">
        <f>A36+0.1</f>
        <v>4.1</v>
      </c>
      <c r="B37" s="4"/>
      <c r="C37" s="16" t="s">
        <v>86</v>
      </c>
      <c r="D37" s="4" t="s">
        <v>48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43</v>
      </c>
      <c r="D38" s="4" t="s">
        <v>38</v>
      </c>
      <c r="E38" s="8">
        <v>0.03</v>
      </c>
      <c r="F38" s="9">
        <f>E38*F36</f>
        <v>0.03</v>
      </c>
      <c r="G38" s="8">
        <v>3.2</v>
      </c>
      <c r="H38" s="36">
        <f>F38*G38</f>
        <v>0.096</v>
      </c>
    </row>
    <row r="39" spans="1:8" ht="15">
      <c r="A39" s="10">
        <f>A38+0.1</f>
        <v>4.299999999999999</v>
      </c>
      <c r="B39" s="4"/>
      <c r="C39" s="16" t="s">
        <v>115</v>
      </c>
      <c r="D39" s="4" t="s">
        <v>47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36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14</v>
      </c>
      <c r="B41" s="3" t="s">
        <v>114</v>
      </c>
      <c r="C41" s="5" t="s">
        <v>117</v>
      </c>
      <c r="D41" s="3" t="s">
        <v>21</v>
      </c>
      <c r="E41" s="12"/>
      <c r="F41" s="17">
        <v>1</v>
      </c>
      <c r="G41" s="12"/>
      <c r="H41" s="33">
        <f>H42+H43+H44++H45</f>
        <v>38.748</v>
      </c>
    </row>
    <row r="42" spans="1:8" ht="15">
      <c r="A42" s="10">
        <f>A41+0.1</f>
        <v>5.1</v>
      </c>
      <c r="B42" s="4"/>
      <c r="C42" s="16" t="s">
        <v>86</v>
      </c>
      <c r="D42" s="4" t="s">
        <v>48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43</v>
      </c>
      <c r="D43" s="4" t="s">
        <v>38</v>
      </c>
      <c r="E43" s="8">
        <v>0.03</v>
      </c>
      <c r="F43" s="9">
        <f>E43*F41</f>
        <v>0.03</v>
      </c>
      <c r="G43" s="8">
        <v>3.2</v>
      </c>
      <c r="H43" s="36">
        <f>F43*G43</f>
        <v>0.096</v>
      </c>
    </row>
    <row r="44" spans="1:8" ht="15">
      <c r="A44" s="10">
        <f>A43+0.1</f>
        <v>5.299999999999999</v>
      </c>
      <c r="B44" s="4"/>
      <c r="C44" s="16" t="s">
        <v>117</v>
      </c>
      <c r="D44" s="4" t="s">
        <v>47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36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15</v>
      </c>
      <c r="B46" s="3" t="s">
        <v>114</v>
      </c>
      <c r="C46" s="5" t="s">
        <v>93</v>
      </c>
      <c r="D46" s="3" t="s">
        <v>21</v>
      </c>
      <c r="E46" s="12"/>
      <c r="F46" s="17">
        <v>1</v>
      </c>
      <c r="G46" s="12"/>
      <c r="H46" s="33">
        <f>H47+H48++H49++H50</f>
        <v>20.748</v>
      </c>
    </row>
    <row r="47" spans="1:8" ht="15">
      <c r="A47" s="10">
        <f>A46+0.1</f>
        <v>6.1</v>
      </c>
      <c r="B47" s="4"/>
      <c r="C47" s="16" t="s">
        <v>86</v>
      </c>
      <c r="D47" s="4" t="s">
        <v>48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43</v>
      </c>
      <c r="D48" s="4" t="s">
        <v>38</v>
      </c>
      <c r="E48" s="8">
        <v>0.03</v>
      </c>
      <c r="F48" s="9">
        <f>E48*F46</f>
        <v>0.03</v>
      </c>
      <c r="G48" s="8">
        <v>3.2</v>
      </c>
      <c r="H48" s="36">
        <f>F48*G48</f>
        <v>0.096</v>
      </c>
    </row>
    <row r="49" spans="1:8" ht="15">
      <c r="A49" s="10">
        <f>A48+0.1</f>
        <v>6.299999999999999</v>
      </c>
      <c r="B49" s="4"/>
      <c r="C49" s="16" t="s">
        <v>93</v>
      </c>
      <c r="D49" s="4" t="s">
        <v>47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36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3</v>
      </c>
      <c r="B51" s="3" t="s">
        <v>63</v>
      </c>
      <c r="C51" s="5" t="s">
        <v>64</v>
      </c>
      <c r="D51" s="3" t="s">
        <v>47</v>
      </c>
      <c r="E51" s="12"/>
      <c r="F51" s="17">
        <v>86</v>
      </c>
      <c r="G51" s="12"/>
      <c r="H51" s="33">
        <f>H52+H53</f>
        <v>35.514559999999996</v>
      </c>
      <c r="I51" s="32"/>
    </row>
    <row r="52" spans="1:8" ht="18" customHeight="1">
      <c r="A52" s="10">
        <f>A51+0.1</f>
        <v>7.1</v>
      </c>
      <c r="B52" s="4"/>
      <c r="C52" s="16" t="s">
        <v>85</v>
      </c>
      <c r="D52" s="4" t="s">
        <v>48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36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4</v>
      </c>
      <c r="B54" s="3" t="s">
        <v>91</v>
      </c>
      <c r="C54" s="5" t="s">
        <v>120</v>
      </c>
      <c r="D54" s="3" t="s">
        <v>69</v>
      </c>
      <c r="E54" s="12"/>
      <c r="F54" s="17">
        <v>1</v>
      </c>
      <c r="G54" s="12"/>
      <c r="H54" s="33">
        <f>H55+H56++H57++H58++H59</f>
        <v>566.3100000000001</v>
      </c>
    </row>
    <row r="55" spans="1:8" ht="13.5">
      <c r="A55" s="10">
        <f>A54+0.1</f>
        <v>8.1</v>
      </c>
      <c r="B55" s="4"/>
      <c r="C55" s="31" t="s">
        <v>92</v>
      </c>
      <c r="D55" s="4" t="s">
        <v>48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1" t="s">
        <v>82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118</v>
      </c>
      <c r="D57" s="4" t="s">
        <v>40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119</v>
      </c>
      <c r="D58" s="4" t="s">
        <v>21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1" t="s">
        <v>36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5</v>
      </c>
      <c r="B60" s="3" t="s">
        <v>34</v>
      </c>
      <c r="C60" s="5" t="s">
        <v>72</v>
      </c>
      <c r="D60" s="3" t="s">
        <v>21</v>
      </c>
      <c r="E60" s="17"/>
      <c r="F60" s="17">
        <v>10</v>
      </c>
      <c r="G60" s="17"/>
      <c r="H60" s="3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41</v>
      </c>
      <c r="D61" s="4" t="s">
        <v>35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42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65</v>
      </c>
      <c r="D63" s="4"/>
      <c r="E63" s="8"/>
      <c r="F63" s="10"/>
      <c r="G63" s="8"/>
      <c r="H63" s="21"/>
    </row>
    <row r="64" spans="1:8" s="14" customFormat="1" ht="45" customHeight="1">
      <c r="A64" s="3" t="s">
        <v>6</v>
      </c>
      <c r="B64" s="3" t="s">
        <v>66</v>
      </c>
      <c r="C64" s="5" t="s">
        <v>67</v>
      </c>
      <c r="D64" s="3" t="s">
        <v>47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77</v>
      </c>
      <c r="D65" s="4" t="s">
        <v>48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78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87</v>
      </c>
      <c r="D67" s="4" t="s">
        <v>39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68</v>
      </c>
      <c r="D68" s="4" t="s">
        <v>49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36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44</v>
      </c>
      <c r="B70" s="3" t="s">
        <v>50</v>
      </c>
      <c r="C70" s="5" t="s">
        <v>51</v>
      </c>
      <c r="D70" s="3" t="s">
        <v>47</v>
      </c>
      <c r="E70" s="12"/>
      <c r="F70" s="17">
        <v>20</v>
      </c>
      <c r="G70" s="12"/>
      <c r="H70" s="33">
        <f>H71+H72++H73+H74+H75</f>
        <v>224.448</v>
      </c>
    </row>
    <row r="71" spans="1:8" ht="15">
      <c r="A71" s="10">
        <f>A70+0.1</f>
        <v>11.1</v>
      </c>
      <c r="B71" s="4"/>
      <c r="C71" s="16" t="s">
        <v>52</v>
      </c>
      <c r="D71" s="4" t="s">
        <v>48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53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54</v>
      </c>
      <c r="D73" s="4" t="s">
        <v>39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55</v>
      </c>
      <c r="D74" s="4" t="s">
        <v>49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36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22</v>
      </c>
      <c r="B76" s="3" t="s">
        <v>96</v>
      </c>
      <c r="C76" s="5" t="s">
        <v>121</v>
      </c>
      <c r="D76" s="3" t="s">
        <v>69</v>
      </c>
      <c r="E76" s="12"/>
      <c r="F76" s="17">
        <v>4</v>
      </c>
      <c r="G76" s="12"/>
      <c r="H76" s="33">
        <f>H77++H78++H79++H80</f>
        <v>537.2479999999999</v>
      </c>
    </row>
    <row r="77" spans="1:8" ht="15">
      <c r="A77" s="10">
        <f>A76+0.1</f>
        <v>12.1</v>
      </c>
      <c r="B77" s="4"/>
      <c r="C77" s="16" t="s">
        <v>94</v>
      </c>
      <c r="D77" s="4" t="s">
        <v>48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95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122</v>
      </c>
      <c r="D79" s="4" t="s">
        <v>40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36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23</v>
      </c>
      <c r="B81" s="3" t="s">
        <v>97</v>
      </c>
      <c r="C81" s="5" t="s">
        <v>123</v>
      </c>
      <c r="D81" s="3" t="s">
        <v>69</v>
      </c>
      <c r="E81" s="12"/>
      <c r="F81" s="17">
        <v>4</v>
      </c>
      <c r="G81" s="12"/>
      <c r="H81" s="33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98</v>
      </c>
      <c r="D82" s="4" t="s">
        <v>48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99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124</v>
      </c>
      <c r="D84" s="4" t="s">
        <v>40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81</v>
      </c>
      <c r="D85" s="4" t="s">
        <v>21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70</v>
      </c>
      <c r="D86" s="4" t="s">
        <v>21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36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24</v>
      </c>
      <c r="B88" s="3" t="s">
        <v>96</v>
      </c>
      <c r="C88" s="5" t="s">
        <v>125</v>
      </c>
      <c r="D88" s="3" t="s">
        <v>69</v>
      </c>
      <c r="E88" s="12"/>
      <c r="F88" s="17">
        <v>1</v>
      </c>
      <c r="G88" s="12"/>
      <c r="H88" s="33">
        <f>H89++H90++H91++H92</f>
        <v>154.31199999999998</v>
      </c>
    </row>
    <row r="89" spans="1:8" ht="15">
      <c r="A89" s="10">
        <f>A88+0.1</f>
        <v>14.1</v>
      </c>
      <c r="B89" s="4"/>
      <c r="C89" s="16" t="s">
        <v>94</v>
      </c>
      <c r="D89" s="4" t="s">
        <v>48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95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108</v>
      </c>
      <c r="D91" s="4" t="s">
        <v>40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36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45</v>
      </c>
      <c r="B93" s="3" t="s">
        <v>97</v>
      </c>
      <c r="C93" s="5" t="s">
        <v>126</v>
      </c>
      <c r="D93" s="3" t="s">
        <v>69</v>
      </c>
      <c r="E93" s="12"/>
      <c r="F93" s="17">
        <v>2</v>
      </c>
      <c r="G93" s="12"/>
      <c r="H93" s="33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98</v>
      </c>
      <c r="D94" s="4" t="s">
        <v>48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99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128</v>
      </c>
      <c r="D96" s="4" t="s">
        <v>40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81</v>
      </c>
      <c r="D97" s="4" t="s">
        <v>21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70</v>
      </c>
      <c r="D98" s="4" t="s">
        <v>21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36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27</v>
      </c>
      <c r="B100" s="3" t="s">
        <v>97</v>
      </c>
      <c r="C100" s="5" t="s">
        <v>127</v>
      </c>
      <c r="D100" s="3" t="s">
        <v>69</v>
      </c>
      <c r="E100" s="12"/>
      <c r="F100" s="17">
        <v>1</v>
      </c>
      <c r="G100" s="12"/>
      <c r="H100" s="33">
        <f>H101+H102++H103++H104++H105</f>
        <v>152.56</v>
      </c>
    </row>
    <row r="101" spans="1:8" ht="15">
      <c r="A101" s="10">
        <f>A100+0.1</f>
        <v>16.1</v>
      </c>
      <c r="B101" s="4"/>
      <c r="C101" s="16" t="s">
        <v>98</v>
      </c>
      <c r="D101" s="4" t="s">
        <v>48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99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127</v>
      </c>
      <c r="D103" s="4" t="s">
        <v>40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81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36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28</v>
      </c>
      <c r="B106" s="3" t="s">
        <v>71</v>
      </c>
      <c r="C106" s="5" t="s">
        <v>100</v>
      </c>
      <c r="D106" s="3" t="s">
        <v>49</v>
      </c>
      <c r="E106" s="12"/>
      <c r="F106" s="17">
        <v>7</v>
      </c>
      <c r="G106" s="12"/>
      <c r="H106" s="33">
        <f>H107+H108+H109+H110</f>
        <v>125.013</v>
      </c>
    </row>
    <row r="107" spans="1:8" ht="15">
      <c r="A107" s="10">
        <f>A106+0.1</f>
        <v>17.1</v>
      </c>
      <c r="B107" s="4"/>
      <c r="C107" s="16" t="s">
        <v>79</v>
      </c>
      <c r="D107" s="4" t="s">
        <v>48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46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101</v>
      </c>
      <c r="D109" s="4" t="s">
        <v>49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36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29</v>
      </c>
      <c r="B111" s="3" t="s">
        <v>71</v>
      </c>
      <c r="C111" s="5" t="s">
        <v>129</v>
      </c>
      <c r="D111" s="3" t="s">
        <v>49</v>
      </c>
      <c r="E111" s="12"/>
      <c r="F111" s="17">
        <v>2</v>
      </c>
      <c r="G111" s="12"/>
      <c r="H111" s="33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130</v>
      </c>
      <c r="D112" s="4" t="s">
        <v>48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46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129</v>
      </c>
      <c r="D114" s="4" t="s">
        <v>49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36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30</v>
      </c>
      <c r="B116" s="3" t="s">
        <v>71</v>
      </c>
      <c r="C116" s="5" t="s">
        <v>110</v>
      </c>
      <c r="D116" s="3" t="s">
        <v>49</v>
      </c>
      <c r="E116" s="12"/>
      <c r="F116" s="17">
        <v>3</v>
      </c>
      <c r="G116" s="12"/>
      <c r="H116" s="33">
        <f>H117+H118+H119+H120</f>
        <v>908.577</v>
      </c>
    </row>
    <row r="117" spans="1:8" ht="15">
      <c r="A117" s="10">
        <f>A116+0.1</f>
        <v>19.1</v>
      </c>
      <c r="B117" s="4"/>
      <c r="C117" s="16" t="s">
        <v>79</v>
      </c>
      <c r="D117" s="4" t="s">
        <v>48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46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109</v>
      </c>
      <c r="D119" s="4" t="s">
        <v>49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36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31</v>
      </c>
      <c r="B121" s="3" t="s">
        <v>34</v>
      </c>
      <c r="C121" s="5" t="s">
        <v>72</v>
      </c>
      <c r="D121" s="3" t="s">
        <v>21</v>
      </c>
      <c r="E121" s="17"/>
      <c r="F121" s="17">
        <v>8</v>
      </c>
      <c r="G121" s="17"/>
      <c r="H121" s="3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41</v>
      </c>
      <c r="D122" s="4" t="s">
        <v>35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42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25</v>
      </c>
      <c r="D124" s="3" t="s">
        <v>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32</v>
      </c>
      <c r="D126" s="3" t="s">
        <v>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107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104</v>
      </c>
      <c r="D129" s="3" t="s">
        <v>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105</v>
      </c>
      <c r="D131" s="3" t="s">
        <v>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33</v>
      </c>
      <c r="D132" s="3" t="s">
        <v>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87" t="s">
        <v>73</v>
      </c>
      <c r="B136" s="87"/>
      <c r="C136" s="87"/>
      <c r="D136" s="87"/>
      <c r="E136" s="87"/>
      <c r="F136" s="87"/>
      <c r="G136" s="87"/>
      <c r="H136" s="87"/>
      <c r="I136" s="23"/>
    </row>
    <row r="139" spans="3:10" ht="15" customHeight="1">
      <c r="C139" s="88"/>
      <c r="D139" s="88"/>
      <c r="E139" s="88"/>
      <c r="F139" s="88"/>
      <c r="G139" s="88"/>
      <c r="H139" s="88"/>
      <c r="I139" s="88"/>
      <c r="J139" s="88"/>
    </row>
  </sheetData>
  <sheetProtection/>
  <mergeCells count="16">
    <mergeCell ref="A7:D7"/>
    <mergeCell ref="A8:D8"/>
    <mergeCell ref="A1:H1"/>
    <mergeCell ref="A3:H3"/>
    <mergeCell ref="A4:H4"/>
    <mergeCell ref="A6:H6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61">
      <selection activeCell="B82" sqref="B82:E82"/>
    </sheetView>
  </sheetViews>
  <sheetFormatPr defaultColWidth="11.00390625" defaultRowHeight="12.75"/>
  <cols>
    <col min="1" max="1" width="11.00390625" style="0" customWidth="1"/>
    <col min="2" max="2" width="41.75390625" style="0" customWidth="1"/>
    <col min="3" max="3" width="11.00390625" style="0" customWidth="1"/>
    <col min="4" max="4" width="14.625" style="0" customWidth="1"/>
  </cols>
  <sheetData>
    <row r="1" spans="1:5" ht="21.75" customHeight="1">
      <c r="A1" s="117" t="s">
        <v>220</v>
      </c>
      <c r="B1" s="117"/>
      <c r="C1" s="117"/>
      <c r="D1" s="117"/>
      <c r="E1" s="117"/>
    </row>
    <row r="2" spans="1:5" ht="39" customHeight="1">
      <c r="A2" s="111" t="s">
        <v>183</v>
      </c>
      <c r="B2" s="111"/>
      <c r="C2" s="111"/>
      <c r="D2" s="111"/>
      <c r="E2" s="111"/>
    </row>
    <row r="3" spans="1:5" ht="18.75" customHeight="1">
      <c r="A3" s="118" t="s">
        <v>131</v>
      </c>
      <c r="B3" s="118"/>
      <c r="C3" s="118"/>
      <c r="D3" s="118"/>
      <c r="E3" s="118"/>
    </row>
    <row r="4" spans="1:6" ht="30" customHeight="1">
      <c r="A4" s="113" t="s">
        <v>208</v>
      </c>
      <c r="B4" s="113" t="s">
        <v>209</v>
      </c>
      <c r="C4" s="115" t="s">
        <v>210</v>
      </c>
      <c r="D4" s="70"/>
      <c r="E4" s="105" t="s">
        <v>211</v>
      </c>
      <c r="F4" s="105"/>
    </row>
    <row r="5" spans="1:6" ht="63.75" customHeight="1">
      <c r="A5" s="114"/>
      <c r="B5" s="114"/>
      <c r="C5" s="116"/>
      <c r="D5" s="69" t="s">
        <v>212</v>
      </c>
      <c r="E5" s="72" t="s">
        <v>213</v>
      </c>
      <c r="F5" s="72" t="s">
        <v>9</v>
      </c>
    </row>
    <row r="6" spans="1:6" ht="14.25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</row>
    <row r="7" spans="1:6" ht="21" customHeight="1">
      <c r="A7" s="41"/>
      <c r="B7" s="57" t="s">
        <v>184</v>
      </c>
      <c r="C7" s="57"/>
      <c r="D7" s="57"/>
      <c r="E7" s="57"/>
      <c r="F7" s="73"/>
    </row>
    <row r="8" spans="1:6" s="14" customFormat="1" ht="45" customHeight="1">
      <c r="A8" s="46" t="s">
        <v>10</v>
      </c>
      <c r="B8" s="41" t="s">
        <v>188</v>
      </c>
      <c r="C8" s="49" t="s">
        <v>133</v>
      </c>
      <c r="D8" s="55">
        <v>9173.2</v>
      </c>
      <c r="E8" s="55"/>
      <c r="F8" s="74"/>
    </row>
    <row r="9" spans="1:6" s="52" customFormat="1" ht="32.25" customHeight="1">
      <c r="A9" s="60">
        <v>2</v>
      </c>
      <c r="B9" s="45" t="s">
        <v>205</v>
      </c>
      <c r="C9" s="45" t="s">
        <v>134</v>
      </c>
      <c r="D9" s="67">
        <v>15594</v>
      </c>
      <c r="E9" s="67"/>
      <c r="F9" s="75"/>
    </row>
    <row r="10" spans="1:6" s="14" customFormat="1" ht="49.5" customHeight="1">
      <c r="A10" s="50">
        <v>3</v>
      </c>
      <c r="B10" s="41" t="s">
        <v>197</v>
      </c>
      <c r="C10" s="45" t="s">
        <v>136</v>
      </c>
      <c r="D10" s="42">
        <v>11100</v>
      </c>
      <c r="E10" s="42"/>
      <c r="F10" s="74"/>
    </row>
    <row r="11" spans="1:6" s="14" customFormat="1" ht="47.25" customHeight="1">
      <c r="A11" s="43">
        <v>4</v>
      </c>
      <c r="B11" s="41" t="s">
        <v>190</v>
      </c>
      <c r="C11" s="45" t="s">
        <v>132</v>
      </c>
      <c r="D11" s="55">
        <v>225</v>
      </c>
      <c r="E11" s="55"/>
      <c r="F11" s="74"/>
    </row>
    <row r="12" spans="1:6" s="14" customFormat="1" ht="77.25" customHeight="1">
      <c r="A12" s="43">
        <v>5</v>
      </c>
      <c r="B12" s="41" t="s">
        <v>207</v>
      </c>
      <c r="C12" s="45" t="s">
        <v>132</v>
      </c>
      <c r="D12" s="55">
        <v>932.4</v>
      </c>
      <c r="E12" s="55"/>
      <c r="F12" s="74"/>
    </row>
    <row r="13" spans="1:6" s="14" customFormat="1" ht="48" customHeight="1">
      <c r="A13" s="41" t="s">
        <v>15</v>
      </c>
      <c r="B13" s="41" t="s">
        <v>185</v>
      </c>
      <c r="C13" s="41" t="s">
        <v>147</v>
      </c>
      <c r="D13" s="55">
        <v>2534</v>
      </c>
      <c r="E13" s="55"/>
      <c r="F13" s="74"/>
    </row>
    <row r="14" spans="1:6" s="14" customFormat="1" ht="45.75" customHeight="1">
      <c r="A14" s="41" t="s">
        <v>3</v>
      </c>
      <c r="B14" s="41" t="s">
        <v>186</v>
      </c>
      <c r="C14" s="41" t="s">
        <v>132</v>
      </c>
      <c r="D14" s="55">
        <v>38</v>
      </c>
      <c r="E14" s="55"/>
      <c r="F14" s="74"/>
    </row>
    <row r="15" spans="1:6" s="52" customFormat="1" ht="20.25" customHeight="1">
      <c r="A15" s="50">
        <v>8</v>
      </c>
      <c r="B15" s="41" t="s">
        <v>148</v>
      </c>
      <c r="C15" s="45" t="s">
        <v>147</v>
      </c>
      <c r="D15" s="42">
        <v>159</v>
      </c>
      <c r="E15" s="42"/>
      <c r="F15" s="75"/>
    </row>
    <row r="16" spans="1:6" s="14" customFormat="1" ht="48" customHeight="1">
      <c r="A16" s="41" t="s">
        <v>5</v>
      </c>
      <c r="B16" s="41" t="s">
        <v>187</v>
      </c>
      <c r="C16" s="41" t="s">
        <v>147</v>
      </c>
      <c r="D16" s="55">
        <v>316</v>
      </c>
      <c r="E16" s="55"/>
      <c r="F16" s="74"/>
    </row>
    <row r="17" spans="1:6" s="52" customFormat="1" ht="20.25" customHeight="1">
      <c r="A17" s="50">
        <v>10</v>
      </c>
      <c r="B17" s="41" t="s">
        <v>148</v>
      </c>
      <c r="C17" s="45" t="s">
        <v>147</v>
      </c>
      <c r="D17" s="42">
        <v>79</v>
      </c>
      <c r="E17" s="42"/>
      <c r="F17" s="75"/>
    </row>
    <row r="18" spans="1:6" s="52" customFormat="1" ht="68.25" customHeight="1">
      <c r="A18" s="50">
        <v>11</v>
      </c>
      <c r="B18" s="45" t="s">
        <v>189</v>
      </c>
      <c r="C18" s="45" t="s">
        <v>140</v>
      </c>
      <c r="D18" s="56">
        <v>30</v>
      </c>
      <c r="E18" s="56"/>
      <c r="F18" s="75"/>
    </row>
    <row r="19" spans="1:6" s="37" customFormat="1" ht="39.75" customHeight="1">
      <c r="A19" s="44" t="s">
        <v>22</v>
      </c>
      <c r="B19" s="53" t="s">
        <v>149</v>
      </c>
      <c r="C19" s="49" t="s">
        <v>135</v>
      </c>
      <c r="D19" s="55">
        <v>950.5</v>
      </c>
      <c r="E19" s="55"/>
      <c r="F19" s="76"/>
    </row>
    <row r="20" spans="1:6" s="51" customFormat="1" ht="47.25" customHeight="1">
      <c r="A20" s="50">
        <v>13</v>
      </c>
      <c r="B20" s="45" t="s">
        <v>191</v>
      </c>
      <c r="C20" s="47" t="s">
        <v>133</v>
      </c>
      <c r="D20" s="55">
        <v>37.5</v>
      </c>
      <c r="E20" s="55"/>
      <c r="F20" s="77"/>
    </row>
    <row r="21" spans="1:6" s="14" customFormat="1" ht="46.5" customHeight="1">
      <c r="A21" s="50">
        <v>14</v>
      </c>
      <c r="B21" s="49" t="s">
        <v>161</v>
      </c>
      <c r="C21" s="49" t="s">
        <v>141</v>
      </c>
      <c r="D21" s="42">
        <v>25</v>
      </c>
      <c r="E21" s="42"/>
      <c r="F21" s="74"/>
    </row>
    <row r="22" spans="1:6" s="14" customFormat="1" ht="30" customHeight="1">
      <c r="A22" s="50">
        <v>15</v>
      </c>
      <c r="B22" s="49" t="s">
        <v>162</v>
      </c>
      <c r="C22" s="49" t="s">
        <v>141</v>
      </c>
      <c r="D22" s="42">
        <v>25</v>
      </c>
      <c r="E22" s="42"/>
      <c r="F22" s="74"/>
    </row>
    <row r="23" spans="1:6" s="14" customFormat="1" ht="30" customHeight="1">
      <c r="A23" s="50">
        <v>16</v>
      </c>
      <c r="B23" s="49" t="s">
        <v>163</v>
      </c>
      <c r="C23" s="49" t="s">
        <v>141</v>
      </c>
      <c r="D23" s="42">
        <v>25</v>
      </c>
      <c r="E23" s="42"/>
      <c r="F23" s="74"/>
    </row>
    <row r="24" spans="1:6" s="52" customFormat="1" ht="30" customHeight="1">
      <c r="A24" s="43">
        <v>17</v>
      </c>
      <c r="B24" s="65" t="s">
        <v>164</v>
      </c>
      <c r="C24" s="45" t="s">
        <v>138</v>
      </c>
      <c r="D24" s="55">
        <v>25</v>
      </c>
      <c r="E24" s="55"/>
      <c r="F24" s="75"/>
    </row>
    <row r="25" spans="1:6" s="14" customFormat="1" ht="30" customHeight="1">
      <c r="A25" s="50">
        <v>18</v>
      </c>
      <c r="B25" s="49" t="s">
        <v>172</v>
      </c>
      <c r="C25" s="49" t="s">
        <v>141</v>
      </c>
      <c r="D25" s="42">
        <v>5</v>
      </c>
      <c r="E25" s="42"/>
      <c r="F25" s="74"/>
    </row>
    <row r="26" spans="1:6" s="14" customFormat="1" ht="30" customHeight="1">
      <c r="A26" s="50">
        <v>19</v>
      </c>
      <c r="B26" s="49" t="s">
        <v>173</v>
      </c>
      <c r="C26" s="49" t="s">
        <v>141</v>
      </c>
      <c r="D26" s="42">
        <v>5</v>
      </c>
      <c r="E26" s="42"/>
      <c r="F26" s="74"/>
    </row>
    <row r="27" spans="1:6" s="14" customFormat="1" ht="30" customHeight="1">
      <c r="A27" s="50">
        <v>20</v>
      </c>
      <c r="B27" s="49" t="s">
        <v>163</v>
      </c>
      <c r="C27" s="49" t="s">
        <v>141</v>
      </c>
      <c r="D27" s="42">
        <v>5</v>
      </c>
      <c r="E27" s="42"/>
      <c r="F27" s="74"/>
    </row>
    <row r="28" spans="1:6" s="52" customFormat="1" ht="30" customHeight="1">
      <c r="A28" s="43">
        <v>21</v>
      </c>
      <c r="B28" s="65" t="s">
        <v>174</v>
      </c>
      <c r="C28" s="45" t="s">
        <v>138</v>
      </c>
      <c r="D28" s="55">
        <v>5</v>
      </c>
      <c r="E28" s="55"/>
      <c r="F28" s="75"/>
    </row>
    <row r="29" spans="1:6" s="51" customFormat="1" ht="30" customHeight="1">
      <c r="A29" s="50">
        <v>22</v>
      </c>
      <c r="B29" s="45" t="s">
        <v>192</v>
      </c>
      <c r="C29" s="47" t="s">
        <v>133</v>
      </c>
      <c r="D29" s="55">
        <v>88.63</v>
      </c>
      <c r="E29" s="55"/>
      <c r="F29" s="77"/>
    </row>
    <row r="30" spans="1:6" s="37" customFormat="1" ht="30" customHeight="1">
      <c r="A30" s="58" t="s">
        <v>143</v>
      </c>
      <c r="B30" s="41" t="s">
        <v>193</v>
      </c>
      <c r="C30" s="41" t="s">
        <v>132</v>
      </c>
      <c r="D30" s="48">
        <v>9.4</v>
      </c>
      <c r="E30" s="48"/>
      <c r="F30" s="76"/>
    </row>
    <row r="31" spans="1:6" s="66" customFormat="1" ht="30" customHeight="1">
      <c r="A31" s="41" t="s">
        <v>194</v>
      </c>
      <c r="B31" s="41" t="s">
        <v>175</v>
      </c>
      <c r="C31" s="39" t="s">
        <v>147</v>
      </c>
      <c r="D31" s="54">
        <v>20</v>
      </c>
      <c r="E31" s="54"/>
      <c r="F31" s="78"/>
    </row>
    <row r="32" spans="1:6" s="14" customFormat="1" ht="30" customHeight="1">
      <c r="A32" s="41" t="s">
        <v>179</v>
      </c>
      <c r="B32" s="45" t="s">
        <v>177</v>
      </c>
      <c r="C32" s="41" t="s">
        <v>139</v>
      </c>
      <c r="D32" s="42">
        <v>105</v>
      </c>
      <c r="E32" s="42"/>
      <c r="F32" s="74"/>
    </row>
    <row r="33" spans="1:6" s="66" customFormat="1" ht="45" customHeight="1">
      <c r="A33" s="41" t="s">
        <v>144</v>
      </c>
      <c r="B33" s="41" t="s">
        <v>176</v>
      </c>
      <c r="C33" s="39" t="s">
        <v>147</v>
      </c>
      <c r="D33" s="54">
        <v>2</v>
      </c>
      <c r="E33" s="54"/>
      <c r="F33" s="78"/>
    </row>
    <row r="34" spans="1:6" s="14" customFormat="1" ht="33.75" customHeight="1">
      <c r="A34" s="41" t="s">
        <v>195</v>
      </c>
      <c r="B34" s="45" t="s">
        <v>178</v>
      </c>
      <c r="C34" s="41" t="s">
        <v>139</v>
      </c>
      <c r="D34" s="55">
        <v>82</v>
      </c>
      <c r="E34" s="55"/>
      <c r="F34" s="74"/>
    </row>
    <row r="35" spans="1:6" s="14" customFormat="1" ht="36.75" customHeight="1">
      <c r="A35" s="41" t="s">
        <v>180</v>
      </c>
      <c r="B35" s="49" t="s">
        <v>165</v>
      </c>
      <c r="C35" s="49" t="s">
        <v>132</v>
      </c>
      <c r="D35" s="55">
        <v>55.3</v>
      </c>
      <c r="E35" s="55"/>
      <c r="F35" s="74"/>
    </row>
    <row r="36" spans="1:6" ht="31.5" customHeight="1">
      <c r="A36" s="58" t="s">
        <v>181</v>
      </c>
      <c r="B36" s="41" t="s">
        <v>145</v>
      </c>
      <c r="C36" s="41" t="s">
        <v>137</v>
      </c>
      <c r="D36" s="42">
        <v>570</v>
      </c>
      <c r="E36" s="42"/>
      <c r="F36" s="73"/>
    </row>
    <row r="37" spans="1:6" s="14" customFormat="1" ht="47.25" customHeight="1">
      <c r="A37" s="43">
        <v>30</v>
      </c>
      <c r="B37" s="41" t="s">
        <v>196</v>
      </c>
      <c r="C37" s="45" t="s">
        <v>132</v>
      </c>
      <c r="D37" s="55">
        <v>239.4</v>
      </c>
      <c r="E37" s="55"/>
      <c r="F37" s="74"/>
    </row>
    <row r="38" spans="1:6" s="37" customFormat="1" ht="57" customHeight="1">
      <c r="A38" s="46" t="s">
        <v>182</v>
      </c>
      <c r="B38" s="59" t="s">
        <v>146</v>
      </c>
      <c r="C38" s="46" t="s">
        <v>136</v>
      </c>
      <c r="D38" s="48">
        <v>1140</v>
      </c>
      <c r="E38" s="48"/>
      <c r="F38" s="76"/>
    </row>
    <row r="39" spans="1:6" s="14" customFormat="1" ht="66" customHeight="1">
      <c r="A39" s="43">
        <v>32</v>
      </c>
      <c r="B39" s="49" t="s">
        <v>206</v>
      </c>
      <c r="C39" s="45" t="s">
        <v>132</v>
      </c>
      <c r="D39" s="55">
        <v>601.5</v>
      </c>
      <c r="E39" s="55"/>
      <c r="F39" s="74"/>
    </row>
    <row r="40" spans="1:6" s="37" customFormat="1" ht="38.25" customHeight="1">
      <c r="A40" s="46" t="s">
        <v>200</v>
      </c>
      <c r="B40" s="59" t="s">
        <v>198</v>
      </c>
      <c r="C40" s="46" t="s">
        <v>136</v>
      </c>
      <c r="D40" s="48">
        <v>680.8</v>
      </c>
      <c r="E40" s="48"/>
      <c r="F40" s="76"/>
    </row>
    <row r="41" spans="1:6" s="37" customFormat="1" ht="28.5" customHeight="1">
      <c r="A41" s="46" t="s">
        <v>201</v>
      </c>
      <c r="B41" s="59" t="s">
        <v>199</v>
      </c>
      <c r="C41" s="46" t="s">
        <v>136</v>
      </c>
      <c r="D41" s="48">
        <v>680.8</v>
      </c>
      <c r="E41" s="48"/>
      <c r="F41" s="76"/>
    </row>
    <row r="42" spans="1:6" s="14" customFormat="1" ht="46.5" customHeight="1">
      <c r="A42" s="41" t="s">
        <v>202</v>
      </c>
      <c r="B42" s="49" t="s">
        <v>203</v>
      </c>
      <c r="C42" s="41" t="s">
        <v>136</v>
      </c>
      <c r="D42" s="68">
        <v>658.6</v>
      </c>
      <c r="E42" s="68"/>
      <c r="F42" s="74"/>
    </row>
    <row r="43" spans="1:8" s="81" customFormat="1" ht="15.75">
      <c r="A43" s="79"/>
      <c r="B43" s="106" t="s">
        <v>7</v>
      </c>
      <c r="C43" s="106"/>
      <c r="D43" s="106"/>
      <c r="E43" s="106"/>
      <c r="F43" s="80"/>
      <c r="H43" s="82"/>
    </row>
    <row r="44" spans="1:8" s="81" customFormat="1" ht="15.75">
      <c r="A44" s="83"/>
      <c r="B44" s="107" t="s">
        <v>214</v>
      </c>
      <c r="C44" s="108"/>
      <c r="D44" s="108"/>
      <c r="E44" s="109"/>
      <c r="F44" s="80"/>
      <c r="H44" s="82"/>
    </row>
    <row r="45" spans="1:8" s="81" customFormat="1" ht="15.75">
      <c r="A45" s="83"/>
      <c r="B45" s="107" t="s">
        <v>215</v>
      </c>
      <c r="C45" s="108"/>
      <c r="D45" s="108"/>
      <c r="E45" s="109"/>
      <c r="F45" s="80"/>
      <c r="H45" s="82"/>
    </row>
    <row r="46" spans="1:8" s="81" customFormat="1" ht="15.75">
      <c r="A46" s="83"/>
      <c r="B46" s="107" t="s">
        <v>216</v>
      </c>
      <c r="C46" s="108"/>
      <c r="D46" s="108"/>
      <c r="E46" s="109"/>
      <c r="F46" s="80"/>
      <c r="H46" s="82"/>
    </row>
    <row r="47" spans="1:8" s="81" customFormat="1" ht="15.75">
      <c r="A47" s="83"/>
      <c r="B47" s="107" t="s">
        <v>221</v>
      </c>
      <c r="C47" s="108"/>
      <c r="D47" s="108"/>
      <c r="E47" s="109"/>
      <c r="F47" s="80"/>
      <c r="H47" s="82"/>
    </row>
    <row r="49" spans="1:5" ht="20.25">
      <c r="A49" s="117" t="s">
        <v>219</v>
      </c>
      <c r="B49" s="117"/>
      <c r="C49" s="117"/>
      <c r="D49" s="117"/>
      <c r="E49" s="117"/>
    </row>
    <row r="50" spans="1:5" ht="8.25" customHeight="1">
      <c r="A50" s="61"/>
      <c r="B50" s="61"/>
      <c r="C50" s="61"/>
      <c r="D50" s="61"/>
      <c r="E50" s="61"/>
    </row>
    <row r="51" spans="1:5" ht="35.25" customHeight="1">
      <c r="A51" s="111" t="s">
        <v>183</v>
      </c>
      <c r="B51" s="111"/>
      <c r="C51" s="111"/>
      <c r="D51" s="111"/>
      <c r="E51" s="111"/>
    </row>
    <row r="52" spans="1:5" ht="18.75" customHeight="1">
      <c r="A52" s="112" t="s">
        <v>160</v>
      </c>
      <c r="B52" s="112"/>
      <c r="C52" s="112"/>
      <c r="D52" s="112"/>
      <c r="E52" s="112"/>
    </row>
    <row r="53" spans="1:5" ht="11.25" customHeight="1">
      <c r="A53" s="6"/>
      <c r="B53" s="6"/>
      <c r="C53" s="6"/>
      <c r="D53" s="6"/>
      <c r="E53" s="2"/>
    </row>
    <row r="54" spans="1:6" ht="33" customHeight="1">
      <c r="A54" s="113" t="s">
        <v>208</v>
      </c>
      <c r="B54" s="113" t="s">
        <v>209</v>
      </c>
      <c r="C54" s="115" t="s">
        <v>210</v>
      </c>
      <c r="D54" s="70"/>
      <c r="E54" s="105" t="s">
        <v>211</v>
      </c>
      <c r="F54" s="105"/>
    </row>
    <row r="55" spans="1:6" ht="82.5" customHeight="1">
      <c r="A55" s="114"/>
      <c r="B55" s="114"/>
      <c r="C55" s="116"/>
      <c r="D55" s="69" t="s">
        <v>212</v>
      </c>
      <c r="E55" s="72" t="s">
        <v>213</v>
      </c>
      <c r="F55" s="72" t="s">
        <v>9</v>
      </c>
    </row>
    <row r="56" spans="1:6" ht="14.25">
      <c r="A56" s="71">
        <v>1</v>
      </c>
      <c r="B56" s="71">
        <v>2</v>
      </c>
      <c r="C56" s="71">
        <v>3</v>
      </c>
      <c r="D56" s="71">
        <v>4</v>
      </c>
      <c r="E56" s="71">
        <v>5</v>
      </c>
      <c r="F56" s="71">
        <v>6</v>
      </c>
    </row>
    <row r="57" spans="1:6" ht="15" customHeight="1">
      <c r="A57" s="3"/>
      <c r="B57" s="63" t="s">
        <v>204</v>
      </c>
      <c r="C57" s="3"/>
      <c r="D57" s="3"/>
      <c r="E57" s="3"/>
      <c r="F57" s="73"/>
    </row>
    <row r="58" spans="1:6" s="52" customFormat="1" ht="17.25" customHeight="1">
      <c r="A58" s="62"/>
      <c r="B58" s="41" t="s">
        <v>150</v>
      </c>
      <c r="C58" s="62"/>
      <c r="D58" s="62"/>
      <c r="E58" s="62"/>
      <c r="F58" s="75"/>
    </row>
    <row r="59" spans="1:6" s="37" customFormat="1" ht="27" customHeight="1">
      <c r="A59" s="63">
        <v>1</v>
      </c>
      <c r="B59" s="63" t="s">
        <v>169</v>
      </c>
      <c r="C59" s="63" t="s">
        <v>138</v>
      </c>
      <c r="D59" s="40">
        <v>80</v>
      </c>
      <c r="E59" s="40">
        <v>80</v>
      </c>
      <c r="F59" s="76"/>
    </row>
    <row r="60" spans="1:6" s="37" customFormat="1" ht="36" customHeight="1">
      <c r="A60" s="63">
        <v>2</v>
      </c>
      <c r="B60" s="63" t="s">
        <v>167</v>
      </c>
      <c r="C60" s="63" t="s">
        <v>147</v>
      </c>
      <c r="D60" s="40">
        <v>80</v>
      </c>
      <c r="E60" s="40">
        <v>80</v>
      </c>
      <c r="F60" s="76"/>
    </row>
    <row r="61" spans="1:6" s="37" customFormat="1" ht="51.75" customHeight="1">
      <c r="A61" s="63">
        <v>3</v>
      </c>
      <c r="B61" s="63" t="s">
        <v>151</v>
      </c>
      <c r="C61" s="63" t="s">
        <v>137</v>
      </c>
      <c r="D61" s="40">
        <v>48</v>
      </c>
      <c r="E61" s="40">
        <v>48</v>
      </c>
      <c r="F61" s="76"/>
    </row>
    <row r="62" spans="1:6" s="37" customFormat="1" ht="47.25" customHeight="1">
      <c r="A62" s="63">
        <v>4</v>
      </c>
      <c r="B62" s="63" t="s">
        <v>153</v>
      </c>
      <c r="C62" s="63" t="s">
        <v>152</v>
      </c>
      <c r="D62" s="55">
        <v>200</v>
      </c>
      <c r="E62" s="55">
        <v>200</v>
      </c>
      <c r="F62" s="76"/>
    </row>
    <row r="63" spans="1:6" s="37" customFormat="1" ht="38.25" customHeight="1">
      <c r="A63" s="63">
        <v>5</v>
      </c>
      <c r="B63" s="63" t="s">
        <v>168</v>
      </c>
      <c r="C63" s="63" t="s">
        <v>152</v>
      </c>
      <c r="D63" s="55">
        <v>600</v>
      </c>
      <c r="E63" s="55">
        <v>600</v>
      </c>
      <c r="F63" s="76"/>
    </row>
    <row r="64" spans="1:6" s="37" customFormat="1" ht="33" customHeight="1">
      <c r="A64" s="41" t="s">
        <v>15</v>
      </c>
      <c r="B64" s="63" t="s">
        <v>154</v>
      </c>
      <c r="C64" s="63" t="s">
        <v>147</v>
      </c>
      <c r="D64" s="40">
        <v>2</v>
      </c>
      <c r="E64" s="40">
        <v>2</v>
      </c>
      <c r="F64" s="76"/>
    </row>
    <row r="65" spans="1:6" s="52" customFormat="1" ht="24" customHeight="1">
      <c r="A65" s="84"/>
      <c r="B65" s="85" t="s">
        <v>155</v>
      </c>
      <c r="C65" s="85" t="s">
        <v>142</v>
      </c>
      <c r="D65" s="85"/>
      <c r="E65" s="85"/>
      <c r="F65" s="86"/>
    </row>
    <row r="66" spans="1:6" s="52" customFormat="1" ht="32.25" customHeight="1">
      <c r="A66" s="49"/>
      <c r="B66" s="45" t="s">
        <v>156</v>
      </c>
      <c r="C66" s="64">
        <v>0.75</v>
      </c>
      <c r="D66" s="45"/>
      <c r="E66" s="45"/>
      <c r="F66" s="75"/>
    </row>
    <row r="67" spans="1:6" s="52" customFormat="1" ht="21.75" customHeight="1">
      <c r="A67" s="84"/>
      <c r="B67" s="85" t="s">
        <v>157</v>
      </c>
      <c r="C67" s="85" t="s">
        <v>142</v>
      </c>
      <c r="D67" s="85"/>
      <c r="E67" s="85"/>
      <c r="F67" s="86"/>
    </row>
    <row r="68" spans="1:6" s="52" customFormat="1" ht="32.25" customHeight="1">
      <c r="A68" s="62"/>
      <c r="B68" s="41" t="s">
        <v>158</v>
      </c>
      <c r="C68" s="62"/>
      <c r="D68" s="62"/>
      <c r="E68" s="62"/>
      <c r="F68" s="75"/>
    </row>
    <row r="69" spans="1:6" s="52" customFormat="1" ht="24" customHeight="1">
      <c r="A69" s="49"/>
      <c r="B69" s="45" t="s">
        <v>159</v>
      </c>
      <c r="C69" s="45" t="s">
        <v>142</v>
      </c>
      <c r="D69" s="45"/>
      <c r="E69" s="45"/>
      <c r="F69" s="75"/>
    </row>
    <row r="70" spans="1:6" s="52" customFormat="1" ht="21" customHeight="1">
      <c r="A70" s="62"/>
      <c r="B70" s="41" t="s">
        <v>170</v>
      </c>
      <c r="C70" s="62"/>
      <c r="D70" s="62"/>
      <c r="E70" s="62"/>
      <c r="F70" s="75"/>
    </row>
    <row r="71" spans="1:6" s="52" customFormat="1" ht="94.5" customHeight="1">
      <c r="A71" s="50">
        <v>1</v>
      </c>
      <c r="B71" s="53" t="s">
        <v>166</v>
      </c>
      <c r="C71" s="45" t="s">
        <v>140</v>
      </c>
      <c r="D71" s="56">
        <v>1.202</v>
      </c>
      <c r="E71" s="56"/>
      <c r="F71" s="75"/>
    </row>
    <row r="72" spans="1:8" s="37" customFormat="1" ht="52.5" customHeight="1">
      <c r="A72" s="44" t="s">
        <v>11</v>
      </c>
      <c r="B72" s="53" t="s">
        <v>171</v>
      </c>
      <c r="C72" s="49" t="s">
        <v>135</v>
      </c>
      <c r="D72" s="55">
        <v>35.2</v>
      </c>
      <c r="E72" s="55"/>
      <c r="F72" s="76"/>
      <c r="H72" s="38"/>
    </row>
    <row r="73" spans="1:8" s="81" customFormat="1" ht="15.75">
      <c r="A73" s="79"/>
      <c r="B73" s="106" t="s">
        <v>7</v>
      </c>
      <c r="C73" s="106"/>
      <c r="D73" s="106"/>
      <c r="E73" s="106"/>
      <c r="F73" s="80"/>
      <c r="H73" s="82"/>
    </row>
    <row r="74" spans="1:8" s="81" customFormat="1" ht="15.75">
      <c r="A74" s="83"/>
      <c r="B74" s="107" t="s">
        <v>214</v>
      </c>
      <c r="C74" s="108"/>
      <c r="D74" s="108"/>
      <c r="E74" s="109"/>
      <c r="F74" s="80"/>
      <c r="H74" s="82"/>
    </row>
    <row r="75" spans="1:8" s="81" customFormat="1" ht="15.75">
      <c r="A75" s="83"/>
      <c r="B75" s="107" t="s">
        <v>215</v>
      </c>
      <c r="C75" s="108"/>
      <c r="D75" s="108"/>
      <c r="E75" s="109"/>
      <c r="F75" s="80"/>
      <c r="H75" s="82"/>
    </row>
    <row r="76" spans="1:8" s="81" customFormat="1" ht="15.75">
      <c r="A76" s="83"/>
      <c r="B76" s="107" t="s">
        <v>216</v>
      </c>
      <c r="C76" s="108"/>
      <c r="D76" s="108"/>
      <c r="E76" s="109"/>
      <c r="F76" s="80"/>
      <c r="H76" s="82"/>
    </row>
    <row r="77" spans="1:8" s="81" customFormat="1" ht="15.75">
      <c r="A77" s="83"/>
      <c r="B77" s="107" t="s">
        <v>222</v>
      </c>
      <c r="C77" s="108"/>
      <c r="D77" s="108"/>
      <c r="E77" s="109"/>
      <c r="F77" s="80"/>
      <c r="H77" s="82"/>
    </row>
    <row r="78" spans="1:8" s="81" customFormat="1" ht="15.75">
      <c r="A78" s="83"/>
      <c r="B78" s="107" t="s">
        <v>223</v>
      </c>
      <c r="C78" s="108"/>
      <c r="D78" s="108"/>
      <c r="E78" s="109"/>
      <c r="F78" s="80"/>
      <c r="H78" s="82"/>
    </row>
    <row r="79" spans="1:8" s="81" customFormat="1" ht="15.75">
      <c r="A79" s="83"/>
      <c r="B79" s="107" t="s">
        <v>217</v>
      </c>
      <c r="C79" s="108"/>
      <c r="D79" s="108"/>
      <c r="E79" s="109"/>
      <c r="F79" s="80"/>
      <c r="H79" s="82"/>
    </row>
    <row r="80" spans="1:8" s="81" customFormat="1" ht="15.75">
      <c r="A80" s="83"/>
      <c r="B80" s="107" t="s">
        <v>7</v>
      </c>
      <c r="C80" s="108"/>
      <c r="D80" s="108"/>
      <c r="E80" s="109"/>
      <c r="F80" s="80"/>
      <c r="H80" s="82"/>
    </row>
    <row r="81" spans="1:8" s="81" customFormat="1" ht="15.75">
      <c r="A81" s="83"/>
      <c r="B81" s="110" t="s">
        <v>218</v>
      </c>
      <c r="C81" s="110"/>
      <c r="D81" s="110"/>
      <c r="E81" s="110"/>
      <c r="F81" s="80"/>
      <c r="H81" s="82"/>
    </row>
    <row r="82" spans="1:8" s="81" customFormat="1" ht="15.75">
      <c r="A82" s="83"/>
      <c r="B82" s="102" t="s">
        <v>224</v>
      </c>
      <c r="C82" s="103"/>
      <c r="D82" s="103"/>
      <c r="E82" s="104"/>
      <c r="F82" s="80"/>
      <c r="H82" s="82"/>
    </row>
  </sheetData>
  <sheetProtection/>
  <mergeCells count="29">
    <mergeCell ref="A49:E49"/>
    <mergeCell ref="A4:A5"/>
    <mergeCell ref="B4:B5"/>
    <mergeCell ref="C4:C5"/>
    <mergeCell ref="A1:E1"/>
    <mergeCell ref="A2:E2"/>
    <mergeCell ref="A3:E3"/>
    <mergeCell ref="B43:E43"/>
    <mergeCell ref="E4:F4"/>
    <mergeCell ref="B44:E44"/>
    <mergeCell ref="B45:E45"/>
    <mergeCell ref="B46:E46"/>
    <mergeCell ref="B47:E47"/>
    <mergeCell ref="B81:E81"/>
    <mergeCell ref="A51:E51"/>
    <mergeCell ref="A52:E52"/>
    <mergeCell ref="A54:A55"/>
    <mergeCell ref="B54:B55"/>
    <mergeCell ref="C54:C55"/>
    <mergeCell ref="B78:E78"/>
    <mergeCell ref="B82:E82"/>
    <mergeCell ref="E54:F54"/>
    <mergeCell ref="B73:E73"/>
    <mergeCell ref="B74:E74"/>
    <mergeCell ref="B75:E75"/>
    <mergeCell ref="B76:E76"/>
    <mergeCell ref="B77:E77"/>
    <mergeCell ref="B79:E79"/>
    <mergeCell ref="B80:E8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GIVI</cp:lastModifiedBy>
  <cp:lastPrinted>2017-11-30T11:55:50Z</cp:lastPrinted>
  <dcterms:created xsi:type="dcterms:W3CDTF">2005-10-04T05:52:32Z</dcterms:created>
  <dcterms:modified xsi:type="dcterms:W3CDTF">2018-07-03T13:56:34Z</dcterms:modified>
  <cp:category/>
  <cp:version/>
  <cp:contentType/>
  <cp:contentStatus/>
</cp:coreProperties>
</file>