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O.X2-1" sheetId="1" r:id="rId1"/>
    <sheet name="x.2-1" sheetId="2" r:id="rId2"/>
  </sheets>
  <externalReferences>
    <externalReference r:id="rId5"/>
  </externalReferences>
  <definedNames>
    <definedName name="_xlnm.Print_Area" localSheetId="1">'x.2-1'!$A$1:$M$123</definedName>
    <definedName name="_xlnm.Print_Titles" localSheetId="1">'x.2-1'!$18:$18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<sst xmlns="http://schemas.openxmlformats.org/spreadsheetml/2006/main" count="294" uniqueCount="134">
  <si>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</si>
  <si>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</si>
  <si>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</si>
  <si>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</si>
  <si>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</si>
  <si>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</si>
  <si>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</si>
  <si>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</si>
  <si>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</si>
  <si>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</si>
  <si>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</si>
  <si>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</si>
  <si>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</si>
  <si>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</si>
  <si>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</si>
  <si>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</si>
  <si>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</si>
  <si>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</si>
  <si>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</si>
  <si>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</si>
  <si>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</si>
  <si>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</si>
  <si>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</si>
  <si>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</si>
  <si>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</si>
  <si>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</si>
  <si>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</si>
  <si>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</si>
  <si>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</si>
  <si>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</si>
  <si>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</si>
  <si>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kg</t>
  </si>
  <si>
    <t>sxva xarjebi</t>
  </si>
  <si>
    <t xml:space="preserve"> jami</t>
  </si>
  <si>
    <t xml:space="preserve">zednadebi xarjebi </t>
  </si>
  <si>
    <t>saxarjTaRricxvo mogeba</t>
  </si>
  <si>
    <t xml:space="preserve">     resursi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</si>
  <si>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</si>
  <si>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</si>
  <si>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</si>
  <si>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</si>
  <si>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</si>
  <si>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</si>
  <si>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 xml:space="preserve">saxarjTaRricxvo xelfasi  </t>
  </si>
  <si>
    <t>saxarjTaRricxvo Rirebuleba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</si>
  <si>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</si>
  <si>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</si>
  <si>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</si>
  <si>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</si>
  <si>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</si>
  <si>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</si>
  <si>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>dRg 18%</t>
  </si>
  <si>
    <t xml:space="preserve">saobieqto xarjTaRricxva </t>
  </si>
  <si>
    <t xml:space="preserve">lokalur-resursuli xarjTaRricxva </t>
  </si>
  <si>
    <t>kub.m.</t>
  </si>
  <si>
    <t>gauTvaliswinebeli xarjebi 5%</t>
  </si>
  <si>
    <t>cali</t>
  </si>
  <si>
    <t>Rirebuleba</t>
  </si>
  <si>
    <t>saTamaSo moedani # 1</t>
  </si>
  <si>
    <t>11-44.</t>
  </si>
  <si>
    <t>manqanebi (pompa)</t>
  </si>
  <si>
    <t>portlandcementi `m500~</t>
  </si>
  <si>
    <t>qviSa</t>
  </si>
  <si>
    <t>RorRi</t>
  </si>
  <si>
    <t>6-1-1.</t>
  </si>
  <si>
    <r>
      <t>betoni ~</t>
    </r>
    <r>
      <rPr>
        <sz val="11"/>
        <rFont val="Calibri"/>
        <family val="2"/>
      </rPr>
      <t>B7,</t>
    </r>
    <r>
      <rPr>
        <sz val="11"/>
        <rFont val="AcadNusx"/>
        <family val="0"/>
      </rPr>
      <t>5~</t>
    </r>
  </si>
  <si>
    <t>48-18-4</t>
  </si>
  <si>
    <t>niadagis momz. xeliT Cv. gazonis  mosawyobad 15sm tyis fenis SetaniT</t>
  </si>
  <si>
    <t>100kv.m.</t>
  </si>
  <si>
    <t>miwa mcenareuli</t>
  </si>
  <si>
    <t>sabazro</t>
  </si>
  <si>
    <t>rulonuri gazonis mowyoba</t>
  </si>
  <si>
    <t>kvm</t>
  </si>
  <si>
    <t>gazoni</t>
  </si>
  <si>
    <t>48-13-1</t>
  </si>
  <si>
    <t>wyali</t>
  </si>
  <si>
    <t xml:space="preserve">dek. buCqebis dargva </t>
  </si>
  <si>
    <t>10 grm</t>
  </si>
  <si>
    <t xml:space="preserve">buCqi-nergi </t>
  </si>
  <si>
    <t>gr.m</t>
  </si>
  <si>
    <t>48-10-2</t>
  </si>
  <si>
    <t xml:space="preserve"> xe</t>
  </si>
  <si>
    <t xml:space="preserve">xe-nergi   </t>
  </si>
  <si>
    <t>xe-nergis dargva ormos zomiT 1,0X0,8m (eldaris wiwvi)</t>
  </si>
  <si>
    <t>xe-nergis dargva ormos zomiT 1,0X0,8m (aryis xe)</t>
  </si>
  <si>
    <t>xe-nergis dargva ormos zomiT 1,0X0,8m (nekerCxala)</t>
  </si>
  <si>
    <t>xe-nergis dargva ormos zomiT 1,0X0,8m (irmis rqa)</t>
  </si>
  <si>
    <t>preiskur.</t>
  </si>
  <si>
    <t>naw.1</t>
  </si>
  <si>
    <t xml:space="preserve">SromiTi resursebi </t>
  </si>
  <si>
    <t>k/sT</t>
  </si>
  <si>
    <t>#1-147</t>
  </si>
  <si>
    <t xml:space="preserve">manqanebi </t>
  </si>
  <si>
    <t>qviSis moedani</t>
  </si>
  <si>
    <t>bzrialas mowyoba</t>
  </si>
  <si>
    <t xml:space="preserve">bzriala </t>
  </si>
  <si>
    <t>#1-670</t>
  </si>
  <si>
    <t>figurebis mowyoba</t>
  </si>
  <si>
    <t xml:space="preserve">figurebi </t>
  </si>
  <si>
    <t>pergolas mowyoba</t>
  </si>
  <si>
    <t>pergola</t>
  </si>
  <si>
    <t>aiwona-daiwonas mowyoba</t>
  </si>
  <si>
    <t>aiwona-daiwona</t>
  </si>
  <si>
    <t>naw.1 gamc.2</t>
  </si>
  <si>
    <t>#1-526</t>
  </si>
  <si>
    <t>skveris skami</t>
  </si>
  <si>
    <t>#1-626</t>
  </si>
  <si>
    <t xml:space="preserve">urna metalis </t>
  </si>
  <si>
    <t>kauCukis borgiuris  mowyoba</t>
  </si>
  <si>
    <t>kauCukis bordiuri</t>
  </si>
  <si>
    <t>კაუჩუკის ამოჭრა ბუჩქებისთვის</t>
  </si>
  <si>
    <t>რკინაბეტონის სარინელი</t>
  </si>
  <si>
    <t>qviSis მაგიდა mowoba</t>
  </si>
  <si>
    <t>27-79-1</t>
  </si>
  <si>
    <t>100cali</t>
  </si>
  <si>
    <t>sxva manqanebi</t>
  </si>
  <si>
    <t>sagzao niSani liTonis</t>
  </si>
  <si>
    <t>grZ.m.</t>
  </si>
  <si>
    <t>saRebavi</t>
  </si>
  <si>
    <t>27-48-2</t>
  </si>
  <si>
    <t>ankeri</t>
  </si>
  <si>
    <t>porizontaluri moniSvna zebra</t>
  </si>
  <si>
    <t>cimcima (SuqniSani)</t>
  </si>
  <si>
    <t>საბაზრო</t>
  </si>
  <si>
    <t>cimcimas mowyoba (SuqniSani) პლასმასის</t>
  </si>
  <si>
    <t>sagzao miSnebi erT boZze (პლასმასის)</t>
  </si>
  <si>
    <t>sagzao miSnebi ორ boZze (პლასმასის)</t>
  </si>
  <si>
    <t>სახარჯთაღეიცხვო გაანგარიშების #</t>
  </si>
  <si>
    <t>ლოკ.#2-1</t>
  </si>
  <si>
    <t>sof. GგldanSi mdebare sabavSvo baga-baRis ezos keTilmowyoba</t>
  </si>
  <si>
    <t>sof. გldanSi mdebare sabavSvo baga-baRis ezos keTilmowyoba</t>
  </si>
  <si>
    <t>xelfasi</t>
  </si>
  <si>
    <t>masala</t>
  </si>
  <si>
    <t>danarTi #1</t>
  </si>
</sst>
</file>

<file path=xl/styles.xml><?xml version="1.0" encoding="utf-8"?>
<styleSheet xmlns="http://schemas.openxmlformats.org/spreadsheetml/2006/main">
  <numFmts count="5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_-* #,##0.00_-;\-* #,##0.0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_-* #,##0.000_р_._-;\-* #,##0.000_р_._-;_-* &quot;-&quot;??_р_._-;_-@_-"/>
    <numFmt numFmtId="197" formatCode="_-* #,##0.000\ _L_a_r_i_-;\-* #,##0.000\ _L_a_r_i_-;_-* &quot;-&quot;???\ _L_a_r_i_-;_-@_-"/>
    <numFmt numFmtId="198" formatCode="_-* #,##0.00\ _L_a_r_i_-;\-* #,##0.00\ _L_a_r_i_-;_-* &quot;-&quot;???\ _L_a_r_i_-;_-@_-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.000"/>
    <numFmt numFmtId="203" formatCode="0.0%"/>
    <numFmt numFmtId="204" formatCode="0.000%"/>
    <numFmt numFmtId="205" formatCode="0.0000%"/>
    <numFmt numFmtId="206" formatCode="0.00000%"/>
    <numFmt numFmtId="207" formatCode="0.000000"/>
    <numFmt numFmtId="208" formatCode="_-* #,##0.000_р_._-;\-* #,##0.000_р_._-;_-* &quot;-&quot;???_р_._-;_-@_-"/>
    <numFmt numFmtId="209" formatCode="_(* #,##0.000_);_(* \(#,##0.000\);_(* &quot;-&quot;???_);_(@_)"/>
    <numFmt numFmtId="210" formatCode="_-* #,##0.000\ _₽_-;\-* #,##0.000\ _₽_-;_-* &quot;-&quot;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achveulebrivi Thin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6"/>
      <name val="AcadNusx"/>
      <family val="0"/>
    </font>
    <font>
      <sz val="8"/>
      <name val="AcadNusx"/>
      <family val="0"/>
    </font>
    <font>
      <b/>
      <i/>
      <sz val="11"/>
      <name val="AcadNusx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8" fillId="47" borderId="3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2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700" applyFont="1" applyBorder="1" applyAlignment="1">
      <alignment horizontal="center"/>
      <protection/>
    </xf>
    <xf numFmtId="0" fontId="24" fillId="0" borderId="0" xfId="700" applyFont="1" applyAlignment="1">
      <alignment horizontal="center"/>
      <protection/>
    </xf>
    <xf numFmtId="0" fontId="24" fillId="0" borderId="0" xfId="711" applyFont="1" applyAlignment="1">
      <alignment horizontal="center"/>
      <protection/>
    </xf>
    <xf numFmtId="0" fontId="24" fillId="0" borderId="0" xfId="711" applyFont="1" applyBorder="1" applyAlignment="1">
      <alignment horizontal="center"/>
      <protection/>
    </xf>
    <xf numFmtId="0" fontId="25" fillId="0" borderId="0" xfId="711" applyFont="1" applyAlignment="1">
      <alignment horizontal="left"/>
      <protection/>
    </xf>
    <xf numFmtId="0" fontId="26" fillId="0" borderId="0" xfId="711" applyFont="1" applyAlignment="1">
      <alignment horizontal="left"/>
      <protection/>
    </xf>
    <xf numFmtId="0" fontId="24" fillId="0" borderId="0" xfId="604" applyFont="1" applyAlignment="1">
      <alignment horizontal="center"/>
      <protection/>
    </xf>
    <xf numFmtId="0" fontId="25" fillId="0" borderId="0" xfId="711" applyFont="1" applyAlignment="1">
      <alignment horizontal="center"/>
      <protection/>
    </xf>
    <xf numFmtId="0" fontId="24" fillId="55" borderId="0" xfId="616" applyFont="1" applyFill="1">
      <alignment/>
      <protection/>
    </xf>
    <xf numFmtId="0" fontId="25" fillId="0" borderId="0" xfId="618" applyFont="1" applyAlignment="1">
      <alignment horizontal="center"/>
      <protection/>
    </xf>
    <xf numFmtId="0" fontId="25" fillId="0" borderId="0" xfId="618" applyFont="1">
      <alignment/>
      <protection/>
    </xf>
    <xf numFmtId="0" fontId="24" fillId="0" borderId="0" xfId="619" applyFont="1" applyAlignment="1">
      <alignment horizontal="right"/>
      <protection/>
    </xf>
    <xf numFmtId="1" fontId="27" fillId="0" borderId="0" xfId="619" applyNumberFormat="1" applyFont="1" applyAlignment="1">
      <alignment horizontal="center"/>
      <protection/>
    </xf>
    <xf numFmtId="0" fontId="24" fillId="0" borderId="0" xfId="619" applyFont="1" applyAlignment="1">
      <alignment horizontal="center"/>
      <protection/>
    </xf>
    <xf numFmtId="0" fontId="24" fillId="55" borderId="0" xfId="616" applyFont="1" applyFill="1" applyAlignment="1">
      <alignment horizontal="left"/>
      <protection/>
    </xf>
    <xf numFmtId="0" fontId="25" fillId="0" borderId="0" xfId="618" applyFont="1" applyBorder="1" applyAlignment="1">
      <alignment horizontal="center"/>
      <protection/>
    </xf>
    <xf numFmtId="0" fontId="25" fillId="0" borderId="0" xfId="618" applyFont="1" applyBorder="1">
      <alignment/>
      <protection/>
    </xf>
    <xf numFmtId="0" fontId="24" fillId="0" borderId="0" xfId="711" applyFont="1" applyBorder="1" applyAlignment="1">
      <alignment horizontal="right"/>
      <protection/>
    </xf>
    <xf numFmtId="1" fontId="25" fillId="0" borderId="0" xfId="711" applyNumberFormat="1" applyFont="1" applyBorder="1" applyAlignment="1">
      <alignment horizontal="center"/>
      <protection/>
    </xf>
    <xf numFmtId="0" fontId="25" fillId="0" borderId="19" xfId="618" applyFont="1" applyBorder="1">
      <alignment/>
      <protection/>
    </xf>
    <xf numFmtId="0" fontId="25" fillId="0" borderId="20" xfId="618" applyFont="1" applyBorder="1" applyAlignment="1">
      <alignment horizontal="center"/>
      <protection/>
    </xf>
    <xf numFmtId="0" fontId="23" fillId="0" borderId="21" xfId="618" applyFont="1" applyBorder="1" applyAlignment="1">
      <alignment horizontal="center"/>
      <protection/>
    </xf>
    <xf numFmtId="0" fontId="25" fillId="0" borderId="22" xfId="618" applyFont="1" applyBorder="1">
      <alignment/>
      <protection/>
    </xf>
    <xf numFmtId="0" fontId="25" fillId="0" borderId="23" xfId="618" applyFont="1" applyBorder="1" applyAlignment="1">
      <alignment horizontal="center"/>
      <protection/>
    </xf>
    <xf numFmtId="0" fontId="25" fillId="0" borderId="24" xfId="618" applyFont="1" applyBorder="1">
      <alignment/>
      <protection/>
    </xf>
    <xf numFmtId="0" fontId="25" fillId="0" borderId="23" xfId="618" applyFont="1" applyBorder="1">
      <alignment/>
      <protection/>
    </xf>
    <xf numFmtId="0" fontId="25" fillId="0" borderId="25" xfId="618" applyFont="1" applyBorder="1">
      <alignment/>
      <protection/>
    </xf>
    <xf numFmtId="0" fontId="25" fillId="0" borderId="26" xfId="618" applyFont="1" applyBorder="1" applyAlignment="1">
      <alignment horizontal="center"/>
      <protection/>
    </xf>
    <xf numFmtId="0" fontId="25" fillId="0" borderId="27" xfId="618" applyFont="1" applyBorder="1" applyAlignment="1">
      <alignment horizontal="center"/>
      <protection/>
    </xf>
    <xf numFmtId="0" fontId="25" fillId="0" borderId="28" xfId="618" applyFont="1" applyBorder="1">
      <alignment/>
      <protection/>
    </xf>
    <xf numFmtId="0" fontId="25" fillId="0" borderId="29" xfId="618" applyFont="1" applyBorder="1" applyAlignment="1">
      <alignment horizontal="center"/>
      <protection/>
    </xf>
    <xf numFmtId="0" fontId="25" fillId="0" borderId="30" xfId="618" applyFont="1" applyBorder="1" applyAlignment="1">
      <alignment horizontal="center"/>
      <protection/>
    </xf>
    <xf numFmtId="0" fontId="25" fillId="0" borderId="29" xfId="618" applyFont="1" applyBorder="1">
      <alignment/>
      <protection/>
    </xf>
    <xf numFmtId="0" fontId="25" fillId="0" borderId="22" xfId="618" applyFont="1" applyBorder="1" applyAlignment="1">
      <alignment horizontal="center"/>
      <protection/>
    </xf>
    <xf numFmtId="0" fontId="25" fillId="0" borderId="25" xfId="618" applyFont="1" applyBorder="1" applyAlignment="1">
      <alignment horizontal="center"/>
      <protection/>
    </xf>
    <xf numFmtId="0" fontId="25" fillId="0" borderId="24" xfId="618" applyFont="1" applyBorder="1" applyAlignment="1">
      <alignment horizontal="center"/>
      <protection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 horizontal="center"/>
    </xf>
    <xf numFmtId="189" fontId="23" fillId="0" borderId="27" xfId="0" applyNumberFormat="1" applyFont="1" applyBorder="1" applyAlignment="1">
      <alignment horizontal="center"/>
    </xf>
    <xf numFmtId="189" fontId="23" fillId="0" borderId="0" xfId="0" applyNumberFormat="1" applyFont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7" xfId="614" applyFont="1" applyBorder="1" applyAlignment="1">
      <alignment horizontal="center"/>
      <protection/>
    </xf>
    <xf numFmtId="0" fontId="23" fillId="0" borderId="0" xfId="614" applyFont="1" applyBorder="1" applyAlignment="1">
      <alignment horizontal="center"/>
      <protection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89" fontId="23" fillId="0" borderId="29" xfId="0" applyNumberFormat="1" applyFont="1" applyBorder="1" applyAlignment="1">
      <alignment horizontal="center"/>
    </xf>
    <xf numFmtId="189" fontId="23" fillId="0" borderId="30" xfId="0" applyNumberFormat="1" applyFont="1" applyBorder="1" applyAlignment="1">
      <alignment horizontal="center"/>
    </xf>
    <xf numFmtId="0" fontId="23" fillId="0" borderId="29" xfId="614" applyFont="1" applyBorder="1" applyAlignment="1">
      <alignment horizontal="center"/>
      <protection/>
    </xf>
    <xf numFmtId="0" fontId="23" fillId="0" borderId="30" xfId="614" applyFont="1" applyBorder="1" applyAlignment="1">
      <alignment horizontal="center"/>
      <protection/>
    </xf>
    <xf numFmtId="2" fontId="23" fillId="0" borderId="29" xfId="0" applyNumberFormat="1" applyFont="1" applyBorder="1" applyAlignment="1">
      <alignment horizontal="center"/>
    </xf>
    <xf numFmtId="189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27" xfId="615" applyNumberFormat="1" applyFont="1" applyBorder="1" applyAlignment="1">
      <alignment horizontal="center"/>
      <protection/>
    </xf>
    <xf numFmtId="2" fontId="23" fillId="0" borderId="0" xfId="615" applyNumberFormat="1" applyFont="1" applyBorder="1" applyAlignment="1">
      <alignment horizontal="center"/>
      <protection/>
    </xf>
    <xf numFmtId="190" fontId="23" fillId="0" borderId="29" xfId="0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2" fontId="23" fillId="0" borderId="27" xfId="614" applyNumberFormat="1" applyFont="1" applyBorder="1" applyAlignment="1">
      <alignment horizontal="center"/>
      <protection/>
    </xf>
    <xf numFmtId="2" fontId="23" fillId="0" borderId="0" xfId="614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2" fontId="23" fillId="0" borderId="30" xfId="614" applyNumberFormat="1" applyFont="1" applyBorder="1" applyAlignment="1">
      <alignment horizontal="center"/>
      <protection/>
    </xf>
    <xf numFmtId="2" fontId="23" fillId="0" borderId="29" xfId="614" applyNumberFormat="1" applyFont="1" applyBorder="1" applyAlignment="1">
      <alignment horizontal="center"/>
      <protection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89" fontId="23" fillId="0" borderId="27" xfId="0" applyNumberFormat="1" applyFont="1" applyBorder="1" applyAlignment="1">
      <alignment horizontal="center" vertical="center" wrapText="1"/>
    </xf>
    <xf numFmtId="189" fontId="23" fillId="0" borderId="0" xfId="0" applyNumberFormat="1" applyFont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 vertical="center" wrapText="1"/>
    </xf>
    <xf numFmtId="0" fontId="23" fillId="0" borderId="27" xfId="614" applyFont="1" applyBorder="1" applyAlignment="1">
      <alignment horizontal="center" vertical="center" wrapText="1"/>
      <protection/>
    </xf>
    <xf numFmtId="0" fontId="23" fillId="0" borderId="0" xfId="614" applyFont="1" applyBorder="1" applyAlignment="1">
      <alignment horizontal="center" vertical="center" wrapText="1"/>
      <protection/>
    </xf>
    <xf numFmtId="0" fontId="25" fillId="0" borderId="29" xfId="0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89" fontId="2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190" fontId="23" fillId="0" borderId="27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23" fillId="0" borderId="27" xfId="0" applyNumberFormat="1" applyFont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9" fillId="0" borderId="22" xfId="498" applyFont="1" applyBorder="1" applyAlignment="1">
      <alignment horizontal="center"/>
      <protection/>
    </xf>
    <xf numFmtId="2" fontId="29" fillId="0" borderId="22" xfId="498" applyNumberFormat="1" applyFont="1" applyBorder="1" applyAlignment="1">
      <alignment horizontal="center"/>
      <protection/>
    </xf>
    <xf numFmtId="0" fontId="23" fillId="0" borderId="0" xfId="498" applyFont="1" applyBorder="1" applyAlignment="1">
      <alignment horizontal="center"/>
      <protection/>
    </xf>
    <xf numFmtId="0" fontId="23" fillId="0" borderId="22" xfId="711" applyFont="1" applyBorder="1" applyAlignment="1">
      <alignment horizontal="center" vertical="center" wrapText="1"/>
      <protection/>
    </xf>
    <xf numFmtId="0" fontId="29" fillId="0" borderId="22" xfId="711" applyFont="1" applyBorder="1" applyAlignment="1">
      <alignment horizontal="center" vertical="center" wrapText="1"/>
      <protection/>
    </xf>
    <xf numFmtId="9" fontId="29" fillId="0" borderId="22" xfId="649" applyFont="1" applyBorder="1" applyAlignment="1">
      <alignment horizontal="center" vertical="center" wrapText="1"/>
    </xf>
    <xf numFmtId="189" fontId="23" fillId="0" borderId="22" xfId="711" applyNumberFormat="1" applyFont="1" applyBorder="1" applyAlignment="1">
      <alignment horizontal="center" vertical="center" wrapText="1"/>
      <protection/>
    </xf>
    <xf numFmtId="2" fontId="23" fillId="0" borderId="22" xfId="711" applyNumberFormat="1" applyFont="1" applyBorder="1" applyAlignment="1">
      <alignment horizontal="center" vertical="center" wrapText="1"/>
      <protection/>
    </xf>
    <xf numFmtId="2" fontId="29" fillId="0" borderId="22" xfId="711" applyNumberFormat="1" applyFont="1" applyBorder="1" applyAlignment="1">
      <alignment horizontal="center" vertical="center" wrapText="1"/>
      <protection/>
    </xf>
    <xf numFmtId="0" fontId="24" fillId="0" borderId="0" xfId="501" applyFont="1" applyBorder="1" applyAlignment="1">
      <alignment horizontal="center"/>
      <protection/>
    </xf>
    <xf numFmtId="2" fontId="27" fillId="0" borderId="22" xfId="498" applyNumberFormat="1" applyFont="1" applyBorder="1" applyAlignment="1">
      <alignment horizontal="center"/>
      <protection/>
    </xf>
    <xf numFmtId="2" fontId="27" fillId="0" borderId="22" xfId="711" applyNumberFormat="1" applyFont="1" applyBorder="1" applyAlignment="1">
      <alignment horizontal="center" vertical="center" wrapText="1"/>
      <protection/>
    </xf>
    <xf numFmtId="0" fontId="23" fillId="0" borderId="22" xfId="711" applyFont="1" applyBorder="1" applyAlignment="1">
      <alignment horizontal="center"/>
      <protection/>
    </xf>
    <xf numFmtId="0" fontId="29" fillId="0" borderId="22" xfId="711" applyFont="1" applyBorder="1" applyAlignment="1">
      <alignment horizontal="center"/>
      <protection/>
    </xf>
    <xf numFmtId="189" fontId="23" fillId="0" borderId="22" xfId="711" applyNumberFormat="1" applyFont="1" applyBorder="1" applyAlignment="1">
      <alignment horizontal="center"/>
      <protection/>
    </xf>
    <xf numFmtId="190" fontId="23" fillId="0" borderId="22" xfId="711" applyNumberFormat="1" applyFont="1" applyBorder="1" applyAlignment="1">
      <alignment horizontal="center"/>
      <protection/>
    </xf>
    <xf numFmtId="2" fontId="23" fillId="0" borderId="22" xfId="711" applyNumberFormat="1" applyFont="1" applyBorder="1" applyAlignment="1">
      <alignment horizontal="center"/>
      <protection/>
    </xf>
    <xf numFmtId="2" fontId="29" fillId="0" borderId="22" xfId="711" applyNumberFormat="1" applyFont="1" applyBorder="1" applyAlignment="1">
      <alignment horizontal="center"/>
      <protection/>
    </xf>
    <xf numFmtId="2" fontId="27" fillId="0" borderId="22" xfId="711" applyNumberFormat="1" applyFont="1" applyBorder="1" applyAlignment="1">
      <alignment horizontal="center"/>
      <protection/>
    </xf>
    <xf numFmtId="0" fontId="23" fillId="0" borderId="0" xfId="501" applyFont="1" applyBorder="1" applyAlignment="1">
      <alignment horizontal="center" vertical="center" wrapText="1"/>
      <protection/>
    </xf>
    <xf numFmtId="0" fontId="24" fillId="0" borderId="0" xfId="498" applyFont="1" applyAlignment="1">
      <alignment horizontal="center"/>
      <protection/>
    </xf>
    <xf numFmtId="0" fontId="25" fillId="0" borderId="0" xfId="498" applyFont="1" applyBorder="1" applyAlignment="1">
      <alignment horizontal="center"/>
      <protection/>
    </xf>
    <xf numFmtId="189" fontId="23" fillId="0" borderId="0" xfId="498" applyNumberFormat="1" applyFont="1" applyBorder="1" applyAlignment="1">
      <alignment horizontal="center"/>
      <protection/>
    </xf>
    <xf numFmtId="2" fontId="23" fillId="0" borderId="0" xfId="498" applyNumberFormat="1" applyFont="1" applyBorder="1" applyAlignment="1">
      <alignment horizontal="center"/>
      <protection/>
    </xf>
    <xf numFmtId="0" fontId="23" fillId="0" borderId="0" xfId="617" applyFont="1" applyBorder="1" applyAlignment="1">
      <alignment horizontal="center"/>
      <protection/>
    </xf>
    <xf numFmtId="1" fontId="23" fillId="0" borderId="0" xfId="498" applyNumberFormat="1" applyFont="1" applyBorder="1" applyAlignment="1">
      <alignment horizontal="center"/>
      <protection/>
    </xf>
    <xf numFmtId="188" fontId="23" fillId="0" borderId="0" xfId="498" applyNumberFormat="1" applyFont="1" applyBorder="1" applyAlignment="1">
      <alignment horizontal="center"/>
      <protection/>
    </xf>
    <xf numFmtId="0" fontId="23" fillId="0" borderId="0" xfId="498" applyFont="1" applyBorder="1" applyAlignment="1">
      <alignment horizontal="center" wrapText="1"/>
      <protection/>
    </xf>
    <xf numFmtId="0" fontId="25" fillId="0" borderId="0" xfId="617" applyFont="1" applyBorder="1" applyAlignment="1">
      <alignment horizontal="center"/>
      <protection/>
    </xf>
    <xf numFmtId="0" fontId="24" fillId="0" borderId="0" xfId="498" applyFont="1" applyBorder="1" applyAlignment="1">
      <alignment horizontal="center"/>
      <protection/>
    </xf>
    <xf numFmtId="2" fontId="24" fillId="0" borderId="0" xfId="498" applyNumberFormat="1" applyFont="1" applyBorder="1" applyAlignment="1">
      <alignment horizontal="center"/>
      <protection/>
    </xf>
    <xf numFmtId="190" fontId="23" fillId="0" borderId="0" xfId="498" applyNumberFormat="1" applyFont="1" applyBorder="1" applyAlignment="1">
      <alignment horizontal="center"/>
      <protection/>
    </xf>
    <xf numFmtId="0" fontId="25" fillId="0" borderId="0" xfId="524" applyFont="1">
      <alignment/>
      <protection/>
    </xf>
    <xf numFmtId="0" fontId="24" fillId="0" borderId="0" xfId="524" applyFont="1">
      <alignment/>
      <protection/>
    </xf>
    <xf numFmtId="0" fontId="30" fillId="0" borderId="0" xfId="524" applyFont="1">
      <alignment/>
      <protection/>
    </xf>
    <xf numFmtId="0" fontId="27" fillId="0" borderId="0" xfId="524" applyFont="1">
      <alignment/>
      <protection/>
    </xf>
    <xf numFmtId="0" fontId="24" fillId="0" borderId="0" xfId="562" applyFont="1">
      <alignment/>
      <protection/>
    </xf>
    <xf numFmtId="0" fontId="24" fillId="0" borderId="0" xfId="562" applyFont="1" applyBorder="1">
      <alignment/>
      <protection/>
    </xf>
    <xf numFmtId="0" fontId="23" fillId="0" borderId="0" xfId="562" applyFont="1" applyBorder="1">
      <alignment/>
      <protection/>
    </xf>
    <xf numFmtId="0" fontId="24" fillId="0" borderId="0" xfId="524" applyFont="1" applyBorder="1">
      <alignment/>
      <protection/>
    </xf>
    <xf numFmtId="0" fontId="24" fillId="0" borderId="0" xfId="562" applyFont="1" applyAlignment="1">
      <alignment horizontal="left"/>
      <protection/>
    </xf>
    <xf numFmtId="0" fontId="23" fillId="0" borderId="0" xfId="562" applyFont="1">
      <alignment/>
      <protection/>
    </xf>
    <xf numFmtId="0" fontId="23" fillId="0" borderId="0" xfId="562" applyFont="1" applyAlignment="1">
      <alignment horizontal="left"/>
      <protection/>
    </xf>
    <xf numFmtId="196" fontId="25" fillId="0" borderId="0" xfId="717" applyNumberFormat="1" applyFont="1" applyAlignment="1">
      <alignment/>
    </xf>
    <xf numFmtId="0" fontId="23" fillId="0" borderId="30" xfId="562" applyFont="1" applyBorder="1">
      <alignment/>
      <protection/>
    </xf>
    <xf numFmtId="0" fontId="23" fillId="0" borderId="30" xfId="562" applyFont="1" applyBorder="1" applyAlignment="1">
      <alignment horizontal="left"/>
      <protection/>
    </xf>
    <xf numFmtId="196" fontId="25" fillId="0" borderId="0" xfId="717" applyNumberFormat="1" applyFont="1" applyBorder="1" applyAlignment="1">
      <alignment/>
    </xf>
    <xf numFmtId="0" fontId="24" fillId="0" borderId="19" xfId="562" applyFont="1" applyBorder="1">
      <alignment/>
      <protection/>
    </xf>
    <xf numFmtId="0" fontId="25" fillId="0" borderId="23" xfId="562" applyFont="1" applyBorder="1">
      <alignment/>
      <protection/>
    </xf>
    <xf numFmtId="0" fontId="24" fillId="0" borderId="25" xfId="562" applyFont="1" applyBorder="1">
      <alignment/>
      <protection/>
    </xf>
    <xf numFmtId="0" fontId="25" fillId="0" borderId="24" xfId="562" applyFont="1" applyBorder="1">
      <alignment/>
      <protection/>
    </xf>
    <xf numFmtId="0" fontId="25" fillId="0" borderId="20" xfId="562" applyFont="1" applyBorder="1">
      <alignment/>
      <protection/>
    </xf>
    <xf numFmtId="0" fontId="25" fillId="0" borderId="0" xfId="562" applyFont="1" applyBorder="1">
      <alignment/>
      <protection/>
    </xf>
    <xf numFmtId="0" fontId="24" fillId="0" borderId="29" xfId="562" applyFont="1" applyBorder="1" applyAlignment="1">
      <alignment horizontal="center"/>
      <protection/>
    </xf>
    <xf numFmtId="0" fontId="28" fillId="0" borderId="30" xfId="562" applyFont="1" applyBorder="1" applyAlignment="1">
      <alignment horizontal="center" wrapText="1"/>
      <protection/>
    </xf>
    <xf numFmtId="0" fontId="25" fillId="0" borderId="29" xfId="562" applyFont="1" applyBorder="1" applyAlignment="1">
      <alignment horizontal="center" wrapText="1"/>
      <protection/>
    </xf>
    <xf numFmtId="0" fontId="25" fillId="0" borderId="30" xfId="562" applyFont="1" applyBorder="1" applyAlignment="1">
      <alignment wrapText="1"/>
      <protection/>
    </xf>
    <xf numFmtId="0" fontId="25" fillId="0" borderId="29" xfId="562" applyFont="1" applyBorder="1" applyAlignment="1">
      <alignment wrapText="1"/>
      <protection/>
    </xf>
    <xf numFmtId="0" fontId="25" fillId="0" borderId="29" xfId="562" applyFont="1" applyBorder="1" applyAlignment="1">
      <alignment horizontal="left" wrapText="1" indent="1"/>
      <protection/>
    </xf>
    <xf numFmtId="0" fontId="24" fillId="0" borderId="22" xfId="562" applyFont="1" applyBorder="1" applyAlignment="1">
      <alignment horizontal="center"/>
      <protection/>
    </xf>
    <xf numFmtId="0" fontId="24" fillId="0" borderId="25" xfId="562" applyFont="1" applyBorder="1" applyAlignment="1">
      <alignment horizontal="center"/>
      <protection/>
    </xf>
    <xf numFmtId="0" fontId="23" fillId="0" borderId="22" xfId="562" applyFont="1" applyBorder="1" applyAlignment="1">
      <alignment horizontal="center" vertical="center" wrapText="1"/>
      <protection/>
    </xf>
    <xf numFmtId="0" fontId="28" fillId="0" borderId="22" xfId="562" applyFont="1" applyBorder="1" applyAlignment="1">
      <alignment horizontal="center" vertical="center" wrapText="1"/>
      <protection/>
    </xf>
    <xf numFmtId="196" fontId="25" fillId="0" borderId="22" xfId="717" applyNumberFormat="1" applyFont="1" applyBorder="1" applyAlignment="1">
      <alignment horizontal="center" vertical="center" wrapText="1"/>
    </xf>
    <xf numFmtId="0" fontId="23" fillId="0" borderId="0" xfId="562" applyFont="1" applyBorder="1" applyAlignment="1">
      <alignment vertical="center" wrapText="1"/>
      <protection/>
    </xf>
    <xf numFmtId="0" fontId="23" fillId="0" borderId="0" xfId="562" applyFont="1" applyAlignment="1">
      <alignment vertical="center" wrapText="1"/>
      <protection/>
    </xf>
    <xf numFmtId="0" fontId="23" fillId="0" borderId="22" xfId="562" applyFont="1" applyBorder="1" applyAlignment="1">
      <alignment horizontal="center"/>
      <protection/>
    </xf>
    <xf numFmtId="0" fontId="25" fillId="0" borderId="22" xfId="562" applyFont="1" applyBorder="1" applyAlignment="1">
      <alignment horizontal="center"/>
      <protection/>
    </xf>
    <xf numFmtId="196" fontId="25" fillId="0" borderId="22" xfId="717" applyNumberFormat="1" applyFont="1" applyBorder="1" applyAlignment="1">
      <alignment horizontal="center"/>
    </xf>
    <xf numFmtId="196" fontId="27" fillId="0" borderId="22" xfId="717" applyNumberFormat="1" applyFont="1" applyBorder="1" applyAlignment="1">
      <alignment horizontal="center"/>
    </xf>
    <xf numFmtId="196" fontId="32" fillId="0" borderId="22" xfId="717" applyNumberFormat="1" applyFont="1" applyBorder="1" applyAlignment="1">
      <alignment horizontal="center"/>
    </xf>
    <xf numFmtId="0" fontId="24" fillId="0" borderId="22" xfId="573" applyFont="1" applyBorder="1" applyAlignment="1">
      <alignment vertical="center"/>
      <protection/>
    </xf>
    <xf numFmtId="0" fontId="24" fillId="0" borderId="22" xfId="573" applyFont="1" applyBorder="1" applyAlignment="1">
      <alignment horizontal="center" vertical="center"/>
      <protection/>
    </xf>
    <xf numFmtId="0" fontId="24" fillId="0" borderId="22" xfId="524" applyFont="1" applyBorder="1">
      <alignment/>
      <protection/>
    </xf>
    <xf numFmtId="0" fontId="28" fillId="0" borderId="22" xfId="573" applyFont="1" applyBorder="1" applyAlignment="1">
      <alignment horizontal="center" vertical="center"/>
      <protection/>
    </xf>
    <xf numFmtId="0" fontId="24" fillId="0" borderId="0" xfId="573" applyFont="1" applyAlignment="1">
      <alignment vertical="center"/>
      <protection/>
    </xf>
    <xf numFmtId="0" fontId="26" fillId="0" borderId="0" xfId="573" applyFont="1">
      <alignment/>
      <protection/>
    </xf>
    <xf numFmtId="0" fontId="24" fillId="0" borderId="0" xfId="573" applyFont="1" applyBorder="1" applyAlignment="1">
      <alignment vertical="center"/>
      <protection/>
    </xf>
    <xf numFmtId="0" fontId="24" fillId="0" borderId="0" xfId="573" applyFont="1" applyBorder="1" applyAlignment="1">
      <alignment horizontal="center" vertical="center"/>
      <protection/>
    </xf>
    <xf numFmtId="0" fontId="24" fillId="0" borderId="0" xfId="573" applyFont="1" applyAlignment="1">
      <alignment horizontal="left" vertical="center"/>
      <protection/>
    </xf>
    <xf numFmtId="0" fontId="31" fillId="0" borderId="0" xfId="524" applyFont="1" applyAlignment="1">
      <alignment vertical="center"/>
      <protection/>
    </xf>
    <xf numFmtId="0" fontId="33" fillId="0" borderId="22" xfId="618" applyFont="1" applyBorder="1" applyAlignment="1">
      <alignment horizontal="center"/>
      <protection/>
    </xf>
    <xf numFmtId="0" fontId="25" fillId="0" borderId="27" xfId="0" applyFont="1" applyBorder="1" applyAlignment="1">
      <alignment horizontal="center" vertical="center" wrapText="1"/>
    </xf>
    <xf numFmtId="0" fontId="23" fillId="55" borderId="27" xfId="0" applyFont="1" applyFill="1" applyBorder="1" applyAlignment="1">
      <alignment horizontal="center" vertical="center" wrapText="1"/>
    </xf>
    <xf numFmtId="0" fontId="23" fillId="0" borderId="27" xfId="615" applyFont="1" applyBorder="1" applyAlignment="1">
      <alignment horizontal="center" vertical="center" wrapText="1"/>
      <protection/>
    </xf>
    <xf numFmtId="0" fontId="23" fillId="0" borderId="0" xfId="615" applyFont="1" applyBorder="1" applyAlignment="1">
      <alignment horizontal="center" vertical="center" wrapText="1"/>
      <protection/>
    </xf>
    <xf numFmtId="189" fontId="23" fillId="0" borderId="26" xfId="0" applyNumberFormat="1" applyFont="1" applyBorder="1" applyAlignment="1">
      <alignment horizontal="center"/>
    </xf>
    <xf numFmtId="0" fontId="23" fillId="0" borderId="26" xfId="615" applyFont="1" applyBorder="1" applyAlignment="1">
      <alignment horizontal="center"/>
      <protection/>
    </xf>
    <xf numFmtId="2" fontId="23" fillId="0" borderId="26" xfId="615" applyNumberFormat="1" applyFont="1" applyBorder="1" applyAlignment="1">
      <alignment horizontal="center"/>
      <protection/>
    </xf>
    <xf numFmtId="2" fontId="25" fillId="0" borderId="26" xfId="695" applyNumberFormat="1" applyFont="1" applyBorder="1" applyAlignment="1">
      <alignment horizontal="center"/>
      <protection/>
    </xf>
    <xf numFmtId="2" fontId="23" fillId="0" borderId="26" xfId="695" applyNumberFormat="1" applyFont="1" applyBorder="1" applyAlignment="1">
      <alignment horizontal="center"/>
      <protection/>
    </xf>
    <xf numFmtId="0" fontId="3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3" fillId="0" borderId="27" xfId="615" applyFont="1" applyBorder="1" applyAlignment="1">
      <alignment horizontal="center"/>
      <protection/>
    </xf>
    <xf numFmtId="2" fontId="23" fillId="0" borderId="0" xfId="615" applyNumberFormat="1" applyFont="1" applyBorder="1" applyAlignment="1">
      <alignment horizontal="center" vertical="center" wrapText="1"/>
      <protection/>
    </xf>
    <xf numFmtId="2" fontId="23" fillId="0" borderId="27" xfId="615" applyNumberFormat="1" applyFont="1" applyBorder="1" applyAlignment="1">
      <alignment horizontal="center" vertical="center" wrapText="1"/>
      <protection/>
    </xf>
    <xf numFmtId="0" fontId="23" fillId="0" borderId="29" xfId="615" applyFont="1" applyBorder="1" applyAlignment="1">
      <alignment horizontal="center"/>
      <protection/>
    </xf>
    <xf numFmtId="2" fontId="23" fillId="0" borderId="30" xfId="615" applyNumberFormat="1" applyFont="1" applyBorder="1" applyAlignment="1">
      <alignment horizontal="center"/>
      <protection/>
    </xf>
    <xf numFmtId="2" fontId="23" fillId="0" borderId="29" xfId="615" applyNumberFormat="1" applyFont="1" applyBorder="1" applyAlignment="1">
      <alignment horizontal="center"/>
      <protection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2" fontId="23" fillId="0" borderId="27" xfId="614" applyNumberFormat="1" applyFont="1" applyBorder="1" applyAlignment="1">
      <alignment horizontal="center" vertical="center" wrapText="1"/>
      <protection/>
    </xf>
    <xf numFmtId="2" fontId="23" fillId="0" borderId="0" xfId="614" applyNumberFormat="1" applyFont="1" applyBorder="1" applyAlignment="1">
      <alignment horizontal="center" vertical="center" wrapText="1"/>
      <protection/>
    </xf>
    <xf numFmtId="1" fontId="23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27" xfId="498" applyFont="1" applyBorder="1" applyAlignment="1">
      <alignment horizontal="center" vertical="center" wrapText="1"/>
      <protection/>
    </xf>
    <xf numFmtId="14" fontId="25" fillId="0" borderId="0" xfId="498" applyNumberFormat="1" applyFont="1" applyAlignment="1">
      <alignment horizontal="center" vertical="center" wrapText="1"/>
      <protection/>
    </xf>
    <xf numFmtId="0" fontId="23" fillId="0" borderId="0" xfId="498" applyFont="1" applyBorder="1" applyAlignment="1">
      <alignment horizontal="center" vertical="center" wrapText="1"/>
      <protection/>
    </xf>
    <xf numFmtId="189" fontId="23" fillId="0" borderId="27" xfId="498" applyNumberFormat="1" applyFont="1" applyBorder="1" applyAlignment="1">
      <alignment horizontal="center" vertical="center" wrapText="1"/>
      <protection/>
    </xf>
    <xf numFmtId="189" fontId="23" fillId="0" borderId="0" xfId="498" applyNumberFormat="1" applyFont="1" applyBorder="1" applyAlignment="1">
      <alignment horizontal="center" vertical="center" wrapText="1"/>
      <protection/>
    </xf>
    <xf numFmtId="2" fontId="23" fillId="0" borderId="27" xfId="616" applyNumberFormat="1" applyFont="1" applyBorder="1" applyAlignment="1">
      <alignment horizontal="center" vertical="center" wrapText="1"/>
      <protection/>
    </xf>
    <xf numFmtId="2" fontId="23" fillId="0" borderId="0" xfId="616" applyNumberFormat="1" applyFont="1" applyBorder="1" applyAlignment="1">
      <alignment horizontal="center" vertical="center" wrapText="1"/>
      <protection/>
    </xf>
    <xf numFmtId="2" fontId="23" fillId="0" borderId="27" xfId="498" applyNumberFormat="1" applyFont="1" applyBorder="1" applyAlignment="1">
      <alignment horizontal="center" vertical="center" wrapText="1"/>
      <protection/>
    </xf>
    <xf numFmtId="2" fontId="23" fillId="0" borderId="0" xfId="498" applyNumberFormat="1" applyFont="1" applyBorder="1" applyAlignment="1">
      <alignment horizontal="center" vertical="center" wrapText="1"/>
      <protection/>
    </xf>
    <xf numFmtId="0" fontId="3" fillId="0" borderId="0" xfId="498" applyFont="1" applyAlignment="1">
      <alignment horizontal="center" vertical="center" wrapText="1"/>
      <protection/>
    </xf>
    <xf numFmtId="0" fontId="23" fillId="0" borderId="27" xfId="498" applyFont="1" applyBorder="1" applyAlignment="1">
      <alignment horizontal="center"/>
      <protection/>
    </xf>
    <xf numFmtId="0" fontId="23" fillId="0" borderId="0" xfId="498" applyFont="1" applyAlignment="1">
      <alignment horizontal="center"/>
      <protection/>
    </xf>
    <xf numFmtId="191" fontId="23" fillId="0" borderId="27" xfId="498" applyNumberFormat="1" applyFont="1" applyBorder="1" applyAlignment="1">
      <alignment horizontal="center"/>
      <protection/>
    </xf>
    <xf numFmtId="189" fontId="23" fillId="0" borderId="0" xfId="498" applyNumberFormat="1" applyFont="1" applyAlignment="1">
      <alignment horizontal="center"/>
      <protection/>
    </xf>
    <xf numFmtId="2" fontId="23" fillId="0" borderId="27" xfId="498" applyNumberFormat="1" applyFont="1" applyBorder="1" applyAlignment="1">
      <alignment horizontal="center"/>
      <protection/>
    </xf>
    <xf numFmtId="2" fontId="23" fillId="0" borderId="27" xfId="616" applyNumberFormat="1" applyFont="1" applyBorder="1" applyAlignment="1">
      <alignment horizontal="center"/>
      <protection/>
    </xf>
    <xf numFmtId="2" fontId="23" fillId="0" borderId="0" xfId="616" applyNumberFormat="1" applyFont="1" applyBorder="1" applyAlignment="1">
      <alignment horizontal="center"/>
      <protection/>
    </xf>
    <xf numFmtId="0" fontId="3" fillId="0" borderId="0" xfId="498" applyFont="1" applyAlignment="1">
      <alignment horizontal="center"/>
      <protection/>
    </xf>
    <xf numFmtId="0" fontId="23" fillId="0" borderId="29" xfId="498" applyFont="1" applyBorder="1" applyAlignment="1">
      <alignment horizontal="center"/>
      <protection/>
    </xf>
    <xf numFmtId="0" fontId="23" fillId="0" borderId="30" xfId="498" applyFont="1" applyBorder="1" applyAlignment="1">
      <alignment horizontal="center"/>
      <protection/>
    </xf>
    <xf numFmtId="189" fontId="23" fillId="0" borderId="29" xfId="498" applyNumberFormat="1" applyFont="1" applyBorder="1" applyAlignment="1">
      <alignment horizontal="center"/>
      <protection/>
    </xf>
    <xf numFmtId="189" fontId="23" fillId="0" borderId="30" xfId="498" applyNumberFormat="1" applyFont="1" applyBorder="1" applyAlignment="1">
      <alignment horizontal="center"/>
      <protection/>
    </xf>
    <xf numFmtId="0" fontId="23" fillId="0" borderId="29" xfId="616" applyFont="1" applyBorder="1" applyAlignment="1">
      <alignment horizontal="center"/>
      <protection/>
    </xf>
    <xf numFmtId="2" fontId="23" fillId="0" borderId="29" xfId="498" applyNumberFormat="1" applyFont="1" applyBorder="1" applyAlignment="1">
      <alignment horizontal="center"/>
      <protection/>
    </xf>
    <xf numFmtId="2" fontId="23" fillId="0" borderId="30" xfId="498" applyNumberFormat="1" applyFont="1" applyBorder="1" applyAlignment="1">
      <alignment horizontal="center"/>
      <protection/>
    </xf>
    <xf numFmtId="2" fontId="23" fillId="0" borderId="29" xfId="616" applyNumberFormat="1" applyFont="1" applyBorder="1" applyAlignment="1">
      <alignment horizontal="center"/>
      <protection/>
    </xf>
    <xf numFmtId="2" fontId="23" fillId="0" borderId="30" xfId="616" applyNumberFormat="1" applyFont="1" applyBorder="1" applyAlignment="1">
      <alignment horizontal="center"/>
      <protection/>
    </xf>
    <xf numFmtId="0" fontId="26" fillId="0" borderId="0" xfId="562" applyFont="1" applyAlignment="1">
      <alignment horizontal="center"/>
      <protection/>
    </xf>
    <xf numFmtId="0" fontId="29" fillId="0" borderId="0" xfId="700" applyFont="1" applyAlignment="1">
      <alignment horizontal="center" vertical="center" wrapText="1"/>
      <protection/>
    </xf>
    <xf numFmtId="0" fontId="25" fillId="0" borderId="0" xfId="562" applyFont="1" applyAlignment="1">
      <alignment horizontal="center"/>
      <protection/>
    </xf>
    <xf numFmtId="0" fontId="24" fillId="0" borderId="0" xfId="573" applyFont="1" applyAlignment="1">
      <alignment vertical="center"/>
      <protection/>
    </xf>
    <xf numFmtId="0" fontId="31" fillId="0" borderId="0" xfId="524" applyFont="1" applyAlignment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5" fillId="0" borderId="23" xfId="618" applyFont="1" applyBorder="1" applyAlignment="1">
      <alignment horizontal="center"/>
      <protection/>
    </xf>
    <xf numFmtId="0" fontId="25" fillId="0" borderId="24" xfId="618" applyFont="1" applyBorder="1" applyAlignment="1">
      <alignment horizontal="center"/>
      <protection/>
    </xf>
    <xf numFmtId="0" fontId="24" fillId="0" borderId="0" xfId="562" applyFont="1" applyAlignment="1">
      <alignment horizontal="right"/>
      <protection/>
    </xf>
  </cellXfs>
  <cellStyles count="70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Good" xfId="392"/>
    <cellStyle name="Good 2" xfId="393"/>
    <cellStyle name="Good 2 2" xfId="394"/>
    <cellStyle name="Good 2 3" xfId="395"/>
    <cellStyle name="Good 2 4" xfId="396"/>
    <cellStyle name="Good 2 5" xfId="397"/>
    <cellStyle name="Good 3" xfId="398"/>
    <cellStyle name="Good 4" xfId="399"/>
    <cellStyle name="Good 4 2" xfId="400"/>
    <cellStyle name="Good 5" xfId="401"/>
    <cellStyle name="Good 6" xfId="402"/>
    <cellStyle name="Good 7" xfId="403"/>
    <cellStyle name="Heading 1" xfId="404"/>
    <cellStyle name="Heading 1 2" xfId="405"/>
    <cellStyle name="Heading 1 2 2" xfId="406"/>
    <cellStyle name="Heading 1 2 3" xfId="407"/>
    <cellStyle name="Heading 1 2 4" xfId="408"/>
    <cellStyle name="Heading 1 2 5" xfId="409"/>
    <cellStyle name="Heading 1 2_anakia II etapi.xls sm. defeqturi" xfId="410"/>
    <cellStyle name="Heading 1 3" xfId="411"/>
    <cellStyle name="Heading 1 4" xfId="412"/>
    <cellStyle name="Heading 1 4 2" xfId="413"/>
    <cellStyle name="Heading 1 4_anakia II etapi.xls sm. defeqturi" xfId="414"/>
    <cellStyle name="Heading 1 5" xfId="415"/>
    <cellStyle name="Heading 1 6" xfId="416"/>
    <cellStyle name="Heading 1 7" xfId="417"/>
    <cellStyle name="Heading 2" xfId="418"/>
    <cellStyle name="Heading 2 2" xfId="419"/>
    <cellStyle name="Heading 2 2 2" xfId="420"/>
    <cellStyle name="Heading 2 2 3" xfId="421"/>
    <cellStyle name="Heading 2 2 4" xfId="422"/>
    <cellStyle name="Heading 2 2 5" xfId="423"/>
    <cellStyle name="Heading 2 2_anakia II etapi.xls sm. defeqturi" xfId="424"/>
    <cellStyle name="Heading 2 3" xfId="425"/>
    <cellStyle name="Heading 2 4" xfId="426"/>
    <cellStyle name="Heading 2 4 2" xfId="427"/>
    <cellStyle name="Heading 2 4_anakia II etapi.xls sm. defeqturi" xfId="428"/>
    <cellStyle name="Heading 2 5" xfId="429"/>
    <cellStyle name="Heading 2 6" xfId="430"/>
    <cellStyle name="Heading 2 7" xfId="431"/>
    <cellStyle name="Heading 3" xfId="432"/>
    <cellStyle name="Heading 3 2" xfId="433"/>
    <cellStyle name="Heading 3 2 2" xfId="434"/>
    <cellStyle name="Heading 3 2 3" xfId="435"/>
    <cellStyle name="Heading 3 2 4" xfId="436"/>
    <cellStyle name="Heading 3 2 5" xfId="437"/>
    <cellStyle name="Heading 3 2_anakia II etapi.xls sm. defeqturi" xfId="438"/>
    <cellStyle name="Heading 3 3" xfId="439"/>
    <cellStyle name="Heading 3 4" xfId="440"/>
    <cellStyle name="Heading 3 4 2" xfId="441"/>
    <cellStyle name="Heading 3 4_anakia II etapi.xls sm. defeqturi" xfId="442"/>
    <cellStyle name="Heading 3 5" xfId="443"/>
    <cellStyle name="Heading 3 6" xfId="444"/>
    <cellStyle name="Heading 3 7" xfId="445"/>
    <cellStyle name="Heading 4" xfId="446"/>
    <cellStyle name="Heading 4 2" xfId="447"/>
    <cellStyle name="Heading 4 2 2" xfId="448"/>
    <cellStyle name="Heading 4 2 3" xfId="449"/>
    <cellStyle name="Heading 4 2 4" xfId="450"/>
    <cellStyle name="Heading 4 2 5" xfId="451"/>
    <cellStyle name="Heading 4 3" xfId="452"/>
    <cellStyle name="Heading 4 4" xfId="453"/>
    <cellStyle name="Heading 4 4 2" xfId="454"/>
    <cellStyle name="Heading 4 5" xfId="455"/>
    <cellStyle name="Heading 4 6" xfId="456"/>
    <cellStyle name="Heading 4 7" xfId="457"/>
    <cellStyle name="Input" xfId="458"/>
    <cellStyle name="Input 2" xfId="459"/>
    <cellStyle name="Input 2 2" xfId="460"/>
    <cellStyle name="Input 2 3" xfId="461"/>
    <cellStyle name="Input 2 4" xfId="462"/>
    <cellStyle name="Input 2 5" xfId="463"/>
    <cellStyle name="Input 2_anakia II etapi.xls sm. defeqturi" xfId="464"/>
    <cellStyle name="Input 3" xfId="465"/>
    <cellStyle name="Input 4" xfId="466"/>
    <cellStyle name="Input 4 2" xfId="467"/>
    <cellStyle name="Input 4_anakia II etapi.xls sm. defeqturi" xfId="468"/>
    <cellStyle name="Input 5" xfId="469"/>
    <cellStyle name="Input 6" xfId="470"/>
    <cellStyle name="Input 7" xfId="471"/>
    <cellStyle name="Linked Cell" xfId="472"/>
    <cellStyle name="Linked Cell 2" xfId="473"/>
    <cellStyle name="Linked Cell 2 2" xfId="474"/>
    <cellStyle name="Linked Cell 2 3" xfId="475"/>
    <cellStyle name="Linked Cell 2 4" xfId="476"/>
    <cellStyle name="Linked Cell 2 5" xfId="477"/>
    <cellStyle name="Linked Cell 2_anakia II etapi.xls sm. defeqturi" xfId="478"/>
    <cellStyle name="Linked Cell 3" xfId="479"/>
    <cellStyle name="Linked Cell 4" xfId="480"/>
    <cellStyle name="Linked Cell 4 2" xfId="481"/>
    <cellStyle name="Linked Cell 4_anakia II etapi.xls sm. defeqturi" xfId="482"/>
    <cellStyle name="Linked Cell 5" xfId="483"/>
    <cellStyle name="Linked Cell 6" xfId="484"/>
    <cellStyle name="Linked Cell 7" xfId="485"/>
    <cellStyle name="Neutral" xfId="486"/>
    <cellStyle name="Neutral 2" xfId="487"/>
    <cellStyle name="Neutral 2 2" xfId="488"/>
    <cellStyle name="Neutral 2 3" xfId="489"/>
    <cellStyle name="Neutral 2 4" xfId="490"/>
    <cellStyle name="Neutral 2 5" xfId="491"/>
    <cellStyle name="Neutral 3" xfId="492"/>
    <cellStyle name="Neutral 4" xfId="493"/>
    <cellStyle name="Neutral 4 2" xfId="494"/>
    <cellStyle name="Neutral 5" xfId="495"/>
    <cellStyle name="Neutral 6" xfId="496"/>
    <cellStyle name="Neutral 7" xfId="497"/>
    <cellStyle name="Normal 10" xfId="498"/>
    <cellStyle name="Normal 10 2" xfId="499"/>
    <cellStyle name="Normal 11" xfId="500"/>
    <cellStyle name="Normal 11 2" xfId="501"/>
    <cellStyle name="Normal 11 2 2" xfId="502"/>
    <cellStyle name="Normal 11 3" xfId="503"/>
    <cellStyle name="Normal 11_GAZI-2010" xfId="504"/>
    <cellStyle name="Normal 12" xfId="505"/>
    <cellStyle name="Normal 12 2" xfId="506"/>
    <cellStyle name="Normal 12_gazis gare qseli" xfId="507"/>
    <cellStyle name="Normal 13" xfId="508"/>
    <cellStyle name="Normal 13 2" xfId="509"/>
    <cellStyle name="Normal 13 3" xfId="510"/>
    <cellStyle name="Normal 13 3 2" xfId="511"/>
    <cellStyle name="Normal 13 4" xfId="512"/>
    <cellStyle name="Normal 13 5" xfId="513"/>
    <cellStyle name="Normal 13_GAZI-2010" xfId="514"/>
    <cellStyle name="Normal 14" xfId="515"/>
    <cellStyle name="Normal 14 2" xfId="516"/>
    <cellStyle name="Normal 14 3" xfId="517"/>
    <cellStyle name="Normal 14 3 2" xfId="518"/>
    <cellStyle name="Normal 14 4" xfId="519"/>
    <cellStyle name="Normal 14 5" xfId="520"/>
    <cellStyle name="Normal 14_anakia II etapi.xls sm. defeqturi" xfId="521"/>
    <cellStyle name="Normal 15" xfId="522"/>
    <cellStyle name="Normal 16" xfId="523"/>
    <cellStyle name="Normal 16 2" xfId="524"/>
    <cellStyle name="Normal 16 3" xfId="525"/>
    <cellStyle name="Normal 16_axalq.skola" xfId="526"/>
    <cellStyle name="Normal 17" xfId="527"/>
    <cellStyle name="Normal 18" xfId="528"/>
    <cellStyle name="Normal 19" xfId="529"/>
    <cellStyle name="Normal 2" xfId="530"/>
    <cellStyle name="Normal 2 10" xfId="531"/>
    <cellStyle name="Normal 2 2" xfId="532"/>
    <cellStyle name="Normal 2 2 2" xfId="533"/>
    <cellStyle name="Normal 2 2 3" xfId="534"/>
    <cellStyle name="Normal 2 2 4" xfId="535"/>
    <cellStyle name="Normal 2 2 5" xfId="536"/>
    <cellStyle name="Normal 2 2 6" xfId="537"/>
    <cellStyle name="Normal 2 2 7" xfId="538"/>
    <cellStyle name="Normal 2 2_2D4CD000" xfId="539"/>
    <cellStyle name="Normal 2 3" xfId="540"/>
    <cellStyle name="Normal 2 4" xfId="541"/>
    <cellStyle name="Normal 2 5" xfId="542"/>
    <cellStyle name="Normal 2 6" xfId="543"/>
    <cellStyle name="Normal 2 7" xfId="544"/>
    <cellStyle name="Normal 2 7 2" xfId="545"/>
    <cellStyle name="Normal 2 7 3" xfId="546"/>
    <cellStyle name="Normal 2 7_anakia II etapi.xls sm. defeqturi" xfId="547"/>
    <cellStyle name="Normal 2 8" xfId="548"/>
    <cellStyle name="Normal 2 9" xfId="549"/>
    <cellStyle name="Normal 2_anakia II etapi.xls sm. defeqturi" xfId="550"/>
    <cellStyle name="Normal 20" xfId="551"/>
    <cellStyle name="Normal 21" xfId="552"/>
    <cellStyle name="Normal 22" xfId="553"/>
    <cellStyle name="Normal 23" xfId="554"/>
    <cellStyle name="Normal 24" xfId="555"/>
    <cellStyle name="Normal 25" xfId="556"/>
    <cellStyle name="Normal 26" xfId="557"/>
    <cellStyle name="Normal 27" xfId="558"/>
    <cellStyle name="Normal 28" xfId="559"/>
    <cellStyle name="Normal 29" xfId="560"/>
    <cellStyle name="Normal 29 2" xfId="561"/>
    <cellStyle name="Normal 3" xfId="562"/>
    <cellStyle name="Normal 3 2" xfId="563"/>
    <cellStyle name="Normal 3 2 2" xfId="564"/>
    <cellStyle name="Normal 3 2_anakia II etapi.xls sm. defeqturi" xfId="565"/>
    <cellStyle name="Normal 30" xfId="566"/>
    <cellStyle name="Normal 30 2" xfId="567"/>
    <cellStyle name="Normal 31" xfId="568"/>
    <cellStyle name="Normal 32" xfId="569"/>
    <cellStyle name="Normal 32 2" xfId="570"/>
    <cellStyle name="Normal 32 3" xfId="571"/>
    <cellStyle name="Normal 32 3 2" xfId="572"/>
    <cellStyle name="Normal 33" xfId="573"/>
    <cellStyle name="Normal 33 2" xfId="574"/>
    <cellStyle name="Normal 34" xfId="575"/>
    <cellStyle name="Normal 35" xfId="576"/>
    <cellStyle name="Normal 35 2" xfId="577"/>
    <cellStyle name="Normal 35 3" xfId="578"/>
    <cellStyle name="Normal 36" xfId="579"/>
    <cellStyle name="Normal 36 2" xfId="580"/>
    <cellStyle name="Normal 36 2 2" xfId="581"/>
    <cellStyle name="Normal 36 3" xfId="582"/>
    <cellStyle name="Normal 37" xfId="583"/>
    <cellStyle name="Normal 38" xfId="584"/>
    <cellStyle name="Normal 38 2" xfId="585"/>
    <cellStyle name="Normal 38 2 2" xfId="586"/>
    <cellStyle name="Normal 38 3" xfId="587"/>
    <cellStyle name="Normal 39" xfId="588"/>
    <cellStyle name="Normal 39 2" xfId="589"/>
    <cellStyle name="Normal 4" xfId="590"/>
    <cellStyle name="Normal 40" xfId="591"/>
    <cellStyle name="Normal 40 2" xfId="592"/>
    <cellStyle name="Normal 41" xfId="593"/>
    <cellStyle name="Normal 44" xfId="594"/>
    <cellStyle name="Normal 5" xfId="595"/>
    <cellStyle name="Normal 5 2" xfId="596"/>
    <cellStyle name="Normal 5 2 2" xfId="597"/>
    <cellStyle name="Normal 5 3" xfId="598"/>
    <cellStyle name="Normal 5 4" xfId="599"/>
    <cellStyle name="Normal 5 4 2" xfId="600"/>
    <cellStyle name="Normal 5_Copy of SAN2010" xfId="601"/>
    <cellStyle name="Normal 6" xfId="602"/>
    <cellStyle name="Normal 7" xfId="603"/>
    <cellStyle name="Normal 8" xfId="604"/>
    <cellStyle name="Normal 8 2" xfId="605"/>
    <cellStyle name="Normal 8_2D4CD000" xfId="606"/>
    <cellStyle name="Normal 9" xfId="607"/>
    <cellStyle name="Normal 9 2" xfId="608"/>
    <cellStyle name="Normal 9 2 2" xfId="609"/>
    <cellStyle name="Normal 9 2 3" xfId="610"/>
    <cellStyle name="Normal 9 2 4" xfId="611"/>
    <cellStyle name="Normal 9 2_anakia II etapi.xls sm. defeqturi" xfId="612"/>
    <cellStyle name="Normal 9_2D4CD000" xfId="613"/>
    <cellStyle name="Normal_gare wyalsadfenigagarini" xfId="614"/>
    <cellStyle name="Normal_gare wyalsadfenigagarini 10" xfId="615"/>
    <cellStyle name="Normal_gare wyalsadfenigagarini 2 2" xfId="616"/>
    <cellStyle name="Normal_gare wyalsadfenigagarini 2_SMSH2008-IIkv ." xfId="617"/>
    <cellStyle name="Normal_gare wyalsadfenigagarini_SAN2008=IIkv" xfId="618"/>
    <cellStyle name="Normal_sida wyalsadeni_SAN2008=IIkv" xfId="619"/>
    <cellStyle name="Note" xfId="620"/>
    <cellStyle name="Note 2" xfId="621"/>
    <cellStyle name="Note 2 2" xfId="622"/>
    <cellStyle name="Note 2 3" xfId="623"/>
    <cellStyle name="Note 2 4" xfId="624"/>
    <cellStyle name="Note 2 5" xfId="625"/>
    <cellStyle name="Note 2_anakia II etapi.xls sm. defeqturi" xfId="626"/>
    <cellStyle name="Note 3" xfId="627"/>
    <cellStyle name="Note 4" xfId="628"/>
    <cellStyle name="Note 4 2" xfId="629"/>
    <cellStyle name="Note 4_anakia II etapi.xls sm. defeqturi" xfId="630"/>
    <cellStyle name="Note 5" xfId="631"/>
    <cellStyle name="Note 6" xfId="632"/>
    <cellStyle name="Note 7" xfId="633"/>
    <cellStyle name="Output" xfId="634"/>
    <cellStyle name="Output 2" xfId="635"/>
    <cellStyle name="Output 2 2" xfId="636"/>
    <cellStyle name="Output 2 3" xfId="637"/>
    <cellStyle name="Output 2 4" xfId="638"/>
    <cellStyle name="Output 2 5" xfId="639"/>
    <cellStyle name="Output 2_anakia II etapi.xls sm. defeqturi" xfId="640"/>
    <cellStyle name="Output 3" xfId="641"/>
    <cellStyle name="Output 4" xfId="642"/>
    <cellStyle name="Output 4 2" xfId="643"/>
    <cellStyle name="Output 4_anakia II etapi.xls sm. defeqturi" xfId="644"/>
    <cellStyle name="Output 5" xfId="645"/>
    <cellStyle name="Output 6" xfId="646"/>
    <cellStyle name="Output 7" xfId="647"/>
    <cellStyle name="Percent" xfId="648"/>
    <cellStyle name="Percent 2" xfId="649"/>
    <cellStyle name="Percent 3" xfId="650"/>
    <cellStyle name="Percent 3 2" xfId="651"/>
    <cellStyle name="Percent 4" xfId="652"/>
    <cellStyle name="Percent 5" xfId="653"/>
    <cellStyle name="Percent 6" xfId="654"/>
    <cellStyle name="Style 1" xfId="655"/>
    <cellStyle name="Title" xfId="656"/>
    <cellStyle name="Title 2" xfId="657"/>
    <cellStyle name="Title 2 2" xfId="658"/>
    <cellStyle name="Title 2 3" xfId="659"/>
    <cellStyle name="Title 2 4" xfId="660"/>
    <cellStyle name="Title 2 5" xfId="661"/>
    <cellStyle name="Title 3" xfId="662"/>
    <cellStyle name="Title 4" xfId="663"/>
    <cellStyle name="Title 4 2" xfId="664"/>
    <cellStyle name="Title 5" xfId="665"/>
    <cellStyle name="Title 6" xfId="666"/>
    <cellStyle name="Title 7" xfId="667"/>
    <cellStyle name="Total" xfId="668"/>
    <cellStyle name="Total 2" xfId="669"/>
    <cellStyle name="Total 2 2" xfId="670"/>
    <cellStyle name="Total 2 3" xfId="671"/>
    <cellStyle name="Total 2 4" xfId="672"/>
    <cellStyle name="Total 2 5" xfId="673"/>
    <cellStyle name="Total 2_anakia II etapi.xls sm. defeqturi" xfId="674"/>
    <cellStyle name="Total 3" xfId="675"/>
    <cellStyle name="Total 4" xfId="676"/>
    <cellStyle name="Total 4 2" xfId="677"/>
    <cellStyle name="Total 4_anakia II etapi.xls sm. defeqturi" xfId="678"/>
    <cellStyle name="Total 5" xfId="679"/>
    <cellStyle name="Total 6" xfId="680"/>
    <cellStyle name="Total 7" xfId="681"/>
    <cellStyle name="Warning Text" xfId="682"/>
    <cellStyle name="Warning Text 2" xfId="683"/>
    <cellStyle name="Warning Text 2 2" xfId="684"/>
    <cellStyle name="Warning Text 2 3" xfId="685"/>
    <cellStyle name="Warning Text 2 4" xfId="686"/>
    <cellStyle name="Warning Text 2 5" xfId="687"/>
    <cellStyle name="Warning Text 3" xfId="688"/>
    <cellStyle name="Warning Text 4" xfId="689"/>
    <cellStyle name="Warning Text 4 2" xfId="690"/>
    <cellStyle name="Warning Text 5" xfId="691"/>
    <cellStyle name="Warning Text 6" xfId="692"/>
    <cellStyle name="Warning Text 7" xfId="693"/>
    <cellStyle name="Обычный 10" xfId="694"/>
    <cellStyle name="Обычный 2" xfId="695"/>
    <cellStyle name="Обычный 2 2" xfId="696"/>
    <cellStyle name="Обычный 3" xfId="697"/>
    <cellStyle name="Обычный 3 2" xfId="698"/>
    <cellStyle name="Обычный 3 3" xfId="699"/>
    <cellStyle name="Обычный 4" xfId="700"/>
    <cellStyle name="Обычный 4 2" xfId="701"/>
    <cellStyle name="Обычный 4 3" xfId="702"/>
    <cellStyle name="Обычный 5" xfId="703"/>
    <cellStyle name="Обычный 5 2" xfId="704"/>
    <cellStyle name="Обычный 5 2 2" xfId="705"/>
    <cellStyle name="Обычный 5 3" xfId="706"/>
    <cellStyle name="Обычный 6" xfId="707"/>
    <cellStyle name="Обычный 7" xfId="708"/>
    <cellStyle name="Обычный 8" xfId="709"/>
    <cellStyle name="Обычный 9" xfId="710"/>
    <cellStyle name="Обычный_SAN2008-I" xfId="711"/>
    <cellStyle name="Процентный 2" xfId="712"/>
    <cellStyle name="Процентный 3" xfId="713"/>
    <cellStyle name="Процентный 3 2" xfId="714"/>
    <cellStyle name="Финансовый 2" xfId="715"/>
    <cellStyle name="Финансовый 3" xfId="716"/>
    <cellStyle name="Финансовый 4" xfId="717"/>
    <cellStyle name="Финансовый 5" xfId="7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agradze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5"/>
  <sheetViews>
    <sheetView tabSelected="1" zoomScale="80" zoomScaleNormal="80" zoomScalePageLayoutView="0" workbookViewId="0" topLeftCell="A1">
      <selection activeCell="G2" sqref="G2:H2"/>
    </sheetView>
  </sheetViews>
  <sheetFormatPr defaultColWidth="9.140625" defaultRowHeight="15"/>
  <cols>
    <col min="1" max="1" width="5.140625" style="127" customWidth="1"/>
    <col min="2" max="2" width="13.421875" style="127" customWidth="1"/>
    <col min="3" max="3" width="39.421875" style="127" customWidth="1"/>
    <col min="4" max="5" width="11.8515625" style="127" customWidth="1"/>
    <col min="6" max="6" width="11.00390625" style="127" customWidth="1"/>
    <col min="7" max="7" width="13.421875" style="127" customWidth="1"/>
    <col min="8" max="8" width="11.421875" style="127" customWidth="1"/>
    <col min="9" max="9" width="9.140625" style="127" customWidth="1"/>
    <col min="10" max="10" width="8.421875" style="127" customWidth="1"/>
    <col min="11" max="16384" width="9.140625" style="127" customWidth="1"/>
  </cols>
  <sheetData>
    <row r="1" ht="9.75" customHeight="1"/>
    <row r="2" spans="7:8" ht="15.75" customHeight="1">
      <c r="G2" s="232" t="s">
        <v>133</v>
      </c>
      <c r="H2" s="232"/>
    </row>
    <row r="3" ht="6" customHeight="1" hidden="1"/>
    <row r="4" spans="1:8" ht="18" customHeight="1">
      <c r="A4" s="224" t="s">
        <v>52</v>
      </c>
      <c r="B4" s="224"/>
      <c r="C4" s="224"/>
      <c r="D4" s="224"/>
      <c r="E4" s="224"/>
      <c r="F4" s="224"/>
      <c r="G4" s="224"/>
      <c r="H4" s="224"/>
    </row>
    <row r="5" spans="1:8" ht="24" customHeight="1">
      <c r="A5" s="225" t="s">
        <v>129</v>
      </c>
      <c r="B5" s="225"/>
      <c r="C5" s="225"/>
      <c r="D5" s="225"/>
      <c r="E5" s="225"/>
      <c r="F5" s="225"/>
      <c r="G5" s="225"/>
      <c r="H5" s="225"/>
    </row>
    <row r="6" ht="7.5" customHeight="1">
      <c r="C6" s="131"/>
    </row>
    <row r="7" spans="1:8" ht="12" customHeight="1">
      <c r="A7" s="226" t="s">
        <v>1</v>
      </c>
      <c r="B7" s="226"/>
      <c r="C7" s="226"/>
      <c r="D7" s="226"/>
      <c r="E7" s="226"/>
      <c r="F7" s="226"/>
      <c r="G7" s="226"/>
      <c r="H7" s="226"/>
    </row>
    <row r="8" ht="9.75" customHeight="1"/>
    <row r="9" spans="4:8" s="132" customFormat="1" ht="14.25" customHeight="1">
      <c r="D9" s="133" t="s">
        <v>41</v>
      </c>
      <c r="G9" s="134">
        <f>G19</f>
        <v>0</v>
      </c>
      <c r="H9" s="132" t="s">
        <v>42</v>
      </c>
    </row>
    <row r="10" spans="1:8" s="129" customFormat="1" ht="14.25" customHeight="1">
      <c r="A10" s="135"/>
      <c r="B10" s="135"/>
      <c r="C10" s="135"/>
      <c r="D10" s="136" t="s">
        <v>43</v>
      </c>
      <c r="F10" s="135"/>
      <c r="G10" s="137">
        <f>H15</f>
        <v>0</v>
      </c>
      <c r="H10" s="132" t="s">
        <v>42</v>
      </c>
    </row>
    <row r="11" spans="1:10" ht="12.75" customHeight="1">
      <c r="A11" s="138"/>
      <c r="B11" s="138"/>
      <c r="C11" s="138"/>
      <c r="D11" s="139" t="s">
        <v>44</v>
      </c>
      <c r="E11" s="140"/>
      <c r="F11" s="140"/>
      <c r="G11" s="141"/>
      <c r="H11" s="142"/>
      <c r="I11" s="143"/>
      <c r="J11" s="143"/>
    </row>
    <row r="12" spans="1:10" ht="67.5" customHeight="1">
      <c r="A12" s="144" t="s">
        <v>10</v>
      </c>
      <c r="B12" s="145" t="s">
        <v>127</v>
      </c>
      <c r="C12" s="146" t="s">
        <v>45</v>
      </c>
      <c r="D12" s="147" t="s">
        <v>46</v>
      </c>
      <c r="E12" s="148" t="s">
        <v>47</v>
      </c>
      <c r="F12" s="147" t="s">
        <v>48</v>
      </c>
      <c r="G12" s="149" t="s">
        <v>14</v>
      </c>
      <c r="H12" s="148" t="s">
        <v>49</v>
      </c>
      <c r="I12" s="143"/>
      <c r="J12" s="143"/>
    </row>
    <row r="13" spans="1:10" ht="15" customHeight="1">
      <c r="A13" s="150">
        <v>1</v>
      </c>
      <c r="B13" s="151">
        <v>2</v>
      </c>
      <c r="C13" s="150">
        <v>3</v>
      </c>
      <c r="D13" s="151">
        <v>4</v>
      </c>
      <c r="E13" s="150">
        <v>5</v>
      </c>
      <c r="F13" s="151">
        <v>6</v>
      </c>
      <c r="G13" s="144">
        <v>7</v>
      </c>
      <c r="H13" s="150">
        <v>8</v>
      </c>
      <c r="I13" s="128"/>
      <c r="J13" s="128"/>
    </row>
    <row r="14" spans="1:10" s="156" customFormat="1" ht="21.75" customHeight="1">
      <c r="A14" s="152">
        <v>1</v>
      </c>
      <c r="B14" s="153" t="s">
        <v>128</v>
      </c>
      <c r="C14" s="152" t="s">
        <v>50</v>
      </c>
      <c r="D14" s="154">
        <f>'x.2-1'!M116/1000</f>
        <v>0</v>
      </c>
      <c r="E14" s="154"/>
      <c r="F14" s="154"/>
      <c r="G14" s="154">
        <f>D14</f>
        <v>0</v>
      </c>
      <c r="H14" s="154">
        <f>'x.2-1'!L13/1000</f>
        <v>0</v>
      </c>
      <c r="I14" s="155"/>
      <c r="J14" s="155"/>
    </row>
    <row r="15" spans="1:8" s="132" customFormat="1" ht="15.75">
      <c r="A15" s="157"/>
      <c r="B15" s="158"/>
      <c r="C15" s="157" t="s">
        <v>9</v>
      </c>
      <c r="D15" s="159">
        <f>SUM(D14:D14)</f>
        <v>0</v>
      </c>
      <c r="E15" s="159"/>
      <c r="F15" s="159"/>
      <c r="G15" s="160">
        <f>SUM(G14:G14)</f>
        <v>0</v>
      </c>
      <c r="H15" s="159">
        <f>SUM(H14:H14)</f>
        <v>0</v>
      </c>
    </row>
    <row r="16" spans="1:8" s="132" customFormat="1" ht="15.75">
      <c r="A16" s="157"/>
      <c r="B16" s="158"/>
      <c r="C16" s="157" t="s">
        <v>55</v>
      </c>
      <c r="D16" s="161"/>
      <c r="E16" s="161"/>
      <c r="F16" s="161"/>
      <c r="G16" s="160">
        <f>G15*5%</f>
        <v>0</v>
      </c>
      <c r="H16" s="161"/>
    </row>
    <row r="17" spans="1:8" s="132" customFormat="1" ht="15.75">
      <c r="A17" s="157"/>
      <c r="B17" s="158"/>
      <c r="C17" s="157" t="s">
        <v>9</v>
      </c>
      <c r="D17" s="161"/>
      <c r="E17" s="161"/>
      <c r="F17" s="161"/>
      <c r="G17" s="160">
        <f>G15+G16</f>
        <v>0</v>
      </c>
      <c r="H17" s="161"/>
    </row>
    <row r="18" spans="1:8" s="132" customFormat="1" ht="15.75">
      <c r="A18" s="157"/>
      <c r="B18" s="158"/>
      <c r="C18" s="157" t="s">
        <v>51</v>
      </c>
      <c r="D18" s="161"/>
      <c r="E18" s="161"/>
      <c r="F18" s="161"/>
      <c r="G18" s="160">
        <f>G17*18%</f>
        <v>0</v>
      </c>
      <c r="H18" s="161"/>
    </row>
    <row r="19" spans="1:254" s="124" customFormat="1" ht="19.5" customHeight="1">
      <c r="A19" s="162"/>
      <c r="B19" s="162"/>
      <c r="C19" s="163" t="s">
        <v>14</v>
      </c>
      <c r="D19" s="164"/>
      <c r="E19" s="164"/>
      <c r="F19" s="164"/>
      <c r="G19" s="160">
        <f>G17+G18</f>
        <v>0</v>
      </c>
      <c r="H19" s="165"/>
      <c r="K19" s="166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</row>
    <row r="20" spans="1:254" s="124" customFormat="1" ht="19.5" customHeight="1">
      <c r="A20" s="168"/>
      <c r="B20" s="168"/>
      <c r="C20" s="169"/>
      <c r="D20" s="130"/>
      <c r="E20" s="130"/>
      <c r="F20" s="130"/>
      <c r="G20" s="168"/>
      <c r="H20" s="168"/>
      <c r="K20" s="166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</row>
    <row r="21" spans="1:254" s="124" customFormat="1" ht="19.5" customHeight="1">
      <c r="A21" s="168"/>
      <c r="B21" s="168"/>
      <c r="C21" s="169"/>
      <c r="D21" s="130"/>
      <c r="E21" s="130"/>
      <c r="F21" s="130"/>
      <c r="G21" s="168"/>
      <c r="H21" s="168"/>
      <c r="K21" s="166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</row>
    <row r="22" spans="1:254" s="123" customFormat="1" ht="19.5" customHeight="1">
      <c r="A22" s="170"/>
      <c r="B22" s="170"/>
      <c r="C22" s="170"/>
      <c r="G22" s="227"/>
      <c r="H22" s="227"/>
      <c r="K22" s="166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</row>
    <row r="23" spans="1:254" s="123" customFormat="1" ht="19.5" customHeight="1">
      <c r="A23" s="166"/>
      <c r="B23" s="166"/>
      <c r="C23" s="166"/>
      <c r="G23" s="227"/>
      <c r="H23" s="227"/>
      <c r="K23" s="166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</row>
    <row r="24" spans="3:9" s="123" customFormat="1" ht="9.75" customHeight="1">
      <c r="C24" s="125"/>
      <c r="D24" s="126"/>
      <c r="E24" s="126"/>
      <c r="F24" s="126"/>
      <c r="G24" s="126"/>
      <c r="H24" s="126"/>
      <c r="I24" s="125"/>
    </row>
    <row r="25" spans="1:12" s="123" customFormat="1" ht="18.75" customHeight="1">
      <c r="A25" s="228"/>
      <c r="B25" s="228"/>
      <c r="C25" s="228"/>
      <c r="D25" s="228"/>
      <c r="E25" s="228"/>
      <c r="F25" s="228"/>
      <c r="G25" s="228"/>
      <c r="H25" s="228"/>
      <c r="I25" s="171"/>
      <c r="J25" s="171"/>
      <c r="K25" s="171"/>
      <c r="L25" s="171"/>
    </row>
  </sheetData>
  <sheetProtection password="C63B" sheet="1"/>
  <protectedRanges>
    <protectedRange sqref="D14:H19" name="Range1"/>
  </protectedRanges>
  <mergeCells count="7">
    <mergeCell ref="G2:H2"/>
    <mergeCell ref="A4:H4"/>
    <mergeCell ref="A5:H5"/>
    <mergeCell ref="A7:H7"/>
    <mergeCell ref="G22:H22"/>
    <mergeCell ref="G23:H23"/>
    <mergeCell ref="A25:H25"/>
  </mergeCells>
  <printOptions/>
  <pageMargins left="0.7480314960629921" right="0.5118110236220472" top="0.47" bottom="0.5905511811023623" header="0.2755905511811024" footer="0.15748031496062992"/>
  <pageSetup horizontalDpi="600" verticalDpi="600" orientation="landscape" paperSize="9" r:id="rId1"/>
  <headerFooter alignWithMargins="0">
    <oddFooter>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BK204"/>
  <sheetViews>
    <sheetView zoomScale="89" zoomScaleNormal="89" zoomScalePageLayoutView="0" workbookViewId="0" topLeftCell="A5">
      <selection activeCell="Q17" sqref="Q17"/>
    </sheetView>
  </sheetViews>
  <sheetFormatPr defaultColWidth="9.140625" defaultRowHeight="15"/>
  <cols>
    <col min="1" max="1" width="3.8515625" style="9" customWidth="1"/>
    <col min="2" max="2" width="11.140625" style="9" customWidth="1"/>
    <col min="3" max="3" width="40.00390625" style="9" customWidth="1"/>
    <col min="4" max="4" width="7.57421875" style="9" customWidth="1"/>
    <col min="5" max="5" width="8.421875" style="9" customWidth="1"/>
    <col min="6" max="6" width="10.421875" style="9" customWidth="1"/>
    <col min="7" max="7" width="7.140625" style="9" customWidth="1"/>
    <col min="8" max="8" width="10.7109375" style="9" customWidth="1"/>
    <col min="9" max="9" width="9.421875" style="9" customWidth="1"/>
    <col min="10" max="10" width="11.57421875" style="9" customWidth="1"/>
    <col min="11" max="11" width="7.00390625" style="9" customWidth="1"/>
    <col min="12" max="12" width="9.421875" style="9" customWidth="1"/>
    <col min="13" max="13" width="11.421875" style="9" customWidth="1"/>
    <col min="14" max="16384" width="9.140625" style="9" customWidth="1"/>
  </cols>
  <sheetData>
    <row r="1" spans="1:63" ht="15" customHeight="1">
      <c r="A1" s="229" t="s">
        <v>130</v>
      </c>
      <c r="B1" s="229"/>
      <c r="C1" s="229"/>
      <c r="D1" s="229"/>
      <c r="E1" s="229"/>
      <c r="F1" s="229"/>
      <c r="G1" s="6"/>
      <c r="H1" s="6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14.25" customHeight="1">
      <c r="A2" s="229"/>
      <c r="B2" s="229"/>
      <c r="C2" s="229"/>
      <c r="D2" s="229"/>
      <c r="E2" s="229"/>
      <c r="F2" s="229"/>
      <c r="G2" s="6"/>
      <c r="H2" s="6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15" customHeight="1">
      <c r="A3" s="10" t="s">
        <v>0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5" customHeight="1">
      <c r="A4" s="10"/>
      <c r="B4" s="10"/>
      <c r="C4" s="12" t="s">
        <v>1</v>
      </c>
      <c r="D4" s="10"/>
      <c r="E4" s="10"/>
      <c r="F4" s="10"/>
      <c r="G4" s="10"/>
      <c r="H4" s="10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" customHeight="1">
      <c r="A5" s="10"/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" customHeight="1">
      <c r="A6" s="10"/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8" customHeight="1">
      <c r="A7" s="10"/>
      <c r="B7" s="10"/>
      <c r="C7" s="13" t="s">
        <v>53</v>
      </c>
      <c r="D7" s="10"/>
      <c r="E7" s="10"/>
      <c r="F7" s="10"/>
      <c r="G7" s="10"/>
      <c r="H7" s="10"/>
      <c r="I7" s="11"/>
      <c r="J7" s="11"/>
      <c r="K7" s="11"/>
      <c r="L7" s="11"/>
      <c r="M7" s="1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6.5" customHeight="1">
      <c r="A8" s="10"/>
      <c r="B8" s="10"/>
      <c r="C8" s="14" t="s">
        <v>40</v>
      </c>
      <c r="D8" s="10"/>
      <c r="E8" s="10"/>
      <c r="F8" s="10"/>
      <c r="G8" s="10"/>
      <c r="H8" s="10"/>
      <c r="I8" s="11"/>
      <c r="J8" s="11"/>
      <c r="K8" s="11"/>
      <c r="L8" s="11"/>
      <c r="M8" s="1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2" customHeight="1">
      <c r="A9" s="10"/>
      <c r="B9" s="10"/>
      <c r="C9" s="10" t="s">
        <v>2</v>
      </c>
      <c r="D9" s="10"/>
      <c r="E9" s="10"/>
      <c r="F9" s="10"/>
      <c r="G9" s="10"/>
      <c r="H9" s="10"/>
      <c r="I9" s="11"/>
      <c r="J9" s="11"/>
      <c r="K9" s="11"/>
      <c r="L9" s="11"/>
      <c r="M9" s="1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5" customHeight="1">
      <c r="A10" s="10"/>
      <c r="B10" s="10"/>
      <c r="C10" s="12" t="s">
        <v>3</v>
      </c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5" customHeight="1">
      <c r="A11" s="10"/>
      <c r="B11" s="10"/>
      <c r="C11" s="15"/>
      <c r="D11" s="10"/>
      <c r="E11" s="10"/>
      <c r="F11" s="10"/>
      <c r="G11" s="10"/>
      <c r="H11" s="10"/>
      <c r="I11" s="11"/>
      <c r="J11" s="11"/>
      <c r="K11" s="11"/>
      <c r="L11" s="11"/>
      <c r="M11" s="1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5" customHeight="1">
      <c r="A12" s="16"/>
      <c r="B12" s="17"/>
      <c r="C12" s="17"/>
      <c r="D12" s="18"/>
      <c r="E12" s="17"/>
      <c r="F12" s="18"/>
      <c r="G12" s="18"/>
      <c r="H12" s="18"/>
      <c r="I12" s="18"/>
      <c r="J12" s="18"/>
      <c r="K12" s="19" t="s">
        <v>4</v>
      </c>
      <c r="L12" s="20">
        <f>M116</f>
        <v>0</v>
      </c>
      <c r="M12" s="21" t="s">
        <v>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13" s="8" customFormat="1" ht="15" customHeight="1">
      <c r="A13" s="22"/>
      <c r="B13" s="17"/>
      <c r="C13" s="17"/>
      <c r="D13" s="18"/>
      <c r="E13" s="23"/>
      <c r="F13" s="24"/>
      <c r="G13" s="24"/>
      <c r="H13" s="18"/>
      <c r="I13" s="18"/>
      <c r="J13" s="18"/>
      <c r="K13" s="19" t="s">
        <v>6</v>
      </c>
      <c r="L13" s="20">
        <f>H112</f>
        <v>0</v>
      </c>
      <c r="M13" s="21" t="s">
        <v>5</v>
      </c>
    </row>
    <row r="14" spans="1:63" s="10" customFormat="1" ht="1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5"/>
      <c r="L14" s="26"/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16.5" customHeight="1">
      <c r="A15" s="27"/>
      <c r="B15" s="28"/>
      <c r="C15" s="29" t="s">
        <v>7</v>
      </c>
      <c r="D15" s="30"/>
      <c r="E15" s="31" t="s">
        <v>36</v>
      </c>
      <c r="F15" s="32"/>
      <c r="G15" s="230" t="s">
        <v>131</v>
      </c>
      <c r="H15" s="231"/>
      <c r="I15" s="230" t="s">
        <v>132</v>
      </c>
      <c r="J15" s="231"/>
      <c r="K15" s="33" t="s">
        <v>8</v>
      </c>
      <c r="L15" s="34"/>
      <c r="M15" s="28" t="s">
        <v>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16.5">
      <c r="A16" s="35" t="s">
        <v>10</v>
      </c>
      <c r="B16" s="36" t="s">
        <v>11</v>
      </c>
      <c r="C16" s="10" t="s">
        <v>12</v>
      </c>
      <c r="D16" s="36" t="s">
        <v>37</v>
      </c>
      <c r="E16" s="36" t="s">
        <v>13</v>
      </c>
      <c r="F16" s="23" t="s">
        <v>14</v>
      </c>
      <c r="G16" s="36" t="s">
        <v>38</v>
      </c>
      <c r="H16" s="23" t="s">
        <v>14</v>
      </c>
      <c r="I16" s="36" t="s">
        <v>38</v>
      </c>
      <c r="J16" s="23" t="s">
        <v>14</v>
      </c>
      <c r="K16" s="36" t="s">
        <v>38</v>
      </c>
      <c r="L16" s="23" t="s">
        <v>14</v>
      </c>
      <c r="M16" s="3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0" customFormat="1" ht="16.5">
      <c r="A17" s="37"/>
      <c r="B17" s="38"/>
      <c r="C17" s="39"/>
      <c r="D17" s="40"/>
      <c r="E17" s="38"/>
      <c r="F17" s="39"/>
      <c r="G17" s="38" t="s">
        <v>39</v>
      </c>
      <c r="H17" s="39"/>
      <c r="I17" s="38" t="s">
        <v>39</v>
      </c>
      <c r="J17" s="39"/>
      <c r="K17" s="38" t="s">
        <v>39</v>
      </c>
      <c r="L17" s="39"/>
      <c r="M17" s="3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s="10" customFormat="1" ht="16.5">
      <c r="A18" s="31" t="s">
        <v>15</v>
      </c>
      <c r="B18" s="41" t="s">
        <v>16</v>
      </c>
      <c r="C18" s="42" t="s">
        <v>17</v>
      </c>
      <c r="D18" s="31" t="s">
        <v>18</v>
      </c>
      <c r="E18" s="41" t="s">
        <v>19</v>
      </c>
      <c r="F18" s="43" t="s">
        <v>20</v>
      </c>
      <c r="G18" s="42" t="s">
        <v>21</v>
      </c>
      <c r="H18" s="31" t="s">
        <v>22</v>
      </c>
      <c r="I18" s="41" t="s">
        <v>23</v>
      </c>
      <c r="J18" s="42" t="s">
        <v>24</v>
      </c>
      <c r="K18" s="41" t="s">
        <v>25</v>
      </c>
      <c r="L18" s="31" t="s">
        <v>26</v>
      </c>
      <c r="M18" s="41" t="s">
        <v>27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s="10" customFormat="1" ht="24.75" customHeight="1">
      <c r="A19" s="41"/>
      <c r="B19" s="41"/>
      <c r="C19" s="172" t="s">
        <v>58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13" s="4" customFormat="1" ht="17.25" customHeight="1">
      <c r="A20" s="70">
        <v>1</v>
      </c>
      <c r="B20" s="173" t="s">
        <v>59</v>
      </c>
      <c r="C20" s="174" t="s">
        <v>108</v>
      </c>
      <c r="D20" s="71" t="s">
        <v>79</v>
      </c>
      <c r="E20" s="72"/>
      <c r="F20" s="73">
        <v>240.97</v>
      </c>
      <c r="G20" s="175"/>
      <c r="H20" s="176"/>
      <c r="I20" s="74"/>
      <c r="J20" s="71"/>
      <c r="K20" s="175"/>
      <c r="L20" s="176"/>
      <c r="M20" s="74"/>
    </row>
    <row r="21" spans="1:13" s="1" customFormat="1" ht="15.75">
      <c r="A21" s="44"/>
      <c r="B21" s="49"/>
      <c r="C21" s="44" t="s">
        <v>28</v>
      </c>
      <c r="D21" s="89" t="s">
        <v>29</v>
      </c>
      <c r="E21" s="46">
        <v>1.21</v>
      </c>
      <c r="F21" s="47">
        <f>F20*E21</f>
        <v>291.5737</v>
      </c>
      <c r="G21" s="48"/>
      <c r="H21" s="60"/>
      <c r="I21" s="61"/>
      <c r="J21" s="62"/>
      <c r="K21" s="61"/>
      <c r="L21" s="62"/>
      <c r="M21" s="48"/>
    </row>
    <row r="22" spans="1:14" s="5" customFormat="1" ht="15.75">
      <c r="A22" s="89"/>
      <c r="B22" s="89"/>
      <c r="C22" s="89" t="s">
        <v>60</v>
      </c>
      <c r="D22" s="89" t="s">
        <v>5</v>
      </c>
      <c r="E22" s="177">
        <v>0.001</v>
      </c>
      <c r="F22" s="177">
        <f>F20*E22</f>
        <v>0.24097000000000002</v>
      </c>
      <c r="G22" s="178"/>
      <c r="H22" s="179"/>
      <c r="I22" s="90"/>
      <c r="J22" s="90"/>
      <c r="K22" s="180"/>
      <c r="L22" s="181"/>
      <c r="M22" s="181"/>
      <c r="N22" s="182"/>
    </row>
    <row r="23" spans="1:13" s="5" customFormat="1" ht="15.75">
      <c r="A23" s="44"/>
      <c r="B23" s="183"/>
      <c r="C23" s="44" t="s">
        <v>109</v>
      </c>
      <c r="D23" s="44" t="s">
        <v>79</v>
      </c>
      <c r="E23" s="46">
        <v>1.01</v>
      </c>
      <c r="F23" s="78">
        <f>F20*E23</f>
        <v>243.3797</v>
      </c>
      <c r="G23" s="184"/>
      <c r="H23" s="62"/>
      <c r="I23" s="48"/>
      <c r="J23" s="60"/>
      <c r="K23" s="61"/>
      <c r="L23" s="62"/>
      <c r="M23" s="48"/>
    </row>
    <row r="24" spans="1:13" s="5" customFormat="1" ht="15.75">
      <c r="A24" s="44"/>
      <c r="B24" s="183"/>
      <c r="C24" s="44" t="s">
        <v>61</v>
      </c>
      <c r="D24" s="44" t="s">
        <v>31</v>
      </c>
      <c r="E24" s="46">
        <v>0.9</v>
      </c>
      <c r="F24" s="47">
        <f>F20*E24</f>
        <v>216.873</v>
      </c>
      <c r="G24" s="184"/>
      <c r="H24" s="62"/>
      <c r="I24" s="48"/>
      <c r="J24" s="60"/>
      <c r="K24" s="61"/>
      <c r="L24" s="62"/>
      <c r="M24" s="48"/>
    </row>
    <row r="25" spans="1:13" s="5" customFormat="1" ht="15.75">
      <c r="A25" s="44"/>
      <c r="B25" s="183"/>
      <c r="C25" s="44" t="s">
        <v>62</v>
      </c>
      <c r="D25" s="44" t="s">
        <v>54</v>
      </c>
      <c r="E25" s="46">
        <v>0.008</v>
      </c>
      <c r="F25" s="47">
        <f>F21*E25</f>
        <v>2.3325896</v>
      </c>
      <c r="G25" s="184"/>
      <c r="H25" s="62"/>
      <c r="I25" s="48"/>
      <c r="J25" s="60"/>
      <c r="K25" s="61"/>
      <c r="L25" s="62"/>
      <c r="M25" s="48"/>
    </row>
    <row r="26" spans="1:13" s="3" customFormat="1" ht="15.75">
      <c r="A26" s="70"/>
      <c r="B26" s="173"/>
      <c r="C26" s="70" t="s">
        <v>63</v>
      </c>
      <c r="D26" s="70" t="s">
        <v>54</v>
      </c>
      <c r="E26" s="82">
        <v>0.0139</v>
      </c>
      <c r="F26" s="79">
        <f>F20*E26</f>
        <v>3.3494829999999998</v>
      </c>
      <c r="G26" s="175"/>
      <c r="H26" s="185"/>
      <c r="I26" s="74"/>
      <c r="J26" s="81"/>
      <c r="K26" s="186"/>
      <c r="L26" s="185"/>
      <c r="M26" s="74"/>
    </row>
    <row r="27" spans="1:13" s="5" customFormat="1" ht="15.75">
      <c r="A27" s="52"/>
      <c r="B27" s="77"/>
      <c r="C27" s="52" t="s">
        <v>32</v>
      </c>
      <c r="D27" s="53" t="s">
        <v>5</v>
      </c>
      <c r="E27" s="54">
        <v>0.087</v>
      </c>
      <c r="F27" s="55">
        <f>F20*E27</f>
        <v>20.964389999999998</v>
      </c>
      <c r="G27" s="187"/>
      <c r="H27" s="188"/>
      <c r="I27" s="58"/>
      <c r="J27" s="64"/>
      <c r="K27" s="189"/>
      <c r="L27" s="188"/>
      <c r="M27" s="58"/>
    </row>
    <row r="28" spans="1:13" s="86" customFormat="1" ht="31.5" customHeight="1">
      <c r="A28" s="190">
        <v>2</v>
      </c>
      <c r="B28" s="86" t="s">
        <v>70</v>
      </c>
      <c r="C28" s="70" t="s">
        <v>110</v>
      </c>
      <c r="D28" s="84" t="s">
        <v>68</v>
      </c>
      <c r="E28" s="74"/>
      <c r="F28" s="79">
        <v>0.4572</v>
      </c>
      <c r="G28" s="70"/>
      <c r="H28" s="70"/>
      <c r="I28" s="74"/>
      <c r="J28" s="71"/>
      <c r="K28" s="75"/>
      <c r="L28" s="76"/>
      <c r="M28" s="74"/>
    </row>
    <row r="29" spans="1:13" s="45" customFormat="1" ht="15.75">
      <c r="A29" s="52"/>
      <c r="B29" s="52"/>
      <c r="C29" s="52" t="s">
        <v>28</v>
      </c>
      <c r="D29" s="52" t="s">
        <v>72</v>
      </c>
      <c r="E29" s="58">
        <v>100</v>
      </c>
      <c r="F29" s="64">
        <f>F28*E29</f>
        <v>45.72</v>
      </c>
      <c r="G29" s="58"/>
      <c r="H29" s="64"/>
      <c r="I29" s="69"/>
      <c r="J29" s="68"/>
      <c r="K29" s="69"/>
      <c r="L29" s="68"/>
      <c r="M29" s="58"/>
    </row>
    <row r="30" spans="1:13" s="2" customFormat="1" ht="15.75">
      <c r="A30" s="44">
        <v>3</v>
      </c>
      <c r="B30" s="44" t="s">
        <v>64</v>
      </c>
      <c r="C30" s="44" t="s">
        <v>111</v>
      </c>
      <c r="D30" s="49" t="s">
        <v>54</v>
      </c>
      <c r="E30" s="46"/>
      <c r="F30" s="59">
        <f>12.5*0.15</f>
        <v>1.875</v>
      </c>
      <c r="G30" s="50"/>
      <c r="H30" s="51"/>
      <c r="I30" s="50"/>
      <c r="J30" s="51"/>
      <c r="K30" s="50"/>
      <c r="L30" s="51"/>
      <c r="M30" s="50"/>
    </row>
    <row r="31" spans="1:13" s="2" customFormat="1" ht="15.75">
      <c r="A31" s="44"/>
      <c r="B31" s="80"/>
      <c r="C31" s="44" t="s">
        <v>28</v>
      </c>
      <c r="D31" s="44" t="s">
        <v>29</v>
      </c>
      <c r="E31" s="46">
        <v>1.37</v>
      </c>
      <c r="F31" s="47">
        <f>F30*E31</f>
        <v>2.56875</v>
      </c>
      <c r="G31" s="48"/>
      <c r="H31" s="60"/>
      <c r="I31" s="65"/>
      <c r="J31" s="66"/>
      <c r="K31" s="65"/>
      <c r="L31" s="66"/>
      <c r="M31" s="48"/>
    </row>
    <row r="32" spans="1:13" s="2" customFormat="1" ht="15.75">
      <c r="A32" s="44"/>
      <c r="B32" s="49"/>
      <c r="C32" s="44" t="s">
        <v>30</v>
      </c>
      <c r="D32" s="49" t="s">
        <v>5</v>
      </c>
      <c r="E32" s="46">
        <v>0.283</v>
      </c>
      <c r="F32" s="47">
        <f>F30*E32</f>
        <v>0.5306249999999999</v>
      </c>
      <c r="G32" s="50"/>
      <c r="H32" s="66"/>
      <c r="I32" s="65"/>
      <c r="J32" s="66"/>
      <c r="K32" s="48"/>
      <c r="L32" s="60"/>
      <c r="M32" s="48"/>
    </row>
    <row r="33" spans="1:13" s="2" customFormat="1" ht="15.75">
      <c r="A33" s="44"/>
      <c r="B33" s="67"/>
      <c r="C33" s="44" t="s">
        <v>65</v>
      </c>
      <c r="D33" s="49" t="s">
        <v>54</v>
      </c>
      <c r="E33" s="46">
        <v>1.02</v>
      </c>
      <c r="F33" s="47">
        <f>F30*E33</f>
        <v>1.9125</v>
      </c>
      <c r="G33" s="50"/>
      <c r="H33" s="66"/>
      <c r="I33" s="48"/>
      <c r="J33" s="60"/>
      <c r="K33" s="65"/>
      <c r="L33" s="66"/>
      <c r="M33" s="48"/>
    </row>
    <row r="34" spans="1:13" s="2" customFormat="1" ht="15.75">
      <c r="A34" s="52"/>
      <c r="B34" s="53"/>
      <c r="C34" s="52" t="s">
        <v>32</v>
      </c>
      <c r="D34" s="53" t="s">
        <v>5</v>
      </c>
      <c r="E34" s="54">
        <v>0.62</v>
      </c>
      <c r="F34" s="55">
        <f>F30*E34</f>
        <v>1.1625</v>
      </c>
      <c r="G34" s="56"/>
      <c r="H34" s="68"/>
      <c r="I34" s="58"/>
      <c r="J34" s="64"/>
      <c r="K34" s="69"/>
      <c r="L34" s="68"/>
      <c r="M34" s="58"/>
    </row>
    <row r="35" spans="1:13" s="86" customFormat="1" ht="44.25" customHeight="1">
      <c r="A35" s="190">
        <v>3</v>
      </c>
      <c r="B35" s="86" t="s">
        <v>66</v>
      </c>
      <c r="C35" s="70" t="s">
        <v>67</v>
      </c>
      <c r="D35" s="84" t="s">
        <v>68</v>
      </c>
      <c r="E35" s="74"/>
      <c r="F35" s="79">
        <v>2.6583</v>
      </c>
      <c r="G35" s="70"/>
      <c r="H35" s="70"/>
      <c r="I35" s="74"/>
      <c r="J35" s="71"/>
      <c r="K35" s="75"/>
      <c r="L35" s="76"/>
      <c r="M35" s="74"/>
    </row>
    <row r="36" spans="1:13" s="45" customFormat="1" ht="15.75">
      <c r="A36" s="44"/>
      <c r="B36" s="44"/>
      <c r="C36" s="44" t="s">
        <v>28</v>
      </c>
      <c r="D36" s="44" t="s">
        <v>29</v>
      </c>
      <c r="E36" s="48">
        <v>38.3</v>
      </c>
      <c r="F36" s="60">
        <f>F35*E36</f>
        <v>101.81289</v>
      </c>
      <c r="G36" s="48"/>
      <c r="H36" s="60"/>
      <c r="I36" s="65"/>
      <c r="J36" s="66"/>
      <c r="K36" s="65"/>
      <c r="L36" s="66"/>
      <c r="M36" s="48"/>
    </row>
    <row r="37" spans="1:13" s="45" customFormat="1" ht="15.75">
      <c r="A37" s="191"/>
      <c r="B37" s="53"/>
      <c r="C37" s="52" t="s">
        <v>69</v>
      </c>
      <c r="D37" s="53" t="s">
        <v>54</v>
      </c>
      <c r="E37" s="58">
        <v>15</v>
      </c>
      <c r="F37" s="64">
        <f>F35*E37</f>
        <v>39.874500000000005</v>
      </c>
      <c r="G37" s="52"/>
      <c r="H37" s="58"/>
      <c r="I37" s="58"/>
      <c r="J37" s="64"/>
      <c r="K37" s="69"/>
      <c r="L37" s="68"/>
      <c r="M37" s="58"/>
    </row>
    <row r="38" spans="1:13" s="86" customFormat="1" ht="44.25" customHeight="1">
      <c r="A38" s="190">
        <v>4</v>
      </c>
      <c r="B38" s="86" t="s">
        <v>70</v>
      </c>
      <c r="C38" s="70" t="s">
        <v>71</v>
      </c>
      <c r="D38" s="84" t="s">
        <v>68</v>
      </c>
      <c r="E38" s="74"/>
      <c r="F38" s="79">
        <v>2.6583</v>
      </c>
      <c r="G38" s="70"/>
      <c r="H38" s="70"/>
      <c r="I38" s="74"/>
      <c r="J38" s="71"/>
      <c r="K38" s="75"/>
      <c r="L38" s="76"/>
      <c r="M38" s="74"/>
    </row>
    <row r="39" spans="1:13" s="45" customFormat="1" ht="15.75">
      <c r="A39" s="44"/>
      <c r="B39" s="44"/>
      <c r="C39" s="44" t="s">
        <v>28</v>
      </c>
      <c r="D39" s="44" t="s">
        <v>72</v>
      </c>
      <c r="E39" s="48">
        <v>100</v>
      </c>
      <c r="F39" s="60">
        <f>F38*E39</f>
        <v>265.83</v>
      </c>
      <c r="G39" s="48"/>
      <c r="H39" s="60"/>
      <c r="I39" s="65"/>
      <c r="J39" s="66"/>
      <c r="K39" s="65"/>
      <c r="L39" s="66"/>
      <c r="M39" s="48"/>
    </row>
    <row r="40" spans="1:13" s="45" customFormat="1" ht="15.75">
      <c r="A40" s="191"/>
      <c r="B40" s="53"/>
      <c r="C40" s="52" t="s">
        <v>73</v>
      </c>
      <c r="D40" s="53" t="s">
        <v>72</v>
      </c>
      <c r="E40" s="58">
        <v>100</v>
      </c>
      <c r="F40" s="64">
        <f>F38*E40</f>
        <v>265.83</v>
      </c>
      <c r="G40" s="52"/>
      <c r="H40" s="58"/>
      <c r="I40" s="58"/>
      <c r="J40" s="64"/>
      <c r="K40" s="69"/>
      <c r="L40" s="68"/>
      <c r="M40" s="58"/>
    </row>
    <row r="41" spans="1:13" s="86" customFormat="1" ht="30.75" customHeight="1">
      <c r="A41" s="190">
        <v>5</v>
      </c>
      <c r="B41" s="86" t="s">
        <v>74</v>
      </c>
      <c r="C41" s="70" t="s">
        <v>76</v>
      </c>
      <c r="D41" s="86" t="s">
        <v>77</v>
      </c>
      <c r="E41" s="70"/>
      <c r="F41" s="86">
        <v>21.258</v>
      </c>
      <c r="G41" s="75"/>
      <c r="H41" s="76"/>
      <c r="I41" s="75"/>
      <c r="J41" s="76"/>
      <c r="K41" s="74"/>
      <c r="L41" s="71"/>
      <c r="M41" s="74"/>
    </row>
    <row r="42" spans="1:13" s="45" customFormat="1" ht="15.75">
      <c r="A42" s="44"/>
      <c r="B42" s="44"/>
      <c r="C42" s="44" t="s">
        <v>28</v>
      </c>
      <c r="D42" s="44" t="s">
        <v>29</v>
      </c>
      <c r="E42" s="48">
        <v>0.91</v>
      </c>
      <c r="F42" s="47">
        <f>F41*E42</f>
        <v>19.34478</v>
      </c>
      <c r="G42" s="48"/>
      <c r="H42" s="60"/>
      <c r="I42" s="50"/>
      <c r="J42" s="51"/>
      <c r="K42" s="50"/>
      <c r="L42" s="51"/>
      <c r="M42" s="48"/>
    </row>
    <row r="43" spans="1:13" s="45" customFormat="1" ht="15.75">
      <c r="A43" s="192"/>
      <c r="C43" s="44" t="s">
        <v>78</v>
      </c>
      <c r="D43" s="45" t="s">
        <v>79</v>
      </c>
      <c r="E43" s="48">
        <v>10</v>
      </c>
      <c r="F43" s="47">
        <f>F41*E43</f>
        <v>212.57999999999998</v>
      </c>
      <c r="G43" s="44"/>
      <c r="H43" s="83"/>
      <c r="I43" s="48"/>
      <c r="J43" s="60"/>
      <c r="K43" s="50"/>
      <c r="L43" s="51"/>
      <c r="M43" s="48"/>
    </row>
    <row r="44" spans="1:13" s="45" customFormat="1" ht="15.75">
      <c r="A44" s="191"/>
      <c r="B44" s="53"/>
      <c r="C44" s="52" t="s">
        <v>75</v>
      </c>
      <c r="D44" s="53" t="s">
        <v>54</v>
      </c>
      <c r="E44" s="58">
        <v>0.36</v>
      </c>
      <c r="F44" s="55">
        <f>F41*E44</f>
        <v>7.65288</v>
      </c>
      <c r="G44" s="52"/>
      <c r="H44" s="88"/>
      <c r="I44" s="52"/>
      <c r="J44" s="64"/>
      <c r="K44" s="56"/>
      <c r="L44" s="57"/>
      <c r="M44" s="58"/>
    </row>
    <row r="45" spans="1:13" s="71" customFormat="1" ht="38.25" customHeight="1">
      <c r="A45" s="190">
        <v>6</v>
      </c>
      <c r="B45" s="86" t="s">
        <v>80</v>
      </c>
      <c r="C45" s="70" t="s">
        <v>83</v>
      </c>
      <c r="D45" s="86" t="s">
        <v>81</v>
      </c>
      <c r="E45" s="70"/>
      <c r="F45" s="85">
        <v>5</v>
      </c>
      <c r="G45" s="74"/>
      <c r="H45" s="74"/>
      <c r="I45" s="74"/>
      <c r="J45" s="81"/>
      <c r="K45" s="193"/>
      <c r="L45" s="194"/>
      <c r="M45" s="74"/>
    </row>
    <row r="46" spans="1:13" s="49" customFormat="1" ht="15.75">
      <c r="A46" s="44"/>
      <c r="B46" s="44"/>
      <c r="C46" s="44" t="s">
        <v>28</v>
      </c>
      <c r="D46" s="44" t="s">
        <v>29</v>
      </c>
      <c r="E46" s="46">
        <f>6.25/10</f>
        <v>0.625</v>
      </c>
      <c r="F46" s="78">
        <f>F45*E46</f>
        <v>3.125</v>
      </c>
      <c r="G46" s="48"/>
      <c r="H46" s="60"/>
      <c r="I46" s="65"/>
      <c r="J46" s="66"/>
      <c r="K46" s="65"/>
      <c r="L46" s="66"/>
      <c r="M46" s="48"/>
    </row>
    <row r="47" spans="1:13" s="49" customFormat="1" ht="15.75">
      <c r="A47" s="192"/>
      <c r="B47" s="45"/>
      <c r="C47" s="44" t="s">
        <v>82</v>
      </c>
      <c r="D47" s="45" t="s">
        <v>56</v>
      </c>
      <c r="E47" s="48">
        <v>1</v>
      </c>
      <c r="F47" s="78">
        <f>F45*E47</f>
        <v>5</v>
      </c>
      <c r="G47" s="48"/>
      <c r="H47" s="48"/>
      <c r="I47" s="48"/>
      <c r="J47" s="60"/>
      <c r="K47" s="65"/>
      <c r="L47" s="66"/>
      <c r="M47" s="48"/>
    </row>
    <row r="48" spans="1:13" s="49" customFormat="1" ht="15.75">
      <c r="A48" s="192"/>
      <c r="B48" s="45"/>
      <c r="C48" s="44" t="s">
        <v>75</v>
      </c>
      <c r="D48" s="45" t="s">
        <v>54</v>
      </c>
      <c r="E48" s="48">
        <v>1</v>
      </c>
      <c r="F48" s="78">
        <f>F45*E48</f>
        <v>5</v>
      </c>
      <c r="G48" s="48"/>
      <c r="H48" s="48"/>
      <c r="I48" s="48"/>
      <c r="J48" s="60"/>
      <c r="K48" s="65"/>
      <c r="L48" s="66"/>
      <c r="M48" s="48"/>
    </row>
    <row r="49" spans="1:13" s="45" customFormat="1" ht="15.75">
      <c r="A49" s="52"/>
      <c r="B49" s="53"/>
      <c r="C49" s="52" t="s">
        <v>32</v>
      </c>
      <c r="D49" s="53" t="s">
        <v>5</v>
      </c>
      <c r="E49" s="63">
        <v>0.0007</v>
      </c>
      <c r="F49" s="64">
        <f>F45*E49</f>
        <v>0.0035</v>
      </c>
      <c r="G49" s="69"/>
      <c r="H49" s="68"/>
      <c r="I49" s="58"/>
      <c r="J49" s="64"/>
      <c r="K49" s="69"/>
      <c r="L49" s="68"/>
      <c r="M49" s="58"/>
    </row>
    <row r="50" spans="1:13" s="71" customFormat="1" ht="38.25" customHeight="1">
      <c r="A50" s="190">
        <v>7</v>
      </c>
      <c r="B50" s="86" t="s">
        <v>80</v>
      </c>
      <c r="C50" s="70" t="s">
        <v>84</v>
      </c>
      <c r="D50" s="86" t="s">
        <v>81</v>
      </c>
      <c r="E50" s="70"/>
      <c r="F50" s="85">
        <v>5</v>
      </c>
      <c r="G50" s="74"/>
      <c r="H50" s="74"/>
      <c r="I50" s="74"/>
      <c r="J50" s="81"/>
      <c r="K50" s="193"/>
      <c r="L50" s="194"/>
      <c r="M50" s="74"/>
    </row>
    <row r="51" spans="1:13" s="49" customFormat="1" ht="15.75">
      <c r="A51" s="44"/>
      <c r="B51" s="44"/>
      <c r="C51" s="44" t="s">
        <v>28</v>
      </c>
      <c r="D51" s="44" t="s">
        <v>29</v>
      </c>
      <c r="E51" s="46">
        <f>6.25/10</f>
        <v>0.625</v>
      </c>
      <c r="F51" s="78">
        <f>F50*E51</f>
        <v>3.125</v>
      </c>
      <c r="G51" s="48"/>
      <c r="H51" s="60"/>
      <c r="I51" s="65"/>
      <c r="J51" s="66"/>
      <c r="K51" s="65"/>
      <c r="L51" s="66"/>
      <c r="M51" s="48"/>
    </row>
    <row r="52" spans="1:13" s="49" customFormat="1" ht="15.75">
      <c r="A52" s="192"/>
      <c r="B52" s="45"/>
      <c r="C52" s="44" t="s">
        <v>82</v>
      </c>
      <c r="D52" s="45" t="s">
        <v>56</v>
      </c>
      <c r="E52" s="48">
        <v>1</v>
      </c>
      <c r="F52" s="78">
        <f>F50*E52</f>
        <v>5</v>
      </c>
      <c r="G52" s="48"/>
      <c r="H52" s="48"/>
      <c r="I52" s="48"/>
      <c r="J52" s="60"/>
      <c r="K52" s="65"/>
      <c r="L52" s="66"/>
      <c r="M52" s="48"/>
    </row>
    <row r="53" spans="1:13" s="49" customFormat="1" ht="15.75">
      <c r="A53" s="192"/>
      <c r="B53" s="45"/>
      <c r="C53" s="44" t="s">
        <v>75</v>
      </c>
      <c r="D53" s="45" t="s">
        <v>54</v>
      </c>
      <c r="E53" s="48">
        <v>1</v>
      </c>
      <c r="F53" s="78">
        <f>F50*E53</f>
        <v>5</v>
      </c>
      <c r="G53" s="48"/>
      <c r="H53" s="48"/>
      <c r="I53" s="48"/>
      <c r="J53" s="60"/>
      <c r="K53" s="65"/>
      <c r="L53" s="66"/>
      <c r="M53" s="48"/>
    </row>
    <row r="54" spans="1:13" s="45" customFormat="1" ht="15.75">
      <c r="A54" s="52"/>
      <c r="B54" s="53"/>
      <c r="C54" s="52" t="s">
        <v>32</v>
      </c>
      <c r="D54" s="53" t="s">
        <v>5</v>
      </c>
      <c r="E54" s="63">
        <v>0.0007</v>
      </c>
      <c r="F54" s="64">
        <f>F50*E54</f>
        <v>0.0035</v>
      </c>
      <c r="G54" s="69"/>
      <c r="H54" s="68"/>
      <c r="I54" s="58"/>
      <c r="J54" s="64"/>
      <c r="K54" s="69"/>
      <c r="L54" s="68"/>
      <c r="M54" s="58"/>
    </row>
    <row r="55" spans="1:13" s="71" customFormat="1" ht="38.25" customHeight="1">
      <c r="A55" s="190">
        <v>8</v>
      </c>
      <c r="B55" s="86" t="s">
        <v>80</v>
      </c>
      <c r="C55" s="70" t="s">
        <v>85</v>
      </c>
      <c r="D55" s="86" t="s">
        <v>81</v>
      </c>
      <c r="E55" s="70"/>
      <c r="F55" s="85">
        <v>5</v>
      </c>
      <c r="G55" s="74"/>
      <c r="H55" s="74"/>
      <c r="I55" s="74"/>
      <c r="J55" s="81"/>
      <c r="K55" s="193"/>
      <c r="L55" s="194"/>
      <c r="M55" s="74"/>
    </row>
    <row r="56" spans="1:13" s="49" customFormat="1" ht="15.75">
      <c r="A56" s="44"/>
      <c r="B56" s="44"/>
      <c r="C56" s="44" t="s">
        <v>28</v>
      </c>
      <c r="D56" s="44" t="s">
        <v>29</v>
      </c>
      <c r="E56" s="46">
        <f>6.25/10</f>
        <v>0.625</v>
      </c>
      <c r="F56" s="78">
        <f>F55*E56</f>
        <v>3.125</v>
      </c>
      <c r="G56" s="48"/>
      <c r="H56" s="60"/>
      <c r="I56" s="65"/>
      <c r="J56" s="66"/>
      <c r="K56" s="65"/>
      <c r="L56" s="66"/>
      <c r="M56" s="48"/>
    </row>
    <row r="57" spans="1:13" s="49" customFormat="1" ht="15.75">
      <c r="A57" s="192"/>
      <c r="B57" s="45"/>
      <c r="C57" s="44" t="s">
        <v>82</v>
      </c>
      <c r="D57" s="45" t="s">
        <v>56</v>
      </c>
      <c r="E57" s="48">
        <v>1</v>
      </c>
      <c r="F57" s="78">
        <f>F55*E57</f>
        <v>5</v>
      </c>
      <c r="G57" s="48"/>
      <c r="H57" s="48"/>
      <c r="I57" s="48"/>
      <c r="J57" s="60"/>
      <c r="K57" s="65"/>
      <c r="L57" s="66"/>
      <c r="M57" s="48"/>
    </row>
    <row r="58" spans="1:13" s="49" customFormat="1" ht="15.75">
      <c r="A58" s="192"/>
      <c r="B58" s="45"/>
      <c r="C58" s="44" t="s">
        <v>75</v>
      </c>
      <c r="D58" s="45" t="s">
        <v>54</v>
      </c>
      <c r="E58" s="48">
        <v>1</v>
      </c>
      <c r="F58" s="78">
        <f>F55*E58</f>
        <v>5</v>
      </c>
      <c r="G58" s="48"/>
      <c r="H58" s="48"/>
      <c r="I58" s="48"/>
      <c r="J58" s="60"/>
      <c r="K58" s="65"/>
      <c r="L58" s="66"/>
      <c r="M58" s="48"/>
    </row>
    <row r="59" spans="1:13" s="45" customFormat="1" ht="15.75">
      <c r="A59" s="52"/>
      <c r="B59" s="53"/>
      <c r="C59" s="52" t="s">
        <v>32</v>
      </c>
      <c r="D59" s="53" t="s">
        <v>5</v>
      </c>
      <c r="E59" s="63">
        <v>0.0007</v>
      </c>
      <c r="F59" s="64">
        <f>F55*E59</f>
        <v>0.0035</v>
      </c>
      <c r="G59" s="69"/>
      <c r="H59" s="68"/>
      <c r="I59" s="58"/>
      <c r="J59" s="64"/>
      <c r="K59" s="69"/>
      <c r="L59" s="68"/>
      <c r="M59" s="58"/>
    </row>
    <row r="60" spans="1:13" s="71" customFormat="1" ht="38.25" customHeight="1">
      <c r="A60" s="190">
        <v>9</v>
      </c>
      <c r="B60" s="86" t="s">
        <v>80</v>
      </c>
      <c r="C60" s="70" t="s">
        <v>86</v>
      </c>
      <c r="D60" s="86" t="s">
        <v>81</v>
      </c>
      <c r="E60" s="70"/>
      <c r="F60" s="85">
        <v>10</v>
      </c>
      <c r="G60" s="74"/>
      <c r="H60" s="74"/>
      <c r="I60" s="74"/>
      <c r="J60" s="81"/>
      <c r="K60" s="193"/>
      <c r="L60" s="194"/>
      <c r="M60" s="74"/>
    </row>
    <row r="61" spans="1:13" s="49" customFormat="1" ht="15.75">
      <c r="A61" s="44"/>
      <c r="B61" s="44"/>
      <c r="C61" s="44" t="s">
        <v>28</v>
      </c>
      <c r="D61" s="44" t="s">
        <v>29</v>
      </c>
      <c r="E61" s="46">
        <f>6.25/10</f>
        <v>0.625</v>
      </c>
      <c r="F61" s="78">
        <f>F60*E61</f>
        <v>6.25</v>
      </c>
      <c r="G61" s="48"/>
      <c r="H61" s="60"/>
      <c r="I61" s="65"/>
      <c r="J61" s="66"/>
      <c r="K61" s="65"/>
      <c r="L61" s="66"/>
      <c r="M61" s="48"/>
    </row>
    <row r="62" spans="1:13" s="49" customFormat="1" ht="15.75">
      <c r="A62" s="192"/>
      <c r="B62" s="45"/>
      <c r="C62" s="44" t="s">
        <v>82</v>
      </c>
      <c r="D62" s="45" t="s">
        <v>56</v>
      </c>
      <c r="E62" s="48">
        <v>1</v>
      </c>
      <c r="F62" s="78">
        <f>F60*E62</f>
        <v>10</v>
      </c>
      <c r="G62" s="48"/>
      <c r="H62" s="48"/>
      <c r="I62" s="48"/>
      <c r="J62" s="60"/>
      <c r="K62" s="65"/>
      <c r="L62" s="66"/>
      <c r="M62" s="48"/>
    </row>
    <row r="63" spans="1:13" s="49" customFormat="1" ht="15.75">
      <c r="A63" s="192"/>
      <c r="B63" s="45"/>
      <c r="C63" s="44" t="s">
        <v>75</v>
      </c>
      <c r="D63" s="45" t="s">
        <v>54</v>
      </c>
      <c r="E63" s="48">
        <v>1</v>
      </c>
      <c r="F63" s="78">
        <f>F60*E63</f>
        <v>10</v>
      </c>
      <c r="G63" s="48"/>
      <c r="H63" s="48"/>
      <c r="I63" s="48"/>
      <c r="J63" s="60"/>
      <c r="K63" s="65"/>
      <c r="L63" s="66"/>
      <c r="M63" s="48"/>
    </row>
    <row r="64" spans="1:13" s="45" customFormat="1" ht="15.75">
      <c r="A64" s="52"/>
      <c r="B64" s="53"/>
      <c r="C64" s="52" t="s">
        <v>32</v>
      </c>
      <c r="D64" s="53" t="s">
        <v>5</v>
      </c>
      <c r="E64" s="63">
        <v>0.0007</v>
      </c>
      <c r="F64" s="64">
        <f>F60*E64</f>
        <v>0.007</v>
      </c>
      <c r="G64" s="69"/>
      <c r="H64" s="68"/>
      <c r="I64" s="58"/>
      <c r="J64" s="64"/>
      <c r="K64" s="69"/>
      <c r="L64" s="68"/>
      <c r="M64" s="58"/>
    </row>
    <row r="65" spans="1:13" s="1" customFormat="1" ht="15.75">
      <c r="A65" s="44">
        <v>11</v>
      </c>
      <c r="B65" s="49" t="s">
        <v>87</v>
      </c>
      <c r="C65" s="44" t="s">
        <v>112</v>
      </c>
      <c r="D65" s="49" t="s">
        <v>56</v>
      </c>
      <c r="E65" s="46"/>
      <c r="F65" s="59">
        <v>3</v>
      </c>
      <c r="G65" s="48"/>
      <c r="H65" s="49"/>
      <c r="I65" s="48"/>
      <c r="J65" s="49"/>
      <c r="K65" s="50"/>
      <c r="L65" s="51"/>
      <c r="M65" s="83"/>
    </row>
    <row r="66" spans="1:13" s="5" customFormat="1" ht="15.75">
      <c r="A66" s="44"/>
      <c r="B66" s="49" t="s">
        <v>88</v>
      </c>
      <c r="C66" s="44" t="s">
        <v>89</v>
      </c>
      <c r="D66" s="49" t="s">
        <v>90</v>
      </c>
      <c r="E66" s="46">
        <v>61.7</v>
      </c>
      <c r="F66" s="47">
        <f>F65*E66</f>
        <v>185.10000000000002</v>
      </c>
      <c r="G66" s="48"/>
      <c r="H66" s="49"/>
      <c r="I66" s="50"/>
      <c r="J66" s="51"/>
      <c r="K66" s="50"/>
      <c r="L66" s="51"/>
      <c r="M66" s="87"/>
    </row>
    <row r="67" spans="1:13" s="5" customFormat="1" ht="15.75">
      <c r="A67" s="44"/>
      <c r="B67" s="49" t="s">
        <v>91</v>
      </c>
      <c r="C67" s="44" t="s">
        <v>92</v>
      </c>
      <c r="D67" s="49" t="s">
        <v>5</v>
      </c>
      <c r="E67" s="46">
        <v>3.46</v>
      </c>
      <c r="F67" s="47">
        <f>F65*E67</f>
        <v>10.379999999999999</v>
      </c>
      <c r="G67" s="50"/>
      <c r="H67" s="51"/>
      <c r="I67" s="50"/>
      <c r="J67" s="51"/>
      <c r="K67" s="48"/>
      <c r="L67" s="60"/>
      <c r="M67" s="48"/>
    </row>
    <row r="68" spans="1:13" s="5" customFormat="1" ht="15.75">
      <c r="A68" s="52"/>
      <c r="B68" s="53"/>
      <c r="C68" s="52" t="s">
        <v>93</v>
      </c>
      <c r="D68" s="53" t="s">
        <v>5</v>
      </c>
      <c r="E68" s="54">
        <v>1</v>
      </c>
      <c r="F68" s="55">
        <f>F65*E68</f>
        <v>3</v>
      </c>
      <c r="G68" s="56"/>
      <c r="H68" s="57"/>
      <c r="I68" s="58"/>
      <c r="J68" s="53"/>
      <c r="K68" s="56"/>
      <c r="L68" s="57"/>
      <c r="M68" s="88"/>
    </row>
    <row r="69" spans="1:13" s="1" customFormat="1" ht="15.75">
      <c r="A69" s="44">
        <v>12</v>
      </c>
      <c r="B69" s="49" t="s">
        <v>87</v>
      </c>
      <c r="C69" s="44" t="s">
        <v>94</v>
      </c>
      <c r="D69" s="49" t="s">
        <v>56</v>
      </c>
      <c r="E69" s="46"/>
      <c r="F69" s="59">
        <v>2</v>
      </c>
      <c r="G69" s="48"/>
      <c r="H69" s="49"/>
      <c r="I69" s="48"/>
      <c r="J69" s="49"/>
      <c r="K69" s="50"/>
      <c r="L69" s="51"/>
      <c r="M69" s="83"/>
    </row>
    <row r="70" spans="1:13" s="5" customFormat="1" ht="15.75">
      <c r="A70" s="44"/>
      <c r="B70" s="49" t="s">
        <v>88</v>
      </c>
      <c r="C70" s="44" t="s">
        <v>89</v>
      </c>
      <c r="D70" s="49" t="s">
        <v>90</v>
      </c>
      <c r="E70" s="46">
        <v>61.7</v>
      </c>
      <c r="F70" s="47">
        <f>F69*E70</f>
        <v>123.4</v>
      </c>
      <c r="G70" s="48"/>
      <c r="H70" s="49"/>
      <c r="I70" s="50"/>
      <c r="J70" s="51"/>
      <c r="K70" s="50"/>
      <c r="L70" s="51"/>
      <c r="M70" s="87"/>
    </row>
    <row r="71" spans="1:13" s="5" customFormat="1" ht="15.75">
      <c r="A71" s="44"/>
      <c r="B71" s="49" t="s">
        <v>91</v>
      </c>
      <c r="C71" s="44" t="s">
        <v>92</v>
      </c>
      <c r="D71" s="49" t="s">
        <v>5</v>
      </c>
      <c r="E71" s="46">
        <v>3.46</v>
      </c>
      <c r="F71" s="47">
        <f>F69*E71</f>
        <v>6.92</v>
      </c>
      <c r="G71" s="50"/>
      <c r="H71" s="51"/>
      <c r="I71" s="50"/>
      <c r="J71" s="51"/>
      <c r="K71" s="48"/>
      <c r="L71" s="60"/>
      <c r="M71" s="48"/>
    </row>
    <row r="72" spans="1:13" s="5" customFormat="1" ht="15.75">
      <c r="A72" s="52"/>
      <c r="B72" s="53"/>
      <c r="C72" s="52" t="s">
        <v>95</v>
      </c>
      <c r="D72" s="53" t="s">
        <v>5</v>
      </c>
      <c r="E72" s="54">
        <v>1</v>
      </c>
      <c r="F72" s="55">
        <f>F69*E72</f>
        <v>2</v>
      </c>
      <c r="G72" s="56"/>
      <c r="H72" s="57"/>
      <c r="I72" s="58"/>
      <c r="J72" s="53"/>
      <c r="K72" s="56"/>
      <c r="L72" s="57"/>
      <c r="M72" s="88"/>
    </row>
    <row r="73" spans="1:13" s="1" customFormat="1" ht="15.75">
      <c r="A73" s="44">
        <v>13</v>
      </c>
      <c r="B73" s="49" t="s">
        <v>87</v>
      </c>
      <c r="C73" s="44" t="s">
        <v>97</v>
      </c>
      <c r="D73" s="49" t="s">
        <v>56</v>
      </c>
      <c r="E73" s="46"/>
      <c r="F73" s="59">
        <v>16</v>
      </c>
      <c r="G73" s="48"/>
      <c r="H73" s="49"/>
      <c r="I73" s="48"/>
      <c r="J73" s="49"/>
      <c r="K73" s="50"/>
      <c r="L73" s="51"/>
      <c r="M73" s="83"/>
    </row>
    <row r="74" spans="1:13" s="1" customFormat="1" ht="15.75">
      <c r="A74" s="44"/>
      <c r="B74" s="49" t="s">
        <v>88</v>
      </c>
      <c r="C74" s="44" t="s">
        <v>89</v>
      </c>
      <c r="D74" s="49" t="s">
        <v>90</v>
      </c>
      <c r="E74" s="46">
        <v>11.9</v>
      </c>
      <c r="F74" s="47">
        <f>F73*E74</f>
        <v>190.4</v>
      </c>
      <c r="G74" s="48"/>
      <c r="H74" s="49"/>
      <c r="I74" s="50"/>
      <c r="J74" s="51"/>
      <c r="K74" s="50"/>
      <c r="L74" s="51"/>
      <c r="M74" s="87"/>
    </row>
    <row r="75" spans="1:13" s="1" customFormat="1" ht="15.75">
      <c r="A75" s="44"/>
      <c r="B75" s="49" t="s">
        <v>96</v>
      </c>
      <c r="C75" s="44" t="s">
        <v>92</v>
      </c>
      <c r="D75" s="49" t="s">
        <v>5</v>
      </c>
      <c r="E75" s="46">
        <v>0.82</v>
      </c>
      <c r="F75" s="59">
        <f>F73*E75</f>
        <v>13.12</v>
      </c>
      <c r="G75" s="50"/>
      <c r="H75" s="51"/>
      <c r="I75" s="50"/>
      <c r="J75" s="51"/>
      <c r="K75" s="48"/>
      <c r="L75" s="60"/>
      <c r="M75" s="48"/>
    </row>
    <row r="76" spans="1:13" s="5" customFormat="1" ht="15.75">
      <c r="A76" s="52"/>
      <c r="B76" s="53"/>
      <c r="C76" s="52" t="s">
        <v>98</v>
      </c>
      <c r="D76" s="53" t="s">
        <v>56</v>
      </c>
      <c r="E76" s="58">
        <v>1</v>
      </c>
      <c r="F76" s="64">
        <f>F73*E76</f>
        <v>16</v>
      </c>
      <c r="G76" s="56"/>
      <c r="H76" s="57"/>
      <c r="I76" s="58"/>
      <c r="J76" s="64"/>
      <c r="K76" s="56"/>
      <c r="L76" s="57"/>
      <c r="M76" s="88"/>
    </row>
    <row r="77" spans="1:13" s="1" customFormat="1" ht="15.75">
      <c r="A77" s="44">
        <v>14</v>
      </c>
      <c r="B77" s="49" t="s">
        <v>87</v>
      </c>
      <c r="C77" s="44" t="s">
        <v>99</v>
      </c>
      <c r="D77" s="49" t="s">
        <v>72</v>
      </c>
      <c r="E77" s="46"/>
      <c r="F77" s="59">
        <v>80</v>
      </c>
      <c r="G77" s="48"/>
      <c r="H77" s="49"/>
      <c r="I77" s="48"/>
      <c r="J77" s="49"/>
      <c r="K77" s="50"/>
      <c r="L77" s="51"/>
      <c r="M77" s="83"/>
    </row>
    <row r="78" spans="1:13" s="1" customFormat="1" ht="15.75">
      <c r="A78" s="44"/>
      <c r="B78" s="49" t="s">
        <v>88</v>
      </c>
      <c r="C78" s="44" t="s">
        <v>89</v>
      </c>
      <c r="D78" s="49" t="s">
        <v>90</v>
      </c>
      <c r="E78" s="46">
        <v>1</v>
      </c>
      <c r="F78" s="47">
        <f>F77*E78</f>
        <v>80</v>
      </c>
      <c r="G78" s="48"/>
      <c r="H78" s="49"/>
      <c r="I78" s="50"/>
      <c r="J78" s="51"/>
      <c r="K78" s="50"/>
      <c r="L78" s="51"/>
      <c r="M78" s="87"/>
    </row>
    <row r="79" spans="1:13" s="1" customFormat="1" ht="15.75">
      <c r="A79" s="44"/>
      <c r="B79" s="49" t="s">
        <v>96</v>
      </c>
      <c r="C79" s="44" t="s">
        <v>92</v>
      </c>
      <c r="D79" s="49" t="s">
        <v>5</v>
      </c>
      <c r="E79" s="46">
        <v>0.82</v>
      </c>
      <c r="F79" s="59">
        <f>F77*E79</f>
        <v>65.6</v>
      </c>
      <c r="G79" s="50"/>
      <c r="H79" s="51"/>
      <c r="I79" s="50"/>
      <c r="J79" s="51"/>
      <c r="K79" s="48"/>
      <c r="L79" s="60"/>
      <c r="M79" s="48"/>
    </row>
    <row r="80" spans="1:13" s="5" customFormat="1" ht="15.75">
      <c r="A80" s="52"/>
      <c r="B80" s="53"/>
      <c r="C80" s="52" t="s">
        <v>100</v>
      </c>
      <c r="D80" s="53" t="s">
        <v>72</v>
      </c>
      <c r="E80" s="58">
        <v>1</v>
      </c>
      <c r="F80" s="64">
        <f>F77*E80</f>
        <v>80</v>
      </c>
      <c r="G80" s="56"/>
      <c r="H80" s="57"/>
      <c r="I80" s="58"/>
      <c r="J80" s="64"/>
      <c r="K80" s="56"/>
      <c r="L80" s="57"/>
      <c r="M80" s="88"/>
    </row>
    <row r="81" spans="1:13" s="1" customFormat="1" ht="15.75">
      <c r="A81" s="44">
        <v>15</v>
      </c>
      <c r="B81" s="49" t="s">
        <v>87</v>
      </c>
      <c r="C81" s="44" t="s">
        <v>101</v>
      </c>
      <c r="D81" s="49" t="s">
        <v>56</v>
      </c>
      <c r="E81" s="46"/>
      <c r="F81" s="59">
        <v>13</v>
      </c>
      <c r="G81" s="48"/>
      <c r="H81" s="49"/>
      <c r="I81" s="48"/>
      <c r="J81" s="49"/>
      <c r="K81" s="50"/>
      <c r="L81" s="51"/>
      <c r="M81" s="83"/>
    </row>
    <row r="82" spans="1:13" s="1" customFormat="1" ht="15.75">
      <c r="A82" s="44"/>
      <c r="B82" s="49" t="s">
        <v>88</v>
      </c>
      <c r="C82" s="44" t="s">
        <v>89</v>
      </c>
      <c r="D82" s="49" t="s">
        <v>90</v>
      </c>
      <c r="E82" s="46">
        <v>11.9</v>
      </c>
      <c r="F82" s="47">
        <f>F81*E82</f>
        <v>154.70000000000002</v>
      </c>
      <c r="G82" s="48"/>
      <c r="H82" s="49"/>
      <c r="I82" s="50"/>
      <c r="J82" s="51"/>
      <c r="K82" s="50"/>
      <c r="L82" s="51"/>
      <c r="M82" s="87"/>
    </row>
    <row r="83" spans="1:13" s="1" customFormat="1" ht="15.75">
      <c r="A83" s="44"/>
      <c r="B83" s="49" t="s">
        <v>96</v>
      </c>
      <c r="C83" s="44" t="s">
        <v>92</v>
      </c>
      <c r="D83" s="49" t="s">
        <v>5</v>
      </c>
      <c r="E83" s="46">
        <v>0.82</v>
      </c>
      <c r="F83" s="59">
        <f>F81*E83</f>
        <v>10.66</v>
      </c>
      <c r="G83" s="50"/>
      <c r="H83" s="51"/>
      <c r="I83" s="50"/>
      <c r="J83" s="51"/>
      <c r="K83" s="48"/>
      <c r="L83" s="60"/>
      <c r="M83" s="48"/>
    </row>
    <row r="84" spans="1:13" s="5" customFormat="1" ht="15.75">
      <c r="A84" s="52"/>
      <c r="B84" s="53"/>
      <c r="C84" s="52" t="s">
        <v>102</v>
      </c>
      <c r="D84" s="53" t="s">
        <v>56</v>
      </c>
      <c r="E84" s="58">
        <v>1</v>
      </c>
      <c r="F84" s="64">
        <f>F81*E84</f>
        <v>13</v>
      </c>
      <c r="G84" s="56"/>
      <c r="H84" s="57"/>
      <c r="I84" s="58"/>
      <c r="J84" s="64"/>
      <c r="K84" s="56"/>
      <c r="L84" s="57"/>
      <c r="M84" s="88"/>
    </row>
    <row r="85" spans="1:13" s="3" customFormat="1" ht="21.75" customHeight="1">
      <c r="A85" s="70">
        <v>16</v>
      </c>
      <c r="B85" s="71" t="s">
        <v>87</v>
      </c>
      <c r="C85" s="70" t="s">
        <v>105</v>
      </c>
      <c r="D85" s="71" t="s">
        <v>56</v>
      </c>
      <c r="E85" s="72"/>
      <c r="F85" s="73">
        <v>10</v>
      </c>
      <c r="G85" s="75"/>
      <c r="H85" s="76"/>
      <c r="I85" s="74"/>
      <c r="J85" s="71"/>
      <c r="K85" s="75"/>
      <c r="L85" s="76"/>
      <c r="M85" s="74"/>
    </row>
    <row r="86" spans="1:13" s="5" customFormat="1" ht="15.75">
      <c r="A86" s="44"/>
      <c r="B86" s="49" t="s">
        <v>103</v>
      </c>
      <c r="C86" s="44" t="s">
        <v>89</v>
      </c>
      <c r="D86" s="49" t="s">
        <v>90</v>
      </c>
      <c r="E86" s="46">
        <v>3.94</v>
      </c>
      <c r="F86" s="47">
        <f>F85*E86</f>
        <v>39.4</v>
      </c>
      <c r="G86" s="48"/>
      <c r="H86" s="49"/>
      <c r="I86" s="50"/>
      <c r="J86" s="51"/>
      <c r="K86" s="50"/>
      <c r="L86" s="51"/>
      <c r="M86" s="87"/>
    </row>
    <row r="87" spans="1:13" s="1" customFormat="1" ht="15.75">
      <c r="A87" s="44"/>
      <c r="B87" s="49" t="s">
        <v>104</v>
      </c>
      <c r="C87" s="44" t="s">
        <v>92</v>
      </c>
      <c r="D87" s="49" t="s">
        <v>5</v>
      </c>
      <c r="E87" s="46">
        <v>0.14</v>
      </c>
      <c r="F87" s="47">
        <f>F85*E87</f>
        <v>1.4000000000000001</v>
      </c>
      <c r="G87" s="50"/>
      <c r="H87" s="51"/>
      <c r="I87" s="50"/>
      <c r="J87" s="51"/>
      <c r="K87" s="48"/>
      <c r="L87" s="60"/>
      <c r="M87" s="48"/>
    </row>
    <row r="88" spans="1:13" s="1" customFormat="1" ht="15.75">
      <c r="A88" s="52"/>
      <c r="B88" s="53"/>
      <c r="C88" s="52" t="s">
        <v>57</v>
      </c>
      <c r="D88" s="53" t="s">
        <v>56</v>
      </c>
      <c r="E88" s="58">
        <v>1</v>
      </c>
      <c r="F88" s="64">
        <f>F85*E88</f>
        <v>10</v>
      </c>
      <c r="G88" s="56"/>
      <c r="H88" s="57"/>
      <c r="I88" s="58"/>
      <c r="J88" s="53"/>
      <c r="K88" s="56"/>
      <c r="L88" s="57"/>
      <c r="M88" s="88"/>
    </row>
    <row r="89" spans="1:13" s="3" customFormat="1" ht="31.5">
      <c r="A89" s="70">
        <v>17</v>
      </c>
      <c r="B89" s="71" t="s">
        <v>87</v>
      </c>
      <c r="C89" s="70" t="s">
        <v>107</v>
      </c>
      <c r="D89" s="71" t="s">
        <v>56</v>
      </c>
      <c r="E89" s="72"/>
      <c r="F89" s="73">
        <v>10</v>
      </c>
      <c r="G89" s="75"/>
      <c r="H89" s="76"/>
      <c r="I89" s="74"/>
      <c r="J89" s="71"/>
      <c r="K89" s="75"/>
      <c r="L89" s="76"/>
      <c r="M89" s="74"/>
    </row>
    <row r="90" spans="1:13" s="5" customFormat="1" ht="15.75">
      <c r="A90" s="44"/>
      <c r="B90" s="49" t="s">
        <v>103</v>
      </c>
      <c r="C90" s="44" t="s">
        <v>89</v>
      </c>
      <c r="D90" s="49" t="s">
        <v>90</v>
      </c>
      <c r="E90" s="46">
        <v>3.47</v>
      </c>
      <c r="F90" s="47">
        <f>F89*E90</f>
        <v>34.7</v>
      </c>
      <c r="G90" s="48"/>
      <c r="H90" s="49"/>
      <c r="I90" s="50"/>
      <c r="J90" s="51"/>
      <c r="K90" s="50"/>
      <c r="L90" s="51"/>
      <c r="M90" s="87"/>
    </row>
    <row r="91" spans="1:13" s="1" customFormat="1" ht="15.75">
      <c r="A91" s="44"/>
      <c r="B91" s="49" t="s">
        <v>106</v>
      </c>
      <c r="C91" s="44" t="s">
        <v>92</v>
      </c>
      <c r="D91" s="49" t="s">
        <v>5</v>
      </c>
      <c r="E91" s="46">
        <v>0.08</v>
      </c>
      <c r="F91" s="47">
        <f>F89*E91</f>
        <v>0.8</v>
      </c>
      <c r="G91" s="50"/>
      <c r="H91" s="51"/>
      <c r="I91" s="50"/>
      <c r="J91" s="51"/>
      <c r="K91" s="48"/>
      <c r="L91" s="60"/>
      <c r="M91" s="48"/>
    </row>
    <row r="92" spans="1:13" s="1" customFormat="1" ht="15.75">
      <c r="A92" s="52"/>
      <c r="B92" s="53"/>
      <c r="C92" s="52" t="s">
        <v>57</v>
      </c>
      <c r="D92" s="53" t="s">
        <v>56</v>
      </c>
      <c r="E92" s="58">
        <v>1</v>
      </c>
      <c r="F92" s="64">
        <f>F89*E92</f>
        <v>10</v>
      </c>
      <c r="G92" s="56"/>
      <c r="H92" s="57"/>
      <c r="I92" s="58"/>
      <c r="J92" s="64"/>
      <c r="K92" s="56"/>
      <c r="L92" s="57"/>
      <c r="M92" s="88"/>
    </row>
    <row r="93" spans="1:13" s="206" customFormat="1" ht="24" customHeight="1">
      <c r="A93" s="197">
        <v>18</v>
      </c>
      <c r="B93" s="198" t="s">
        <v>123</v>
      </c>
      <c r="C93" s="197" t="s">
        <v>121</v>
      </c>
      <c r="D93" s="199" t="s">
        <v>117</v>
      </c>
      <c r="E93" s="200"/>
      <c r="F93" s="201">
        <v>7</v>
      </c>
      <c r="G93" s="202"/>
      <c r="H93" s="203"/>
      <c r="I93" s="204"/>
      <c r="J93" s="205"/>
      <c r="K93" s="202"/>
      <c r="L93" s="203"/>
      <c r="M93" s="204"/>
    </row>
    <row r="94" spans="1:13" s="214" customFormat="1" ht="15.75">
      <c r="A94" s="207"/>
      <c r="B94" s="208"/>
      <c r="C94" s="207" t="s">
        <v>89</v>
      </c>
      <c r="D94" s="199" t="s">
        <v>117</v>
      </c>
      <c r="E94" s="209">
        <v>1</v>
      </c>
      <c r="F94" s="210">
        <f>F93*E94</f>
        <v>7</v>
      </c>
      <c r="G94" s="211"/>
      <c r="H94" s="114"/>
      <c r="I94" s="212"/>
      <c r="J94" s="213"/>
      <c r="K94" s="212"/>
      <c r="L94" s="213"/>
      <c r="M94" s="211"/>
    </row>
    <row r="95" spans="1:13" s="214" customFormat="1" ht="15.75">
      <c r="A95" s="215"/>
      <c r="B95" s="216"/>
      <c r="C95" s="215" t="s">
        <v>118</v>
      </c>
      <c r="D95" s="199" t="s">
        <v>117</v>
      </c>
      <c r="E95" s="217">
        <v>1</v>
      </c>
      <c r="F95" s="218">
        <f>F93*E95</f>
        <v>7</v>
      </c>
      <c r="G95" s="219"/>
      <c r="H95" s="220"/>
      <c r="I95" s="220"/>
      <c r="J95" s="221"/>
      <c r="K95" s="222"/>
      <c r="L95" s="223"/>
      <c r="M95" s="220"/>
    </row>
    <row r="96" spans="1:13" s="4" customFormat="1" ht="31.5">
      <c r="A96" s="70">
        <v>19</v>
      </c>
      <c r="B96" s="71" t="s">
        <v>113</v>
      </c>
      <c r="C96" s="70" t="s">
        <v>124</v>
      </c>
      <c r="D96" s="71" t="s">
        <v>114</v>
      </c>
      <c r="E96" s="72"/>
      <c r="F96" s="73">
        <v>0.02</v>
      </c>
      <c r="G96" s="74"/>
      <c r="H96" s="195"/>
      <c r="I96" s="74"/>
      <c r="J96" s="71"/>
      <c r="K96" s="75"/>
      <c r="L96" s="76"/>
      <c r="M96" s="74"/>
    </row>
    <row r="97" spans="1:13" s="1" customFormat="1" ht="15.75">
      <c r="A97" s="44"/>
      <c r="B97" s="44"/>
      <c r="C97" s="44" t="s">
        <v>89</v>
      </c>
      <c r="D97" s="44" t="s">
        <v>29</v>
      </c>
      <c r="E97" s="48">
        <v>431</v>
      </c>
      <c r="F97" s="47">
        <f>F96*E97</f>
        <v>8.620000000000001</v>
      </c>
      <c r="G97" s="48"/>
      <c r="H97" s="49"/>
      <c r="I97" s="50"/>
      <c r="J97" s="51"/>
      <c r="K97" s="50"/>
      <c r="L97" s="51"/>
      <c r="M97" s="87"/>
    </row>
    <row r="98" spans="1:13" s="1" customFormat="1" ht="15.75">
      <c r="A98" s="44"/>
      <c r="B98" s="49"/>
      <c r="C98" s="44" t="s">
        <v>115</v>
      </c>
      <c r="D98" s="49" t="s">
        <v>5</v>
      </c>
      <c r="E98" s="48">
        <v>1.3</v>
      </c>
      <c r="F98" s="47">
        <f>F96*E98</f>
        <v>0.026000000000000002</v>
      </c>
      <c r="G98" s="50"/>
      <c r="H98" s="51"/>
      <c r="I98" s="48"/>
      <c r="J98" s="49"/>
      <c r="K98" s="48"/>
      <c r="L98" s="60"/>
      <c r="M98" s="48"/>
    </row>
    <row r="99" spans="1:13" s="196" customFormat="1" ht="15.75">
      <c r="A99" s="44"/>
      <c r="B99" s="49"/>
      <c r="C99" s="44" t="s">
        <v>120</v>
      </c>
      <c r="D99" s="49" t="s">
        <v>31</v>
      </c>
      <c r="E99" s="48">
        <v>3.33</v>
      </c>
      <c r="F99" s="47">
        <f>F97*E99</f>
        <v>28.704600000000003</v>
      </c>
      <c r="G99" s="50"/>
      <c r="H99" s="66"/>
      <c r="I99" s="48"/>
      <c r="J99" s="60"/>
      <c r="K99" s="65"/>
      <c r="L99" s="66"/>
      <c r="M99" s="48"/>
    </row>
    <row r="100" spans="1:13" s="196" customFormat="1" ht="15.75">
      <c r="A100" s="44"/>
      <c r="B100" s="49"/>
      <c r="C100" s="44" t="s">
        <v>122</v>
      </c>
      <c r="D100" s="49" t="s">
        <v>56</v>
      </c>
      <c r="E100" s="48">
        <v>100</v>
      </c>
      <c r="F100" s="47">
        <f>F96*E100</f>
        <v>2</v>
      </c>
      <c r="G100" s="50"/>
      <c r="H100" s="51"/>
      <c r="I100" s="48"/>
      <c r="J100" s="49"/>
      <c r="K100" s="50"/>
      <c r="L100" s="51"/>
      <c r="M100" s="83"/>
    </row>
    <row r="101" spans="1:13" s="196" customFormat="1" ht="15.75">
      <c r="A101" s="52"/>
      <c r="B101" s="53"/>
      <c r="C101" s="52" t="s">
        <v>32</v>
      </c>
      <c r="D101" s="53" t="s">
        <v>5</v>
      </c>
      <c r="E101" s="58">
        <v>139</v>
      </c>
      <c r="F101" s="55">
        <f>F96*E101</f>
        <v>2.7800000000000002</v>
      </c>
      <c r="G101" s="56"/>
      <c r="H101" s="57"/>
      <c r="I101" s="58"/>
      <c r="J101" s="53"/>
      <c r="K101" s="56"/>
      <c r="L101" s="57"/>
      <c r="M101" s="88"/>
    </row>
    <row r="102" spans="1:13" s="4" customFormat="1" ht="31.5">
      <c r="A102" s="70">
        <v>20</v>
      </c>
      <c r="B102" s="71" t="s">
        <v>119</v>
      </c>
      <c r="C102" s="70" t="s">
        <v>125</v>
      </c>
      <c r="D102" s="71" t="s">
        <v>56</v>
      </c>
      <c r="E102" s="72"/>
      <c r="F102" s="73">
        <v>4</v>
      </c>
      <c r="G102" s="74"/>
      <c r="H102" s="195"/>
      <c r="I102" s="74"/>
      <c r="J102" s="71"/>
      <c r="K102" s="75"/>
      <c r="L102" s="76"/>
      <c r="M102" s="74"/>
    </row>
    <row r="103" spans="1:13" s="1" customFormat="1" ht="15.75">
      <c r="A103" s="44"/>
      <c r="B103" s="44"/>
      <c r="C103" s="44" t="s">
        <v>89</v>
      </c>
      <c r="D103" s="44" t="s">
        <v>29</v>
      </c>
      <c r="E103" s="48">
        <v>3.92</v>
      </c>
      <c r="F103" s="47">
        <f>F102*E103</f>
        <v>15.68</v>
      </c>
      <c r="G103" s="48"/>
      <c r="H103" s="60"/>
      <c r="I103" s="65"/>
      <c r="J103" s="66"/>
      <c r="K103" s="65"/>
      <c r="L103" s="66"/>
      <c r="M103" s="48"/>
    </row>
    <row r="104" spans="1:13" s="196" customFormat="1" ht="15.75">
      <c r="A104" s="44"/>
      <c r="B104" s="49"/>
      <c r="C104" s="44" t="s">
        <v>120</v>
      </c>
      <c r="D104" s="49" t="s">
        <v>31</v>
      </c>
      <c r="E104" s="48">
        <v>3.33</v>
      </c>
      <c r="F104" s="47">
        <f>F102*E104</f>
        <v>13.32</v>
      </c>
      <c r="G104" s="50"/>
      <c r="H104" s="66"/>
      <c r="I104" s="48"/>
      <c r="J104" s="60"/>
      <c r="K104" s="65"/>
      <c r="L104" s="66"/>
      <c r="M104" s="48"/>
    </row>
    <row r="105" spans="1:13" s="196" customFormat="1" ht="15.75">
      <c r="A105" s="44"/>
      <c r="B105" s="49"/>
      <c r="C105" s="44" t="s">
        <v>116</v>
      </c>
      <c r="D105" s="49" t="s">
        <v>56</v>
      </c>
      <c r="E105" s="48">
        <v>1</v>
      </c>
      <c r="F105" s="47">
        <f>F102*E105</f>
        <v>4</v>
      </c>
      <c r="G105" s="50"/>
      <c r="H105" s="66"/>
      <c r="I105" s="48"/>
      <c r="J105" s="60"/>
      <c r="K105" s="65"/>
      <c r="L105" s="66"/>
      <c r="M105" s="48"/>
    </row>
    <row r="106" spans="1:13" s="196" customFormat="1" ht="15.75">
      <c r="A106" s="52"/>
      <c r="B106" s="53"/>
      <c r="C106" s="52" t="s">
        <v>32</v>
      </c>
      <c r="D106" s="53" t="s">
        <v>5</v>
      </c>
      <c r="E106" s="54">
        <v>0.283</v>
      </c>
      <c r="F106" s="55">
        <f>F102*E106</f>
        <v>1.132</v>
      </c>
      <c r="G106" s="56"/>
      <c r="H106" s="68"/>
      <c r="I106" s="58"/>
      <c r="J106" s="64"/>
      <c r="K106" s="69"/>
      <c r="L106" s="68"/>
      <c r="M106" s="58"/>
    </row>
    <row r="107" spans="1:13" s="4" customFormat="1" ht="31.5">
      <c r="A107" s="70">
        <v>20</v>
      </c>
      <c r="B107" s="71" t="s">
        <v>119</v>
      </c>
      <c r="C107" s="70" t="s">
        <v>126</v>
      </c>
      <c r="D107" s="71" t="s">
        <v>56</v>
      </c>
      <c r="E107" s="72"/>
      <c r="F107" s="73">
        <v>2</v>
      </c>
      <c r="G107" s="74"/>
      <c r="H107" s="195"/>
      <c r="I107" s="74"/>
      <c r="J107" s="71"/>
      <c r="K107" s="75"/>
      <c r="L107" s="76"/>
      <c r="M107" s="74"/>
    </row>
    <row r="108" spans="1:13" s="1" customFormat="1" ht="15.75">
      <c r="A108" s="44"/>
      <c r="B108" s="44"/>
      <c r="C108" s="44" t="s">
        <v>89</v>
      </c>
      <c r="D108" s="44" t="s">
        <v>29</v>
      </c>
      <c r="E108" s="48">
        <v>3.92</v>
      </c>
      <c r="F108" s="47">
        <f>F107*E108</f>
        <v>7.84</v>
      </c>
      <c r="G108" s="48"/>
      <c r="H108" s="60"/>
      <c r="I108" s="65"/>
      <c r="J108" s="66"/>
      <c r="K108" s="65"/>
      <c r="L108" s="66"/>
      <c r="M108" s="48"/>
    </row>
    <row r="109" spans="1:13" s="196" customFormat="1" ht="15.75">
      <c r="A109" s="44"/>
      <c r="B109" s="49"/>
      <c r="C109" s="44" t="s">
        <v>120</v>
      </c>
      <c r="D109" s="49" t="s">
        <v>31</v>
      </c>
      <c r="E109" s="48">
        <v>3.33</v>
      </c>
      <c r="F109" s="47">
        <f>F107*E109</f>
        <v>6.66</v>
      </c>
      <c r="G109" s="50"/>
      <c r="H109" s="66"/>
      <c r="I109" s="48"/>
      <c r="J109" s="60"/>
      <c r="K109" s="65"/>
      <c r="L109" s="66"/>
      <c r="M109" s="48"/>
    </row>
    <row r="110" spans="1:13" s="196" customFormat="1" ht="15.75">
      <c r="A110" s="44"/>
      <c r="B110" s="49"/>
      <c r="C110" s="44" t="s">
        <v>116</v>
      </c>
      <c r="D110" s="49" t="s">
        <v>56</v>
      </c>
      <c r="E110" s="48">
        <v>1</v>
      </c>
      <c r="F110" s="47">
        <f>F107*E110</f>
        <v>2</v>
      </c>
      <c r="G110" s="50"/>
      <c r="H110" s="66"/>
      <c r="I110" s="48"/>
      <c r="J110" s="60"/>
      <c r="K110" s="65"/>
      <c r="L110" s="66"/>
      <c r="M110" s="48"/>
    </row>
    <row r="111" spans="1:13" s="196" customFormat="1" ht="15.75">
      <c r="A111" s="52"/>
      <c r="B111" s="53"/>
      <c r="C111" s="52" t="s">
        <v>32</v>
      </c>
      <c r="D111" s="53" t="s">
        <v>5</v>
      </c>
      <c r="E111" s="54">
        <v>0.283</v>
      </c>
      <c r="F111" s="55">
        <f>F107*E111</f>
        <v>0.566</v>
      </c>
      <c r="G111" s="56"/>
      <c r="H111" s="68"/>
      <c r="I111" s="58"/>
      <c r="J111" s="64"/>
      <c r="K111" s="69"/>
      <c r="L111" s="68"/>
      <c r="M111" s="58"/>
    </row>
    <row r="112" spans="1:13" s="93" customFormat="1" ht="16.5" customHeight="1">
      <c r="A112" s="91"/>
      <c r="B112" s="91"/>
      <c r="C112" s="91" t="s">
        <v>33</v>
      </c>
      <c r="D112" s="91"/>
      <c r="E112" s="91"/>
      <c r="F112" s="91"/>
      <c r="G112" s="91"/>
      <c r="H112" s="92"/>
      <c r="I112" s="92"/>
      <c r="J112" s="92"/>
      <c r="K112" s="92"/>
      <c r="L112" s="92"/>
      <c r="M112" s="92"/>
    </row>
    <row r="113" spans="1:13" s="100" customFormat="1" ht="16.5">
      <c r="A113" s="94"/>
      <c r="B113" s="94"/>
      <c r="C113" s="95" t="s">
        <v>34</v>
      </c>
      <c r="D113" s="96"/>
      <c r="E113" s="97"/>
      <c r="F113" s="97"/>
      <c r="G113" s="98"/>
      <c r="H113" s="99"/>
      <c r="I113" s="99"/>
      <c r="J113" s="99"/>
      <c r="K113" s="99"/>
      <c r="L113" s="99"/>
      <c r="M113" s="99"/>
    </row>
    <row r="114" spans="1:13" s="93" customFormat="1" ht="16.5" customHeight="1">
      <c r="A114" s="91"/>
      <c r="B114" s="91"/>
      <c r="C114" s="91" t="s">
        <v>33</v>
      </c>
      <c r="D114" s="91"/>
      <c r="E114" s="91"/>
      <c r="F114" s="91"/>
      <c r="G114" s="91"/>
      <c r="H114" s="92"/>
      <c r="I114" s="92"/>
      <c r="J114" s="101"/>
      <c r="K114" s="92"/>
      <c r="L114" s="92"/>
      <c r="M114" s="102"/>
    </row>
    <row r="115" spans="1:13" s="100" customFormat="1" ht="16.5">
      <c r="A115" s="94"/>
      <c r="B115" s="94"/>
      <c r="C115" s="95" t="s">
        <v>35</v>
      </c>
      <c r="D115" s="96"/>
      <c r="E115" s="97"/>
      <c r="F115" s="97"/>
      <c r="G115" s="98"/>
      <c r="H115" s="99"/>
      <c r="I115" s="99"/>
      <c r="J115" s="99"/>
      <c r="K115" s="99"/>
      <c r="L115" s="99"/>
      <c r="M115" s="99"/>
    </row>
    <row r="116" spans="1:13" s="110" customFormat="1" ht="16.5">
      <c r="A116" s="103"/>
      <c r="B116" s="103"/>
      <c r="C116" s="104" t="s">
        <v>14</v>
      </c>
      <c r="D116" s="104"/>
      <c r="E116" s="105"/>
      <c r="F116" s="106"/>
      <c r="G116" s="107"/>
      <c r="H116" s="108"/>
      <c r="I116" s="108"/>
      <c r="J116" s="109"/>
      <c r="K116" s="108"/>
      <c r="L116" s="108"/>
      <c r="M116" s="109"/>
    </row>
    <row r="118" s="111" customFormat="1" ht="11.25" customHeight="1"/>
    <row r="119" s="111" customFormat="1" ht="11.25" customHeight="1"/>
    <row r="120" s="111" customFormat="1" ht="15.75" customHeight="1"/>
    <row r="121" spans="2:13" s="93" customFormat="1" ht="15.75">
      <c r="B121" s="112"/>
      <c r="E121" s="113"/>
      <c r="F121" s="113"/>
      <c r="G121" s="114"/>
      <c r="I121" s="115"/>
      <c r="K121" s="115"/>
      <c r="M121" s="116"/>
    </row>
    <row r="122" spans="5:13" s="93" customFormat="1" ht="15.75">
      <c r="E122" s="113"/>
      <c r="F122" s="113"/>
      <c r="G122" s="114"/>
      <c r="H122" s="115"/>
      <c r="I122" s="115"/>
      <c r="J122" s="115"/>
      <c r="K122" s="115"/>
      <c r="L122" s="115"/>
      <c r="M122" s="115"/>
    </row>
    <row r="123" spans="2:13" s="93" customFormat="1" ht="15.75">
      <c r="B123" s="112"/>
      <c r="E123" s="113"/>
      <c r="F123" s="113"/>
      <c r="G123" s="114"/>
      <c r="I123" s="115"/>
      <c r="K123" s="115"/>
      <c r="M123" s="116"/>
    </row>
    <row r="124" spans="5:13" s="93" customFormat="1" ht="15.75">
      <c r="E124" s="113"/>
      <c r="F124" s="113"/>
      <c r="G124" s="114"/>
      <c r="H124" s="115"/>
      <c r="I124" s="115"/>
      <c r="J124" s="115"/>
      <c r="K124" s="115"/>
      <c r="L124" s="115"/>
      <c r="M124" s="115"/>
    </row>
    <row r="125" spans="2:13" s="93" customFormat="1" ht="15.75">
      <c r="B125" s="112"/>
      <c r="E125" s="113"/>
      <c r="F125" s="113"/>
      <c r="G125" s="114"/>
      <c r="I125" s="115"/>
      <c r="K125" s="115"/>
      <c r="M125" s="116"/>
    </row>
    <row r="126" spans="5:13" s="93" customFormat="1" ht="15.75">
      <c r="E126" s="113"/>
      <c r="F126" s="113"/>
      <c r="G126" s="114"/>
      <c r="H126" s="115"/>
      <c r="I126" s="115"/>
      <c r="J126" s="115"/>
      <c r="K126" s="115"/>
      <c r="L126" s="115"/>
      <c r="M126" s="115"/>
    </row>
    <row r="127" spans="2:13" s="93" customFormat="1" ht="15.75">
      <c r="B127" s="112"/>
      <c r="E127" s="113"/>
      <c r="F127" s="113"/>
      <c r="G127" s="114"/>
      <c r="I127" s="115"/>
      <c r="K127" s="115"/>
      <c r="M127" s="116"/>
    </row>
    <row r="128" spans="5:13" s="93" customFormat="1" ht="15.75">
      <c r="E128" s="113"/>
      <c r="F128" s="113"/>
      <c r="G128" s="114"/>
      <c r="H128" s="115"/>
      <c r="I128" s="115"/>
      <c r="J128" s="115"/>
      <c r="K128" s="115"/>
      <c r="L128" s="115"/>
      <c r="M128" s="115"/>
    </row>
    <row r="129" spans="2:13" s="93" customFormat="1" ht="15.75">
      <c r="B129" s="112"/>
      <c r="E129" s="113"/>
      <c r="F129" s="113"/>
      <c r="G129" s="114"/>
      <c r="I129" s="115"/>
      <c r="K129" s="115"/>
      <c r="M129" s="116"/>
    </row>
    <row r="130" spans="5:13" s="93" customFormat="1" ht="15.75">
      <c r="E130" s="113"/>
      <c r="F130" s="113"/>
      <c r="G130" s="114"/>
      <c r="H130" s="115"/>
      <c r="I130" s="115"/>
      <c r="J130" s="115"/>
      <c r="K130" s="115"/>
      <c r="L130" s="115"/>
      <c r="M130" s="115"/>
    </row>
    <row r="131" spans="2:13" s="93" customFormat="1" ht="15.75">
      <c r="B131" s="112"/>
      <c r="E131" s="113"/>
      <c r="F131" s="113"/>
      <c r="G131" s="114"/>
      <c r="H131" s="116"/>
      <c r="I131" s="114"/>
      <c r="K131" s="115"/>
      <c r="L131" s="115"/>
      <c r="M131" s="117"/>
    </row>
    <row r="132" spans="5:13" s="93" customFormat="1" ht="15.75">
      <c r="E132" s="113"/>
      <c r="F132" s="113"/>
      <c r="G132" s="114"/>
      <c r="H132" s="115"/>
      <c r="I132" s="115"/>
      <c r="J132" s="115"/>
      <c r="K132" s="115"/>
      <c r="L132" s="115"/>
      <c r="M132" s="115"/>
    </row>
    <row r="133" spans="2:13" s="93" customFormat="1" ht="15.75">
      <c r="B133" s="112"/>
      <c r="C133" s="118"/>
      <c r="E133" s="113"/>
      <c r="F133" s="113"/>
      <c r="G133" s="114"/>
      <c r="I133" s="115"/>
      <c r="K133" s="115"/>
      <c r="M133" s="116"/>
    </row>
    <row r="134" spans="5:13" s="93" customFormat="1" ht="15.75">
      <c r="E134" s="113"/>
      <c r="F134" s="113"/>
      <c r="G134" s="114"/>
      <c r="H134" s="115"/>
      <c r="I134" s="115"/>
      <c r="J134" s="115"/>
      <c r="K134" s="115"/>
      <c r="L134" s="115"/>
      <c r="M134" s="115"/>
    </row>
    <row r="135" spans="1:13" s="120" customFormat="1" ht="16.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 s="93" customFormat="1" ht="15.75">
      <c r="B136" s="112"/>
      <c r="C136" s="118"/>
      <c r="E136" s="113"/>
      <c r="F136" s="113"/>
      <c r="G136" s="114"/>
      <c r="I136" s="115"/>
      <c r="K136" s="115"/>
      <c r="M136" s="116"/>
    </row>
    <row r="137" spans="5:13" s="93" customFormat="1" ht="15.75">
      <c r="E137" s="113"/>
      <c r="F137" s="113"/>
      <c r="G137" s="114"/>
      <c r="H137" s="115"/>
      <c r="I137" s="115"/>
      <c r="J137" s="115"/>
      <c r="K137" s="115"/>
      <c r="L137" s="115"/>
      <c r="M137" s="115"/>
    </row>
    <row r="138" spans="2:13" s="93" customFormat="1" ht="15.75">
      <c r="B138" s="112"/>
      <c r="C138" s="118"/>
      <c r="E138" s="113"/>
      <c r="F138" s="113"/>
      <c r="G138" s="114"/>
      <c r="I138" s="115"/>
      <c r="K138" s="115"/>
      <c r="M138" s="116"/>
    </row>
    <row r="139" spans="5:13" s="93" customFormat="1" ht="15.75">
      <c r="E139" s="113"/>
      <c r="F139" s="113"/>
      <c r="G139" s="114"/>
      <c r="H139" s="115"/>
      <c r="I139" s="115"/>
      <c r="J139" s="115"/>
      <c r="K139" s="115"/>
      <c r="L139" s="115"/>
      <c r="M139" s="115"/>
    </row>
    <row r="140" spans="3:13" s="93" customFormat="1" ht="15.75">
      <c r="C140" s="118"/>
      <c r="E140" s="113"/>
      <c r="F140" s="113"/>
      <c r="G140" s="114"/>
      <c r="I140" s="115"/>
      <c r="K140" s="115"/>
      <c r="M140" s="116"/>
    </row>
    <row r="141" spans="5:13" s="93" customFormat="1" ht="15.75">
      <c r="E141" s="113"/>
      <c r="F141" s="113"/>
      <c r="G141" s="114"/>
      <c r="H141" s="115"/>
      <c r="I141" s="115"/>
      <c r="J141" s="115"/>
      <c r="K141" s="115"/>
      <c r="L141" s="115"/>
      <c r="M141" s="115"/>
    </row>
    <row r="142" spans="2:13" s="93" customFormat="1" ht="15.75">
      <c r="B142" s="112"/>
      <c r="C142" s="118"/>
      <c r="E142" s="113"/>
      <c r="F142" s="113"/>
      <c r="G142" s="114"/>
      <c r="I142" s="115"/>
      <c r="K142" s="115"/>
      <c r="M142" s="116"/>
    </row>
    <row r="143" spans="5:13" s="93" customFormat="1" ht="15.75">
      <c r="E143" s="113"/>
      <c r="F143" s="113"/>
      <c r="G143" s="114"/>
      <c r="H143" s="115"/>
      <c r="I143" s="115"/>
      <c r="J143" s="115"/>
      <c r="K143" s="115"/>
      <c r="L143" s="115"/>
      <c r="M143" s="115"/>
    </row>
    <row r="144" spans="3:13" s="93" customFormat="1" ht="15.75">
      <c r="C144" s="118"/>
      <c r="E144" s="113"/>
      <c r="F144" s="113"/>
      <c r="G144" s="114"/>
      <c r="I144" s="115"/>
      <c r="K144" s="115"/>
      <c r="M144" s="116"/>
    </row>
    <row r="145" spans="5:13" s="93" customFormat="1" ht="15.75">
      <c r="E145" s="113"/>
      <c r="F145" s="113"/>
      <c r="G145" s="114"/>
      <c r="H145" s="115"/>
      <c r="I145" s="115"/>
      <c r="J145" s="115"/>
      <c r="K145" s="115"/>
      <c r="L145" s="115"/>
      <c r="M145" s="115"/>
    </row>
    <row r="146" spans="3:13" s="93" customFormat="1" ht="15.75">
      <c r="C146" s="118"/>
      <c r="E146" s="113"/>
      <c r="F146" s="113"/>
      <c r="G146" s="114"/>
      <c r="I146" s="115"/>
      <c r="K146" s="115"/>
      <c r="M146" s="116"/>
    </row>
    <row r="147" spans="5:13" s="93" customFormat="1" ht="15.75">
      <c r="E147" s="113"/>
      <c r="F147" s="113"/>
      <c r="G147" s="114"/>
      <c r="H147" s="115"/>
      <c r="I147" s="115"/>
      <c r="J147" s="115"/>
      <c r="K147" s="115"/>
      <c r="L147" s="115"/>
      <c r="M147" s="115"/>
    </row>
    <row r="148" spans="3:13" s="93" customFormat="1" ht="15.75">
      <c r="C148" s="118"/>
      <c r="E148" s="113"/>
      <c r="F148" s="113"/>
      <c r="G148" s="114"/>
      <c r="I148" s="115"/>
      <c r="K148" s="115"/>
      <c r="M148" s="116"/>
    </row>
    <row r="149" spans="5:13" s="93" customFormat="1" ht="15.75">
      <c r="E149" s="113"/>
      <c r="F149" s="113"/>
      <c r="G149" s="114"/>
      <c r="H149" s="115"/>
      <c r="I149" s="115"/>
      <c r="J149" s="115"/>
      <c r="K149" s="115"/>
      <c r="L149" s="115"/>
      <c r="M149" s="115"/>
    </row>
    <row r="150" spans="3:13" s="93" customFormat="1" ht="15.75">
      <c r="C150" s="118"/>
      <c r="E150" s="113"/>
      <c r="F150" s="113"/>
      <c r="G150" s="114"/>
      <c r="I150" s="115"/>
      <c r="K150" s="115"/>
      <c r="M150" s="116"/>
    </row>
    <row r="151" spans="5:13" s="93" customFormat="1" ht="15.75">
      <c r="E151" s="113"/>
      <c r="F151" s="113"/>
      <c r="G151" s="114"/>
      <c r="H151" s="115"/>
      <c r="I151" s="115"/>
      <c r="J151" s="115"/>
      <c r="K151" s="115"/>
      <c r="L151" s="115"/>
      <c r="M151" s="115"/>
    </row>
    <row r="152" spans="1:13" s="120" customFormat="1" ht="16.5">
      <c r="A152" s="93"/>
      <c r="B152" s="93"/>
      <c r="C152" s="118"/>
      <c r="D152" s="93"/>
      <c r="E152" s="93"/>
      <c r="F152" s="93"/>
      <c r="G152" s="114"/>
      <c r="H152" s="93"/>
      <c r="I152" s="115"/>
      <c r="J152" s="115"/>
      <c r="K152" s="115"/>
      <c r="L152" s="115"/>
      <c r="M152" s="115"/>
    </row>
    <row r="153" spans="1:13" s="120" customFormat="1" ht="16.5">
      <c r="A153" s="93"/>
      <c r="B153" s="93"/>
      <c r="C153" s="93"/>
      <c r="D153" s="93"/>
      <c r="E153" s="113"/>
      <c r="F153" s="113"/>
      <c r="G153" s="114"/>
      <c r="H153" s="93"/>
      <c r="I153" s="115"/>
      <c r="J153" s="115"/>
      <c r="K153" s="115"/>
      <c r="L153" s="115"/>
      <c r="M153" s="116"/>
    </row>
    <row r="154" spans="1:13" s="120" customFormat="1" ht="16.5">
      <c r="A154" s="93"/>
      <c r="B154" s="93"/>
      <c r="C154" s="93"/>
      <c r="D154" s="93"/>
      <c r="E154" s="113"/>
      <c r="F154" s="113"/>
      <c r="G154" s="114"/>
      <c r="H154" s="116"/>
      <c r="I154" s="114"/>
      <c r="J154" s="93"/>
      <c r="K154" s="114"/>
      <c r="L154" s="93"/>
      <c r="M154" s="114"/>
    </row>
    <row r="155" spans="1:13" s="120" customFormat="1" ht="16.5">
      <c r="A155" s="93"/>
      <c r="B155" s="93"/>
      <c r="C155" s="93"/>
      <c r="D155" s="93"/>
      <c r="E155" s="114"/>
      <c r="F155" s="113"/>
      <c r="G155" s="114"/>
      <c r="H155" s="116"/>
      <c r="I155" s="121"/>
      <c r="J155" s="93"/>
      <c r="K155" s="115"/>
      <c r="L155" s="115"/>
      <c r="M155" s="116"/>
    </row>
    <row r="156" spans="1:13" s="120" customFormat="1" ht="16.5">
      <c r="A156" s="93"/>
      <c r="B156" s="93"/>
      <c r="C156" s="93"/>
      <c r="D156" s="93"/>
      <c r="E156" s="113"/>
      <c r="F156" s="113"/>
      <c r="G156" s="114"/>
      <c r="I156" s="121"/>
      <c r="J156" s="93"/>
      <c r="K156" s="115"/>
      <c r="L156" s="115"/>
      <c r="M156" s="116"/>
    </row>
    <row r="157" spans="1:13" s="120" customFormat="1" ht="16.5">
      <c r="A157" s="93"/>
      <c r="B157" s="93"/>
      <c r="C157" s="93"/>
      <c r="D157" s="93"/>
      <c r="E157" s="113"/>
      <c r="F157" s="113"/>
      <c r="G157" s="114"/>
      <c r="H157" s="116"/>
      <c r="I157" s="121"/>
      <c r="J157" s="93"/>
      <c r="K157" s="115"/>
      <c r="L157" s="115"/>
      <c r="M157" s="116"/>
    </row>
    <row r="158" spans="5:13" s="93" customFormat="1" ht="15.75">
      <c r="E158" s="113"/>
      <c r="F158" s="113"/>
      <c r="G158" s="114"/>
      <c r="H158" s="115"/>
      <c r="I158" s="115"/>
      <c r="J158" s="115"/>
      <c r="K158" s="115"/>
      <c r="L158" s="115"/>
      <c r="M158" s="115"/>
    </row>
    <row r="159" spans="1:13" s="120" customFormat="1" ht="16.5">
      <c r="A159" s="93"/>
      <c r="B159" s="93"/>
      <c r="C159" s="118"/>
      <c r="D159" s="93"/>
      <c r="E159" s="93"/>
      <c r="F159" s="93"/>
      <c r="G159" s="114"/>
      <c r="H159" s="93"/>
      <c r="I159" s="115"/>
      <c r="J159" s="115"/>
      <c r="K159" s="115"/>
      <c r="L159" s="115"/>
      <c r="M159" s="115"/>
    </row>
    <row r="160" spans="1:13" s="120" customFormat="1" ht="16.5">
      <c r="A160" s="93"/>
      <c r="B160" s="93"/>
      <c r="C160" s="93"/>
      <c r="D160" s="93"/>
      <c r="E160" s="113"/>
      <c r="F160" s="113"/>
      <c r="G160" s="114"/>
      <c r="H160" s="93"/>
      <c r="I160" s="115"/>
      <c r="J160" s="115"/>
      <c r="K160" s="115"/>
      <c r="L160" s="115"/>
      <c r="M160" s="116"/>
    </row>
    <row r="161" spans="1:13" s="120" customFormat="1" ht="16.5">
      <c r="A161" s="93"/>
      <c r="B161" s="93"/>
      <c r="C161" s="93"/>
      <c r="D161" s="93"/>
      <c r="E161" s="122"/>
      <c r="F161" s="113"/>
      <c r="G161" s="114"/>
      <c r="H161" s="116"/>
      <c r="I161" s="114"/>
      <c r="J161" s="93"/>
      <c r="K161" s="114"/>
      <c r="L161" s="93"/>
      <c r="M161" s="114"/>
    </row>
    <row r="162" spans="1:13" s="120" customFormat="1" ht="16.5">
      <c r="A162" s="93"/>
      <c r="B162" s="93"/>
      <c r="C162" s="93"/>
      <c r="D162" s="93"/>
      <c r="E162" s="114"/>
      <c r="F162" s="113"/>
      <c r="G162" s="114"/>
      <c r="H162" s="116"/>
      <c r="I162" s="121"/>
      <c r="J162" s="93"/>
      <c r="K162" s="115"/>
      <c r="L162" s="115"/>
      <c r="M162" s="116"/>
    </row>
    <row r="163" spans="1:13" s="120" customFormat="1" ht="16.5">
      <c r="A163" s="93"/>
      <c r="B163" s="93"/>
      <c r="C163" s="93"/>
      <c r="D163" s="93"/>
      <c r="E163" s="122"/>
      <c r="F163" s="113"/>
      <c r="G163" s="114"/>
      <c r="H163" s="116"/>
      <c r="I163" s="121"/>
      <c r="J163" s="93"/>
      <c r="K163" s="115"/>
      <c r="L163" s="115"/>
      <c r="M163" s="116"/>
    </row>
    <row r="164" spans="5:13" s="93" customFormat="1" ht="15.75">
      <c r="E164" s="113"/>
      <c r="F164" s="113"/>
      <c r="G164" s="114"/>
      <c r="H164" s="115"/>
      <c r="I164" s="115"/>
      <c r="J164" s="115"/>
      <c r="K164" s="115"/>
      <c r="L164" s="115"/>
      <c r="M164" s="115"/>
    </row>
    <row r="165" spans="1:13" s="120" customFormat="1" ht="16.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1:13" s="120" customFormat="1" ht="16.5">
      <c r="A166" s="93"/>
      <c r="B166" s="93"/>
      <c r="C166" s="118"/>
      <c r="D166" s="93"/>
      <c r="E166" s="93"/>
      <c r="F166" s="93"/>
      <c r="G166" s="114"/>
      <c r="H166" s="93"/>
      <c r="I166" s="115"/>
      <c r="J166" s="115"/>
      <c r="K166" s="115"/>
      <c r="L166" s="115"/>
      <c r="M166" s="115"/>
    </row>
    <row r="167" spans="1:13" s="120" customFormat="1" ht="16.5">
      <c r="A167" s="93"/>
      <c r="B167" s="93"/>
      <c r="C167" s="93"/>
      <c r="D167" s="93"/>
      <c r="E167" s="113"/>
      <c r="F167" s="113"/>
      <c r="G167" s="114"/>
      <c r="H167" s="93"/>
      <c r="I167" s="115"/>
      <c r="J167" s="115"/>
      <c r="K167" s="115"/>
      <c r="L167" s="115"/>
      <c r="M167" s="116"/>
    </row>
    <row r="168" spans="1:13" s="120" customFormat="1" ht="16.5">
      <c r="A168" s="93"/>
      <c r="B168" s="93"/>
      <c r="C168" s="93"/>
      <c r="D168" s="93"/>
      <c r="E168" s="122"/>
      <c r="F168" s="113"/>
      <c r="G168" s="114"/>
      <c r="H168" s="116"/>
      <c r="I168" s="114"/>
      <c r="J168" s="93"/>
      <c r="K168" s="114"/>
      <c r="L168" s="93"/>
      <c r="M168" s="114"/>
    </row>
    <row r="169" spans="1:13" s="120" customFormat="1" ht="16.5">
      <c r="A169" s="93"/>
      <c r="B169" s="93"/>
      <c r="C169" s="93"/>
      <c r="D169" s="93"/>
      <c r="E169" s="114"/>
      <c r="F169" s="113"/>
      <c r="G169" s="114"/>
      <c r="H169" s="116"/>
      <c r="I169" s="121"/>
      <c r="J169" s="93"/>
      <c r="K169" s="115"/>
      <c r="L169" s="115"/>
      <c r="M169" s="116"/>
    </row>
    <row r="170" spans="1:13" s="120" customFormat="1" ht="16.5">
      <c r="A170" s="93"/>
      <c r="B170" s="93"/>
      <c r="C170" s="93"/>
      <c r="D170" s="93"/>
      <c r="E170" s="122"/>
      <c r="F170" s="113"/>
      <c r="G170" s="114"/>
      <c r="H170" s="116"/>
      <c r="I170" s="121"/>
      <c r="J170" s="93"/>
      <c r="K170" s="115"/>
      <c r="L170" s="115"/>
      <c r="M170" s="116"/>
    </row>
    <row r="171" spans="5:13" s="93" customFormat="1" ht="15.75">
      <c r="E171" s="113"/>
      <c r="F171" s="113"/>
      <c r="G171" s="114"/>
      <c r="H171" s="115"/>
      <c r="I171" s="115"/>
      <c r="J171" s="115"/>
      <c r="K171" s="115"/>
      <c r="L171" s="115"/>
      <c r="M171" s="115"/>
    </row>
    <row r="172" spans="1:13" s="120" customFormat="1" ht="16.5">
      <c r="A172" s="93"/>
      <c r="B172" s="93"/>
      <c r="C172" s="118"/>
      <c r="D172" s="93"/>
      <c r="E172" s="93"/>
      <c r="F172" s="93"/>
      <c r="G172" s="114"/>
      <c r="H172" s="93"/>
      <c r="I172" s="115"/>
      <c r="J172" s="115"/>
      <c r="K172" s="115"/>
      <c r="L172" s="115"/>
      <c r="M172" s="115"/>
    </row>
    <row r="173" spans="1:13" s="120" customFormat="1" ht="16.5">
      <c r="A173" s="93"/>
      <c r="B173" s="93"/>
      <c r="C173" s="93"/>
      <c r="D173" s="93"/>
      <c r="E173" s="113"/>
      <c r="F173" s="113"/>
      <c r="G173" s="114"/>
      <c r="H173" s="93"/>
      <c r="I173" s="115"/>
      <c r="J173" s="115"/>
      <c r="K173" s="115"/>
      <c r="L173" s="115"/>
      <c r="M173" s="116"/>
    </row>
    <row r="174" spans="1:13" s="120" customFormat="1" ht="16.5">
      <c r="A174" s="93"/>
      <c r="B174" s="93"/>
      <c r="C174" s="93"/>
      <c r="D174" s="93"/>
      <c r="E174" s="122"/>
      <c r="F174" s="113"/>
      <c r="G174" s="114"/>
      <c r="H174" s="116"/>
      <c r="I174" s="114"/>
      <c r="J174" s="93"/>
      <c r="K174" s="114"/>
      <c r="L174" s="93"/>
      <c r="M174" s="114"/>
    </row>
    <row r="175" spans="1:13" s="120" customFormat="1" ht="16.5">
      <c r="A175" s="93"/>
      <c r="B175" s="93"/>
      <c r="C175" s="93"/>
      <c r="D175" s="93"/>
      <c r="E175" s="114"/>
      <c r="F175" s="113"/>
      <c r="G175" s="114"/>
      <c r="H175" s="116"/>
      <c r="I175" s="121"/>
      <c r="J175" s="93"/>
      <c r="K175" s="115"/>
      <c r="L175" s="115"/>
      <c r="M175" s="116"/>
    </row>
    <row r="176" spans="1:13" s="120" customFormat="1" ht="16.5">
      <c r="A176" s="93"/>
      <c r="B176" s="93"/>
      <c r="C176" s="93"/>
      <c r="D176" s="93"/>
      <c r="E176" s="122"/>
      <c r="F176" s="113"/>
      <c r="G176" s="114"/>
      <c r="H176" s="116"/>
      <c r="I176" s="121"/>
      <c r="J176" s="93"/>
      <c r="K176" s="115"/>
      <c r="L176" s="115"/>
      <c r="M176" s="116"/>
    </row>
    <row r="177" spans="5:13" s="93" customFormat="1" ht="15.75">
      <c r="E177" s="113"/>
      <c r="F177" s="113"/>
      <c r="G177" s="114"/>
      <c r="H177" s="115"/>
      <c r="I177" s="115"/>
      <c r="J177" s="115"/>
      <c r="K177" s="115"/>
      <c r="L177" s="115"/>
      <c r="M177" s="115"/>
    </row>
    <row r="178" spans="1:13" s="120" customFormat="1" ht="16.5">
      <c r="A178" s="93"/>
      <c r="B178" s="93"/>
      <c r="C178" s="118"/>
      <c r="D178" s="93"/>
      <c r="E178" s="93"/>
      <c r="F178" s="93"/>
      <c r="G178" s="114"/>
      <c r="H178" s="93"/>
      <c r="I178" s="115"/>
      <c r="J178" s="115"/>
      <c r="K178" s="115"/>
      <c r="L178" s="115"/>
      <c r="M178" s="115"/>
    </row>
    <row r="179" spans="1:13" s="120" customFormat="1" ht="16.5">
      <c r="A179" s="93"/>
      <c r="B179" s="93"/>
      <c r="C179" s="93"/>
      <c r="D179" s="93"/>
      <c r="E179" s="113"/>
      <c r="F179" s="113"/>
      <c r="G179" s="114"/>
      <c r="H179" s="93"/>
      <c r="I179" s="115"/>
      <c r="J179" s="115"/>
      <c r="K179" s="115"/>
      <c r="L179" s="115"/>
      <c r="M179" s="116"/>
    </row>
    <row r="180" spans="1:13" s="120" customFormat="1" ht="16.5">
      <c r="A180" s="93"/>
      <c r="B180" s="93"/>
      <c r="C180" s="93"/>
      <c r="D180" s="93"/>
      <c r="E180" s="122"/>
      <c r="F180" s="113"/>
      <c r="G180" s="114"/>
      <c r="H180" s="116"/>
      <c r="I180" s="114"/>
      <c r="J180" s="93"/>
      <c r="K180" s="114"/>
      <c r="L180" s="93"/>
      <c r="M180" s="114"/>
    </row>
    <row r="181" spans="1:13" s="120" customFormat="1" ht="16.5">
      <c r="A181" s="93"/>
      <c r="B181" s="93"/>
      <c r="C181" s="93"/>
      <c r="D181" s="93"/>
      <c r="E181" s="114"/>
      <c r="F181" s="113"/>
      <c r="G181" s="114"/>
      <c r="H181" s="116"/>
      <c r="I181" s="121"/>
      <c r="J181" s="93"/>
      <c r="K181" s="115"/>
      <c r="L181" s="115"/>
      <c r="M181" s="116"/>
    </row>
    <row r="182" spans="1:13" s="120" customFormat="1" ht="16.5">
      <c r="A182" s="93"/>
      <c r="B182" s="93"/>
      <c r="C182" s="93"/>
      <c r="D182" s="93"/>
      <c r="E182" s="122"/>
      <c r="F182" s="113"/>
      <c r="G182" s="114"/>
      <c r="H182" s="116"/>
      <c r="I182" s="121"/>
      <c r="J182" s="93"/>
      <c r="K182" s="115"/>
      <c r="L182" s="115"/>
      <c r="M182" s="116"/>
    </row>
    <row r="183" spans="5:13" s="93" customFormat="1" ht="15.75">
      <c r="E183" s="113"/>
      <c r="F183" s="113"/>
      <c r="G183" s="114"/>
      <c r="H183" s="115"/>
      <c r="I183" s="115"/>
      <c r="J183" s="115"/>
      <c r="K183" s="115"/>
      <c r="L183" s="115"/>
      <c r="M183" s="115"/>
    </row>
    <row r="184" spans="1:13" s="120" customFormat="1" ht="16.5">
      <c r="A184" s="93"/>
      <c r="B184" s="93"/>
      <c r="C184" s="118"/>
      <c r="D184" s="93"/>
      <c r="E184" s="93"/>
      <c r="F184" s="93"/>
      <c r="G184" s="114"/>
      <c r="H184" s="93"/>
      <c r="I184" s="115"/>
      <c r="J184" s="115"/>
      <c r="K184" s="115"/>
      <c r="L184" s="115"/>
      <c r="M184" s="115"/>
    </row>
    <row r="185" spans="1:13" s="120" customFormat="1" ht="16.5">
      <c r="A185" s="93"/>
      <c r="B185" s="93"/>
      <c r="C185" s="93"/>
      <c r="D185" s="93"/>
      <c r="E185" s="113"/>
      <c r="F185" s="113"/>
      <c r="G185" s="114"/>
      <c r="H185" s="93"/>
      <c r="I185" s="115"/>
      <c r="J185" s="115"/>
      <c r="K185" s="115"/>
      <c r="L185" s="115"/>
      <c r="M185" s="116"/>
    </row>
    <row r="186" spans="1:13" s="120" customFormat="1" ht="16.5">
      <c r="A186" s="93"/>
      <c r="B186" s="93"/>
      <c r="C186" s="93"/>
      <c r="D186" s="93"/>
      <c r="E186" s="122"/>
      <c r="F186" s="113"/>
      <c r="G186" s="114"/>
      <c r="H186" s="116"/>
      <c r="I186" s="114"/>
      <c r="J186" s="93"/>
      <c r="K186" s="114"/>
      <c r="L186" s="93"/>
      <c r="M186" s="114"/>
    </row>
    <row r="187" spans="1:13" s="120" customFormat="1" ht="16.5">
      <c r="A187" s="93"/>
      <c r="B187" s="93"/>
      <c r="C187" s="93"/>
      <c r="D187" s="93"/>
      <c r="E187" s="114"/>
      <c r="F187" s="113"/>
      <c r="G187" s="114"/>
      <c r="H187" s="116"/>
      <c r="I187" s="121"/>
      <c r="J187" s="93"/>
      <c r="K187" s="115"/>
      <c r="L187" s="115"/>
      <c r="M187" s="116"/>
    </row>
    <row r="188" spans="1:13" s="120" customFormat="1" ht="16.5">
      <c r="A188" s="93"/>
      <c r="B188" s="93"/>
      <c r="C188" s="93"/>
      <c r="D188" s="93"/>
      <c r="E188" s="122"/>
      <c r="F188" s="113"/>
      <c r="G188" s="114"/>
      <c r="H188" s="116"/>
      <c r="I188" s="121"/>
      <c r="J188" s="93"/>
      <c r="K188" s="115"/>
      <c r="L188" s="115"/>
      <c r="M188" s="116"/>
    </row>
    <row r="189" spans="5:13" s="93" customFormat="1" ht="15.75">
      <c r="E189" s="113"/>
      <c r="F189" s="113"/>
      <c r="G189" s="114"/>
      <c r="H189" s="115"/>
      <c r="I189" s="115"/>
      <c r="J189" s="115"/>
      <c r="K189" s="115"/>
      <c r="L189" s="115"/>
      <c r="M189" s="115"/>
    </row>
    <row r="190" spans="1:13" s="120" customFormat="1" ht="16.5">
      <c r="A190" s="93"/>
      <c r="B190" s="93"/>
      <c r="C190" s="118"/>
      <c r="D190" s="93"/>
      <c r="E190" s="93"/>
      <c r="F190" s="93"/>
      <c r="G190" s="114"/>
      <c r="H190" s="93"/>
      <c r="I190" s="115"/>
      <c r="J190" s="115"/>
      <c r="K190" s="115"/>
      <c r="L190" s="115"/>
      <c r="M190" s="115"/>
    </row>
    <row r="191" spans="1:13" s="120" customFormat="1" ht="16.5">
      <c r="A191" s="93"/>
      <c r="B191" s="93"/>
      <c r="C191" s="93"/>
      <c r="D191" s="93"/>
      <c r="E191" s="113"/>
      <c r="F191" s="113"/>
      <c r="G191" s="114"/>
      <c r="H191" s="93"/>
      <c r="I191" s="115"/>
      <c r="J191" s="115"/>
      <c r="K191" s="115"/>
      <c r="L191" s="115"/>
      <c r="M191" s="116"/>
    </row>
    <row r="192" spans="1:13" s="120" customFormat="1" ht="16.5">
      <c r="A192" s="93"/>
      <c r="B192" s="93"/>
      <c r="C192" s="93"/>
      <c r="D192" s="93"/>
      <c r="E192" s="122"/>
      <c r="F192" s="113"/>
      <c r="G192" s="114"/>
      <c r="H192" s="116"/>
      <c r="I192" s="114"/>
      <c r="J192" s="93"/>
      <c r="K192" s="114"/>
      <c r="L192" s="93"/>
      <c r="M192" s="114"/>
    </row>
    <row r="193" spans="1:13" s="120" customFormat="1" ht="16.5">
      <c r="A193" s="93"/>
      <c r="B193" s="93"/>
      <c r="C193" s="93"/>
      <c r="D193" s="93"/>
      <c r="E193" s="114"/>
      <c r="F193" s="113"/>
      <c r="G193" s="114"/>
      <c r="H193" s="116"/>
      <c r="I193" s="121"/>
      <c r="J193" s="93"/>
      <c r="K193" s="115"/>
      <c r="L193" s="115"/>
      <c r="M193" s="116"/>
    </row>
    <row r="194" spans="1:13" s="120" customFormat="1" ht="16.5">
      <c r="A194" s="93"/>
      <c r="B194" s="93"/>
      <c r="C194" s="93"/>
      <c r="D194" s="93"/>
      <c r="E194" s="122"/>
      <c r="F194" s="113"/>
      <c r="G194" s="114"/>
      <c r="H194" s="116"/>
      <c r="I194" s="121"/>
      <c r="J194" s="93"/>
      <c r="K194" s="115"/>
      <c r="L194" s="115"/>
      <c r="M194" s="116"/>
    </row>
    <row r="195" spans="5:13" s="93" customFormat="1" ht="15.75">
      <c r="E195" s="113"/>
      <c r="F195" s="113"/>
      <c r="G195" s="114"/>
      <c r="H195" s="115"/>
      <c r="I195" s="115"/>
      <c r="J195" s="115"/>
      <c r="K195" s="115"/>
      <c r="L195" s="115"/>
      <c r="M195" s="115"/>
    </row>
    <row r="196" spans="7:13" s="93" customFormat="1" ht="15.75">
      <c r="G196" s="114"/>
      <c r="I196" s="115"/>
      <c r="J196" s="115"/>
      <c r="K196" s="115"/>
      <c r="L196" s="115"/>
      <c r="M196" s="115"/>
    </row>
    <row r="197" spans="5:13" s="93" customFormat="1" ht="15.75">
      <c r="E197" s="113"/>
      <c r="F197" s="113"/>
      <c r="G197" s="114"/>
      <c r="I197" s="115"/>
      <c r="J197" s="115"/>
      <c r="K197" s="115"/>
      <c r="L197" s="115"/>
      <c r="M197" s="116"/>
    </row>
    <row r="198" spans="5:13" s="93" customFormat="1" ht="15.75">
      <c r="E198" s="122"/>
      <c r="F198" s="113"/>
      <c r="G198" s="114"/>
      <c r="H198" s="116"/>
      <c r="I198" s="114"/>
      <c r="K198" s="114"/>
      <c r="M198" s="114"/>
    </row>
    <row r="199" spans="1:13" s="120" customFormat="1" ht="16.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5:13" s="93" customFormat="1" ht="16.5">
      <c r="E200" s="114"/>
      <c r="F200" s="113"/>
      <c r="G200" s="114"/>
      <c r="H200" s="116"/>
      <c r="I200" s="121"/>
      <c r="K200" s="115"/>
      <c r="L200" s="115"/>
      <c r="M200" s="116"/>
    </row>
    <row r="201" spans="5:13" s="93" customFormat="1" ht="16.5">
      <c r="E201" s="113"/>
      <c r="F201" s="113"/>
      <c r="G201" s="114"/>
      <c r="H201" s="116"/>
      <c r="I201" s="121"/>
      <c r="K201" s="115"/>
      <c r="L201" s="115"/>
      <c r="M201" s="116"/>
    </row>
    <row r="202" spans="5:13" s="93" customFormat="1" ht="16.5">
      <c r="E202" s="122"/>
      <c r="F202" s="113"/>
      <c r="G202" s="114"/>
      <c r="H202" s="116"/>
      <c r="I202" s="121"/>
      <c r="K202" s="115"/>
      <c r="L202" s="115"/>
      <c r="M202" s="116"/>
    </row>
    <row r="203" spans="5:13" s="93" customFormat="1" ht="15.75">
      <c r="E203" s="113"/>
      <c r="F203" s="113"/>
      <c r="G203" s="114"/>
      <c r="H203" s="115"/>
      <c r="I203" s="115"/>
      <c r="J203" s="115"/>
      <c r="K203" s="115"/>
      <c r="L203" s="115"/>
      <c r="M203" s="115"/>
    </row>
    <row r="204" spans="1:13" s="120" customFormat="1" ht="16.5">
      <c r="A204" s="93"/>
      <c r="B204" s="93"/>
      <c r="C204" s="118"/>
      <c r="D204" s="93"/>
      <c r="E204" s="93"/>
      <c r="F204" s="93"/>
      <c r="G204" s="114"/>
      <c r="H204" s="93"/>
      <c r="I204" s="115"/>
      <c r="J204" s="115"/>
      <c r="K204" s="115"/>
      <c r="L204" s="115"/>
      <c r="M204" s="115"/>
    </row>
  </sheetData>
  <sheetProtection password="C63B" sheet="1"/>
  <protectedRanges>
    <protectedRange sqref="G20:M116 D112:F116" name="Range1"/>
  </protectedRanges>
  <mergeCells count="3">
    <mergeCell ref="A1:F2"/>
    <mergeCell ref="G15:H15"/>
    <mergeCell ref="I15:J15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2018-06-22T17:54:34Z</dcterms:modified>
  <cp:category/>
  <cp:version/>
  <cp:contentType/>
  <cp:contentStatus/>
</cp:coreProperties>
</file>