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საკანცელარიო და კარტრიჯები" sheetId="3" r:id="rId1"/>
    <sheet name="Sheet1" sheetId="4" r:id="rId2"/>
  </sheets>
  <definedNames>
    <definedName name="_xlnm._FilterDatabase" localSheetId="0" hidden="1">'საკანცელარიო და კარტრიჯები'!$A$1:$X$87</definedName>
    <definedName name="_xlnm.Print_Area" localSheetId="0">'საკანცელარიო და კარტრიჯები'!$B$1:$X$86</definedName>
  </definedNames>
  <calcPr calcId="124519"/>
</workbook>
</file>

<file path=xl/calcChain.xml><?xml version="1.0" encoding="utf-8"?>
<calcChain xmlns="http://schemas.openxmlformats.org/spreadsheetml/2006/main">
  <c r="X3" i="3"/>
  <c r="X4"/>
  <c r="X5"/>
  <c r="X6"/>
  <c r="X7"/>
  <c r="X8"/>
  <c r="X9"/>
  <c r="X10"/>
  <c r="X11"/>
  <c r="X12"/>
  <c r="X13"/>
  <c r="X14"/>
  <c r="X15"/>
  <c r="X16"/>
  <c r="X17"/>
  <c r="X18"/>
  <c r="X19"/>
  <c r="X20"/>
  <c r="X21"/>
  <c r="X22"/>
  <c r="X23"/>
  <c r="X24"/>
  <c r="X25"/>
  <c r="X26"/>
  <c r="X87" s="1"/>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2"/>
  <c r="I86"/>
  <c r="I85" l="1"/>
  <c r="V58" l="1"/>
  <c r="I58"/>
  <c r="V84"/>
  <c r="I84"/>
  <c r="V83"/>
  <c r="I83"/>
  <c r="V82"/>
  <c r="I82"/>
  <c r="V81"/>
  <c r="I81"/>
  <c r="V80"/>
  <c r="I80"/>
  <c r="V79"/>
  <c r="I79"/>
  <c r="V78"/>
  <c r="I78"/>
  <c r="V77"/>
  <c r="I77"/>
  <c r="V76"/>
  <c r="I76"/>
  <c r="V75"/>
  <c r="I75"/>
  <c r="V74"/>
  <c r="I74"/>
  <c r="V73"/>
  <c r="I73"/>
  <c r="V72"/>
  <c r="I72"/>
  <c r="V71"/>
  <c r="I71"/>
  <c r="V70"/>
  <c r="I70"/>
  <c r="V69"/>
  <c r="I69"/>
  <c r="V68"/>
  <c r="I68"/>
  <c r="V67"/>
  <c r="I67"/>
  <c r="V66"/>
  <c r="I66"/>
  <c r="V65"/>
  <c r="I65"/>
  <c r="V64"/>
  <c r="I64"/>
  <c r="V63"/>
  <c r="I63"/>
  <c r="V62"/>
  <c r="I62"/>
  <c r="V61"/>
  <c r="I61"/>
  <c r="V60"/>
  <c r="I60"/>
  <c r="V59"/>
  <c r="I59"/>
  <c r="T57"/>
  <c r="V57" s="1"/>
  <c r="I57"/>
  <c r="V56"/>
  <c r="I56"/>
  <c r="V55"/>
  <c r="I55"/>
  <c r="V54"/>
  <c r="I54"/>
  <c r="V53"/>
  <c r="I53"/>
  <c r="V52"/>
  <c r="I52"/>
  <c r="V51"/>
  <c r="I51"/>
  <c r="V50"/>
  <c r="I50"/>
  <c r="V49"/>
  <c r="I49"/>
  <c r="V48"/>
  <c r="I48"/>
  <c r="V47"/>
  <c r="I47"/>
  <c r="V46"/>
  <c r="I46"/>
  <c r="V45"/>
  <c r="I45"/>
  <c r="V44"/>
  <c r="I44"/>
  <c r="V43"/>
  <c r="I43"/>
  <c r="V42"/>
  <c r="I42"/>
  <c r="V41"/>
  <c r="I41"/>
  <c r="V40"/>
  <c r="I40"/>
  <c r="V39"/>
  <c r="I39"/>
  <c r="V38"/>
  <c r="I38"/>
  <c r="V37"/>
  <c r="I37"/>
  <c r="V36"/>
  <c r="I36"/>
  <c r="V35"/>
  <c r="I35"/>
  <c r="V34"/>
  <c r="I34"/>
  <c r="V33"/>
  <c r="I33"/>
  <c r="V32"/>
  <c r="I32"/>
  <c r="V31"/>
  <c r="I31"/>
  <c r="V30"/>
  <c r="I30"/>
  <c r="V29"/>
  <c r="I29"/>
  <c r="V28"/>
  <c r="I28"/>
  <c r="V27"/>
  <c r="I27"/>
  <c r="V26"/>
  <c r="I26"/>
  <c r="V25"/>
  <c r="I25"/>
  <c r="V24"/>
  <c r="I24"/>
  <c r="V23"/>
  <c r="I23"/>
  <c r="V22"/>
  <c r="I22"/>
  <c r="V21"/>
  <c r="I21"/>
  <c r="V20"/>
  <c r="I20"/>
  <c r="V19"/>
  <c r="I19"/>
  <c r="V18"/>
  <c r="I18"/>
  <c r="V17"/>
  <c r="I17"/>
  <c r="V16"/>
  <c r="I16"/>
  <c r="V15"/>
  <c r="I15"/>
  <c r="V14"/>
  <c r="I14"/>
  <c r="V13"/>
  <c r="I13"/>
  <c r="V12"/>
  <c r="I12"/>
  <c r="V11"/>
  <c r="I11"/>
  <c r="V10"/>
  <c r="I10"/>
  <c r="I9"/>
  <c r="V8"/>
  <c r="I8"/>
  <c r="V7"/>
  <c r="I7"/>
  <c r="V6"/>
  <c r="I6"/>
  <c r="V5"/>
  <c r="I5"/>
  <c r="V4"/>
  <c r="I4"/>
  <c r="V3"/>
  <c r="I3"/>
  <c r="V2"/>
  <c r="I2"/>
</calcChain>
</file>

<file path=xl/sharedStrings.xml><?xml version="1.0" encoding="utf-8"?>
<sst xmlns="http://schemas.openxmlformats.org/spreadsheetml/2006/main" count="302" uniqueCount="193">
  <si>
    <t>რ-ბა</t>
  </si>
  <si>
    <t>თანხა</t>
  </si>
  <si>
    <t>კოლოფი</t>
  </si>
  <si>
    <t>ცალი</t>
  </si>
  <si>
    <t>შესყიდვის ობიექტი</t>
  </si>
  <si>
    <t>განზომილების ერთეული</t>
  </si>
  <si>
    <t>ერთეულის ფასი</t>
  </si>
  <si>
    <t>cali</t>
  </si>
  <si>
    <t>კომპლ</t>
  </si>
  <si>
    <t>კგ</t>
  </si>
  <si>
    <t>Sekvra</t>
  </si>
  <si>
    <t>k-ti</t>
  </si>
  <si>
    <t>შესყიდვის ერთგვაროვანი ობიექტის ჯგუფის დასახელება</t>
  </si>
  <si>
    <t>ც/აპ</t>
  </si>
  <si>
    <t>სან</t>
  </si>
  <si>
    <t>ჯამი</t>
  </si>
  <si>
    <t>kalami ლურჯი</t>
  </si>
  <si>
    <t>კალამი შავი</t>
  </si>
  <si>
    <t>კალამი წითელი</t>
  </si>
  <si>
    <t>flomasteri ფერადი</t>
  </si>
  <si>
    <t>markeri ფერადი</t>
  </si>
  <si>
    <t>feradi fanqrebi</t>
  </si>
  <si>
    <t>fanqari შავი</t>
  </si>
  <si>
    <t xml:space="preserve">saSleli </t>
  </si>
  <si>
    <t>saTleli</t>
  </si>
  <si>
    <t>koreqtori კალამი</t>
  </si>
  <si>
    <t>sakancelario dana</t>
  </si>
  <si>
    <t>stepleri saSualo</t>
  </si>
  <si>
    <t>stepleris tyvia saSualo</t>
  </si>
  <si>
    <t>antistepleri</t>
  </si>
  <si>
    <t>faili</t>
  </si>
  <si>
    <t>makrateli</t>
  </si>
  <si>
    <t>webo qaRaldis</t>
  </si>
  <si>
    <t>skoCi didi</t>
  </si>
  <si>
    <t>skoCi patara</t>
  </si>
  <si>
    <t>ქაღალდის სკოჩი დიდი</t>
  </si>
  <si>
    <t>ქაღალდის სკოჩი პატარა</t>
  </si>
  <si>
    <t>klifsebi 41 mm</t>
  </si>
  <si>
    <t>klifsebi 32 mm</t>
  </si>
  <si>
    <t>klifsebi 25 mm</t>
  </si>
  <si>
    <t>კლიფსი 19 მმ</t>
  </si>
  <si>
    <t>ყუთი</t>
  </si>
  <si>
    <t>კლიფსი 52 მმ</t>
  </si>
  <si>
    <t>plastelini</t>
  </si>
  <si>
    <t>qaRaldis kubiki</t>
  </si>
  <si>
    <t>dirakoli</t>
  </si>
  <si>
    <t>webovani CasaniSni</t>
  </si>
  <si>
    <t>swrafCamkeri</t>
  </si>
  <si>
    <t>organaizeri</t>
  </si>
  <si>
    <t>sakancelario jami</t>
  </si>
  <si>
    <t>kalkulatori</t>
  </si>
  <si>
    <t>კონვერტი A-6</t>
  </si>
  <si>
    <t>კონვერტი A-5</t>
  </si>
  <si>
    <t>კონვერტი A-4</t>
  </si>
  <si>
    <t>კონვერტი A-3</t>
  </si>
  <si>
    <t>საქაღალდე ბაფთიანი</t>
  </si>
  <si>
    <t>რვეული საკანცელარიო 48 ფურცლ</t>
  </si>
  <si>
    <t>სწრაფჩამკერი ქაღალდის</t>
  </si>
  <si>
    <t>სახაზავი პარალელური</t>
  </si>
  <si>
    <t>სახაზავი სამკუთხედი</t>
  </si>
  <si>
    <t>დაფის მარკერი</t>
  </si>
  <si>
    <t>დაფის საშლელი</t>
  </si>
  <si>
    <t>ნაგვის ურნა</t>
  </si>
  <si>
    <t>გილიოტინა</t>
  </si>
  <si>
    <t>პაპკა დაფა</t>
  </si>
  <si>
    <t>კალკის ქაღალდი</t>
  </si>
  <si>
    <t>ორფეხა დიდი</t>
  </si>
  <si>
    <t>ორფეხა საშუალო</t>
  </si>
  <si>
    <t>ფარგალი</t>
  </si>
  <si>
    <t>გამადიდებელი შუშა</t>
  </si>
  <si>
    <t>ტრანსპორტირი</t>
  </si>
  <si>
    <t>კორექტორი ფუნჯით</t>
  </si>
  <si>
    <t>სტეპლერი დიდი</t>
  </si>
  <si>
    <t>საკანცელარიო წიგნები</t>
  </si>
  <si>
    <t>მილიმეტროვკა</t>
  </si>
  <si>
    <t>melani</t>
  </si>
  <si>
    <t>სტეპლერი პატარა</t>
  </si>
  <si>
    <t>სახაზავი პლასტმასის 50 სმ</t>
  </si>
  <si>
    <t>სახაზავი რკინის 30 სმ</t>
  </si>
  <si>
    <t>სახაზავი რკინის 50სმ</t>
  </si>
  <si>
    <t>ბამბის ძაფი</t>
  </si>
  <si>
    <t>სადგისი</t>
  </si>
  <si>
    <t>მახათი</t>
  </si>
  <si>
    <t>ჩანთა ფელდეგერის</t>
  </si>
  <si>
    <t>სამაგიდე ნაკრები</t>
  </si>
  <si>
    <t>საწერი დაფა სადგამით</t>
  </si>
  <si>
    <t xml:space="preserve">დისკი CD-R </t>
  </si>
  <si>
    <t xml:space="preserve">დისკი DVD-R </t>
  </si>
  <si>
    <t>დისკი CD-RW</t>
  </si>
  <si>
    <t>სახაზავი რკინის  1 მ</t>
  </si>
  <si>
    <t>რვეული საკანცელარიო 100 ფურცლიანი</t>
  </si>
  <si>
    <t>ტექნიკური მახასიათებელი</t>
  </si>
  <si>
    <t>1მმ</t>
  </si>
  <si>
    <t>არანაკლებ 10 ცალიანი კოლოფი</t>
  </si>
  <si>
    <t>ლურჯი, მწვანე, წითელი, ყვითელი</t>
  </si>
  <si>
    <t>არანაკლებ 12 ცალიანი კოლოფი</t>
  </si>
  <si>
    <t>შავი სტანდარტული საშლელით</t>
  </si>
  <si>
    <t xml:space="preserve"> M და TM</t>
  </si>
  <si>
    <t>პლასტმასის კონტეინერით</t>
  </si>
  <si>
    <t>საოფისე პატარა</t>
  </si>
  <si>
    <t>მეტალის წვერით 8მმ</t>
  </si>
  <si>
    <t>საშუალო ზომის</t>
  </si>
  <si>
    <t>N-24/6, 20 ფურცლისთვის,</t>
  </si>
  <si>
    <t>N12</t>
  </si>
  <si>
    <t xml:space="preserve">სკრეპი N-2, 100 ცალი, ნიკელის </t>
  </si>
  <si>
    <t>ჭიკარტი ლურსმანი, მინიმუმ 20 ცალი, ფერადი</t>
  </si>
  <si>
    <t>მეტალის პლასტმასის ფრთებით</t>
  </si>
  <si>
    <t>ფაილი გამჭვირვალე ბაინდერის,  A4, (100 ცალიანი შეფუთვა)</t>
  </si>
  <si>
    <t>თხევადი, მინიმუმ 50მლ</t>
  </si>
  <si>
    <t xml:space="preserve"> 18მმX12მ. გამჭვირვალე</t>
  </si>
  <si>
    <t>მინიმუმ 45მმx200მ. გამჭვირვალე</t>
  </si>
  <si>
    <t xml:space="preserve">მინიმუმ 12მმX12მ. </t>
  </si>
  <si>
    <t xml:space="preserve">მინიმუმ 45მმx200მ. </t>
  </si>
  <si>
    <t xml:space="preserve">მეტალის </t>
  </si>
  <si>
    <t>მინიმუმ 6 ფერი</t>
  </si>
  <si>
    <t>ინდივიდუალური ჩასადებით</t>
  </si>
  <si>
    <t xml:space="preserve"> 500 ფურცლიანი</t>
  </si>
  <si>
    <t>bainderi დიდი</t>
  </si>
  <si>
    <t>250 ფურცლიანი</t>
  </si>
  <si>
    <t>bainderi პატარა</t>
  </si>
  <si>
    <t>არანაკლებ 12 ფურცლისთვის სახაზავით</t>
  </si>
  <si>
    <t>ჩასანიშნი წებოვანი, 76X76მმ. 100 ფურცელი, ფერადი</t>
  </si>
  <si>
    <t>ბლოკნოტი-ორგანაიზერი, 8.5X12.5სმ. 100 ფურცელი, ცალხაზიანი</t>
  </si>
  <si>
    <t>მბრუნავი კორპუსით დანა, ანტისტეპლერი, მაკრატელი, სახაზავი, ჭიკარტი, ქაღალდი, საშლელი, სტეპლერი, სკრეპი, ფანქარი, პასტა, სათლელი, სკოჩი</t>
  </si>
  <si>
    <t>არანაკლებ 60X90სმ</t>
  </si>
  <si>
    <t>სეტკიანი, სამ თაროიანი</t>
  </si>
  <si>
    <t>12 თანრიგის</t>
  </si>
  <si>
    <t xml:space="preserve"> მუყაოს-საქმე, A4, თეთრი </t>
  </si>
  <si>
    <t xml:space="preserve">უჯრიანი </t>
  </si>
  <si>
    <t>შეკვრა</t>
  </si>
  <si>
    <t>პლასტიკური ა4 ზომის</t>
  </si>
  <si>
    <t xml:space="preserve"> ა4 ზომის</t>
  </si>
  <si>
    <t>სხვადასხვა ფერის 2,5 მმ</t>
  </si>
  <si>
    <t>მაგნიტით, ზომა არანაკლებ 13X4სმ.</t>
  </si>
  <si>
    <t>მეტალის ბადით</t>
  </si>
  <si>
    <t>გილიოტინა A4,  მინიმუმ 15 ფურცლისთვის</t>
  </si>
  <si>
    <t>საქაღალდე სასაზღვრო პოლიციის ლოგოთი ზომა: A4 ზომის მუყაოს მაგარი ზედაპირით</t>
  </si>
  <si>
    <t xml:space="preserve"> A4/92გრ. 250 ფურცელი.</t>
  </si>
  <si>
    <t>მინიმუმ 30 სმ</t>
  </si>
  <si>
    <t>მინიმუმ 15 სმ</t>
  </si>
  <si>
    <t xml:space="preserve">პერმამენტური მარკერი </t>
  </si>
  <si>
    <t>სხვადასხვა ფერის S-M</t>
  </si>
  <si>
    <t>10 სმ</t>
  </si>
  <si>
    <t>კორექტორი სითხე ღრუბლით, 20მლ.</t>
  </si>
  <si>
    <t xml:space="preserve"> N-23/6, 23/8, 23/10, 50 ფურცლისთვის</t>
  </si>
  <si>
    <t>მილიმეტრდანაყოფებიანი თაბახის ფურცელი</t>
  </si>
  <si>
    <t>ბეჭდის მელანი, min 10მლ. ლურჯი</t>
  </si>
  <si>
    <t>A4 minimum 80 furceli</t>
  </si>
  <si>
    <t>მინიმუმ 20 სმ</t>
  </si>
  <si>
    <t>მინიმუმ 10 სმ</t>
  </si>
  <si>
    <t xml:space="preserve">N10 </t>
  </si>
  <si>
    <t>50სმ</t>
  </si>
  <si>
    <t>30სმ</t>
  </si>
  <si>
    <t>1მ</t>
  </si>
  <si>
    <t>საქმის შესაკერი კაპრონის</t>
  </si>
  <si>
    <t>მეტალის, ხის ტარით</t>
  </si>
  <si>
    <t>მეტალის</t>
  </si>
  <si>
    <t xml:space="preserve"> A4, სახელურით, შავი</t>
  </si>
  <si>
    <t>მუქი ფერის ხის დეტალებისგან დამზადებული სამაგიდე ნაკრები არანაკლებ 9 საგნიანი, კერძოდ: 1. რბილი დასადები წერისთვის ხის დეკორებით გაფორმებული 2. ჰორიზონტალური თარო ორი სართული მეტალის სამაგრებით გადაბმული 3. დასადგამი კალმებისთვის ორი კალმით 4. კალმების და ფანქრების ჩასადები 5. ჩასანიშნი აღალდების ბოქსი 6. წერილების გასახსნელი დანა 7. სკრეპის ჩასადები 8. სავიზიტო ბარათების</t>
  </si>
  <si>
    <t>ფანქარი</t>
  </si>
  <si>
    <t>skrepi</t>
  </si>
  <si>
    <t>Wikarti</t>
  </si>
  <si>
    <t xml:space="preserve"> მეტალის, მინიმუმ 17სმ.</t>
  </si>
  <si>
    <t>ქაღალდის საფოსტო A-6 ზომის</t>
  </si>
  <si>
    <t>ქაღალდის საფოსტო A-5 ზომის</t>
  </si>
  <si>
    <t>ქაღალდის საფოსტო A-4 ზომის</t>
  </si>
  <si>
    <t>ქაღალდის საფოსტო A-3 ზომის</t>
  </si>
  <si>
    <t xml:space="preserve">ბლოკნოტი </t>
  </si>
  <si>
    <t>საქაღალდე სასაზღვრო პოლიციის ლოგოთი ზომა: A4 ზომის ტყავის მაგარი ზედაპირით</t>
  </si>
  <si>
    <t>საქაღალდე ტყავის  სასაზღვრო პოლიციის ლოგოთი</t>
  </si>
  <si>
    <t>საქაღალდე  მუყაოსი სასაზღვრო პოლიციის ლოგოთი</t>
  </si>
  <si>
    <t>A4 ფორმატის უმაღლესი ხარისხის</t>
  </si>
  <si>
    <t xml:space="preserve">საბეჭდი ქაღალდი </t>
  </si>
  <si>
    <t xml:space="preserve">პლოტერის ქაღალდი </t>
  </si>
  <si>
    <t>110გრ 106.7სმ*20მ</t>
  </si>
  <si>
    <t xml:space="preserve">CPV კოდი </t>
  </si>
  <si>
    <t xml:space="preserve"> A4, მეტალის დამჭერით  </t>
  </si>
  <si>
    <t xml:space="preserve">ერთეული ღირებულა </t>
  </si>
  <si>
    <t xml:space="preserve">საერთო ღირებულება </t>
  </si>
  <si>
    <t>#</t>
  </si>
  <si>
    <t xml:space="preserve">მიწოდების ვადა </t>
  </si>
  <si>
    <t>მიწოდების ადგილი</t>
  </si>
  <si>
    <t xml:space="preserve">ხელშეკრულების გაფორმებიდან 30 კალენდარული დღე </t>
  </si>
  <si>
    <t xml:space="preserve">ქ. თბილისი ქიზიყის ქუჩა #1 </t>
  </si>
  <si>
    <t xml:space="preserve">მწარმოებელი ქვეყანა და კომპანია </t>
  </si>
  <si>
    <t xml:space="preserve">ერთეული ღებულება (ლარი) </t>
  </si>
  <si>
    <t xml:space="preserve">საერთო ღირებულება (ლარი)  </t>
  </si>
  <si>
    <t>ფაილი</t>
  </si>
  <si>
    <t>ქაღალდის კუბიკი</t>
  </si>
  <si>
    <t>ბაინდერი დიდი</t>
  </si>
  <si>
    <t>ბაინდერი პატარა</t>
  </si>
  <si>
    <t>წებოვანი ჩასანიშნი</t>
  </si>
  <si>
    <t xml:space="preserve">რვეული საკანცელარიო </t>
  </si>
</sst>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b/>
      <sz val="8"/>
      <color theme="1"/>
      <name val="Calibri"/>
      <family val="2"/>
      <scheme val="minor"/>
    </font>
    <font>
      <sz val="10"/>
      <name val="Sylfaen"/>
      <family val="1"/>
      <charset val="204"/>
    </font>
    <font>
      <sz val="9"/>
      <name val="Arial"/>
      <family val="2"/>
      <charset val="204"/>
    </font>
    <font>
      <sz val="9"/>
      <color theme="1"/>
      <name val="Calibri"/>
      <family val="2"/>
      <scheme val="minor"/>
    </font>
    <font>
      <sz val="10"/>
      <color theme="1"/>
      <name val="Calibri"/>
      <family val="2"/>
      <scheme val="minor"/>
    </font>
    <font>
      <sz val="11"/>
      <name val="Sylfaen"/>
      <family val="1"/>
      <charset val="204"/>
    </font>
    <font>
      <sz val="10"/>
      <name val="Arial"/>
      <family val="2"/>
      <charset val="204"/>
    </font>
    <font>
      <sz val="11"/>
      <name val="Grigolia"/>
    </font>
    <font>
      <sz val="11"/>
      <color indexed="8"/>
      <name val="Calibri"/>
      <family val="2"/>
    </font>
    <font>
      <b/>
      <sz val="14"/>
      <color theme="1"/>
      <name val="Calibri"/>
      <family val="2"/>
      <scheme val="minor"/>
    </font>
    <font>
      <sz val="11"/>
      <name val="Arial"/>
      <family val="2"/>
      <charset val="204"/>
    </font>
    <font>
      <sz val="10"/>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3" fillId="0" borderId="0"/>
    <xf numFmtId="0" fontId="1" fillId="0" borderId="0"/>
  </cellStyleXfs>
  <cellXfs count="96">
    <xf numFmtId="0" fontId="0" fillId="0" borderId="0" xfId="0"/>
    <xf numFmtId="0" fontId="4" fillId="0" borderId="1" xfId="0" applyFont="1" applyFill="1" applyBorder="1" applyAlignment="1">
      <alignment horizontal="center" vertical="center" wrapText="1"/>
    </xf>
    <xf numFmtId="4" fontId="6" fillId="0" borderId="1" xfId="0" applyNumberFormat="1" applyFont="1" applyFill="1" applyBorder="1" applyAlignment="1">
      <alignment vertical="center" wrapText="1"/>
    </xf>
    <xf numFmtId="4"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0" fillId="2" borderId="0" xfId="0" applyFont="1" applyFill="1" applyAlignment="1">
      <alignment wrapText="1"/>
    </xf>
    <xf numFmtId="164" fontId="11" fillId="0" borderId="1" xfId="0" applyNumberFormat="1" applyFont="1" applyFill="1" applyBorder="1" applyAlignment="1">
      <alignment horizontal="center" wrapText="1"/>
    </xf>
    <xf numFmtId="4" fontId="10" fillId="0" borderId="1" xfId="0" applyNumberFormat="1" applyFont="1" applyFill="1" applyBorder="1" applyAlignment="1">
      <alignment horizontal="left" vertical="center" wrapText="1"/>
    </xf>
    <xf numFmtId="0" fontId="0" fillId="0" borderId="0" xfId="0" applyFont="1" applyFill="1" applyAlignment="1">
      <alignment wrapText="1"/>
    </xf>
    <xf numFmtId="0" fontId="12" fillId="0" borderId="1" xfId="0" applyFont="1" applyFill="1" applyBorder="1" applyAlignment="1">
      <alignment horizontal="left" vertical="center" wrapText="1"/>
    </xf>
    <xf numFmtId="4" fontId="9" fillId="0" borderId="1" xfId="0" applyNumberFormat="1" applyFont="1" applyFill="1" applyBorder="1" applyAlignment="1">
      <alignment vertical="center" wrapText="1"/>
    </xf>
    <xf numFmtId="4"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9" fillId="0" borderId="1" xfId="0" applyNumberFormat="1" applyFont="1" applyFill="1" applyBorder="1" applyAlignment="1">
      <alignment wrapText="1"/>
    </xf>
    <xf numFmtId="3" fontId="9" fillId="0" borderId="1" xfId="0" applyNumberFormat="1" applyFont="1" applyFill="1" applyBorder="1" applyAlignment="1">
      <alignment horizontal="center" vertical="center" wrapText="1"/>
    </xf>
    <xf numFmtId="0" fontId="2" fillId="0" borderId="0" xfId="0" applyFont="1" applyFill="1" applyAlignment="1">
      <alignment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wrapText="1"/>
    </xf>
    <xf numFmtId="2" fontId="15" fillId="0" borderId="1" xfId="0" applyNumberFormat="1" applyFont="1" applyFill="1" applyBorder="1" applyAlignment="1">
      <alignment horizontal="center" wrapText="1"/>
    </xf>
    <xf numFmtId="3" fontId="15" fillId="0" borderId="1" xfId="0" applyNumberFormat="1" applyFont="1" applyFill="1" applyBorder="1" applyAlignment="1">
      <alignment horizontal="center" wrapText="1"/>
    </xf>
    <xf numFmtId="2" fontId="15" fillId="0" borderId="1" xfId="0" applyNumberFormat="1" applyFont="1" applyFill="1" applyBorder="1" applyAlignment="1">
      <alignment horizontal="center" vertical="center" wrapText="1"/>
    </xf>
    <xf numFmtId="0" fontId="11" fillId="0" borderId="1" xfId="0" applyFont="1" applyFill="1" applyBorder="1" applyAlignment="1">
      <alignment horizontal="center" wrapText="1"/>
    </xf>
    <xf numFmtId="1" fontId="11" fillId="0" borderId="1" xfId="0" applyNumberFormat="1" applyFont="1" applyFill="1" applyBorder="1" applyAlignment="1">
      <alignment horizontal="center" wrapText="1"/>
    </xf>
    <xf numFmtId="3" fontId="11" fillId="0" borderId="1" xfId="0" applyNumberFormat="1" applyFont="1" applyFill="1" applyBorder="1" applyAlignment="1">
      <alignment horizontal="center" wrapText="1"/>
    </xf>
    <xf numFmtId="4" fontId="4"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5" fillId="0" borderId="2" xfId="0" applyNumberFormat="1" applyFont="1" applyFill="1" applyBorder="1" applyAlignment="1">
      <alignment horizontal="center" wrapText="1"/>
    </xf>
    <xf numFmtId="0" fontId="11" fillId="0" borderId="2" xfId="0" applyFont="1" applyFill="1" applyBorder="1" applyAlignment="1">
      <alignment horizontal="center" wrapText="1"/>
    </xf>
    <xf numFmtId="164" fontId="11" fillId="0" borderId="2" xfId="0" applyNumberFormat="1" applyFont="1" applyFill="1" applyBorder="1" applyAlignment="1">
      <alignment horizontal="center" wrapText="1"/>
    </xf>
    <xf numFmtId="3" fontId="3"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8" fillId="0" borderId="0" xfId="0" applyFont="1" applyFill="1" applyAlignment="1">
      <alignment horizontal="center" wrapText="1"/>
    </xf>
    <xf numFmtId="0" fontId="14"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horizontal="center" wrapText="1"/>
    </xf>
    <xf numFmtId="0" fontId="8" fillId="0" borderId="0" xfId="0" applyFont="1" applyFill="1" applyAlignment="1">
      <alignment horizontal="center" vertical="center" wrapText="1"/>
    </xf>
    <xf numFmtId="0" fontId="9" fillId="0" borderId="0" xfId="0" applyFont="1" applyFill="1" applyAlignment="1">
      <alignment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0" fillId="2" borderId="1" xfId="0" applyNumberFormat="1" applyFont="1" applyFill="1" applyBorder="1" applyAlignment="1">
      <alignment horizontal="left" vertical="center" wrapText="1"/>
    </xf>
    <xf numFmtId="4" fontId="10" fillId="2" borderId="1"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2" fontId="15" fillId="2" borderId="1" xfId="0" applyNumberFormat="1" applyFont="1" applyFill="1" applyBorder="1" applyAlignment="1">
      <alignment horizontal="center" wrapText="1"/>
    </xf>
    <xf numFmtId="3" fontId="15" fillId="2" borderId="1" xfId="0" applyNumberFormat="1" applyFont="1" applyFill="1" applyBorder="1" applyAlignment="1">
      <alignment horizontal="center" wrapText="1"/>
    </xf>
    <xf numFmtId="2" fontId="15" fillId="2" borderId="1" xfId="0" applyNumberFormat="1" applyFont="1" applyFill="1" applyBorder="1" applyAlignment="1">
      <alignment horizontal="center" vertical="center" wrapText="1"/>
    </xf>
    <xf numFmtId="0" fontId="11" fillId="2" borderId="1" xfId="0" applyFont="1" applyFill="1" applyBorder="1" applyAlignment="1">
      <alignment horizontal="center" wrapText="1"/>
    </xf>
    <xf numFmtId="1" fontId="11" fillId="2" borderId="1" xfId="0" applyNumberFormat="1" applyFont="1" applyFill="1" applyBorder="1" applyAlignment="1">
      <alignment horizontal="center" wrapText="1"/>
    </xf>
    <xf numFmtId="3" fontId="9"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3" fontId="11" fillId="2" borderId="1" xfId="0" applyNumberFormat="1" applyFont="1" applyFill="1" applyBorder="1" applyAlignment="1">
      <alignment horizontal="center" wrapText="1"/>
    </xf>
    <xf numFmtId="164" fontId="11" fillId="2" borderId="1" xfId="0" applyNumberFormat="1" applyFont="1" applyFill="1" applyBorder="1" applyAlignment="1">
      <alignment horizont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3" fontId="15" fillId="2" borderId="2" xfId="0" applyNumberFormat="1" applyFont="1" applyFill="1" applyBorder="1" applyAlignment="1">
      <alignment horizontal="center" wrapText="1"/>
    </xf>
    <xf numFmtId="0" fontId="11" fillId="2" borderId="2" xfId="0" applyFont="1" applyFill="1" applyBorder="1" applyAlignment="1">
      <alignment horizontal="center" wrapText="1"/>
    </xf>
    <xf numFmtId="164" fontId="11" fillId="2" borderId="2" xfId="0" applyNumberFormat="1" applyFont="1" applyFill="1" applyBorder="1" applyAlignment="1">
      <alignment horizontal="center" wrapText="1"/>
    </xf>
    <xf numFmtId="3" fontId="1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wrapText="1"/>
    </xf>
    <xf numFmtId="0" fontId="0" fillId="2" borderId="1" xfId="0" applyFont="1" applyFill="1" applyBorder="1" applyAlignment="1">
      <alignment wrapText="1"/>
    </xf>
    <xf numFmtId="0" fontId="3" fillId="0" borderId="1" xfId="0" applyFont="1" applyFill="1" applyBorder="1" applyAlignment="1">
      <alignment wrapText="1"/>
    </xf>
    <xf numFmtId="0" fontId="8" fillId="0" borderId="0" xfId="0" applyFont="1" applyFill="1" applyAlignment="1">
      <alignment wrapText="1"/>
    </xf>
    <xf numFmtId="0" fontId="8" fillId="0" borderId="1" xfId="0" applyFont="1" applyFill="1" applyBorder="1" applyAlignment="1">
      <alignment wrapText="1"/>
    </xf>
    <xf numFmtId="0" fontId="4" fillId="0"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0" fillId="2"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0" borderId="4" xfId="0" applyBorder="1" applyAlignment="1">
      <alignment horizontal="center" vertical="center" textRotation="90"/>
    </xf>
    <xf numFmtId="0" fontId="0" fillId="0" borderId="3" xfId="0" applyBorder="1" applyAlignment="1">
      <alignment horizontal="center" vertical="center" textRotation="90"/>
    </xf>
    <xf numFmtId="0" fontId="0" fillId="0" borderId="5" xfId="0" applyBorder="1" applyAlignment="1">
      <alignment horizontal="center" vertical="center" textRotation="90"/>
    </xf>
  </cellXfs>
  <cellStyles count="3">
    <cellStyle name="Normal" xfId="0" builtinId="0"/>
    <cellStyle name="Normal 2" xfId="2"/>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X87"/>
  <sheetViews>
    <sheetView view="pageBreakPreview" topLeftCell="B1" zoomScaleSheetLayoutView="100" workbookViewId="0">
      <selection activeCell="B1" sqref="B1:X68"/>
    </sheetView>
  </sheetViews>
  <sheetFormatPr defaultRowHeight="15"/>
  <cols>
    <col min="1" max="1" width="30.140625" style="20" hidden="1" customWidth="1"/>
    <col min="2" max="2" width="3.42578125" style="20" bestFit="1" customWidth="1"/>
    <col min="3" max="3" width="6.7109375" style="20" customWidth="1"/>
    <col min="4" max="4" width="38.28515625" style="42" customWidth="1"/>
    <col min="5" max="5" width="38.7109375" style="45" customWidth="1"/>
    <col min="6" max="6" width="14.28515625" style="40" customWidth="1"/>
    <col min="7" max="7" width="10.42578125" style="36" hidden="1" customWidth="1"/>
    <col min="8" max="8" width="6.28515625" style="36" bestFit="1" customWidth="1"/>
    <col min="9" max="9" width="10.5703125" style="41" hidden="1" customWidth="1"/>
    <col min="10" max="19" width="7.28515625" style="36" hidden="1" customWidth="1"/>
    <col min="20" max="20" width="8.28515625" style="36" hidden="1" customWidth="1"/>
    <col min="21" max="21" width="7.28515625" style="40" hidden="1" customWidth="1"/>
    <col min="22" max="22" width="10.42578125" style="40" hidden="1" customWidth="1"/>
    <col min="23" max="23" width="10.5703125" style="13" customWidth="1"/>
    <col min="24" max="24" width="12.85546875" style="13" customWidth="1"/>
    <col min="25" max="16384" width="9.140625" style="13"/>
  </cols>
  <sheetData>
    <row r="1" spans="1:24" ht="38.25">
      <c r="A1" s="1" t="s">
        <v>12</v>
      </c>
      <c r="B1" s="1"/>
      <c r="C1" s="73" t="s">
        <v>175</v>
      </c>
      <c r="D1" s="1" t="s">
        <v>4</v>
      </c>
      <c r="E1" s="43" t="s">
        <v>91</v>
      </c>
      <c r="F1" s="21" t="s">
        <v>5</v>
      </c>
      <c r="G1" s="21" t="s">
        <v>6</v>
      </c>
      <c r="H1" s="21" t="s">
        <v>0</v>
      </c>
      <c r="I1" s="21" t="s">
        <v>1</v>
      </c>
      <c r="J1" s="37">
        <v>1</v>
      </c>
      <c r="K1" s="37">
        <v>2</v>
      </c>
      <c r="L1" s="37">
        <v>3</v>
      </c>
      <c r="M1" s="37">
        <v>4</v>
      </c>
      <c r="N1" s="37">
        <v>5</v>
      </c>
      <c r="O1" s="37">
        <v>6</v>
      </c>
      <c r="P1" s="37">
        <v>7</v>
      </c>
      <c r="Q1" s="37">
        <v>8</v>
      </c>
      <c r="R1" s="37">
        <v>9</v>
      </c>
      <c r="S1" s="37">
        <v>10</v>
      </c>
      <c r="T1" s="1" t="s">
        <v>13</v>
      </c>
      <c r="U1" s="1" t="s">
        <v>14</v>
      </c>
      <c r="V1" s="1" t="s">
        <v>15</v>
      </c>
      <c r="W1" s="77" t="s">
        <v>177</v>
      </c>
      <c r="X1" s="78" t="s">
        <v>178</v>
      </c>
    </row>
    <row r="2" spans="1:24" s="10" customFormat="1" ht="15.75" hidden="1">
      <c r="A2" s="89"/>
      <c r="B2" s="48">
        <v>1</v>
      </c>
      <c r="C2" s="48">
        <v>301</v>
      </c>
      <c r="D2" s="60" t="s">
        <v>16</v>
      </c>
      <c r="E2" s="90" t="s">
        <v>92</v>
      </c>
      <c r="F2" s="51" t="s">
        <v>7</v>
      </c>
      <c r="G2" s="52">
        <v>0.2</v>
      </c>
      <c r="H2" s="53">
        <v>5000</v>
      </c>
      <c r="I2" s="54">
        <f>H2*G2</f>
        <v>1000</v>
      </c>
      <c r="J2" s="55">
        <v>700</v>
      </c>
      <c r="K2" s="55">
        <v>600</v>
      </c>
      <c r="L2" s="55">
        <v>900</v>
      </c>
      <c r="M2" s="55">
        <v>300</v>
      </c>
      <c r="N2" s="55">
        <v>1000</v>
      </c>
      <c r="O2" s="56">
        <v>100</v>
      </c>
      <c r="P2" s="56">
        <v>370</v>
      </c>
      <c r="Q2" s="56">
        <v>250</v>
      </c>
      <c r="R2" s="56">
        <v>300</v>
      </c>
      <c r="S2" s="56">
        <v>300</v>
      </c>
      <c r="T2" s="56">
        <v>3485</v>
      </c>
      <c r="U2" s="56">
        <v>2000</v>
      </c>
      <c r="V2" s="57">
        <f t="shared" ref="V2:V63" si="0">SUBTOTAL(9,J2:U2)</f>
        <v>0</v>
      </c>
      <c r="W2" s="74">
        <v>0.09</v>
      </c>
      <c r="X2" s="75">
        <f>W2*H2</f>
        <v>450</v>
      </c>
    </row>
    <row r="3" spans="1:24" s="10" customFormat="1" ht="15.75" hidden="1">
      <c r="A3" s="89"/>
      <c r="B3" s="48">
        <v>2</v>
      </c>
      <c r="C3" s="48">
        <v>301</v>
      </c>
      <c r="D3" s="60" t="s">
        <v>17</v>
      </c>
      <c r="E3" s="91"/>
      <c r="F3" s="51" t="s">
        <v>3</v>
      </c>
      <c r="G3" s="52">
        <v>0.2</v>
      </c>
      <c r="H3" s="53">
        <v>700</v>
      </c>
      <c r="I3" s="54">
        <f t="shared" ref="I3:I65" si="1">H3*G3</f>
        <v>140</v>
      </c>
      <c r="J3" s="61"/>
      <c r="K3" s="55"/>
      <c r="L3" s="55">
        <v>100</v>
      </c>
      <c r="M3" s="55"/>
      <c r="N3" s="55"/>
      <c r="O3" s="62"/>
      <c r="P3" s="55"/>
      <c r="Q3" s="55"/>
      <c r="R3" s="55"/>
      <c r="S3" s="55"/>
      <c r="T3" s="55">
        <v>575</v>
      </c>
      <c r="U3" s="61"/>
      <c r="V3" s="57">
        <f t="shared" si="0"/>
        <v>0</v>
      </c>
      <c r="W3" s="75">
        <v>0.09</v>
      </c>
      <c r="X3" s="75">
        <f t="shared" ref="X3:X66" si="2">W3*H3</f>
        <v>63</v>
      </c>
    </row>
    <row r="4" spans="1:24" s="10" customFormat="1" ht="15.75" hidden="1">
      <c r="A4" s="89"/>
      <c r="B4" s="48">
        <v>3</v>
      </c>
      <c r="C4" s="48">
        <v>301</v>
      </c>
      <c r="D4" s="60" t="s">
        <v>18</v>
      </c>
      <c r="E4" s="92"/>
      <c r="F4" s="51" t="s">
        <v>3</v>
      </c>
      <c r="G4" s="52">
        <v>0.2</v>
      </c>
      <c r="H4" s="53">
        <v>700</v>
      </c>
      <c r="I4" s="54">
        <f t="shared" si="1"/>
        <v>140</v>
      </c>
      <c r="J4" s="61"/>
      <c r="K4" s="55"/>
      <c r="L4" s="55">
        <v>100</v>
      </c>
      <c r="M4" s="55"/>
      <c r="N4" s="55"/>
      <c r="O4" s="62"/>
      <c r="P4" s="55"/>
      <c r="Q4" s="55"/>
      <c r="R4" s="55"/>
      <c r="S4" s="55"/>
      <c r="T4" s="55">
        <v>426</v>
      </c>
      <c r="U4" s="61"/>
      <c r="V4" s="57">
        <f t="shared" si="0"/>
        <v>0</v>
      </c>
      <c r="W4" s="75">
        <v>0.09</v>
      </c>
      <c r="X4" s="75">
        <f t="shared" si="2"/>
        <v>63</v>
      </c>
    </row>
    <row r="5" spans="1:24" s="10" customFormat="1" ht="15.75" hidden="1">
      <c r="A5" s="89"/>
      <c r="B5" s="48">
        <v>4</v>
      </c>
      <c r="C5" s="48">
        <v>301</v>
      </c>
      <c r="D5" s="60" t="s">
        <v>19</v>
      </c>
      <c r="E5" s="63" t="s">
        <v>93</v>
      </c>
      <c r="F5" s="51" t="s">
        <v>11</v>
      </c>
      <c r="G5" s="52">
        <v>3</v>
      </c>
      <c r="H5" s="53">
        <v>50</v>
      </c>
      <c r="I5" s="54">
        <f t="shared" si="1"/>
        <v>150</v>
      </c>
      <c r="J5" s="55">
        <v>50</v>
      </c>
      <c r="K5" s="55"/>
      <c r="L5" s="55"/>
      <c r="M5" s="55"/>
      <c r="N5" s="55"/>
      <c r="O5" s="56">
        <v>10</v>
      </c>
      <c r="P5" s="56">
        <v>15</v>
      </c>
      <c r="Q5" s="56">
        <v>10</v>
      </c>
      <c r="R5" s="56">
        <v>15</v>
      </c>
      <c r="S5" s="56"/>
      <c r="T5" s="56">
        <v>90</v>
      </c>
      <c r="U5" s="56">
        <v>30</v>
      </c>
      <c r="V5" s="57">
        <f t="shared" si="0"/>
        <v>0</v>
      </c>
      <c r="W5" s="75">
        <v>2.09</v>
      </c>
      <c r="X5" s="75">
        <f t="shared" si="2"/>
        <v>104.5</v>
      </c>
    </row>
    <row r="6" spans="1:24" s="10" customFormat="1" ht="15.75" hidden="1">
      <c r="A6" s="89"/>
      <c r="B6" s="48">
        <v>5</v>
      </c>
      <c r="C6" s="48">
        <v>301</v>
      </c>
      <c r="D6" s="60" t="s">
        <v>20</v>
      </c>
      <c r="E6" s="63" t="s">
        <v>94</v>
      </c>
      <c r="F6" s="51" t="s">
        <v>7</v>
      </c>
      <c r="G6" s="52">
        <v>0.8</v>
      </c>
      <c r="H6" s="53">
        <v>800</v>
      </c>
      <c r="I6" s="54">
        <f t="shared" si="1"/>
        <v>640</v>
      </c>
      <c r="J6" s="55">
        <v>200</v>
      </c>
      <c r="K6" s="55">
        <v>20</v>
      </c>
      <c r="L6" s="55">
        <v>50</v>
      </c>
      <c r="M6" s="55">
        <v>45</v>
      </c>
      <c r="N6" s="55">
        <v>40</v>
      </c>
      <c r="O6" s="56"/>
      <c r="P6" s="56">
        <v>50</v>
      </c>
      <c r="Q6" s="56">
        <v>20</v>
      </c>
      <c r="R6" s="56"/>
      <c r="S6" s="56">
        <v>20</v>
      </c>
      <c r="T6" s="56">
        <v>925</v>
      </c>
      <c r="U6" s="56"/>
      <c r="V6" s="57">
        <f t="shared" si="0"/>
        <v>0</v>
      </c>
      <c r="W6" s="75">
        <v>0.44</v>
      </c>
      <c r="X6" s="75">
        <f t="shared" si="2"/>
        <v>352</v>
      </c>
    </row>
    <row r="7" spans="1:24" s="10" customFormat="1" ht="15.75" hidden="1">
      <c r="A7" s="89"/>
      <c r="B7" s="48">
        <v>6</v>
      </c>
      <c r="C7" s="48">
        <v>301</v>
      </c>
      <c r="D7" s="60" t="s">
        <v>21</v>
      </c>
      <c r="E7" s="63" t="s">
        <v>95</v>
      </c>
      <c r="F7" s="51" t="s">
        <v>3</v>
      </c>
      <c r="G7" s="52">
        <v>1</v>
      </c>
      <c r="H7" s="53">
        <v>50</v>
      </c>
      <c r="I7" s="54">
        <f t="shared" si="1"/>
        <v>50</v>
      </c>
      <c r="J7" s="55">
        <v>40</v>
      </c>
      <c r="K7" s="55"/>
      <c r="L7" s="55"/>
      <c r="M7" s="55">
        <v>20</v>
      </c>
      <c r="N7" s="55"/>
      <c r="O7" s="56"/>
      <c r="P7" s="56">
        <v>12</v>
      </c>
      <c r="Q7" s="56"/>
      <c r="R7" s="56"/>
      <c r="S7" s="56"/>
      <c r="T7" s="56">
        <v>75</v>
      </c>
      <c r="U7" s="56">
        <v>30</v>
      </c>
      <c r="V7" s="57">
        <f t="shared" si="0"/>
        <v>0</v>
      </c>
      <c r="W7" s="75">
        <v>1.29</v>
      </c>
      <c r="X7" s="75">
        <f t="shared" si="2"/>
        <v>64.5</v>
      </c>
    </row>
    <row r="8" spans="1:24" s="10" customFormat="1" ht="15.75" hidden="1">
      <c r="A8" s="89"/>
      <c r="B8" s="48">
        <v>7</v>
      </c>
      <c r="C8" s="48">
        <v>301</v>
      </c>
      <c r="D8" s="60" t="s">
        <v>22</v>
      </c>
      <c r="E8" s="63" t="s">
        <v>96</v>
      </c>
      <c r="F8" s="51" t="s">
        <v>7</v>
      </c>
      <c r="G8" s="52">
        <v>0.1</v>
      </c>
      <c r="H8" s="53">
        <v>2000</v>
      </c>
      <c r="I8" s="54">
        <f t="shared" si="1"/>
        <v>200</v>
      </c>
      <c r="J8" s="55">
        <v>300</v>
      </c>
      <c r="K8" s="55">
        <v>100</v>
      </c>
      <c r="L8" s="55">
        <v>200</v>
      </c>
      <c r="M8" s="55">
        <v>120</v>
      </c>
      <c r="N8" s="55">
        <v>100</v>
      </c>
      <c r="O8" s="56"/>
      <c r="P8" s="56">
        <v>180</v>
      </c>
      <c r="Q8" s="56">
        <v>50</v>
      </c>
      <c r="R8" s="56">
        <v>60</v>
      </c>
      <c r="S8" s="56">
        <v>50</v>
      </c>
      <c r="T8" s="56">
        <v>1085</v>
      </c>
      <c r="U8" s="56">
        <v>800</v>
      </c>
      <c r="V8" s="57">
        <f t="shared" si="0"/>
        <v>0</v>
      </c>
      <c r="W8" s="75">
        <v>0.15</v>
      </c>
      <c r="X8" s="75">
        <f t="shared" si="2"/>
        <v>300</v>
      </c>
    </row>
    <row r="9" spans="1:24" s="10" customFormat="1" hidden="1">
      <c r="A9" s="89"/>
      <c r="B9" s="48">
        <v>8</v>
      </c>
      <c r="C9" s="48">
        <v>301</v>
      </c>
      <c r="D9" s="46" t="s">
        <v>159</v>
      </c>
      <c r="E9" s="64" t="s">
        <v>97</v>
      </c>
      <c r="F9" s="65" t="s">
        <v>3</v>
      </c>
      <c r="G9" s="52">
        <v>0.6</v>
      </c>
      <c r="H9" s="53">
        <v>200</v>
      </c>
      <c r="I9" s="54">
        <f t="shared" si="1"/>
        <v>120</v>
      </c>
      <c r="J9" s="48"/>
      <c r="K9" s="66"/>
      <c r="L9" s="66"/>
      <c r="M9" s="66"/>
      <c r="N9" s="66"/>
      <c r="O9" s="66"/>
      <c r="P9" s="66"/>
      <c r="Q9" s="67"/>
      <c r="R9" s="66"/>
      <c r="S9" s="66"/>
      <c r="T9" s="57">
        <v>190</v>
      </c>
      <c r="U9" s="66"/>
      <c r="V9" s="57"/>
      <c r="W9" s="75"/>
      <c r="X9" s="75">
        <f t="shared" si="2"/>
        <v>0</v>
      </c>
    </row>
    <row r="10" spans="1:24" s="10" customFormat="1" ht="15.75" hidden="1">
      <c r="A10" s="89"/>
      <c r="B10" s="48">
        <v>9</v>
      </c>
      <c r="C10" s="48">
        <v>301</v>
      </c>
      <c r="D10" s="60" t="s">
        <v>23</v>
      </c>
      <c r="E10" s="63" t="s">
        <v>99</v>
      </c>
      <c r="F10" s="51" t="s">
        <v>7</v>
      </c>
      <c r="G10" s="52">
        <v>0.3</v>
      </c>
      <c r="H10" s="53">
        <v>500</v>
      </c>
      <c r="I10" s="54">
        <f t="shared" si="1"/>
        <v>150</v>
      </c>
      <c r="J10" s="55">
        <v>100</v>
      </c>
      <c r="K10" s="55">
        <v>30</v>
      </c>
      <c r="L10" s="55"/>
      <c r="M10" s="55">
        <v>60</v>
      </c>
      <c r="N10" s="55">
        <v>50</v>
      </c>
      <c r="O10" s="56">
        <v>20</v>
      </c>
      <c r="P10" s="56">
        <v>35</v>
      </c>
      <c r="Q10" s="56">
        <v>50</v>
      </c>
      <c r="R10" s="56">
        <v>50</v>
      </c>
      <c r="S10" s="56">
        <v>25</v>
      </c>
      <c r="T10" s="56">
        <v>538</v>
      </c>
      <c r="U10" s="56">
        <v>150</v>
      </c>
      <c r="V10" s="57">
        <f t="shared" si="0"/>
        <v>0</v>
      </c>
      <c r="W10" s="75">
        <v>0.08</v>
      </c>
      <c r="X10" s="75">
        <f t="shared" si="2"/>
        <v>40</v>
      </c>
    </row>
    <row r="11" spans="1:24" s="10" customFormat="1" ht="15.75" hidden="1">
      <c r="A11" s="89"/>
      <c r="B11" s="48">
        <v>10</v>
      </c>
      <c r="C11" s="48">
        <v>301</v>
      </c>
      <c r="D11" s="60" t="s">
        <v>24</v>
      </c>
      <c r="E11" s="63" t="s">
        <v>98</v>
      </c>
      <c r="F11" s="51" t="s">
        <v>7</v>
      </c>
      <c r="G11" s="52">
        <v>0.5</v>
      </c>
      <c r="H11" s="53">
        <v>300</v>
      </c>
      <c r="I11" s="54">
        <f t="shared" si="1"/>
        <v>150</v>
      </c>
      <c r="J11" s="55">
        <v>50</v>
      </c>
      <c r="K11" s="55">
        <v>30</v>
      </c>
      <c r="L11" s="55">
        <v>50</v>
      </c>
      <c r="M11" s="55"/>
      <c r="N11" s="55"/>
      <c r="O11" s="56"/>
      <c r="P11" s="56">
        <v>20</v>
      </c>
      <c r="Q11" s="56">
        <v>25</v>
      </c>
      <c r="R11" s="56"/>
      <c r="S11" s="56">
        <v>25</v>
      </c>
      <c r="T11" s="56">
        <v>187</v>
      </c>
      <c r="U11" s="56">
        <v>150</v>
      </c>
      <c r="V11" s="57">
        <f t="shared" si="0"/>
        <v>0</v>
      </c>
      <c r="W11" s="75">
        <v>0.53</v>
      </c>
      <c r="X11" s="75">
        <f t="shared" si="2"/>
        <v>159</v>
      </c>
    </row>
    <row r="12" spans="1:24" s="10" customFormat="1" ht="15.75" hidden="1">
      <c r="A12" s="89"/>
      <c r="B12" s="48">
        <v>11</v>
      </c>
      <c r="C12" s="48">
        <v>301</v>
      </c>
      <c r="D12" s="60" t="s">
        <v>25</v>
      </c>
      <c r="E12" s="63" t="s">
        <v>100</v>
      </c>
      <c r="F12" s="51" t="s">
        <v>7</v>
      </c>
      <c r="G12" s="52">
        <v>1.5</v>
      </c>
      <c r="H12" s="53">
        <v>350</v>
      </c>
      <c r="I12" s="54">
        <f t="shared" si="1"/>
        <v>525</v>
      </c>
      <c r="J12" s="55">
        <v>50</v>
      </c>
      <c r="K12" s="55">
        <v>50</v>
      </c>
      <c r="L12" s="55">
        <v>15</v>
      </c>
      <c r="M12" s="55"/>
      <c r="N12" s="55">
        <v>20</v>
      </c>
      <c r="O12" s="56"/>
      <c r="P12" s="56">
        <v>20</v>
      </c>
      <c r="Q12" s="56">
        <v>15</v>
      </c>
      <c r="R12" s="56">
        <v>150</v>
      </c>
      <c r="S12" s="56">
        <v>30</v>
      </c>
      <c r="T12" s="56">
        <v>431</v>
      </c>
      <c r="U12" s="56">
        <v>150</v>
      </c>
      <c r="V12" s="57">
        <f t="shared" si="0"/>
        <v>0</v>
      </c>
      <c r="W12" s="75">
        <v>0.61</v>
      </c>
      <c r="X12" s="75">
        <f t="shared" si="2"/>
        <v>213.5</v>
      </c>
    </row>
    <row r="13" spans="1:24" s="10" customFormat="1" ht="15.75" hidden="1">
      <c r="A13" s="89"/>
      <c r="B13" s="48">
        <v>12</v>
      </c>
      <c r="C13" s="48">
        <v>301</v>
      </c>
      <c r="D13" s="60" t="s">
        <v>26</v>
      </c>
      <c r="E13" s="63" t="s">
        <v>101</v>
      </c>
      <c r="F13" s="51" t="s">
        <v>7</v>
      </c>
      <c r="G13" s="52">
        <v>1</v>
      </c>
      <c r="H13" s="53">
        <v>250</v>
      </c>
      <c r="I13" s="54">
        <f t="shared" si="1"/>
        <v>250</v>
      </c>
      <c r="J13" s="55">
        <v>50</v>
      </c>
      <c r="K13" s="55">
        <v>20</v>
      </c>
      <c r="L13" s="55">
        <v>100</v>
      </c>
      <c r="M13" s="55"/>
      <c r="N13" s="55">
        <v>30</v>
      </c>
      <c r="O13" s="56"/>
      <c r="P13" s="56">
        <v>10</v>
      </c>
      <c r="Q13" s="56">
        <v>10</v>
      </c>
      <c r="R13" s="56"/>
      <c r="S13" s="56">
        <v>15</v>
      </c>
      <c r="T13" s="56">
        <v>401</v>
      </c>
      <c r="U13" s="56">
        <v>50</v>
      </c>
      <c r="V13" s="57">
        <f t="shared" si="0"/>
        <v>0</v>
      </c>
      <c r="W13" s="75">
        <v>0.35</v>
      </c>
      <c r="X13" s="75">
        <f t="shared" si="2"/>
        <v>87.5</v>
      </c>
    </row>
    <row r="14" spans="1:24" s="10" customFormat="1" ht="15.75" hidden="1">
      <c r="A14" s="89"/>
      <c r="B14" s="48">
        <v>13</v>
      </c>
      <c r="C14" s="48">
        <v>301</v>
      </c>
      <c r="D14" s="60" t="s">
        <v>27</v>
      </c>
      <c r="E14" s="63" t="s">
        <v>102</v>
      </c>
      <c r="F14" s="51" t="s">
        <v>7</v>
      </c>
      <c r="G14" s="52">
        <v>4</v>
      </c>
      <c r="H14" s="53">
        <v>200</v>
      </c>
      <c r="I14" s="54">
        <f t="shared" si="1"/>
        <v>800</v>
      </c>
      <c r="J14" s="55">
        <v>50</v>
      </c>
      <c r="K14" s="55">
        <v>20</v>
      </c>
      <c r="L14" s="55"/>
      <c r="M14" s="55">
        <v>25</v>
      </c>
      <c r="N14" s="55"/>
      <c r="O14" s="56"/>
      <c r="P14" s="56">
        <v>12</v>
      </c>
      <c r="Q14" s="56"/>
      <c r="R14" s="56">
        <v>20</v>
      </c>
      <c r="S14" s="56">
        <v>12</v>
      </c>
      <c r="T14" s="56">
        <v>289</v>
      </c>
      <c r="U14" s="56">
        <v>100</v>
      </c>
      <c r="V14" s="57">
        <f t="shared" si="0"/>
        <v>0</v>
      </c>
      <c r="W14" s="75">
        <v>2.4300000000000002</v>
      </c>
      <c r="X14" s="75">
        <f t="shared" si="2"/>
        <v>486.00000000000006</v>
      </c>
    </row>
    <row r="15" spans="1:24" s="10" customFormat="1" ht="15.75" hidden="1">
      <c r="A15" s="89"/>
      <c r="B15" s="48">
        <v>14</v>
      </c>
      <c r="C15" s="48">
        <v>301</v>
      </c>
      <c r="D15" s="60" t="s">
        <v>28</v>
      </c>
      <c r="E15" s="63" t="s">
        <v>103</v>
      </c>
      <c r="F15" s="51" t="s">
        <v>10</v>
      </c>
      <c r="G15" s="52">
        <v>0.3</v>
      </c>
      <c r="H15" s="53">
        <v>400</v>
      </c>
      <c r="I15" s="54">
        <f t="shared" si="1"/>
        <v>120</v>
      </c>
      <c r="J15" s="55">
        <v>100</v>
      </c>
      <c r="K15" s="55">
        <v>80</v>
      </c>
      <c r="L15" s="55"/>
      <c r="M15" s="55">
        <v>120</v>
      </c>
      <c r="N15" s="55"/>
      <c r="O15" s="56"/>
      <c r="P15" s="56">
        <v>45</v>
      </c>
      <c r="Q15" s="56">
        <v>35</v>
      </c>
      <c r="R15" s="56"/>
      <c r="S15" s="56">
        <v>40</v>
      </c>
      <c r="T15" s="56">
        <v>1380</v>
      </c>
      <c r="U15" s="56">
        <v>160</v>
      </c>
      <c r="V15" s="57">
        <f t="shared" si="0"/>
        <v>0</v>
      </c>
      <c r="W15" s="75">
        <v>0.24</v>
      </c>
      <c r="X15" s="75">
        <f t="shared" si="2"/>
        <v>96</v>
      </c>
    </row>
    <row r="16" spans="1:24" s="10" customFormat="1" ht="15.75" hidden="1">
      <c r="A16" s="89"/>
      <c r="B16" s="48">
        <v>15</v>
      </c>
      <c r="C16" s="48">
        <v>301</v>
      </c>
      <c r="D16" s="60" t="s">
        <v>160</v>
      </c>
      <c r="E16" s="63" t="s">
        <v>104</v>
      </c>
      <c r="F16" s="51" t="s">
        <v>10</v>
      </c>
      <c r="G16" s="52">
        <v>0.4</v>
      </c>
      <c r="H16" s="53">
        <v>500</v>
      </c>
      <c r="I16" s="54">
        <f t="shared" si="1"/>
        <v>200</v>
      </c>
      <c r="J16" s="55">
        <v>50</v>
      </c>
      <c r="K16" s="55">
        <v>30</v>
      </c>
      <c r="L16" s="55">
        <v>100</v>
      </c>
      <c r="M16" s="55">
        <v>50</v>
      </c>
      <c r="N16" s="55">
        <v>50</v>
      </c>
      <c r="O16" s="56">
        <v>20</v>
      </c>
      <c r="P16" s="56">
        <v>20</v>
      </c>
      <c r="Q16" s="56"/>
      <c r="R16" s="56"/>
      <c r="S16" s="56">
        <v>20</v>
      </c>
      <c r="T16" s="56">
        <v>827</v>
      </c>
      <c r="U16" s="56">
        <v>100</v>
      </c>
      <c r="V16" s="57">
        <f t="shared" si="0"/>
        <v>0</v>
      </c>
      <c r="W16" s="75">
        <v>0.43</v>
      </c>
      <c r="X16" s="75">
        <f t="shared" si="2"/>
        <v>215</v>
      </c>
    </row>
    <row r="17" spans="1:24" s="10" customFormat="1" ht="31.5" hidden="1">
      <c r="A17" s="89"/>
      <c r="B17" s="48">
        <v>16</v>
      </c>
      <c r="C17" s="48">
        <v>301</v>
      </c>
      <c r="D17" s="60" t="s">
        <v>161</v>
      </c>
      <c r="E17" s="63" t="s">
        <v>105</v>
      </c>
      <c r="F17" s="51" t="s">
        <v>10</v>
      </c>
      <c r="G17" s="52">
        <v>0.2</v>
      </c>
      <c r="H17" s="53">
        <v>150</v>
      </c>
      <c r="I17" s="54">
        <f t="shared" si="1"/>
        <v>30</v>
      </c>
      <c r="J17" s="55">
        <v>50</v>
      </c>
      <c r="K17" s="55">
        <v>20</v>
      </c>
      <c r="L17" s="55">
        <v>100</v>
      </c>
      <c r="M17" s="55"/>
      <c r="N17" s="55"/>
      <c r="O17" s="56"/>
      <c r="P17" s="56">
        <v>20</v>
      </c>
      <c r="Q17" s="56">
        <v>10</v>
      </c>
      <c r="R17" s="56">
        <v>20</v>
      </c>
      <c r="S17" s="56">
        <v>20</v>
      </c>
      <c r="T17" s="56">
        <v>562</v>
      </c>
      <c r="U17" s="56">
        <v>100</v>
      </c>
      <c r="V17" s="57">
        <f t="shared" si="0"/>
        <v>0</v>
      </c>
      <c r="W17" s="75">
        <v>0.55000000000000004</v>
      </c>
      <c r="X17" s="75">
        <f t="shared" si="2"/>
        <v>82.5</v>
      </c>
    </row>
    <row r="18" spans="1:24" s="10" customFormat="1" ht="15.75" hidden="1">
      <c r="A18" s="89"/>
      <c r="B18" s="48">
        <v>17</v>
      </c>
      <c r="C18" s="48">
        <v>301</v>
      </c>
      <c r="D18" s="60" t="s">
        <v>29</v>
      </c>
      <c r="E18" s="63" t="s">
        <v>106</v>
      </c>
      <c r="F18" s="51" t="s">
        <v>7</v>
      </c>
      <c r="G18" s="52">
        <v>1.5</v>
      </c>
      <c r="H18" s="53">
        <v>150</v>
      </c>
      <c r="I18" s="54">
        <f t="shared" si="1"/>
        <v>225</v>
      </c>
      <c r="J18" s="55">
        <v>30</v>
      </c>
      <c r="K18" s="55">
        <v>20</v>
      </c>
      <c r="L18" s="55"/>
      <c r="M18" s="55"/>
      <c r="N18" s="55"/>
      <c r="O18" s="56"/>
      <c r="P18" s="56">
        <v>10</v>
      </c>
      <c r="Q18" s="56"/>
      <c r="R18" s="56"/>
      <c r="S18" s="56">
        <v>15</v>
      </c>
      <c r="T18" s="56">
        <v>165</v>
      </c>
      <c r="U18" s="56">
        <v>50</v>
      </c>
      <c r="V18" s="57">
        <f t="shared" si="0"/>
        <v>0</v>
      </c>
      <c r="W18" s="75">
        <v>0.83</v>
      </c>
      <c r="X18" s="75">
        <f t="shared" si="2"/>
        <v>124.5</v>
      </c>
    </row>
    <row r="19" spans="1:24" s="10" customFormat="1" ht="31.5">
      <c r="A19" s="89"/>
      <c r="B19" s="48">
        <v>18</v>
      </c>
      <c r="C19" s="48">
        <v>228</v>
      </c>
      <c r="D19" s="60" t="s">
        <v>30</v>
      </c>
      <c r="E19" s="63" t="s">
        <v>107</v>
      </c>
      <c r="F19" s="51" t="s">
        <v>10</v>
      </c>
      <c r="G19" s="52">
        <v>4</v>
      </c>
      <c r="H19" s="53">
        <v>1500</v>
      </c>
      <c r="I19" s="54">
        <f t="shared" si="1"/>
        <v>6000</v>
      </c>
      <c r="J19" s="55">
        <v>100</v>
      </c>
      <c r="K19" s="55">
        <v>20</v>
      </c>
      <c r="L19" s="55">
        <v>100</v>
      </c>
      <c r="M19" s="55">
        <v>120</v>
      </c>
      <c r="N19" s="55">
        <v>30</v>
      </c>
      <c r="O19" s="56">
        <v>10</v>
      </c>
      <c r="P19" s="56">
        <v>30</v>
      </c>
      <c r="Q19" s="56">
        <v>20</v>
      </c>
      <c r="R19" s="56">
        <v>70</v>
      </c>
      <c r="S19" s="56">
        <v>30</v>
      </c>
      <c r="T19" s="56">
        <v>1917</v>
      </c>
      <c r="U19" s="56">
        <v>200</v>
      </c>
      <c r="V19" s="57">
        <f t="shared" si="0"/>
        <v>2647</v>
      </c>
      <c r="W19" s="75">
        <v>2.5499999999999998</v>
      </c>
      <c r="X19" s="75">
        <f t="shared" si="2"/>
        <v>3824.9999999999995</v>
      </c>
    </row>
    <row r="20" spans="1:24" s="10" customFormat="1" ht="15.75" hidden="1">
      <c r="A20" s="89"/>
      <c r="B20" s="48">
        <v>19</v>
      </c>
      <c r="C20" s="48">
        <v>301</v>
      </c>
      <c r="D20" s="60" t="s">
        <v>31</v>
      </c>
      <c r="E20" s="63" t="s">
        <v>162</v>
      </c>
      <c r="F20" s="51" t="s">
        <v>7</v>
      </c>
      <c r="G20" s="52">
        <v>2</v>
      </c>
      <c r="H20" s="53">
        <v>150</v>
      </c>
      <c r="I20" s="54">
        <f t="shared" si="1"/>
        <v>300</v>
      </c>
      <c r="J20" s="55">
        <v>30</v>
      </c>
      <c r="K20" s="55">
        <v>20</v>
      </c>
      <c r="L20" s="55"/>
      <c r="M20" s="55">
        <v>20</v>
      </c>
      <c r="N20" s="55"/>
      <c r="O20" s="56"/>
      <c r="P20" s="56">
        <v>15</v>
      </c>
      <c r="Q20" s="56">
        <v>6</v>
      </c>
      <c r="R20" s="56"/>
      <c r="S20" s="56">
        <v>10</v>
      </c>
      <c r="T20" s="56">
        <v>281</v>
      </c>
      <c r="U20" s="56">
        <v>50</v>
      </c>
      <c r="V20" s="57">
        <f t="shared" si="0"/>
        <v>0</v>
      </c>
      <c r="W20" s="75">
        <v>1.1100000000000001</v>
      </c>
      <c r="X20" s="75">
        <f t="shared" si="2"/>
        <v>166.50000000000003</v>
      </c>
    </row>
    <row r="21" spans="1:24" s="10" customFormat="1" ht="15.75" hidden="1">
      <c r="A21" s="89"/>
      <c r="B21" s="48">
        <v>20</v>
      </c>
      <c r="C21" s="48">
        <v>301</v>
      </c>
      <c r="D21" s="60" t="s">
        <v>32</v>
      </c>
      <c r="E21" s="63" t="s">
        <v>108</v>
      </c>
      <c r="F21" s="51" t="s">
        <v>7</v>
      </c>
      <c r="G21" s="52">
        <v>0.4</v>
      </c>
      <c r="H21" s="53">
        <v>500</v>
      </c>
      <c r="I21" s="54">
        <f t="shared" si="1"/>
        <v>200</v>
      </c>
      <c r="J21" s="55">
        <v>150</v>
      </c>
      <c r="K21" s="55"/>
      <c r="L21" s="55">
        <v>100</v>
      </c>
      <c r="M21" s="55"/>
      <c r="N21" s="55"/>
      <c r="O21" s="56"/>
      <c r="P21" s="56">
        <v>20</v>
      </c>
      <c r="Q21" s="56"/>
      <c r="R21" s="56">
        <v>110</v>
      </c>
      <c r="S21" s="56">
        <v>30</v>
      </c>
      <c r="T21" s="56">
        <v>1300</v>
      </c>
      <c r="U21" s="56"/>
      <c r="V21" s="57">
        <f t="shared" si="0"/>
        <v>0</v>
      </c>
      <c r="W21" s="75">
        <v>0.34</v>
      </c>
      <c r="X21" s="75">
        <f t="shared" si="2"/>
        <v>170</v>
      </c>
    </row>
    <row r="22" spans="1:24" s="10" customFormat="1" ht="15.75" hidden="1">
      <c r="A22" s="89"/>
      <c r="B22" s="48">
        <v>21</v>
      </c>
      <c r="C22" s="48">
        <v>301</v>
      </c>
      <c r="D22" s="60" t="s">
        <v>33</v>
      </c>
      <c r="E22" s="63" t="s">
        <v>110</v>
      </c>
      <c r="F22" s="51" t="s">
        <v>7</v>
      </c>
      <c r="G22" s="52">
        <v>0.8</v>
      </c>
      <c r="H22" s="53">
        <v>500</v>
      </c>
      <c r="I22" s="54">
        <f t="shared" si="1"/>
        <v>400</v>
      </c>
      <c r="J22" s="55">
        <v>70</v>
      </c>
      <c r="K22" s="55">
        <v>50</v>
      </c>
      <c r="L22" s="55">
        <v>50</v>
      </c>
      <c r="M22" s="55"/>
      <c r="N22" s="55">
        <v>30</v>
      </c>
      <c r="O22" s="56"/>
      <c r="P22" s="56">
        <v>25</v>
      </c>
      <c r="Q22" s="56">
        <v>10</v>
      </c>
      <c r="R22" s="56">
        <v>50</v>
      </c>
      <c r="S22" s="56">
        <v>10</v>
      </c>
      <c r="T22" s="56">
        <v>893</v>
      </c>
      <c r="U22" s="56">
        <v>100</v>
      </c>
      <c r="V22" s="57">
        <f t="shared" si="0"/>
        <v>0</v>
      </c>
      <c r="W22" s="75">
        <v>4.5999999999999996</v>
      </c>
      <c r="X22" s="75">
        <f t="shared" si="2"/>
        <v>2300</v>
      </c>
    </row>
    <row r="23" spans="1:24" s="10" customFormat="1" ht="15.75" hidden="1">
      <c r="A23" s="89"/>
      <c r="B23" s="48">
        <v>22</v>
      </c>
      <c r="C23" s="48">
        <v>301</v>
      </c>
      <c r="D23" s="60" t="s">
        <v>34</v>
      </c>
      <c r="E23" s="63" t="s">
        <v>109</v>
      </c>
      <c r="F23" s="51" t="s">
        <v>7</v>
      </c>
      <c r="G23" s="52">
        <v>0.2</v>
      </c>
      <c r="H23" s="53">
        <v>400</v>
      </c>
      <c r="I23" s="54">
        <f t="shared" si="1"/>
        <v>80</v>
      </c>
      <c r="J23" s="55">
        <v>50</v>
      </c>
      <c r="K23" s="55">
        <v>30</v>
      </c>
      <c r="L23" s="55">
        <v>50</v>
      </c>
      <c r="M23" s="55"/>
      <c r="N23" s="55"/>
      <c r="O23" s="56"/>
      <c r="P23" s="56">
        <v>25</v>
      </c>
      <c r="Q23" s="56">
        <v>10</v>
      </c>
      <c r="R23" s="56"/>
      <c r="S23" s="56">
        <v>10</v>
      </c>
      <c r="T23" s="56">
        <v>767</v>
      </c>
      <c r="U23" s="56">
        <v>100</v>
      </c>
      <c r="V23" s="57">
        <f t="shared" si="0"/>
        <v>0</v>
      </c>
      <c r="W23" s="75">
        <v>0.22</v>
      </c>
      <c r="X23" s="75">
        <f t="shared" si="2"/>
        <v>88</v>
      </c>
    </row>
    <row r="24" spans="1:24" s="10" customFormat="1" hidden="1">
      <c r="A24" s="89"/>
      <c r="B24" s="48">
        <v>23</v>
      </c>
      <c r="C24" s="48">
        <v>301</v>
      </c>
      <c r="D24" s="49" t="s">
        <v>35</v>
      </c>
      <c r="E24" s="50" t="s">
        <v>111</v>
      </c>
      <c r="F24" s="50" t="s">
        <v>3</v>
      </c>
      <c r="G24" s="58">
        <v>1</v>
      </c>
      <c r="H24" s="59">
        <v>200</v>
      </c>
      <c r="I24" s="54">
        <f t="shared" si="1"/>
        <v>200</v>
      </c>
      <c r="J24" s="57"/>
      <c r="K24" s="55"/>
      <c r="L24" s="55"/>
      <c r="M24" s="55"/>
      <c r="N24" s="55"/>
      <c r="O24" s="56"/>
      <c r="P24" s="56"/>
      <c r="Q24" s="56"/>
      <c r="R24" s="56"/>
      <c r="S24" s="56"/>
      <c r="T24" s="56">
        <v>30</v>
      </c>
      <c r="U24" s="57">
        <v>100</v>
      </c>
      <c r="V24" s="57">
        <f>SUBTOTAL(9,J24:U24)</f>
        <v>0</v>
      </c>
      <c r="W24" s="75">
        <v>0.99</v>
      </c>
      <c r="X24" s="75">
        <f t="shared" si="2"/>
        <v>198</v>
      </c>
    </row>
    <row r="25" spans="1:24" s="10" customFormat="1" hidden="1">
      <c r="A25" s="89"/>
      <c r="B25" s="48">
        <v>24</v>
      </c>
      <c r="C25" s="48">
        <v>301</v>
      </c>
      <c r="D25" s="49" t="s">
        <v>36</v>
      </c>
      <c r="E25" s="50" t="s">
        <v>112</v>
      </c>
      <c r="F25" s="50" t="s">
        <v>3</v>
      </c>
      <c r="G25" s="58">
        <v>1</v>
      </c>
      <c r="H25" s="59">
        <v>200</v>
      </c>
      <c r="I25" s="54">
        <f t="shared" si="1"/>
        <v>200</v>
      </c>
      <c r="J25" s="57"/>
      <c r="K25" s="55"/>
      <c r="L25" s="55"/>
      <c r="M25" s="55"/>
      <c r="N25" s="55"/>
      <c r="O25" s="56"/>
      <c r="P25" s="56"/>
      <c r="Q25" s="56"/>
      <c r="R25" s="56"/>
      <c r="S25" s="56">
        <v>20</v>
      </c>
      <c r="T25" s="56"/>
      <c r="U25" s="57">
        <v>100</v>
      </c>
      <c r="V25" s="57">
        <f>SUBTOTAL(9,J25:U25)</f>
        <v>0</v>
      </c>
      <c r="W25" s="75">
        <v>2.5099999999999998</v>
      </c>
      <c r="X25" s="75">
        <f t="shared" si="2"/>
        <v>501.99999999999994</v>
      </c>
    </row>
    <row r="26" spans="1:24" s="10" customFormat="1" ht="15.75" hidden="1">
      <c r="A26" s="89"/>
      <c r="B26" s="48">
        <v>25</v>
      </c>
      <c r="C26" s="48">
        <v>301</v>
      </c>
      <c r="D26" s="60" t="s">
        <v>37</v>
      </c>
      <c r="E26" s="63" t="s">
        <v>113</v>
      </c>
      <c r="F26" s="51" t="s">
        <v>7</v>
      </c>
      <c r="G26" s="52">
        <v>0.25</v>
      </c>
      <c r="H26" s="53">
        <v>800</v>
      </c>
      <c r="I26" s="54">
        <f t="shared" si="1"/>
        <v>200</v>
      </c>
      <c r="J26" s="55">
        <v>50</v>
      </c>
      <c r="K26" s="55">
        <v>50</v>
      </c>
      <c r="L26" s="55">
        <v>200</v>
      </c>
      <c r="M26" s="55">
        <v>120</v>
      </c>
      <c r="N26" s="55"/>
      <c r="O26" s="56"/>
      <c r="P26" s="56"/>
      <c r="Q26" s="56">
        <v>20</v>
      </c>
      <c r="R26" s="56"/>
      <c r="S26" s="56"/>
      <c r="T26" s="56">
        <v>797</v>
      </c>
      <c r="U26" s="56">
        <v>150</v>
      </c>
      <c r="V26" s="57">
        <f t="shared" si="0"/>
        <v>0</v>
      </c>
      <c r="W26" s="75">
        <v>0.15</v>
      </c>
      <c r="X26" s="75">
        <f t="shared" si="2"/>
        <v>120</v>
      </c>
    </row>
    <row r="27" spans="1:24" s="10" customFormat="1" ht="15.75" hidden="1">
      <c r="A27" s="89"/>
      <c r="B27" s="48">
        <v>26</v>
      </c>
      <c r="C27" s="48">
        <v>301</v>
      </c>
      <c r="D27" s="60" t="s">
        <v>38</v>
      </c>
      <c r="E27" s="63" t="s">
        <v>113</v>
      </c>
      <c r="F27" s="51" t="s">
        <v>7</v>
      </c>
      <c r="G27" s="52">
        <v>0.25</v>
      </c>
      <c r="H27" s="53">
        <v>500</v>
      </c>
      <c r="I27" s="54">
        <f t="shared" si="1"/>
        <v>125</v>
      </c>
      <c r="J27" s="55">
        <v>50</v>
      </c>
      <c r="K27" s="55">
        <v>50</v>
      </c>
      <c r="L27" s="55"/>
      <c r="M27" s="55"/>
      <c r="N27" s="55"/>
      <c r="O27" s="56"/>
      <c r="P27" s="56"/>
      <c r="Q27" s="56">
        <v>20</v>
      </c>
      <c r="R27" s="56">
        <v>40</v>
      </c>
      <c r="S27" s="56"/>
      <c r="T27" s="56">
        <v>600</v>
      </c>
      <c r="U27" s="56">
        <v>150</v>
      </c>
      <c r="V27" s="57">
        <f t="shared" si="0"/>
        <v>0</v>
      </c>
      <c r="W27" s="75">
        <v>0.09</v>
      </c>
      <c r="X27" s="75">
        <f t="shared" si="2"/>
        <v>45</v>
      </c>
    </row>
    <row r="28" spans="1:24" s="10" customFormat="1" ht="15.75" hidden="1">
      <c r="A28" s="89"/>
      <c r="B28" s="48">
        <v>27</v>
      </c>
      <c r="C28" s="48">
        <v>301</v>
      </c>
      <c r="D28" s="60" t="s">
        <v>39</v>
      </c>
      <c r="E28" s="63" t="s">
        <v>113</v>
      </c>
      <c r="F28" s="51" t="s">
        <v>7</v>
      </c>
      <c r="G28" s="52">
        <v>0.2</v>
      </c>
      <c r="H28" s="53">
        <v>800</v>
      </c>
      <c r="I28" s="54">
        <f t="shared" si="1"/>
        <v>160</v>
      </c>
      <c r="J28" s="55">
        <v>50</v>
      </c>
      <c r="K28" s="55">
        <v>50</v>
      </c>
      <c r="L28" s="55"/>
      <c r="M28" s="55"/>
      <c r="N28" s="55"/>
      <c r="O28" s="56"/>
      <c r="P28" s="56"/>
      <c r="Q28" s="56">
        <v>20</v>
      </c>
      <c r="R28" s="56"/>
      <c r="S28" s="56"/>
      <c r="T28" s="56">
        <v>830</v>
      </c>
      <c r="U28" s="56">
        <v>150</v>
      </c>
      <c r="V28" s="57">
        <f t="shared" si="0"/>
        <v>0</v>
      </c>
      <c r="W28" s="75">
        <v>0.05</v>
      </c>
      <c r="X28" s="75">
        <f t="shared" si="2"/>
        <v>40</v>
      </c>
    </row>
    <row r="29" spans="1:24" s="10" customFormat="1" ht="15.75" hidden="1">
      <c r="A29" s="89"/>
      <c r="B29" s="48">
        <v>28</v>
      </c>
      <c r="C29" s="48">
        <v>301</v>
      </c>
      <c r="D29" s="60" t="s">
        <v>40</v>
      </c>
      <c r="E29" s="63" t="s">
        <v>113</v>
      </c>
      <c r="F29" s="65" t="s">
        <v>41</v>
      </c>
      <c r="G29" s="68">
        <v>0.1</v>
      </c>
      <c r="H29" s="53">
        <v>200</v>
      </c>
      <c r="I29" s="54">
        <f t="shared" si="1"/>
        <v>20</v>
      </c>
      <c r="J29" s="48"/>
      <c r="K29" s="66"/>
      <c r="L29" s="66"/>
      <c r="M29" s="66"/>
      <c r="N29" s="66"/>
      <c r="O29" s="66"/>
      <c r="P29" s="66"/>
      <c r="Q29" s="67"/>
      <c r="R29" s="66"/>
      <c r="S29" s="66"/>
      <c r="T29" s="57">
        <v>190</v>
      </c>
      <c r="U29" s="66"/>
      <c r="V29" s="57">
        <f>SUBTOTAL(9,J29:U29)</f>
        <v>0</v>
      </c>
      <c r="W29" s="75">
        <v>0.04</v>
      </c>
      <c r="X29" s="75">
        <f t="shared" si="2"/>
        <v>8</v>
      </c>
    </row>
    <row r="30" spans="1:24" s="10" customFormat="1" ht="15.75" hidden="1">
      <c r="A30" s="89"/>
      <c r="B30" s="48">
        <v>29</v>
      </c>
      <c r="C30" s="48">
        <v>301</v>
      </c>
      <c r="D30" s="60" t="s">
        <v>42</v>
      </c>
      <c r="E30" s="63" t="s">
        <v>113</v>
      </c>
      <c r="F30" s="65" t="s">
        <v>41</v>
      </c>
      <c r="G30" s="68">
        <v>20</v>
      </c>
      <c r="H30" s="53">
        <v>200</v>
      </c>
      <c r="I30" s="54">
        <f t="shared" si="1"/>
        <v>4000</v>
      </c>
      <c r="J30" s="48"/>
      <c r="K30" s="66"/>
      <c r="L30" s="66"/>
      <c r="M30" s="66"/>
      <c r="N30" s="66"/>
      <c r="O30" s="66"/>
      <c r="P30" s="66"/>
      <c r="Q30" s="67"/>
      <c r="R30" s="66"/>
      <c r="S30" s="66"/>
      <c r="T30" s="57">
        <v>155</v>
      </c>
      <c r="U30" s="66"/>
      <c r="V30" s="57">
        <f>SUBTOTAL(9,J30:U30)</f>
        <v>0</v>
      </c>
      <c r="W30" s="75">
        <v>0.22</v>
      </c>
      <c r="X30" s="75">
        <f t="shared" si="2"/>
        <v>44</v>
      </c>
    </row>
    <row r="31" spans="1:24" s="10" customFormat="1" ht="15.75" hidden="1">
      <c r="A31" s="89"/>
      <c r="B31" s="48">
        <v>30</v>
      </c>
      <c r="C31" s="48">
        <v>301</v>
      </c>
      <c r="D31" s="60" t="s">
        <v>43</v>
      </c>
      <c r="E31" s="63" t="s">
        <v>114</v>
      </c>
      <c r="F31" s="51" t="s">
        <v>2</v>
      </c>
      <c r="G31" s="52">
        <v>1.2</v>
      </c>
      <c r="H31" s="53">
        <v>100</v>
      </c>
      <c r="I31" s="54">
        <f t="shared" si="1"/>
        <v>120</v>
      </c>
      <c r="J31" s="55">
        <v>50</v>
      </c>
      <c r="K31" s="55"/>
      <c r="L31" s="55"/>
      <c r="M31" s="55"/>
      <c r="N31" s="55"/>
      <c r="O31" s="56"/>
      <c r="P31" s="56">
        <v>10</v>
      </c>
      <c r="Q31" s="56"/>
      <c r="R31" s="56"/>
      <c r="S31" s="56"/>
      <c r="T31" s="56">
        <v>36</v>
      </c>
      <c r="U31" s="56">
        <v>50</v>
      </c>
      <c r="V31" s="57">
        <f t="shared" si="0"/>
        <v>0</v>
      </c>
      <c r="W31" s="75">
        <v>2.09</v>
      </c>
      <c r="X31" s="75">
        <f t="shared" si="2"/>
        <v>209</v>
      </c>
    </row>
    <row r="32" spans="1:24" s="10" customFormat="1" ht="15.75">
      <c r="A32" s="89"/>
      <c r="B32" s="48">
        <v>31</v>
      </c>
      <c r="C32" s="48">
        <v>228</v>
      </c>
      <c r="D32" s="60" t="s">
        <v>44</v>
      </c>
      <c r="E32" s="63" t="s">
        <v>115</v>
      </c>
      <c r="F32" s="51" t="s">
        <v>10</v>
      </c>
      <c r="G32" s="52">
        <v>1.5</v>
      </c>
      <c r="H32" s="53">
        <v>800</v>
      </c>
      <c r="I32" s="54">
        <f t="shared" si="1"/>
        <v>1200</v>
      </c>
      <c r="J32" s="55">
        <v>100</v>
      </c>
      <c r="K32" s="55"/>
      <c r="L32" s="55">
        <v>100</v>
      </c>
      <c r="M32" s="55"/>
      <c r="N32" s="55"/>
      <c r="O32" s="56"/>
      <c r="P32" s="56">
        <v>35</v>
      </c>
      <c r="Q32" s="56"/>
      <c r="R32" s="56"/>
      <c r="S32" s="56"/>
      <c r="T32" s="56">
        <v>1116</v>
      </c>
      <c r="U32" s="56"/>
      <c r="V32" s="57">
        <f t="shared" si="0"/>
        <v>1351</v>
      </c>
      <c r="W32" s="75">
        <v>2.5</v>
      </c>
      <c r="X32" s="75">
        <f t="shared" si="2"/>
        <v>2000</v>
      </c>
    </row>
    <row r="33" spans="1:24" s="10" customFormat="1" ht="15.75">
      <c r="A33" s="89"/>
      <c r="B33" s="48">
        <v>32</v>
      </c>
      <c r="C33" s="48">
        <v>228</v>
      </c>
      <c r="D33" s="60" t="s">
        <v>117</v>
      </c>
      <c r="E33" s="63" t="s">
        <v>116</v>
      </c>
      <c r="F33" s="51" t="s">
        <v>7</v>
      </c>
      <c r="G33" s="52">
        <v>5</v>
      </c>
      <c r="H33" s="53">
        <v>800</v>
      </c>
      <c r="I33" s="54">
        <f t="shared" si="1"/>
        <v>4000</v>
      </c>
      <c r="J33" s="55">
        <v>100</v>
      </c>
      <c r="K33" s="55">
        <v>80</v>
      </c>
      <c r="L33" s="55">
        <v>140</v>
      </c>
      <c r="M33" s="55">
        <v>80</v>
      </c>
      <c r="N33" s="55"/>
      <c r="O33" s="56">
        <v>25</v>
      </c>
      <c r="P33" s="56">
        <v>42</v>
      </c>
      <c r="Q33" s="56">
        <v>20</v>
      </c>
      <c r="R33" s="56">
        <v>70</v>
      </c>
      <c r="S33" s="56">
        <v>50</v>
      </c>
      <c r="T33" s="56">
        <v>590</v>
      </c>
      <c r="U33" s="56">
        <v>400</v>
      </c>
      <c r="V33" s="57">
        <f t="shared" si="0"/>
        <v>1597</v>
      </c>
      <c r="W33" s="75">
        <v>2.35</v>
      </c>
      <c r="X33" s="75">
        <f t="shared" si="2"/>
        <v>1880</v>
      </c>
    </row>
    <row r="34" spans="1:24" s="10" customFormat="1" ht="15.75">
      <c r="A34" s="89"/>
      <c r="B34" s="48">
        <v>33</v>
      </c>
      <c r="C34" s="48">
        <v>228</v>
      </c>
      <c r="D34" s="60" t="s">
        <v>119</v>
      </c>
      <c r="E34" s="63" t="s">
        <v>118</v>
      </c>
      <c r="F34" s="51" t="s">
        <v>7</v>
      </c>
      <c r="G34" s="52">
        <v>5</v>
      </c>
      <c r="H34" s="69">
        <v>300</v>
      </c>
      <c r="I34" s="54">
        <f t="shared" si="1"/>
        <v>1500</v>
      </c>
      <c r="J34" s="70"/>
      <c r="K34" s="70"/>
      <c r="L34" s="70"/>
      <c r="M34" s="70"/>
      <c r="N34" s="70">
        <v>20</v>
      </c>
      <c r="O34" s="71"/>
      <c r="P34" s="70"/>
      <c r="Q34" s="70"/>
      <c r="R34" s="70">
        <v>60</v>
      </c>
      <c r="S34" s="70"/>
      <c r="T34" s="70">
        <v>330</v>
      </c>
      <c r="U34" s="70"/>
      <c r="V34" s="57">
        <f t="shared" si="0"/>
        <v>410</v>
      </c>
      <c r="W34" s="75">
        <v>2.35</v>
      </c>
      <c r="X34" s="75">
        <f t="shared" si="2"/>
        <v>705</v>
      </c>
    </row>
    <row r="35" spans="1:24" ht="31.5" hidden="1">
      <c r="A35" s="89"/>
      <c r="B35" s="48">
        <v>34</v>
      </c>
      <c r="C35" s="48">
        <v>301</v>
      </c>
      <c r="D35" s="14" t="s">
        <v>45</v>
      </c>
      <c r="E35" s="44" t="s">
        <v>120</v>
      </c>
      <c r="F35" s="22" t="s">
        <v>7</v>
      </c>
      <c r="G35" s="23">
        <v>5</v>
      </c>
      <c r="H35" s="24">
        <v>50</v>
      </c>
      <c r="I35" s="25">
        <f t="shared" si="1"/>
        <v>250</v>
      </c>
      <c r="J35" s="26">
        <v>20</v>
      </c>
      <c r="K35" s="26">
        <v>15</v>
      </c>
      <c r="L35" s="26">
        <v>20</v>
      </c>
      <c r="M35" s="26">
        <v>25</v>
      </c>
      <c r="N35" s="26"/>
      <c r="O35" s="27">
        <v>9</v>
      </c>
      <c r="P35" s="27">
        <v>10</v>
      </c>
      <c r="Q35" s="27">
        <v>10</v>
      </c>
      <c r="R35" s="27"/>
      <c r="S35" s="27">
        <v>5</v>
      </c>
      <c r="T35" s="27">
        <v>98</v>
      </c>
      <c r="U35" s="27">
        <v>50</v>
      </c>
      <c r="V35" s="19">
        <f t="shared" si="0"/>
        <v>0</v>
      </c>
      <c r="W35" s="74">
        <v>2.5</v>
      </c>
      <c r="X35" s="75">
        <f t="shared" si="2"/>
        <v>125</v>
      </c>
    </row>
    <row r="36" spans="1:24" ht="31.5">
      <c r="A36" s="89"/>
      <c r="B36" s="48">
        <v>35</v>
      </c>
      <c r="C36" s="48">
        <v>228</v>
      </c>
      <c r="D36" s="14" t="s">
        <v>46</v>
      </c>
      <c r="E36" s="44" t="s">
        <v>121</v>
      </c>
      <c r="F36" s="22" t="s">
        <v>7</v>
      </c>
      <c r="G36" s="23">
        <v>2</v>
      </c>
      <c r="H36" s="24">
        <v>1500</v>
      </c>
      <c r="I36" s="25">
        <f t="shared" si="1"/>
        <v>3000</v>
      </c>
      <c r="J36" s="26">
        <v>20</v>
      </c>
      <c r="K36" s="26">
        <v>50</v>
      </c>
      <c r="L36" s="26">
        <v>250</v>
      </c>
      <c r="M36" s="26">
        <v>150</v>
      </c>
      <c r="N36" s="26"/>
      <c r="O36" s="27"/>
      <c r="P36" s="27">
        <v>15</v>
      </c>
      <c r="Q36" s="27"/>
      <c r="R36" s="27">
        <v>130</v>
      </c>
      <c r="S36" s="27">
        <v>40</v>
      </c>
      <c r="T36" s="27">
        <v>1040</v>
      </c>
      <c r="U36" s="27">
        <v>400</v>
      </c>
      <c r="V36" s="19">
        <f t="shared" si="0"/>
        <v>2095</v>
      </c>
      <c r="W36" s="74">
        <v>0.64</v>
      </c>
      <c r="X36" s="75">
        <f t="shared" si="2"/>
        <v>960</v>
      </c>
    </row>
    <row r="37" spans="1:24" ht="15.75" hidden="1">
      <c r="A37" s="89"/>
      <c r="B37" s="48">
        <v>36</v>
      </c>
      <c r="C37" s="48">
        <v>301</v>
      </c>
      <c r="D37" s="14" t="s">
        <v>47</v>
      </c>
      <c r="E37" s="44" t="s">
        <v>130</v>
      </c>
      <c r="F37" s="22" t="s">
        <v>7</v>
      </c>
      <c r="G37" s="23">
        <v>0.3</v>
      </c>
      <c r="H37" s="24">
        <v>1500</v>
      </c>
      <c r="I37" s="25">
        <f t="shared" si="1"/>
        <v>450</v>
      </c>
      <c r="J37" s="26">
        <v>100</v>
      </c>
      <c r="K37" s="26">
        <v>200</v>
      </c>
      <c r="L37" s="26">
        <v>250</v>
      </c>
      <c r="M37" s="26">
        <v>220</v>
      </c>
      <c r="N37" s="26">
        <v>100</v>
      </c>
      <c r="O37" s="27">
        <v>50</v>
      </c>
      <c r="P37" s="27">
        <v>50</v>
      </c>
      <c r="Q37" s="27">
        <v>150</v>
      </c>
      <c r="R37" s="27">
        <v>150</v>
      </c>
      <c r="S37" s="27">
        <v>100</v>
      </c>
      <c r="T37" s="27">
        <v>1220</v>
      </c>
      <c r="U37" s="27">
        <v>200</v>
      </c>
      <c r="V37" s="19">
        <f t="shared" si="0"/>
        <v>0</v>
      </c>
      <c r="W37" s="74">
        <v>0.21</v>
      </c>
      <c r="X37" s="75">
        <f t="shared" si="2"/>
        <v>315</v>
      </c>
    </row>
    <row r="38" spans="1:24" ht="78.75" hidden="1">
      <c r="A38" s="89"/>
      <c r="B38" s="48">
        <v>37</v>
      </c>
      <c r="C38" s="48">
        <v>301</v>
      </c>
      <c r="D38" s="14" t="s">
        <v>48</v>
      </c>
      <c r="E38" s="44" t="s">
        <v>123</v>
      </c>
      <c r="F38" s="22" t="s">
        <v>7</v>
      </c>
      <c r="G38" s="25">
        <v>10</v>
      </c>
      <c r="H38" s="72">
        <v>200</v>
      </c>
      <c r="I38" s="25">
        <f t="shared" si="1"/>
        <v>2000</v>
      </c>
      <c r="J38" s="26">
        <v>20</v>
      </c>
      <c r="K38" s="26">
        <v>5</v>
      </c>
      <c r="L38" s="26">
        <v>50</v>
      </c>
      <c r="M38" s="26"/>
      <c r="N38" s="26"/>
      <c r="O38" s="27"/>
      <c r="P38" s="27">
        <v>12</v>
      </c>
      <c r="Q38" s="27"/>
      <c r="R38" s="27">
        <v>30</v>
      </c>
      <c r="S38" s="27">
        <v>15</v>
      </c>
      <c r="T38" s="27">
        <v>171</v>
      </c>
      <c r="U38" s="27">
        <v>100</v>
      </c>
      <c r="V38" s="19">
        <f t="shared" si="0"/>
        <v>0</v>
      </c>
      <c r="W38" s="74">
        <v>6.9</v>
      </c>
      <c r="X38" s="75">
        <f t="shared" si="2"/>
        <v>1380</v>
      </c>
    </row>
    <row r="39" spans="1:24" ht="15.75" hidden="1">
      <c r="A39" s="89"/>
      <c r="B39" s="48">
        <v>38</v>
      </c>
      <c r="C39" s="48">
        <v>301</v>
      </c>
      <c r="D39" s="14" t="s">
        <v>49</v>
      </c>
      <c r="E39" s="44" t="s">
        <v>125</v>
      </c>
      <c r="F39" s="22" t="s">
        <v>7</v>
      </c>
      <c r="G39" s="23">
        <v>4</v>
      </c>
      <c r="H39" s="24">
        <v>250</v>
      </c>
      <c r="I39" s="25">
        <f t="shared" si="1"/>
        <v>1000</v>
      </c>
      <c r="J39" s="26">
        <v>30</v>
      </c>
      <c r="K39" s="26">
        <v>20</v>
      </c>
      <c r="L39" s="26">
        <v>50</v>
      </c>
      <c r="M39" s="26">
        <v>25</v>
      </c>
      <c r="N39" s="26"/>
      <c r="O39" s="27"/>
      <c r="P39" s="27"/>
      <c r="Q39" s="27">
        <v>10</v>
      </c>
      <c r="R39" s="27"/>
      <c r="S39" s="27"/>
      <c r="T39" s="27">
        <v>269</v>
      </c>
      <c r="U39" s="27">
        <v>100</v>
      </c>
      <c r="V39" s="19">
        <f t="shared" si="0"/>
        <v>0</v>
      </c>
      <c r="W39" s="74">
        <v>13</v>
      </c>
      <c r="X39" s="75">
        <f t="shared" si="2"/>
        <v>3250</v>
      </c>
    </row>
    <row r="40" spans="1:24" ht="15.75" hidden="1">
      <c r="A40" s="89"/>
      <c r="B40" s="48">
        <v>39</v>
      </c>
      <c r="C40" s="48">
        <v>301</v>
      </c>
      <c r="D40" s="14" t="s">
        <v>50</v>
      </c>
      <c r="E40" s="44" t="s">
        <v>126</v>
      </c>
      <c r="F40" s="22" t="s">
        <v>7</v>
      </c>
      <c r="G40" s="23">
        <v>20</v>
      </c>
      <c r="H40" s="24">
        <v>200</v>
      </c>
      <c r="I40" s="25">
        <f t="shared" si="1"/>
        <v>4000</v>
      </c>
      <c r="J40" s="26">
        <v>30</v>
      </c>
      <c r="K40" s="26">
        <v>10</v>
      </c>
      <c r="L40" s="26">
        <v>15</v>
      </c>
      <c r="M40" s="26">
        <v>35</v>
      </c>
      <c r="N40" s="26">
        <v>15</v>
      </c>
      <c r="O40" s="27"/>
      <c r="P40" s="27"/>
      <c r="Q40" s="27">
        <v>6</v>
      </c>
      <c r="R40" s="27">
        <v>25</v>
      </c>
      <c r="S40" s="27">
        <v>10</v>
      </c>
      <c r="T40" s="27">
        <v>132</v>
      </c>
      <c r="U40" s="27">
        <v>100</v>
      </c>
      <c r="V40" s="19">
        <f>SUBTOTAL(9,J40:U40)</f>
        <v>0</v>
      </c>
      <c r="W40" s="74">
        <v>5.22</v>
      </c>
      <c r="X40" s="75">
        <f t="shared" si="2"/>
        <v>1044</v>
      </c>
    </row>
    <row r="41" spans="1:24" s="10" customFormat="1" ht="15.75" hidden="1">
      <c r="A41" s="89"/>
      <c r="B41" s="48">
        <v>40</v>
      </c>
      <c r="C41" s="48">
        <v>301</v>
      </c>
      <c r="D41" s="49" t="s">
        <v>51</v>
      </c>
      <c r="E41" s="50" t="s">
        <v>163</v>
      </c>
      <c r="F41" s="51" t="s">
        <v>7</v>
      </c>
      <c r="G41" s="52">
        <v>0.1</v>
      </c>
      <c r="H41" s="53">
        <v>2000</v>
      </c>
      <c r="I41" s="54">
        <f t="shared" si="1"/>
        <v>200</v>
      </c>
      <c r="J41" s="55"/>
      <c r="K41" s="55"/>
      <c r="L41" s="55"/>
      <c r="M41" s="55"/>
      <c r="N41" s="55"/>
      <c r="O41" s="56"/>
      <c r="P41" s="56"/>
      <c r="Q41" s="56"/>
      <c r="R41" s="56"/>
      <c r="S41" s="56"/>
      <c r="T41" s="56"/>
      <c r="U41" s="56">
        <v>500</v>
      </c>
      <c r="V41" s="57">
        <f>U41*G41</f>
        <v>50</v>
      </c>
      <c r="W41" s="75">
        <v>0.05</v>
      </c>
      <c r="X41" s="75">
        <f t="shared" si="2"/>
        <v>100</v>
      </c>
    </row>
    <row r="42" spans="1:24" s="10" customFormat="1" hidden="1">
      <c r="A42" s="89"/>
      <c r="B42" s="48">
        <v>41</v>
      </c>
      <c r="C42" s="48">
        <v>301</v>
      </c>
      <c r="D42" s="49" t="s">
        <v>52</v>
      </c>
      <c r="E42" s="50" t="s">
        <v>164</v>
      </c>
      <c r="F42" s="50" t="s">
        <v>3</v>
      </c>
      <c r="G42" s="58">
        <v>0.15</v>
      </c>
      <c r="H42" s="59">
        <v>8000</v>
      </c>
      <c r="I42" s="54">
        <f t="shared" si="1"/>
        <v>1200</v>
      </c>
      <c r="J42" s="57"/>
      <c r="K42" s="55">
        <v>50</v>
      </c>
      <c r="L42" s="55"/>
      <c r="M42" s="55"/>
      <c r="N42" s="55"/>
      <c r="O42" s="56"/>
      <c r="P42" s="56"/>
      <c r="Q42" s="56"/>
      <c r="R42" s="56"/>
      <c r="S42" s="56">
        <v>25</v>
      </c>
      <c r="T42" s="56">
        <v>8640</v>
      </c>
      <c r="U42" s="57">
        <v>200</v>
      </c>
      <c r="V42" s="57">
        <f t="shared" si="0"/>
        <v>0</v>
      </c>
      <c r="W42" s="75">
        <v>0.08</v>
      </c>
      <c r="X42" s="75">
        <f t="shared" si="2"/>
        <v>640</v>
      </c>
    </row>
    <row r="43" spans="1:24" s="10" customFormat="1" hidden="1">
      <c r="A43" s="89"/>
      <c r="B43" s="48">
        <v>42</v>
      </c>
      <c r="C43" s="48">
        <v>301</v>
      </c>
      <c r="D43" s="49" t="s">
        <v>53</v>
      </c>
      <c r="E43" s="50" t="s">
        <v>165</v>
      </c>
      <c r="F43" s="50" t="s">
        <v>3</v>
      </c>
      <c r="G43" s="58">
        <v>0.2</v>
      </c>
      <c r="H43" s="59">
        <v>1000</v>
      </c>
      <c r="I43" s="54">
        <f t="shared" si="1"/>
        <v>200</v>
      </c>
      <c r="J43" s="57"/>
      <c r="K43" s="55">
        <v>100</v>
      </c>
      <c r="L43" s="55"/>
      <c r="M43" s="55"/>
      <c r="N43" s="55"/>
      <c r="O43" s="56"/>
      <c r="P43" s="56"/>
      <c r="Q43" s="56">
        <v>100</v>
      </c>
      <c r="R43" s="56">
        <v>250</v>
      </c>
      <c r="S43" s="56"/>
      <c r="T43" s="56">
        <v>5200</v>
      </c>
      <c r="U43" s="57">
        <v>200</v>
      </c>
      <c r="V43" s="57">
        <f t="shared" si="0"/>
        <v>0</v>
      </c>
      <c r="W43" s="75">
        <v>0.14000000000000001</v>
      </c>
      <c r="X43" s="75">
        <f t="shared" si="2"/>
        <v>140</v>
      </c>
    </row>
    <row r="44" spans="1:24" s="10" customFormat="1" hidden="1">
      <c r="A44" s="89"/>
      <c r="B44" s="48">
        <v>43</v>
      </c>
      <c r="C44" s="48">
        <v>301</v>
      </c>
      <c r="D44" s="49" t="s">
        <v>54</v>
      </c>
      <c r="E44" s="50" t="s">
        <v>166</v>
      </c>
      <c r="F44" s="50" t="s">
        <v>3</v>
      </c>
      <c r="G44" s="58">
        <v>0.3</v>
      </c>
      <c r="H44" s="59">
        <v>1000</v>
      </c>
      <c r="I44" s="54">
        <f t="shared" si="1"/>
        <v>300</v>
      </c>
      <c r="J44" s="57"/>
      <c r="K44" s="55">
        <v>50</v>
      </c>
      <c r="L44" s="55"/>
      <c r="M44" s="55"/>
      <c r="N44" s="55"/>
      <c r="O44" s="56"/>
      <c r="P44" s="56"/>
      <c r="Q44" s="56"/>
      <c r="R44" s="56">
        <v>200</v>
      </c>
      <c r="S44" s="56"/>
      <c r="T44" s="56">
        <v>4200</v>
      </c>
      <c r="U44" s="57">
        <v>200</v>
      </c>
      <c r="V44" s="57">
        <f t="shared" si="0"/>
        <v>0</v>
      </c>
      <c r="W44" s="75">
        <v>0.3</v>
      </c>
      <c r="X44" s="75">
        <f t="shared" si="2"/>
        <v>300</v>
      </c>
    </row>
    <row r="45" spans="1:24">
      <c r="A45" s="89"/>
      <c r="B45" s="48">
        <v>44</v>
      </c>
      <c r="C45" s="48">
        <v>228</v>
      </c>
      <c r="D45" s="12" t="s">
        <v>55</v>
      </c>
      <c r="E45" s="5" t="s">
        <v>127</v>
      </c>
      <c r="F45" s="5" t="s">
        <v>3</v>
      </c>
      <c r="G45" s="6">
        <v>0.4</v>
      </c>
      <c r="H45" s="30">
        <v>1000</v>
      </c>
      <c r="I45" s="25">
        <f t="shared" si="1"/>
        <v>400</v>
      </c>
      <c r="J45" s="19"/>
      <c r="K45" s="26">
        <v>200</v>
      </c>
      <c r="L45" s="26">
        <v>100</v>
      </c>
      <c r="M45" s="26"/>
      <c r="N45" s="26">
        <v>60</v>
      </c>
      <c r="O45" s="27"/>
      <c r="P45" s="27"/>
      <c r="Q45" s="27"/>
      <c r="R45" s="27"/>
      <c r="S45" s="27"/>
      <c r="T45" s="27">
        <v>235</v>
      </c>
      <c r="U45" s="19">
        <v>500</v>
      </c>
      <c r="V45" s="19">
        <f t="shared" si="0"/>
        <v>1095</v>
      </c>
      <c r="W45" s="74">
        <v>0.28000000000000003</v>
      </c>
      <c r="X45" s="75">
        <f t="shared" si="2"/>
        <v>280</v>
      </c>
    </row>
    <row r="46" spans="1:24" ht="30">
      <c r="A46" s="89"/>
      <c r="B46" s="48">
        <v>45</v>
      </c>
      <c r="C46" s="48">
        <v>228</v>
      </c>
      <c r="D46" s="12" t="s">
        <v>90</v>
      </c>
      <c r="E46" s="5" t="s">
        <v>128</v>
      </c>
      <c r="F46" s="5" t="s">
        <v>3</v>
      </c>
      <c r="G46" s="6">
        <v>2</v>
      </c>
      <c r="H46" s="30">
        <v>200</v>
      </c>
      <c r="I46" s="25">
        <f t="shared" si="1"/>
        <v>400</v>
      </c>
      <c r="J46" s="19">
        <v>100</v>
      </c>
      <c r="K46" s="26">
        <v>150</v>
      </c>
      <c r="L46" s="26">
        <v>100</v>
      </c>
      <c r="M46" s="26">
        <v>150</v>
      </c>
      <c r="N46" s="26">
        <v>200</v>
      </c>
      <c r="O46" s="27"/>
      <c r="P46" s="27">
        <v>30</v>
      </c>
      <c r="Q46" s="27">
        <v>70</v>
      </c>
      <c r="R46" s="27"/>
      <c r="S46" s="27">
        <v>50</v>
      </c>
      <c r="T46" s="27">
        <v>349</v>
      </c>
      <c r="U46" s="19">
        <v>200</v>
      </c>
      <c r="V46" s="19">
        <f t="shared" si="0"/>
        <v>1399</v>
      </c>
      <c r="W46" s="74">
        <v>1</v>
      </c>
      <c r="X46" s="75">
        <f t="shared" si="2"/>
        <v>200</v>
      </c>
    </row>
    <row r="47" spans="1:24">
      <c r="A47" s="89"/>
      <c r="B47" s="48">
        <v>46</v>
      </c>
      <c r="C47" s="48">
        <v>228</v>
      </c>
      <c r="D47" s="12" t="s">
        <v>56</v>
      </c>
      <c r="E47" s="5" t="s">
        <v>128</v>
      </c>
      <c r="F47" s="5" t="s">
        <v>3</v>
      </c>
      <c r="G47" s="6">
        <v>1.5</v>
      </c>
      <c r="H47" s="30">
        <v>200</v>
      </c>
      <c r="I47" s="25">
        <f t="shared" si="1"/>
        <v>300</v>
      </c>
      <c r="J47" s="19">
        <v>100</v>
      </c>
      <c r="K47" s="26">
        <v>100</v>
      </c>
      <c r="L47" s="26">
        <v>100</v>
      </c>
      <c r="M47" s="26"/>
      <c r="N47" s="26"/>
      <c r="O47" s="27"/>
      <c r="P47" s="27">
        <v>55</v>
      </c>
      <c r="Q47" s="27">
        <v>10</v>
      </c>
      <c r="R47" s="27">
        <v>130</v>
      </c>
      <c r="S47" s="27">
        <v>50</v>
      </c>
      <c r="T47" s="27">
        <v>232</v>
      </c>
      <c r="U47" s="19">
        <v>200</v>
      </c>
      <c r="V47" s="19">
        <f t="shared" si="0"/>
        <v>977</v>
      </c>
      <c r="W47" s="74">
        <v>0.6</v>
      </c>
      <c r="X47" s="75">
        <f t="shared" si="2"/>
        <v>120</v>
      </c>
    </row>
    <row r="48" spans="1:24" hidden="1">
      <c r="A48" s="89"/>
      <c r="B48" s="48">
        <v>47</v>
      </c>
      <c r="C48" s="48">
        <v>301</v>
      </c>
      <c r="D48" s="12" t="s">
        <v>57</v>
      </c>
      <c r="E48" s="5" t="s">
        <v>131</v>
      </c>
      <c r="F48" s="5" t="s">
        <v>3</v>
      </c>
      <c r="G48" s="6">
        <v>0.5</v>
      </c>
      <c r="H48" s="30">
        <v>200</v>
      </c>
      <c r="I48" s="25">
        <f t="shared" si="1"/>
        <v>100</v>
      </c>
      <c r="J48" s="19"/>
      <c r="K48" s="26"/>
      <c r="L48" s="26"/>
      <c r="M48" s="26"/>
      <c r="N48" s="26"/>
      <c r="O48" s="27"/>
      <c r="P48" s="27"/>
      <c r="Q48" s="27"/>
      <c r="R48" s="27"/>
      <c r="S48" s="27"/>
      <c r="T48" s="27">
        <v>300</v>
      </c>
      <c r="U48" s="19">
        <v>200</v>
      </c>
      <c r="V48" s="19">
        <f t="shared" si="0"/>
        <v>0</v>
      </c>
      <c r="W48" s="74">
        <v>0.27</v>
      </c>
      <c r="X48" s="75">
        <f t="shared" si="2"/>
        <v>54</v>
      </c>
    </row>
    <row r="49" spans="1:24" hidden="1">
      <c r="A49" s="89"/>
      <c r="B49" s="48">
        <v>48</v>
      </c>
      <c r="C49" s="48">
        <v>301</v>
      </c>
      <c r="D49" s="12" t="s">
        <v>58</v>
      </c>
      <c r="E49" s="5" t="s">
        <v>148</v>
      </c>
      <c r="F49" s="5" t="s">
        <v>3</v>
      </c>
      <c r="G49" s="6">
        <v>10</v>
      </c>
      <c r="H49" s="30">
        <v>50</v>
      </c>
      <c r="I49" s="25">
        <f t="shared" si="1"/>
        <v>500</v>
      </c>
      <c r="J49" s="19"/>
      <c r="K49" s="26"/>
      <c r="L49" s="26"/>
      <c r="M49" s="26"/>
      <c r="N49" s="26"/>
      <c r="O49" s="27"/>
      <c r="P49" s="27"/>
      <c r="Q49" s="27"/>
      <c r="R49" s="27"/>
      <c r="S49" s="27"/>
      <c r="T49" s="27"/>
      <c r="U49" s="19">
        <v>50</v>
      </c>
      <c r="V49" s="19">
        <f t="shared" si="0"/>
        <v>0</v>
      </c>
      <c r="W49" s="74">
        <v>0.56000000000000005</v>
      </c>
      <c r="X49" s="75">
        <f t="shared" si="2"/>
        <v>28.000000000000004</v>
      </c>
    </row>
    <row r="50" spans="1:24" hidden="1">
      <c r="A50" s="89"/>
      <c r="B50" s="48">
        <v>49</v>
      </c>
      <c r="C50" s="48">
        <v>301</v>
      </c>
      <c r="D50" s="12" t="s">
        <v>59</v>
      </c>
      <c r="E50" s="5" t="s">
        <v>149</v>
      </c>
      <c r="F50" s="5" t="s">
        <v>3</v>
      </c>
      <c r="G50" s="6">
        <v>5</v>
      </c>
      <c r="H50" s="30">
        <v>50</v>
      </c>
      <c r="I50" s="25">
        <f t="shared" si="1"/>
        <v>250</v>
      </c>
      <c r="J50" s="19"/>
      <c r="K50" s="26"/>
      <c r="L50" s="26"/>
      <c r="M50" s="26"/>
      <c r="N50" s="26"/>
      <c r="O50" s="27"/>
      <c r="P50" s="27"/>
      <c r="Q50" s="27"/>
      <c r="R50" s="27"/>
      <c r="S50" s="27"/>
      <c r="T50" s="27"/>
      <c r="U50" s="19">
        <v>50</v>
      </c>
      <c r="V50" s="19">
        <f t="shared" si="0"/>
        <v>0</v>
      </c>
      <c r="W50" s="74">
        <v>0.53</v>
      </c>
      <c r="X50" s="75">
        <f t="shared" si="2"/>
        <v>26.5</v>
      </c>
    </row>
    <row r="51" spans="1:24" hidden="1">
      <c r="A51" s="89"/>
      <c r="B51" s="48">
        <v>50</v>
      </c>
      <c r="C51" s="48">
        <v>301</v>
      </c>
      <c r="D51" s="12" t="s">
        <v>60</v>
      </c>
      <c r="E51" s="5" t="s">
        <v>132</v>
      </c>
      <c r="F51" s="5" t="s">
        <v>3</v>
      </c>
      <c r="G51" s="6">
        <v>2</v>
      </c>
      <c r="H51" s="30">
        <v>300</v>
      </c>
      <c r="I51" s="25">
        <f t="shared" si="1"/>
        <v>600</v>
      </c>
      <c r="J51" s="19"/>
      <c r="K51" s="26"/>
      <c r="L51" s="26"/>
      <c r="M51" s="26"/>
      <c r="N51" s="26"/>
      <c r="O51" s="27"/>
      <c r="P51" s="27"/>
      <c r="Q51" s="27"/>
      <c r="R51" s="27"/>
      <c r="S51" s="27"/>
      <c r="T51" s="27">
        <v>60</v>
      </c>
      <c r="U51" s="19">
        <v>500</v>
      </c>
      <c r="V51" s="19">
        <f t="shared" si="0"/>
        <v>0</v>
      </c>
      <c r="W51" s="74">
        <v>0.37</v>
      </c>
      <c r="X51" s="75">
        <f t="shared" si="2"/>
        <v>111</v>
      </c>
    </row>
    <row r="52" spans="1:24" hidden="1">
      <c r="A52" s="89"/>
      <c r="B52" s="48">
        <v>51</v>
      </c>
      <c r="C52" s="48">
        <v>301</v>
      </c>
      <c r="D52" s="12" t="s">
        <v>61</v>
      </c>
      <c r="E52" s="5" t="s">
        <v>133</v>
      </c>
      <c r="F52" s="5" t="s">
        <v>3</v>
      </c>
      <c r="G52" s="6">
        <v>2</v>
      </c>
      <c r="H52" s="30">
        <v>150</v>
      </c>
      <c r="I52" s="25">
        <f t="shared" si="1"/>
        <v>300</v>
      </c>
      <c r="J52" s="19"/>
      <c r="K52" s="26"/>
      <c r="L52" s="26">
        <v>50</v>
      </c>
      <c r="M52" s="26"/>
      <c r="N52" s="26"/>
      <c r="O52" s="27"/>
      <c r="P52" s="27"/>
      <c r="Q52" s="27"/>
      <c r="R52" s="27"/>
      <c r="S52" s="27"/>
      <c r="T52" s="27">
        <v>20</v>
      </c>
      <c r="U52" s="19">
        <v>50</v>
      </c>
      <c r="V52" s="19">
        <f t="shared" si="0"/>
        <v>0</v>
      </c>
      <c r="W52" s="74">
        <v>0.93</v>
      </c>
      <c r="X52" s="75">
        <f t="shared" si="2"/>
        <v>139.5</v>
      </c>
    </row>
    <row r="53" spans="1:24" hidden="1">
      <c r="A53" s="89"/>
      <c r="B53" s="48">
        <v>52</v>
      </c>
      <c r="C53" s="48">
        <v>392</v>
      </c>
      <c r="D53" s="12" t="s">
        <v>62</v>
      </c>
      <c r="E53" s="5" t="s">
        <v>134</v>
      </c>
      <c r="F53" s="5" t="s">
        <v>3</v>
      </c>
      <c r="G53" s="6">
        <v>10</v>
      </c>
      <c r="H53" s="30">
        <v>200</v>
      </c>
      <c r="I53" s="25">
        <f t="shared" si="1"/>
        <v>2000</v>
      </c>
      <c r="J53" s="19"/>
      <c r="K53" s="26">
        <v>20</v>
      </c>
      <c r="L53" s="26"/>
      <c r="M53" s="26"/>
      <c r="N53" s="26"/>
      <c r="O53" s="27"/>
      <c r="P53" s="27"/>
      <c r="Q53" s="27"/>
      <c r="R53" s="27"/>
      <c r="S53" s="27"/>
      <c r="T53" s="27">
        <v>112</v>
      </c>
      <c r="U53" s="19">
        <v>50</v>
      </c>
      <c r="V53" s="19">
        <f t="shared" si="0"/>
        <v>0</v>
      </c>
      <c r="W53" s="74">
        <v>5.2</v>
      </c>
      <c r="X53" s="75">
        <f t="shared" si="2"/>
        <v>1040</v>
      </c>
    </row>
    <row r="54" spans="1:24" ht="30" hidden="1">
      <c r="A54" s="89"/>
      <c r="B54" s="48">
        <v>53</v>
      </c>
      <c r="C54" s="48">
        <v>301</v>
      </c>
      <c r="D54" s="12" t="s">
        <v>63</v>
      </c>
      <c r="E54" s="5" t="s">
        <v>135</v>
      </c>
      <c r="F54" s="5" t="s">
        <v>3</v>
      </c>
      <c r="G54" s="6">
        <v>65</v>
      </c>
      <c r="H54" s="30">
        <v>5</v>
      </c>
      <c r="I54" s="25">
        <f t="shared" si="1"/>
        <v>325</v>
      </c>
      <c r="J54" s="19"/>
      <c r="K54" s="26"/>
      <c r="L54" s="26"/>
      <c r="M54" s="26"/>
      <c r="N54" s="26"/>
      <c r="O54" s="27"/>
      <c r="P54" s="27"/>
      <c r="Q54" s="27"/>
      <c r="R54" s="27"/>
      <c r="S54" s="27"/>
      <c r="T54" s="27"/>
      <c r="U54" s="19">
        <v>10</v>
      </c>
      <c r="V54" s="19">
        <f t="shared" si="0"/>
        <v>0</v>
      </c>
      <c r="W54" s="74">
        <v>31</v>
      </c>
      <c r="X54" s="75">
        <f t="shared" si="2"/>
        <v>155</v>
      </c>
    </row>
    <row r="55" spans="1:24" ht="45">
      <c r="A55" s="89"/>
      <c r="B55" s="48">
        <v>54</v>
      </c>
      <c r="C55" s="48">
        <v>228</v>
      </c>
      <c r="D55" s="12" t="s">
        <v>167</v>
      </c>
      <c r="E55" s="5" t="s">
        <v>122</v>
      </c>
      <c r="F55" s="5" t="s">
        <v>3</v>
      </c>
      <c r="G55" s="6">
        <v>10</v>
      </c>
      <c r="H55" s="30">
        <v>300</v>
      </c>
      <c r="I55" s="25">
        <f t="shared" si="1"/>
        <v>3000</v>
      </c>
      <c r="J55" s="19"/>
      <c r="K55" s="26">
        <v>50</v>
      </c>
      <c r="L55" s="26">
        <v>50</v>
      </c>
      <c r="M55" s="26"/>
      <c r="N55" s="26"/>
      <c r="O55" s="27"/>
      <c r="P55" s="27"/>
      <c r="Q55" s="27">
        <v>30</v>
      </c>
      <c r="R55" s="27">
        <v>35</v>
      </c>
      <c r="S55" s="27">
        <v>25</v>
      </c>
      <c r="T55" s="27"/>
      <c r="U55" s="19">
        <v>40</v>
      </c>
      <c r="V55" s="19">
        <f t="shared" si="0"/>
        <v>230</v>
      </c>
      <c r="W55" s="74">
        <v>4.55</v>
      </c>
      <c r="X55" s="75">
        <f t="shared" si="2"/>
        <v>1365</v>
      </c>
    </row>
    <row r="56" spans="1:24" hidden="1">
      <c r="A56" s="89"/>
      <c r="B56" s="48">
        <v>55</v>
      </c>
      <c r="C56" s="48">
        <v>301</v>
      </c>
      <c r="D56" s="12" t="s">
        <v>64</v>
      </c>
      <c r="E56" s="5" t="s">
        <v>176</v>
      </c>
      <c r="F56" s="5" t="s">
        <v>3</v>
      </c>
      <c r="G56" s="6">
        <v>5</v>
      </c>
      <c r="H56" s="30">
        <v>50</v>
      </c>
      <c r="I56" s="25">
        <f t="shared" si="1"/>
        <v>250</v>
      </c>
      <c r="J56" s="19"/>
      <c r="K56" s="26"/>
      <c r="L56" s="26"/>
      <c r="M56" s="26"/>
      <c r="N56" s="26"/>
      <c r="O56" s="27"/>
      <c r="P56" s="27"/>
      <c r="Q56" s="27"/>
      <c r="R56" s="27"/>
      <c r="S56" s="27"/>
      <c r="T56" s="27"/>
      <c r="U56" s="19">
        <v>10</v>
      </c>
      <c r="V56" s="19">
        <f t="shared" si="0"/>
        <v>0</v>
      </c>
      <c r="W56" s="74">
        <v>31</v>
      </c>
      <c r="X56" s="75">
        <f t="shared" si="2"/>
        <v>1550</v>
      </c>
    </row>
    <row r="57" spans="1:24" ht="45">
      <c r="A57" s="89"/>
      <c r="B57" s="48">
        <v>56</v>
      </c>
      <c r="C57" s="48">
        <v>228</v>
      </c>
      <c r="D57" s="12" t="s">
        <v>169</v>
      </c>
      <c r="E57" s="5" t="s">
        <v>168</v>
      </c>
      <c r="F57" s="5" t="s">
        <v>3</v>
      </c>
      <c r="G57" s="6">
        <v>10</v>
      </c>
      <c r="H57" s="30">
        <v>50</v>
      </c>
      <c r="I57" s="25">
        <f t="shared" si="1"/>
        <v>500</v>
      </c>
      <c r="J57" s="19"/>
      <c r="K57" s="26"/>
      <c r="L57" s="26"/>
      <c r="M57" s="26"/>
      <c r="N57" s="26"/>
      <c r="O57" s="27"/>
      <c r="P57" s="27"/>
      <c r="Q57" s="27"/>
      <c r="R57" s="27"/>
      <c r="S57" s="27"/>
      <c r="T57" s="27">
        <f>88+30</f>
        <v>118</v>
      </c>
      <c r="U57" s="19">
        <v>10</v>
      </c>
      <c r="V57" s="19">
        <f t="shared" si="0"/>
        <v>128</v>
      </c>
      <c r="W57" s="74">
        <v>15</v>
      </c>
      <c r="X57" s="75">
        <f t="shared" si="2"/>
        <v>750</v>
      </c>
    </row>
    <row r="58" spans="1:24" ht="45">
      <c r="A58" s="89"/>
      <c r="B58" s="48">
        <v>57</v>
      </c>
      <c r="C58" s="48">
        <v>228</v>
      </c>
      <c r="D58" s="7" t="s">
        <v>170</v>
      </c>
      <c r="E58" s="5" t="s">
        <v>136</v>
      </c>
      <c r="F58" s="17" t="s">
        <v>3</v>
      </c>
      <c r="G58" s="9">
        <v>2.5</v>
      </c>
      <c r="H58" s="34">
        <v>100</v>
      </c>
      <c r="I58" s="25">
        <f t="shared" si="1"/>
        <v>250</v>
      </c>
      <c r="J58" s="47"/>
      <c r="K58" s="15"/>
      <c r="L58" s="18"/>
      <c r="M58" s="16"/>
      <c r="N58" s="16"/>
      <c r="O58" s="16"/>
      <c r="P58" s="16"/>
      <c r="Q58" s="15"/>
      <c r="R58" s="16"/>
      <c r="S58" s="16"/>
      <c r="T58" s="19">
        <v>288</v>
      </c>
      <c r="U58" s="16"/>
      <c r="V58" s="19">
        <f>SUBTOTAL(9,J58:U58)</f>
        <v>288</v>
      </c>
      <c r="W58" s="74"/>
      <c r="X58" s="75">
        <f t="shared" si="2"/>
        <v>0</v>
      </c>
    </row>
    <row r="59" spans="1:24" hidden="1">
      <c r="A59" s="89"/>
      <c r="B59" s="48">
        <v>58</v>
      </c>
      <c r="C59" s="48">
        <v>301</v>
      </c>
      <c r="D59" s="12" t="s">
        <v>65</v>
      </c>
      <c r="E59" s="5" t="s">
        <v>137</v>
      </c>
      <c r="F59" s="5" t="s">
        <v>3</v>
      </c>
      <c r="G59" s="6">
        <v>8</v>
      </c>
      <c r="H59" s="30">
        <v>30</v>
      </c>
      <c r="I59" s="25">
        <f t="shared" si="1"/>
        <v>240</v>
      </c>
      <c r="J59" s="19"/>
      <c r="K59" s="26"/>
      <c r="L59" s="26"/>
      <c r="M59" s="26"/>
      <c r="N59" s="26"/>
      <c r="O59" s="27">
        <v>10</v>
      </c>
      <c r="P59" s="27"/>
      <c r="Q59" s="27"/>
      <c r="R59" s="27"/>
      <c r="S59" s="27"/>
      <c r="T59" s="27"/>
      <c r="U59" s="19">
        <v>50</v>
      </c>
      <c r="V59" s="19">
        <f t="shared" si="0"/>
        <v>0</v>
      </c>
      <c r="W59" s="74">
        <v>4.1500000000000004</v>
      </c>
      <c r="X59" s="75">
        <f t="shared" si="2"/>
        <v>124.50000000000001</v>
      </c>
    </row>
    <row r="60" spans="1:24" hidden="1">
      <c r="A60" s="89"/>
      <c r="B60" s="48">
        <v>59</v>
      </c>
      <c r="C60" s="48">
        <v>301</v>
      </c>
      <c r="D60" s="12" t="s">
        <v>66</v>
      </c>
      <c r="E60" s="5" t="s">
        <v>138</v>
      </c>
      <c r="F60" s="5" t="s">
        <v>3</v>
      </c>
      <c r="G60" s="6">
        <v>5</v>
      </c>
      <c r="H60" s="30">
        <v>20</v>
      </c>
      <c r="I60" s="25">
        <f t="shared" si="1"/>
        <v>100</v>
      </c>
      <c r="J60" s="19"/>
      <c r="K60" s="26"/>
      <c r="L60" s="26"/>
      <c r="M60" s="26"/>
      <c r="N60" s="26"/>
      <c r="O60" s="27"/>
      <c r="P60" s="27"/>
      <c r="Q60" s="27"/>
      <c r="R60" s="27"/>
      <c r="S60" s="27"/>
      <c r="T60" s="27"/>
      <c r="U60" s="19">
        <v>30</v>
      </c>
      <c r="V60" s="19">
        <f t="shared" si="0"/>
        <v>0</v>
      </c>
      <c r="W60" s="74"/>
      <c r="X60" s="75">
        <f t="shared" si="2"/>
        <v>0</v>
      </c>
    </row>
    <row r="61" spans="1:24" hidden="1">
      <c r="A61" s="89"/>
      <c r="B61" s="48">
        <v>60</v>
      </c>
      <c r="C61" s="48">
        <v>301</v>
      </c>
      <c r="D61" s="12" t="s">
        <v>67</v>
      </c>
      <c r="E61" s="5" t="s">
        <v>139</v>
      </c>
      <c r="F61" s="5" t="s">
        <v>3</v>
      </c>
      <c r="G61" s="6">
        <v>3</v>
      </c>
      <c r="H61" s="30">
        <v>20</v>
      </c>
      <c r="I61" s="25">
        <f t="shared" si="1"/>
        <v>60</v>
      </c>
      <c r="J61" s="19"/>
      <c r="K61" s="26"/>
      <c r="L61" s="26"/>
      <c r="M61" s="26"/>
      <c r="N61" s="26"/>
      <c r="O61" s="27"/>
      <c r="P61" s="27"/>
      <c r="Q61" s="27"/>
      <c r="R61" s="27"/>
      <c r="S61" s="27"/>
      <c r="T61" s="27"/>
      <c r="U61" s="19">
        <v>30</v>
      </c>
      <c r="V61" s="19">
        <f t="shared" si="0"/>
        <v>0</v>
      </c>
      <c r="W61" s="74"/>
      <c r="X61" s="75">
        <f t="shared" si="2"/>
        <v>0</v>
      </c>
    </row>
    <row r="62" spans="1:24" hidden="1">
      <c r="A62" s="89"/>
      <c r="B62" s="48">
        <v>61</v>
      </c>
      <c r="C62" s="48">
        <v>301</v>
      </c>
      <c r="D62" s="12" t="s">
        <v>68</v>
      </c>
      <c r="E62" s="5" t="s">
        <v>139</v>
      </c>
      <c r="F62" s="5" t="s">
        <v>3</v>
      </c>
      <c r="G62" s="6">
        <v>5</v>
      </c>
      <c r="H62" s="30">
        <v>20</v>
      </c>
      <c r="I62" s="25">
        <f t="shared" si="1"/>
        <v>100</v>
      </c>
      <c r="J62" s="19"/>
      <c r="K62" s="26"/>
      <c r="L62" s="26"/>
      <c r="M62" s="26"/>
      <c r="N62" s="26"/>
      <c r="O62" s="27"/>
      <c r="P62" s="27"/>
      <c r="Q62" s="27"/>
      <c r="R62" s="27"/>
      <c r="S62" s="27"/>
      <c r="T62" s="27"/>
      <c r="U62" s="19">
        <v>30</v>
      </c>
      <c r="V62" s="19">
        <f t="shared" si="0"/>
        <v>0</v>
      </c>
      <c r="W62" s="74">
        <v>1.4</v>
      </c>
      <c r="X62" s="75">
        <f t="shared" si="2"/>
        <v>28</v>
      </c>
    </row>
    <row r="63" spans="1:24" hidden="1">
      <c r="A63" s="89"/>
      <c r="B63" s="48">
        <v>62</v>
      </c>
      <c r="C63" s="48"/>
      <c r="D63" s="12" t="s">
        <v>69</v>
      </c>
      <c r="E63" s="5" t="s">
        <v>98</v>
      </c>
      <c r="F63" s="5" t="s">
        <v>3</v>
      </c>
      <c r="G63" s="6">
        <v>10</v>
      </c>
      <c r="H63" s="30">
        <v>5</v>
      </c>
      <c r="I63" s="25">
        <f t="shared" si="1"/>
        <v>50</v>
      </c>
      <c r="J63" s="19"/>
      <c r="K63" s="26"/>
      <c r="L63" s="26"/>
      <c r="M63" s="26"/>
      <c r="N63" s="26"/>
      <c r="O63" s="27"/>
      <c r="P63" s="27"/>
      <c r="Q63" s="27"/>
      <c r="R63" s="27"/>
      <c r="S63" s="27"/>
      <c r="T63" s="27"/>
      <c r="U63" s="19">
        <v>10</v>
      </c>
      <c r="V63" s="19">
        <f t="shared" si="0"/>
        <v>0</v>
      </c>
      <c r="W63" s="74">
        <v>5.25</v>
      </c>
      <c r="X63" s="75">
        <f t="shared" si="2"/>
        <v>26.25</v>
      </c>
    </row>
    <row r="64" spans="1:24" hidden="1">
      <c r="A64" s="89"/>
      <c r="B64" s="48">
        <v>63</v>
      </c>
      <c r="C64" s="48">
        <v>301</v>
      </c>
      <c r="D64" s="12" t="s">
        <v>140</v>
      </c>
      <c r="E64" s="5" t="s">
        <v>141</v>
      </c>
      <c r="F64" s="5" t="s">
        <v>3</v>
      </c>
      <c r="G64" s="6">
        <v>1</v>
      </c>
      <c r="H64" s="30">
        <v>300</v>
      </c>
      <c r="I64" s="25">
        <f t="shared" si="1"/>
        <v>300</v>
      </c>
      <c r="J64" s="19"/>
      <c r="K64" s="26">
        <v>20</v>
      </c>
      <c r="L64" s="26"/>
      <c r="M64" s="26"/>
      <c r="N64" s="26"/>
      <c r="O64" s="27"/>
      <c r="P64" s="27"/>
      <c r="Q64" s="27">
        <v>35</v>
      </c>
      <c r="R64" s="27"/>
      <c r="S64" s="27"/>
      <c r="T64" s="27">
        <v>878</v>
      </c>
      <c r="U64" s="19">
        <v>100</v>
      </c>
      <c r="V64" s="19">
        <f t="shared" ref="V64:V69" si="3">SUBTOTAL(9,J64:U64)</f>
        <v>0</v>
      </c>
      <c r="W64" s="74">
        <v>0.34</v>
      </c>
      <c r="X64" s="75">
        <f t="shared" si="2"/>
        <v>102.00000000000001</v>
      </c>
    </row>
    <row r="65" spans="1:24" hidden="1">
      <c r="A65" s="89"/>
      <c r="B65" s="48">
        <v>64</v>
      </c>
      <c r="C65" s="48">
        <v>301</v>
      </c>
      <c r="D65" s="12" t="s">
        <v>70</v>
      </c>
      <c r="E65" s="5" t="s">
        <v>142</v>
      </c>
      <c r="F65" s="5" t="s">
        <v>3</v>
      </c>
      <c r="G65" s="6">
        <v>2</v>
      </c>
      <c r="H65" s="30">
        <v>20</v>
      </c>
      <c r="I65" s="25">
        <f t="shared" si="1"/>
        <v>40</v>
      </c>
      <c r="J65" s="19"/>
      <c r="K65" s="26"/>
      <c r="L65" s="26"/>
      <c r="M65" s="26"/>
      <c r="N65" s="26"/>
      <c r="O65" s="27"/>
      <c r="P65" s="27"/>
      <c r="Q65" s="27"/>
      <c r="R65" s="27"/>
      <c r="S65" s="27"/>
      <c r="T65" s="27"/>
      <c r="U65" s="19">
        <v>30</v>
      </c>
      <c r="V65" s="19">
        <f t="shared" si="3"/>
        <v>0</v>
      </c>
      <c r="W65" s="74">
        <v>0.31</v>
      </c>
      <c r="X65" s="75">
        <f t="shared" si="2"/>
        <v>6.2</v>
      </c>
    </row>
    <row r="66" spans="1:24" ht="31.5" hidden="1">
      <c r="A66" s="89"/>
      <c r="B66" s="48">
        <v>65</v>
      </c>
      <c r="C66" s="48">
        <v>301</v>
      </c>
      <c r="D66" s="14" t="s">
        <v>71</v>
      </c>
      <c r="E66" s="44" t="s">
        <v>143</v>
      </c>
      <c r="F66" s="22" t="s">
        <v>3</v>
      </c>
      <c r="G66" s="23">
        <v>0.75</v>
      </c>
      <c r="H66" s="24">
        <v>50</v>
      </c>
      <c r="I66" s="25">
        <f t="shared" ref="I66:I86" si="4">H66*G66</f>
        <v>37.5</v>
      </c>
      <c r="J66" s="28"/>
      <c r="K66" s="26"/>
      <c r="L66" s="26">
        <v>20</v>
      </c>
      <c r="M66" s="26"/>
      <c r="N66" s="26"/>
      <c r="O66" s="11"/>
      <c r="P66" s="26"/>
      <c r="Q66" s="26"/>
      <c r="R66" s="26"/>
      <c r="S66" s="26"/>
      <c r="T66" s="26">
        <v>285</v>
      </c>
      <c r="U66" s="28"/>
      <c r="V66" s="19">
        <f t="shared" si="3"/>
        <v>0</v>
      </c>
      <c r="W66" s="74">
        <v>0.63</v>
      </c>
      <c r="X66" s="75">
        <f t="shared" si="2"/>
        <v>31.5</v>
      </c>
    </row>
    <row r="67" spans="1:24" ht="15.75" hidden="1">
      <c r="A67" s="89"/>
      <c r="B67" s="48">
        <v>66</v>
      </c>
      <c r="C67" s="48">
        <v>301</v>
      </c>
      <c r="D67" s="14" t="s">
        <v>72</v>
      </c>
      <c r="E67" s="44" t="s">
        <v>144</v>
      </c>
      <c r="F67" s="22" t="s">
        <v>3</v>
      </c>
      <c r="G67" s="23">
        <v>25</v>
      </c>
      <c r="H67" s="24">
        <v>10</v>
      </c>
      <c r="I67" s="25">
        <f t="shared" si="4"/>
        <v>250</v>
      </c>
      <c r="J67" s="28"/>
      <c r="K67" s="26"/>
      <c r="L67" s="26"/>
      <c r="M67" s="26"/>
      <c r="N67" s="26"/>
      <c r="O67" s="11"/>
      <c r="P67" s="26">
        <v>5</v>
      </c>
      <c r="Q67" s="26"/>
      <c r="R67" s="26">
        <v>30</v>
      </c>
      <c r="S67" s="26"/>
      <c r="T67" s="26">
        <v>81</v>
      </c>
      <c r="U67" s="28"/>
      <c r="V67" s="19">
        <f t="shared" si="3"/>
        <v>0</v>
      </c>
      <c r="W67" s="74">
        <v>15.7</v>
      </c>
      <c r="X67" s="75">
        <f t="shared" ref="X67:X86" si="5">W67*H67</f>
        <v>157</v>
      </c>
    </row>
    <row r="68" spans="1:24" s="39" customFormat="1" ht="15.75">
      <c r="A68" s="89"/>
      <c r="B68" s="48">
        <v>67</v>
      </c>
      <c r="C68" s="48">
        <v>228</v>
      </c>
      <c r="D68" s="80" t="s">
        <v>73</v>
      </c>
      <c r="E68" s="44" t="s">
        <v>147</v>
      </c>
      <c r="F68" s="22" t="s">
        <v>3</v>
      </c>
      <c r="G68" s="23">
        <v>2</v>
      </c>
      <c r="H68" s="24">
        <v>150</v>
      </c>
      <c r="I68" s="25">
        <f t="shared" si="4"/>
        <v>300</v>
      </c>
      <c r="J68" s="26"/>
      <c r="K68" s="26"/>
      <c r="L68" s="26"/>
      <c r="M68" s="26"/>
      <c r="N68" s="26"/>
      <c r="O68" s="11">
        <v>50</v>
      </c>
      <c r="P68" s="26"/>
      <c r="Q68" s="26"/>
      <c r="R68" s="26"/>
      <c r="S68" s="26"/>
      <c r="T68" s="26">
        <v>167</v>
      </c>
      <c r="U68" s="26"/>
      <c r="V68" s="38">
        <f t="shared" si="3"/>
        <v>217</v>
      </c>
      <c r="W68" s="76"/>
      <c r="X68" s="75">
        <f t="shared" si="5"/>
        <v>0</v>
      </c>
    </row>
    <row r="69" spans="1:24" ht="31.5" hidden="1">
      <c r="A69" s="89"/>
      <c r="B69" s="48">
        <v>68</v>
      </c>
      <c r="C69" s="48">
        <v>301</v>
      </c>
      <c r="D69" s="14" t="s">
        <v>74</v>
      </c>
      <c r="E69" s="44" t="s">
        <v>145</v>
      </c>
      <c r="F69" s="22" t="s">
        <v>3</v>
      </c>
      <c r="G69" s="23">
        <v>3</v>
      </c>
      <c r="H69" s="24">
        <v>100</v>
      </c>
      <c r="I69" s="25">
        <f t="shared" si="4"/>
        <v>300</v>
      </c>
      <c r="J69" s="26"/>
      <c r="K69" s="26"/>
      <c r="L69" s="26"/>
      <c r="M69" s="26"/>
      <c r="N69" s="26"/>
      <c r="O69" s="11">
        <v>10</v>
      </c>
      <c r="P69" s="26"/>
      <c r="Q69" s="26">
        <v>6</v>
      </c>
      <c r="R69" s="26">
        <v>200</v>
      </c>
      <c r="S69" s="26"/>
      <c r="T69" s="26">
        <v>25</v>
      </c>
      <c r="U69" s="26"/>
      <c r="V69" s="19">
        <f t="shared" si="3"/>
        <v>0</v>
      </c>
      <c r="X69" s="75">
        <f t="shared" si="5"/>
        <v>0</v>
      </c>
    </row>
    <row r="70" spans="1:24" ht="15.75" hidden="1">
      <c r="A70" s="89"/>
      <c r="B70" s="48">
        <v>69</v>
      </c>
      <c r="C70" s="48">
        <v>301</v>
      </c>
      <c r="D70" s="14" t="s">
        <v>75</v>
      </c>
      <c r="E70" s="44" t="s">
        <v>146</v>
      </c>
      <c r="F70" s="22" t="s">
        <v>7</v>
      </c>
      <c r="G70" s="23">
        <v>7</v>
      </c>
      <c r="H70" s="31">
        <v>30</v>
      </c>
      <c r="I70" s="25">
        <f t="shared" si="4"/>
        <v>210</v>
      </c>
      <c r="J70" s="32"/>
      <c r="K70" s="32"/>
      <c r="L70" s="32"/>
      <c r="M70" s="32"/>
      <c r="N70" s="32">
        <v>5</v>
      </c>
      <c r="O70" s="33"/>
      <c r="P70" s="32"/>
      <c r="Q70" s="32"/>
      <c r="R70" s="32"/>
      <c r="S70" s="32"/>
      <c r="T70" s="32">
        <v>37</v>
      </c>
      <c r="U70" s="32"/>
      <c r="V70" s="19">
        <f>SUBTOTAL(9,J70:U70)</f>
        <v>0</v>
      </c>
      <c r="W70" s="74">
        <v>0.69</v>
      </c>
      <c r="X70" s="75">
        <f t="shared" si="5"/>
        <v>20.7</v>
      </c>
    </row>
    <row r="71" spans="1:24" hidden="1">
      <c r="A71" s="89"/>
      <c r="B71" s="48">
        <v>70</v>
      </c>
      <c r="C71" s="48">
        <v>301</v>
      </c>
      <c r="D71" s="7" t="s">
        <v>76</v>
      </c>
      <c r="E71" s="17" t="s">
        <v>150</v>
      </c>
      <c r="F71" s="8" t="s">
        <v>3</v>
      </c>
      <c r="G71" s="9">
        <v>1.1499999999999999</v>
      </c>
      <c r="H71" s="34">
        <v>100</v>
      </c>
      <c r="I71" s="25">
        <f t="shared" si="4"/>
        <v>114.99999999999999</v>
      </c>
      <c r="J71" s="1"/>
      <c r="K71" s="29"/>
      <c r="L71" s="29"/>
      <c r="M71" s="29"/>
      <c r="N71" s="29"/>
      <c r="O71" s="29"/>
      <c r="P71" s="29"/>
      <c r="Q71" s="16"/>
      <c r="R71" s="29"/>
      <c r="S71" s="29"/>
      <c r="T71" s="19">
        <v>166</v>
      </c>
      <c r="U71" s="29"/>
      <c r="V71" s="19">
        <f t="shared" ref="V71:V81" si="6">SUBTOTAL(9,J71:U71)</f>
        <v>0</v>
      </c>
      <c r="W71" s="74">
        <v>1.41</v>
      </c>
      <c r="X71" s="75">
        <f t="shared" si="5"/>
        <v>141</v>
      </c>
    </row>
    <row r="72" spans="1:24" hidden="1">
      <c r="A72" s="89"/>
      <c r="B72" s="48">
        <v>71</v>
      </c>
      <c r="C72" s="48">
        <v>301</v>
      </c>
      <c r="D72" s="7" t="s">
        <v>77</v>
      </c>
      <c r="E72" s="17" t="s">
        <v>151</v>
      </c>
      <c r="F72" s="8" t="s">
        <v>3</v>
      </c>
      <c r="G72" s="9">
        <v>0.87</v>
      </c>
      <c r="H72" s="34">
        <v>200</v>
      </c>
      <c r="I72" s="25">
        <f t="shared" si="4"/>
        <v>174</v>
      </c>
      <c r="J72" s="26">
        <v>32</v>
      </c>
      <c r="K72" s="26">
        <v>100</v>
      </c>
      <c r="L72" s="26">
        <v>60</v>
      </c>
      <c r="M72" s="26">
        <v>30</v>
      </c>
      <c r="N72" s="27">
        <v>10</v>
      </c>
      <c r="O72" s="27">
        <v>10</v>
      </c>
      <c r="P72" s="27">
        <v>10</v>
      </c>
      <c r="Q72" s="27"/>
      <c r="R72" s="27">
        <v>10</v>
      </c>
      <c r="S72" s="27">
        <v>198</v>
      </c>
      <c r="T72" s="27">
        <v>50</v>
      </c>
      <c r="U72" s="29"/>
      <c r="V72" s="19">
        <f t="shared" si="6"/>
        <v>0</v>
      </c>
      <c r="W72" s="74">
        <v>1.23</v>
      </c>
      <c r="X72" s="75">
        <f t="shared" si="5"/>
        <v>246</v>
      </c>
    </row>
    <row r="73" spans="1:24" hidden="1">
      <c r="A73" s="89"/>
      <c r="B73" s="48">
        <v>72</v>
      </c>
      <c r="C73" s="48">
        <v>301</v>
      </c>
      <c r="D73" s="7" t="s">
        <v>78</v>
      </c>
      <c r="E73" s="17" t="s">
        <v>152</v>
      </c>
      <c r="F73" s="8" t="s">
        <v>3</v>
      </c>
      <c r="G73" s="9">
        <v>1</v>
      </c>
      <c r="H73" s="34">
        <v>50</v>
      </c>
      <c r="I73" s="25">
        <f t="shared" si="4"/>
        <v>50</v>
      </c>
      <c r="J73" s="1"/>
      <c r="K73" s="29"/>
      <c r="L73" s="29"/>
      <c r="M73" s="29"/>
      <c r="N73" s="29"/>
      <c r="O73" s="29"/>
      <c r="P73" s="29"/>
      <c r="Q73" s="16"/>
      <c r="R73" s="29"/>
      <c r="S73" s="29"/>
      <c r="T73" s="19">
        <v>55</v>
      </c>
      <c r="U73" s="29"/>
      <c r="V73" s="19">
        <f t="shared" si="6"/>
        <v>0</v>
      </c>
      <c r="W73" s="74">
        <v>0.78</v>
      </c>
      <c r="X73" s="75">
        <f t="shared" si="5"/>
        <v>39</v>
      </c>
    </row>
    <row r="74" spans="1:24" hidden="1">
      <c r="A74" s="89"/>
      <c r="B74" s="48">
        <v>73</v>
      </c>
      <c r="C74" s="48">
        <v>301</v>
      </c>
      <c r="D74" s="7" t="s">
        <v>79</v>
      </c>
      <c r="E74" s="17" t="s">
        <v>151</v>
      </c>
      <c r="F74" s="8" t="s">
        <v>3</v>
      </c>
      <c r="G74" s="9">
        <v>1.5</v>
      </c>
      <c r="H74" s="34">
        <v>30</v>
      </c>
      <c r="I74" s="25">
        <f t="shared" si="4"/>
        <v>45</v>
      </c>
      <c r="J74" s="1"/>
      <c r="K74" s="29"/>
      <c r="L74" s="29"/>
      <c r="M74" s="29"/>
      <c r="N74" s="29"/>
      <c r="O74" s="29"/>
      <c r="P74" s="29"/>
      <c r="Q74" s="16"/>
      <c r="R74" s="29"/>
      <c r="S74" s="29"/>
      <c r="T74" s="19">
        <v>45</v>
      </c>
      <c r="U74" s="29"/>
      <c r="V74" s="19">
        <f>SUBTOTAL(9,J74:U74)</f>
        <v>0</v>
      </c>
      <c r="W74" s="74">
        <v>1.72</v>
      </c>
      <c r="X74" s="75">
        <f t="shared" si="5"/>
        <v>51.6</v>
      </c>
    </row>
    <row r="75" spans="1:24" hidden="1">
      <c r="A75" s="89"/>
      <c r="B75" s="48">
        <v>74</v>
      </c>
      <c r="C75" s="48">
        <v>301</v>
      </c>
      <c r="D75" s="7" t="s">
        <v>89</v>
      </c>
      <c r="E75" s="17" t="s">
        <v>153</v>
      </c>
      <c r="F75" s="8" t="s">
        <v>3</v>
      </c>
      <c r="G75" s="9">
        <v>2</v>
      </c>
      <c r="H75" s="34">
        <v>10</v>
      </c>
      <c r="I75" s="25">
        <f t="shared" si="4"/>
        <v>20</v>
      </c>
      <c r="J75" s="1"/>
      <c r="K75" s="29"/>
      <c r="L75" s="29"/>
      <c r="M75" s="29"/>
      <c r="N75" s="29"/>
      <c r="O75" s="29"/>
      <c r="P75" s="29"/>
      <c r="Q75" s="16"/>
      <c r="R75" s="29"/>
      <c r="S75" s="29"/>
      <c r="T75" s="19">
        <v>19</v>
      </c>
      <c r="U75" s="29"/>
      <c r="V75" s="19">
        <f>SUBTOTAL(9,J75:U75)</f>
        <v>0</v>
      </c>
      <c r="W75" s="74">
        <v>6.12</v>
      </c>
      <c r="X75" s="75">
        <f t="shared" si="5"/>
        <v>61.2</v>
      </c>
    </row>
    <row r="76" spans="1:24" hidden="1">
      <c r="A76" s="89"/>
      <c r="B76" s="48">
        <v>75</v>
      </c>
      <c r="C76" s="48">
        <v>194</v>
      </c>
      <c r="D76" s="7" t="s">
        <v>80</v>
      </c>
      <c r="E76" s="17" t="s">
        <v>154</v>
      </c>
      <c r="F76" s="8" t="s">
        <v>9</v>
      </c>
      <c r="G76" s="9">
        <v>13.3</v>
      </c>
      <c r="H76" s="34">
        <v>70</v>
      </c>
      <c r="I76" s="25">
        <f t="shared" si="4"/>
        <v>931</v>
      </c>
      <c r="J76" s="1"/>
      <c r="K76" s="29"/>
      <c r="L76" s="29"/>
      <c r="M76" s="29"/>
      <c r="N76" s="29"/>
      <c r="O76" s="29"/>
      <c r="P76" s="29"/>
      <c r="Q76" s="16"/>
      <c r="R76" s="29"/>
      <c r="S76" s="29"/>
      <c r="T76" s="19">
        <v>110</v>
      </c>
      <c r="U76" s="29"/>
      <c r="V76" s="19">
        <f t="shared" si="6"/>
        <v>0</v>
      </c>
      <c r="W76" s="74">
        <v>1.1499999999999999</v>
      </c>
      <c r="X76" s="75">
        <f t="shared" si="5"/>
        <v>80.5</v>
      </c>
    </row>
    <row r="77" spans="1:24" hidden="1">
      <c r="A77" s="89"/>
      <c r="B77" s="48">
        <v>76</v>
      </c>
      <c r="C77" s="48"/>
      <c r="D77" s="7" t="s">
        <v>81</v>
      </c>
      <c r="E77" s="17" t="s">
        <v>155</v>
      </c>
      <c r="F77" s="8" t="s">
        <v>3</v>
      </c>
      <c r="G77" s="9">
        <v>2</v>
      </c>
      <c r="H77" s="34">
        <v>10</v>
      </c>
      <c r="I77" s="25">
        <f t="shared" si="4"/>
        <v>20</v>
      </c>
      <c r="J77" s="1"/>
      <c r="K77" s="29"/>
      <c r="L77" s="29"/>
      <c r="M77" s="29"/>
      <c r="N77" s="29"/>
      <c r="O77" s="29"/>
      <c r="P77" s="29"/>
      <c r="Q77" s="16"/>
      <c r="R77" s="29"/>
      <c r="S77" s="29"/>
      <c r="T77" s="19">
        <v>45</v>
      </c>
      <c r="U77" s="29"/>
      <c r="V77" s="19">
        <f t="shared" si="6"/>
        <v>0</v>
      </c>
      <c r="W77" s="74">
        <v>4</v>
      </c>
      <c r="X77" s="75">
        <f t="shared" si="5"/>
        <v>40</v>
      </c>
    </row>
    <row r="78" spans="1:24" hidden="1">
      <c r="A78" s="89"/>
      <c r="B78" s="48">
        <v>77</v>
      </c>
      <c r="C78" s="48">
        <v>392</v>
      </c>
      <c r="D78" s="7" t="s">
        <v>82</v>
      </c>
      <c r="E78" s="17" t="s">
        <v>156</v>
      </c>
      <c r="F78" s="8" t="s">
        <v>3</v>
      </c>
      <c r="G78" s="9">
        <v>0.3</v>
      </c>
      <c r="H78" s="34">
        <v>10</v>
      </c>
      <c r="I78" s="25">
        <f t="shared" si="4"/>
        <v>3</v>
      </c>
      <c r="J78" s="1"/>
      <c r="K78" s="29"/>
      <c r="L78" s="29"/>
      <c r="M78" s="29"/>
      <c r="N78" s="29"/>
      <c r="O78" s="29"/>
      <c r="P78" s="29"/>
      <c r="Q78" s="16"/>
      <c r="R78" s="29"/>
      <c r="S78" s="29"/>
      <c r="T78" s="19">
        <v>45</v>
      </c>
      <c r="U78" s="29"/>
      <c r="V78" s="19">
        <f t="shared" si="6"/>
        <v>0</v>
      </c>
      <c r="W78" s="74">
        <v>0.3</v>
      </c>
      <c r="X78" s="75">
        <f t="shared" si="5"/>
        <v>3</v>
      </c>
    </row>
    <row r="79" spans="1:24" hidden="1">
      <c r="A79" s="89"/>
      <c r="B79" s="48">
        <v>78</v>
      </c>
      <c r="C79" s="48">
        <v>189</v>
      </c>
      <c r="D79" s="7" t="s">
        <v>83</v>
      </c>
      <c r="E79" s="17" t="s">
        <v>157</v>
      </c>
      <c r="F79" s="8" t="s">
        <v>3</v>
      </c>
      <c r="G79" s="9">
        <v>25</v>
      </c>
      <c r="H79" s="34">
        <v>4</v>
      </c>
      <c r="I79" s="25">
        <f t="shared" si="4"/>
        <v>100</v>
      </c>
      <c r="J79" s="1"/>
      <c r="K79" s="29"/>
      <c r="L79" s="29"/>
      <c r="M79" s="29"/>
      <c r="N79" s="29"/>
      <c r="O79" s="29"/>
      <c r="P79" s="29"/>
      <c r="Q79" s="16"/>
      <c r="R79" s="29"/>
      <c r="S79" s="29"/>
      <c r="T79" s="19">
        <v>10</v>
      </c>
      <c r="U79" s="29"/>
      <c r="V79" s="19">
        <f t="shared" si="6"/>
        <v>0</v>
      </c>
      <c r="W79" s="74"/>
      <c r="X79" s="75">
        <f t="shared" si="5"/>
        <v>0</v>
      </c>
    </row>
    <row r="80" spans="1:24" ht="210" hidden="1">
      <c r="A80" s="89"/>
      <c r="B80" s="48">
        <v>79</v>
      </c>
      <c r="C80" s="48">
        <v>301</v>
      </c>
      <c r="D80" s="7" t="s">
        <v>84</v>
      </c>
      <c r="E80" s="17" t="s">
        <v>158</v>
      </c>
      <c r="F80" s="8" t="s">
        <v>8</v>
      </c>
      <c r="G80" s="9">
        <v>150</v>
      </c>
      <c r="H80" s="34">
        <v>10</v>
      </c>
      <c r="I80" s="25">
        <f t="shared" si="4"/>
        <v>1500</v>
      </c>
      <c r="J80" s="1"/>
      <c r="K80" s="29"/>
      <c r="L80" s="29"/>
      <c r="M80" s="29"/>
      <c r="N80" s="29"/>
      <c r="O80" s="29"/>
      <c r="P80" s="29"/>
      <c r="Q80" s="16"/>
      <c r="R80" s="19">
        <v>2</v>
      </c>
      <c r="S80" s="29"/>
      <c r="T80" s="19">
        <v>10</v>
      </c>
      <c r="U80" s="29"/>
      <c r="V80" s="19">
        <f t="shared" si="6"/>
        <v>0</v>
      </c>
      <c r="W80" s="74">
        <v>300</v>
      </c>
      <c r="X80" s="75">
        <f t="shared" si="5"/>
        <v>3000</v>
      </c>
    </row>
    <row r="81" spans="1:24" hidden="1">
      <c r="A81" s="89"/>
      <c r="B81" s="48">
        <v>80</v>
      </c>
      <c r="C81" s="48">
        <v>301</v>
      </c>
      <c r="D81" s="7" t="s">
        <v>85</v>
      </c>
      <c r="E81" s="17" t="s">
        <v>124</v>
      </c>
      <c r="F81" s="8" t="s">
        <v>3</v>
      </c>
      <c r="G81" s="9">
        <v>50</v>
      </c>
      <c r="H81" s="34">
        <v>5</v>
      </c>
      <c r="I81" s="25">
        <f t="shared" si="4"/>
        <v>250</v>
      </c>
      <c r="J81" s="1"/>
      <c r="K81" s="29"/>
      <c r="L81" s="29"/>
      <c r="M81" s="29"/>
      <c r="N81" s="29"/>
      <c r="O81" s="29"/>
      <c r="P81" s="29"/>
      <c r="Q81" s="16"/>
      <c r="R81" s="29"/>
      <c r="S81" s="29"/>
      <c r="T81" s="19">
        <v>10</v>
      </c>
      <c r="U81" s="29"/>
      <c r="V81" s="19">
        <f t="shared" si="6"/>
        <v>0</v>
      </c>
      <c r="W81" s="74">
        <v>19.3</v>
      </c>
      <c r="X81" s="75">
        <f t="shared" si="5"/>
        <v>96.5</v>
      </c>
    </row>
    <row r="82" spans="1:24" s="39" customFormat="1" hidden="1">
      <c r="A82" s="89"/>
      <c r="B82" s="48">
        <v>81</v>
      </c>
      <c r="C82" s="48">
        <v>301</v>
      </c>
      <c r="D82" s="2" t="s">
        <v>86</v>
      </c>
      <c r="E82" s="4" t="s">
        <v>115</v>
      </c>
      <c r="F82" s="4" t="s">
        <v>3</v>
      </c>
      <c r="G82" s="3">
        <v>1</v>
      </c>
      <c r="H82" s="35">
        <v>1500</v>
      </c>
      <c r="I82" s="25">
        <f t="shared" si="4"/>
        <v>1500</v>
      </c>
      <c r="J82" s="35">
        <v>100</v>
      </c>
      <c r="K82" s="35">
        <v>100</v>
      </c>
      <c r="L82" s="35"/>
      <c r="M82" s="35"/>
      <c r="N82" s="35"/>
      <c r="O82" s="35">
        <v>50</v>
      </c>
      <c r="P82" s="35"/>
      <c r="Q82" s="35"/>
      <c r="R82" s="35"/>
      <c r="S82" s="35">
        <v>50</v>
      </c>
      <c r="T82" s="35">
        <v>2230</v>
      </c>
      <c r="U82" s="38">
        <v>275</v>
      </c>
      <c r="V82" s="38">
        <f>SUBTOTAL(9,J82:U82)</f>
        <v>0</v>
      </c>
      <c r="W82" s="76">
        <v>0.44</v>
      </c>
      <c r="X82" s="75">
        <f t="shared" si="5"/>
        <v>660</v>
      </c>
    </row>
    <row r="83" spans="1:24" s="39" customFormat="1" hidden="1">
      <c r="A83" s="89"/>
      <c r="B83" s="48">
        <v>82</v>
      </c>
      <c r="C83" s="48">
        <v>301</v>
      </c>
      <c r="D83" s="2" t="s">
        <v>87</v>
      </c>
      <c r="E83" s="4" t="s">
        <v>115</v>
      </c>
      <c r="F83" s="4" t="s">
        <v>3</v>
      </c>
      <c r="G83" s="3">
        <v>1.5</v>
      </c>
      <c r="H83" s="35">
        <v>500</v>
      </c>
      <c r="I83" s="25">
        <f t="shared" si="4"/>
        <v>750</v>
      </c>
      <c r="J83" s="35"/>
      <c r="K83" s="35">
        <v>100</v>
      </c>
      <c r="L83" s="35"/>
      <c r="M83" s="35"/>
      <c r="N83" s="35"/>
      <c r="O83" s="35"/>
      <c r="P83" s="35"/>
      <c r="Q83" s="35"/>
      <c r="R83" s="35"/>
      <c r="S83" s="35">
        <v>50</v>
      </c>
      <c r="T83" s="35">
        <v>300</v>
      </c>
      <c r="U83" s="38">
        <v>255</v>
      </c>
      <c r="V83" s="38">
        <f>SUBTOTAL(9,J83:U83)</f>
        <v>0</v>
      </c>
      <c r="W83" s="76">
        <v>0.5</v>
      </c>
      <c r="X83" s="75">
        <f t="shared" si="5"/>
        <v>250</v>
      </c>
    </row>
    <row r="84" spans="1:24" s="39" customFormat="1" hidden="1">
      <c r="A84" s="89"/>
      <c r="B84" s="48">
        <v>83</v>
      </c>
      <c r="C84" s="48">
        <v>301</v>
      </c>
      <c r="D84" s="2" t="s">
        <v>88</v>
      </c>
      <c r="E84" s="4" t="s">
        <v>115</v>
      </c>
      <c r="F84" s="4" t="s">
        <v>3</v>
      </c>
      <c r="G84" s="3">
        <v>1.5</v>
      </c>
      <c r="H84" s="35">
        <v>400</v>
      </c>
      <c r="I84" s="25">
        <f t="shared" si="4"/>
        <v>600</v>
      </c>
      <c r="J84" s="35"/>
      <c r="K84" s="35"/>
      <c r="L84" s="35"/>
      <c r="M84" s="35"/>
      <c r="N84" s="35"/>
      <c r="O84" s="35"/>
      <c r="P84" s="35"/>
      <c r="Q84" s="35"/>
      <c r="R84" s="35"/>
      <c r="S84" s="35"/>
      <c r="T84" s="35">
        <v>500</v>
      </c>
      <c r="U84" s="38">
        <v>20</v>
      </c>
      <c r="V84" s="38">
        <f>SUBTOTAL(9,J84:U84)</f>
        <v>0</v>
      </c>
      <c r="W84" s="76">
        <v>1.1499999999999999</v>
      </c>
      <c r="X84" s="75">
        <f t="shared" si="5"/>
        <v>459.99999999999994</v>
      </c>
    </row>
    <row r="85" spans="1:24" s="39" customFormat="1" hidden="1">
      <c r="A85" s="89"/>
      <c r="B85" s="48">
        <v>84</v>
      </c>
      <c r="C85" s="48">
        <v>301</v>
      </c>
      <c r="D85" s="2" t="s">
        <v>172</v>
      </c>
      <c r="E85" s="4" t="s">
        <v>171</v>
      </c>
      <c r="F85" s="4" t="s">
        <v>3</v>
      </c>
      <c r="G85" s="3">
        <v>7</v>
      </c>
      <c r="H85" s="35">
        <v>6000</v>
      </c>
      <c r="I85" s="25">
        <f t="shared" si="4"/>
        <v>42000</v>
      </c>
      <c r="J85" s="35"/>
      <c r="K85" s="35"/>
      <c r="L85" s="35"/>
      <c r="M85" s="35"/>
      <c r="N85" s="35"/>
      <c r="O85" s="35"/>
      <c r="P85" s="35"/>
      <c r="Q85" s="35"/>
      <c r="R85" s="35"/>
      <c r="S85" s="35"/>
      <c r="T85" s="35"/>
      <c r="U85" s="38"/>
      <c r="V85" s="38"/>
      <c r="W85" s="76">
        <v>8</v>
      </c>
      <c r="X85" s="75">
        <f t="shared" si="5"/>
        <v>48000</v>
      </c>
    </row>
    <row r="86" spans="1:24" s="39" customFormat="1" hidden="1">
      <c r="A86" s="89"/>
      <c r="B86" s="48">
        <v>85</v>
      </c>
      <c r="C86" s="48">
        <v>301</v>
      </c>
      <c r="D86" s="2" t="s">
        <v>173</v>
      </c>
      <c r="E86" s="4" t="s">
        <v>174</v>
      </c>
      <c r="F86" s="4" t="s">
        <v>129</v>
      </c>
      <c r="G86" s="3">
        <v>50</v>
      </c>
      <c r="H86" s="35">
        <v>16</v>
      </c>
      <c r="I86" s="25">
        <f t="shared" si="4"/>
        <v>800</v>
      </c>
      <c r="J86" s="35"/>
      <c r="K86" s="35"/>
      <c r="L86" s="35"/>
      <c r="M86" s="35"/>
      <c r="N86" s="35"/>
      <c r="O86" s="35"/>
      <c r="P86" s="35"/>
      <c r="Q86" s="35"/>
      <c r="R86" s="35"/>
      <c r="S86" s="35"/>
      <c r="T86" s="35"/>
      <c r="U86" s="38"/>
      <c r="V86" s="38"/>
      <c r="W86" s="76">
        <v>19.93</v>
      </c>
      <c r="X86" s="75">
        <f t="shared" si="5"/>
        <v>318.88</v>
      </c>
    </row>
    <row r="87" spans="1:24" hidden="1">
      <c r="X87" s="13">
        <f>SUM(X2:X86)</f>
        <v>83218.33</v>
      </c>
    </row>
  </sheetData>
  <autoFilter ref="A1:X87">
    <filterColumn colId="2">
      <filters>
        <filter val="228"/>
      </filters>
    </filterColumn>
  </autoFilter>
  <mergeCells count="2">
    <mergeCell ref="A2:A86"/>
    <mergeCell ref="E2:E4"/>
  </mergeCells>
  <pageMargins left="0.31496062992125984" right="0.19685039370078741" top="0.35433070866141736" bottom="0.35433070866141736" header="0.31496062992125984" footer="0.31496062992125984"/>
  <pageSetup paperSize="9" scale="76" orientation="portrait" verticalDpi="0" r:id="rId1"/>
</worksheet>
</file>

<file path=xl/worksheets/sheet2.xml><?xml version="1.0" encoding="utf-8"?>
<worksheet xmlns="http://schemas.openxmlformats.org/spreadsheetml/2006/main" xmlns:r="http://schemas.openxmlformats.org/officeDocument/2006/relationships">
  <dimension ref="A1:J13"/>
  <sheetViews>
    <sheetView tabSelected="1" zoomScaleSheetLayoutView="100" workbookViewId="0">
      <selection activeCell="K5" sqref="K5"/>
    </sheetView>
  </sheetViews>
  <sheetFormatPr defaultRowHeight="15"/>
  <cols>
    <col min="1" max="1" width="8.5703125" customWidth="1"/>
    <col min="2" max="2" width="25" customWidth="1"/>
    <col min="3" max="3" width="15.42578125" customWidth="1"/>
    <col min="4" max="4" width="47.5703125" customWidth="1"/>
    <col min="5" max="5" width="15.42578125" customWidth="1"/>
    <col min="6" max="7" width="11.85546875" customWidth="1"/>
    <col min="8" max="8" width="13.140625" bestFit="1" customWidth="1"/>
    <col min="9" max="9" width="12" customWidth="1"/>
    <col min="10" max="10" width="13.5703125" customWidth="1"/>
  </cols>
  <sheetData>
    <row r="1" spans="1:10" ht="38.25">
      <c r="A1" s="79" t="s">
        <v>179</v>
      </c>
      <c r="B1" s="79" t="s">
        <v>4</v>
      </c>
      <c r="C1" s="84" t="s">
        <v>184</v>
      </c>
      <c r="D1" s="88" t="s">
        <v>91</v>
      </c>
      <c r="E1" s="21" t="s">
        <v>5</v>
      </c>
      <c r="F1" s="21" t="s">
        <v>0</v>
      </c>
      <c r="G1" s="21" t="s">
        <v>185</v>
      </c>
      <c r="H1" s="82" t="s">
        <v>186</v>
      </c>
      <c r="I1" s="81" t="s">
        <v>180</v>
      </c>
      <c r="J1" s="81" t="s">
        <v>181</v>
      </c>
    </row>
    <row r="2" spans="1:10" ht="46.5" customHeight="1">
      <c r="A2" s="48">
        <v>1</v>
      </c>
      <c r="B2" s="63" t="s">
        <v>187</v>
      </c>
      <c r="C2" s="60"/>
      <c r="D2" s="63"/>
      <c r="E2" s="51" t="s">
        <v>129</v>
      </c>
      <c r="F2" s="83">
        <v>1500</v>
      </c>
      <c r="G2" s="83"/>
      <c r="H2" s="85"/>
      <c r="I2" s="93" t="s">
        <v>182</v>
      </c>
      <c r="J2" s="93" t="s">
        <v>183</v>
      </c>
    </row>
    <row r="3" spans="1:10" ht="46.5" customHeight="1">
      <c r="A3" s="48">
        <v>2</v>
      </c>
      <c r="B3" s="63" t="s">
        <v>188</v>
      </c>
      <c r="C3" s="60"/>
      <c r="D3" s="63"/>
      <c r="E3" s="51" t="s">
        <v>129</v>
      </c>
      <c r="F3" s="83">
        <v>800</v>
      </c>
      <c r="G3" s="83"/>
      <c r="H3" s="86"/>
      <c r="I3" s="94"/>
      <c r="J3" s="94"/>
    </row>
    <row r="4" spans="1:10" ht="46.5" customHeight="1">
      <c r="A4" s="48">
        <v>3</v>
      </c>
      <c r="B4" s="63" t="s">
        <v>189</v>
      </c>
      <c r="C4" s="63"/>
      <c r="D4" s="63"/>
      <c r="E4" s="63" t="s">
        <v>3</v>
      </c>
      <c r="F4" s="83">
        <v>800</v>
      </c>
      <c r="G4" s="83"/>
      <c r="H4" s="86"/>
      <c r="I4" s="94"/>
      <c r="J4" s="94"/>
    </row>
    <row r="5" spans="1:10" ht="46.5" customHeight="1">
      <c r="A5" s="48">
        <v>4</v>
      </c>
      <c r="B5" s="63" t="s">
        <v>190</v>
      </c>
      <c r="C5" s="63"/>
      <c r="D5" s="63"/>
      <c r="E5" s="63" t="s">
        <v>3</v>
      </c>
      <c r="F5" s="83">
        <v>300</v>
      </c>
      <c r="G5" s="83"/>
      <c r="H5" s="86"/>
      <c r="I5" s="94"/>
      <c r="J5" s="94"/>
    </row>
    <row r="6" spans="1:10" ht="46.5" customHeight="1">
      <c r="A6" s="48">
        <v>5</v>
      </c>
      <c r="B6" s="44" t="s">
        <v>191</v>
      </c>
      <c r="C6" s="44"/>
      <c r="D6" s="44"/>
      <c r="E6" s="44" t="s">
        <v>3</v>
      </c>
      <c r="F6" s="72">
        <v>1500</v>
      </c>
      <c r="G6" s="72"/>
      <c r="H6" s="86"/>
      <c r="I6" s="94"/>
      <c r="J6" s="94"/>
    </row>
    <row r="7" spans="1:10" ht="46.5" customHeight="1">
      <c r="A7" s="48">
        <v>6</v>
      </c>
      <c r="B7" s="5" t="s">
        <v>55</v>
      </c>
      <c r="C7" s="5"/>
      <c r="D7" s="5"/>
      <c r="E7" s="5" t="s">
        <v>3</v>
      </c>
      <c r="F7" s="30">
        <v>1000</v>
      </c>
      <c r="G7" s="30"/>
      <c r="H7" s="86"/>
      <c r="I7" s="94"/>
      <c r="J7" s="94"/>
    </row>
    <row r="8" spans="1:10" ht="46.5" customHeight="1">
      <c r="A8" s="48">
        <v>7</v>
      </c>
      <c r="B8" s="5" t="s">
        <v>192</v>
      </c>
      <c r="C8" s="5"/>
      <c r="D8" s="5"/>
      <c r="E8" s="5" t="s">
        <v>3</v>
      </c>
      <c r="F8" s="30">
        <v>200</v>
      </c>
      <c r="G8" s="30"/>
      <c r="H8" s="86"/>
      <c r="I8" s="94"/>
      <c r="J8" s="94"/>
    </row>
    <row r="9" spans="1:10" ht="46.5" customHeight="1">
      <c r="A9" s="48">
        <v>8</v>
      </c>
      <c r="B9" s="5" t="s">
        <v>192</v>
      </c>
      <c r="C9" s="5"/>
      <c r="D9" s="5"/>
      <c r="E9" s="5" t="s">
        <v>3</v>
      </c>
      <c r="F9" s="30">
        <v>200</v>
      </c>
      <c r="G9" s="30"/>
      <c r="H9" s="86"/>
      <c r="I9" s="94"/>
      <c r="J9" s="94"/>
    </row>
    <row r="10" spans="1:10" ht="46.5" customHeight="1">
      <c r="A10" s="48">
        <v>9</v>
      </c>
      <c r="B10" s="5" t="s">
        <v>167</v>
      </c>
      <c r="C10" s="5"/>
      <c r="D10" s="5"/>
      <c r="E10" s="5" t="s">
        <v>3</v>
      </c>
      <c r="F10" s="30">
        <v>300</v>
      </c>
      <c r="G10" s="30"/>
      <c r="H10" s="86"/>
      <c r="I10" s="94"/>
      <c r="J10" s="94"/>
    </row>
    <row r="11" spans="1:10" ht="46.5" customHeight="1">
      <c r="A11" s="48">
        <v>10</v>
      </c>
      <c r="B11" s="5" t="s">
        <v>169</v>
      </c>
      <c r="C11" s="5"/>
      <c r="D11" s="5"/>
      <c r="E11" s="5" t="s">
        <v>3</v>
      </c>
      <c r="F11" s="30">
        <v>30</v>
      </c>
      <c r="G11" s="30"/>
      <c r="H11" s="86"/>
      <c r="I11" s="94"/>
      <c r="J11" s="94"/>
    </row>
    <row r="12" spans="1:10" ht="46.5" customHeight="1">
      <c r="A12" s="48">
        <v>11</v>
      </c>
      <c r="B12" s="17" t="s">
        <v>170</v>
      </c>
      <c r="C12" s="17"/>
      <c r="D12" s="5"/>
      <c r="E12" s="17" t="s">
        <v>3</v>
      </c>
      <c r="F12" s="34">
        <v>50</v>
      </c>
      <c r="G12" s="34"/>
      <c r="H12" s="86"/>
      <c r="I12" s="94"/>
      <c r="J12" s="94"/>
    </row>
    <row r="13" spans="1:10" ht="46.5" customHeight="1">
      <c r="A13" s="48">
        <v>12</v>
      </c>
      <c r="B13" s="63" t="s">
        <v>73</v>
      </c>
      <c r="C13" s="63"/>
      <c r="D13" s="44"/>
      <c r="E13" s="44" t="s">
        <v>3</v>
      </c>
      <c r="F13" s="72">
        <v>150</v>
      </c>
      <c r="G13" s="72"/>
      <c r="H13" s="87"/>
      <c r="I13" s="95"/>
      <c r="J13" s="95"/>
    </row>
  </sheetData>
  <mergeCells count="2">
    <mergeCell ref="I2:I13"/>
    <mergeCell ref="J2:J13"/>
  </mergeCells>
  <pageMargins left="0.19685039370078741" right="0.19685039370078741" top="0.2" bottom="0.21" header="0.31496062992125984" footer="0.31496062992125984"/>
  <pageSetup paperSize="9" scale="8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საკანცელარიო და კარტრიჯები</vt:lpstr>
      <vt:lpstr>Sheet1</vt:lpstr>
      <vt:lpstr>'საკანცელარიო და კარტრიჯები'!Print_Area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2018-05-08T13:08:26Z</dcterms:modified>
</cp:coreProperties>
</file>