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520" activeTab="1"/>
  </bookViews>
  <sheets>
    <sheet name="1-1" sheetId="1" r:id="rId1"/>
    <sheet name="ხარჯთაღრიცხვა" sheetId="2" r:id="rId2"/>
    <sheet name="კალენდარული გრაფიკი" sheetId="3" r:id="rId3"/>
  </sheets>
  <definedNames/>
  <calcPr fullCalcOnLoad="1"/>
</workbook>
</file>

<file path=xl/sharedStrings.xml><?xml version="1.0" encoding="utf-8"?>
<sst xmlns="http://schemas.openxmlformats.org/spreadsheetml/2006/main" count="180" uniqueCount="69">
  <si>
    <t>#</t>
  </si>
  <si>
    <t>-</t>
  </si>
  <si>
    <t>1-22-15</t>
  </si>
  <si>
    <t>დღგ</t>
  </si>
  <si>
    <t>27-10-1</t>
  </si>
  <si>
    <t>თ.4.1 პ.212</t>
  </si>
  <si>
    <t>თ.14.1 პ.194</t>
  </si>
  <si>
    <t>თ.14.1 პ.213</t>
  </si>
  <si>
    <t>თ.14.1 პ.222</t>
  </si>
  <si>
    <t>თ.15. პ.21</t>
  </si>
  <si>
    <t>თ.14.1 პ.130</t>
  </si>
  <si>
    <t>ქვიშა-ხრეშოვანის დამუშავება ექსკავატორით ჩამჩის მოც. 0,5 მ3, დატვირთვა ავტოთვითსაცლელზე,  Разработка  песчанно гравыйной смеси одноковшовым экскаватором с погрузкой на автомобили-самосвалы</t>
  </si>
  <si>
    <t>1-59-3</t>
  </si>
  <si>
    <t>ხარჯთაღრიცხვა</t>
  </si>
  <si>
    <t>სახარჯთაღრიცხვო ღირებულებასა = 43 000 ლარი</t>
  </si>
  <si>
    <t xml:space="preserve">შედგენილია 2018 წ.  I კვ. ფასები </t>
  </si>
  <si>
    <t>შიფრი</t>
  </si>
  <si>
    <t>სამუშაოების ჩამონათვალი</t>
  </si>
  <si>
    <t>განზო-მილებ</t>
  </si>
  <si>
    <t>ნორმ ერთეულზ</t>
  </si>
  <si>
    <t>მასალა</t>
  </si>
  <si>
    <t>ხელფასი</t>
  </si>
  <si>
    <t>მანქანა-მექან.</t>
  </si>
  <si>
    <t>ჯამი</t>
  </si>
  <si>
    <t>ერთ. ფასი</t>
  </si>
  <si>
    <t>მთლიანი ღირებულება ლარი</t>
  </si>
  <si>
    <t>ერთ ფას</t>
  </si>
  <si>
    <t>რაოდენობა</t>
  </si>
  <si>
    <t>თავი 1. ტერიტორიის ათვისება და მოსამზადებელი სამუსაოები</t>
  </si>
  <si>
    <t>საბაზრო</t>
  </si>
  <si>
    <t>კმ</t>
  </si>
  <si>
    <t>1000 მ3</t>
  </si>
  <si>
    <t>1000 მ2</t>
  </si>
  <si>
    <t>კაც/სთ</t>
  </si>
  <si>
    <t>მანქ/სთ</t>
  </si>
  <si>
    <t xml:space="preserve">პნევმატურთვლებიანი ექსკავატორი ეო-4124, ჩამჩის ტევადობა 0,5 მ3 </t>
  </si>
  <si>
    <t>ლარი</t>
  </si>
  <si>
    <t>მუშა-მშენებლების შრომის დანახარჯი</t>
  </si>
  <si>
    <t>სხვა მანქანები</t>
  </si>
  <si>
    <t>სულ თავი 1-ის მიხედვით</t>
  </si>
  <si>
    <t>თავი 2. საგზაო სამოსი</t>
  </si>
  <si>
    <t>კუბ/მ</t>
  </si>
  <si>
    <t>ტონნა</t>
  </si>
  <si>
    <t>სულ თავი 2-ის მიხედვით</t>
  </si>
  <si>
    <t>მატერიალური რესურსები</t>
  </si>
  <si>
    <t>სულ თავი 3-ის მიხედვით</t>
  </si>
  <si>
    <t>სულ</t>
  </si>
  <si>
    <t>სახარჯთაღრიცხვო მოგება</t>
  </si>
  <si>
    <t>ზედნადები ხარჯები</t>
  </si>
  <si>
    <t>პროექტის ღირებულების ქვეჯამი</t>
  </si>
  <si>
    <t xml:space="preserve">           შეასრულა: შპს "ირემი"-ს დირექტორი                               ვართან ნორსოიან</t>
  </si>
  <si>
    <t>ავტოგრეიდერი 79 კვტ (108 ცხ.ძ)</t>
  </si>
  <si>
    <t>ქვიშა-ხრეშის ტრანსპორტირება 24 კმ</t>
  </si>
  <si>
    <t>წყალი</t>
  </si>
  <si>
    <t>მოსარწყავი მანქანა 6000 ლ.</t>
  </si>
  <si>
    <t>სატკეპნი საგზაო გლუვი 10 ტ.</t>
  </si>
  <si>
    <t>ტრასის ადდგენა და დამაგრება                         Планировка дарожного полотна</t>
  </si>
  <si>
    <t>არხების მოწყობა 0,50მ/0,50მ/9000 მ გრეიდერით. Устройство каналов, грейдером</t>
  </si>
  <si>
    <t>ტრასის ადდგენა და დამაგრება.  Планировка дарожного полотна</t>
  </si>
  <si>
    <t>თავი 3. არხების მოწყობა</t>
  </si>
  <si>
    <t>ჯამი, ლარი</t>
  </si>
  <si>
    <t>კალენდარული გრაფიკი</t>
  </si>
  <si>
    <t>ნინოწმინდის  მუნიციპალიტეტის  სოფ.  მამზვარის, დიდი  გონდრიოს,  დილიფის  და  პატარა  გონდრიოს საავტომობილო  გზების  კაპიტალური   შეკეთებისთვის.</t>
  </si>
  <si>
    <t xml:space="preserve">შემასწორებელი ფენის მოწყობას ფრაქციული ქვიშა-ხრეშოვანი ნარევით (0-40) მმ. სისქით 12 სმ. Выравниваюшый слой из песчанно гравыйной смеси толщю 12 см
</t>
  </si>
  <si>
    <t>ქვიშა-ხრეშის ფრაქციული (0-40) მმ</t>
  </si>
  <si>
    <t xml:space="preserve">შემასწორებელი ფენის მოწყობას ფრაქციული ქვიშა-ხრეშოვანი ნარევით  (0-40) მმ. სისქით 12 სმ. Выравниваюшый слой из песчанно гравыйной смеси толщю 12 см
</t>
  </si>
  <si>
    <t>%</t>
  </si>
  <si>
    <t>ნინოწმინდის მუნიციპალიტეტის სოფ. მამზვარის, დიდი გონდრიოს, დილიფის და პატარა გონდრიოს საავტომობილო გზების კაპიტალური შეკეთებa.</t>
  </si>
  <si>
    <t>pretendenti --------------------------------------------------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</si>
</sst>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[$-409]h:mm:ss\ AM/PM"/>
  </numFmts>
  <fonts count="6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cadNusx"/>
      <family val="0"/>
    </font>
    <font>
      <b/>
      <sz val="8"/>
      <color indexed="8"/>
      <name val="AcadNusx"/>
      <family val="0"/>
    </font>
    <font>
      <b/>
      <sz val="8"/>
      <color indexed="8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color indexed="8"/>
      <name val="Arial"/>
      <family val="2"/>
    </font>
    <font>
      <sz val="8"/>
      <name val="AcadNusx"/>
      <family val="0"/>
    </font>
    <font>
      <sz val="8"/>
      <color indexed="8"/>
      <name val="Arial"/>
      <family val="2"/>
    </font>
    <font>
      <b/>
      <sz val="10"/>
      <name val="AcadNusx"/>
      <family val="0"/>
    </font>
    <font>
      <sz val="12"/>
      <color indexed="8"/>
      <name val="AcadNusx"/>
      <family val="0"/>
    </font>
    <font>
      <sz val="11"/>
      <name val="Sylfaen"/>
      <family val="1"/>
    </font>
    <font>
      <sz val="10"/>
      <name val="Sylfaen"/>
      <family val="1"/>
    </font>
    <font>
      <b/>
      <sz val="11"/>
      <color indexed="8"/>
      <name val="Calibri"/>
      <family val="2"/>
    </font>
    <font>
      <b/>
      <sz val="8"/>
      <name val="AcadNusx"/>
      <family val="0"/>
    </font>
    <font>
      <sz val="8"/>
      <color indexed="8"/>
      <name val="Calibri"/>
      <family val="2"/>
    </font>
    <font>
      <sz val="8"/>
      <color indexed="8"/>
      <name val="AcadNusx"/>
      <family val="0"/>
    </font>
    <font>
      <sz val="8"/>
      <name val="Arial"/>
      <family val="2"/>
    </font>
    <font>
      <b/>
      <sz val="11"/>
      <name val="AcadNusx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3" fillId="0" borderId="0">
      <alignment/>
      <protection/>
    </xf>
    <xf numFmtId="0" fontId="41" fillId="0" borderId="0">
      <alignment/>
      <protection/>
    </xf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53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Border="1" applyAlignment="1">
      <alignment horizontal="center" vertical="top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Font="1" applyAlignment="1">
      <alignment horizontal="center" vertical="center"/>
      <protection/>
    </xf>
    <xf numFmtId="49" fontId="1" fillId="0" borderId="0" xfId="33" applyNumberFormat="1" applyFont="1" applyBorder="1" applyAlignment="1">
      <alignment horizontal="center" vertical="top" wrapText="1"/>
      <protection/>
    </xf>
    <xf numFmtId="0" fontId="1" fillId="0" borderId="0" xfId="33" applyFont="1" applyBorder="1">
      <alignment/>
      <protection/>
    </xf>
    <xf numFmtId="0" fontId="1" fillId="0" borderId="0" xfId="33" applyFont="1" applyBorder="1" applyAlignment="1">
      <alignment vertical="center"/>
      <protection/>
    </xf>
    <xf numFmtId="49" fontId="2" fillId="32" borderId="0" xfId="33" applyNumberFormat="1" applyFont="1" applyFill="1" applyBorder="1" applyAlignment="1">
      <alignment vertical="top"/>
      <protection/>
    </xf>
    <xf numFmtId="0" fontId="9" fillId="0" borderId="10" xfId="0" applyFont="1" applyBorder="1" applyAlignment="1">
      <alignment horizontal="center" vertical="center"/>
    </xf>
    <xf numFmtId="0" fontId="10" fillId="0" borderId="0" xfId="33" applyFont="1">
      <alignment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right" vertical="center"/>
      <protection/>
    </xf>
    <xf numFmtId="0" fontId="10" fillId="0" borderId="0" xfId="33" applyFont="1" applyBorder="1">
      <alignment/>
      <protection/>
    </xf>
    <xf numFmtId="49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33" applyFont="1" applyBorder="1" applyAlignment="1">
      <alignment horizontal="right" vertical="center"/>
      <protection/>
    </xf>
    <xf numFmtId="0" fontId="9" fillId="32" borderId="10" xfId="0" applyFont="1" applyFill="1" applyBorder="1" applyAlignment="1">
      <alignment horizontal="right" vertical="center"/>
    </xf>
    <xf numFmtId="49" fontId="6" fillId="0" borderId="10" xfId="33" applyNumberFormat="1" applyFont="1" applyBorder="1" applyAlignment="1">
      <alignment horizontal="center" vertical="top" wrapText="1"/>
      <protection/>
    </xf>
    <xf numFmtId="9" fontId="9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10" fillId="0" borderId="0" xfId="33" applyFont="1" applyBorder="1" applyAlignment="1">
      <alignment horizontal="center" vertical="top"/>
      <protection/>
    </xf>
    <xf numFmtId="49" fontId="10" fillId="0" borderId="0" xfId="33" applyNumberFormat="1" applyFont="1" applyBorder="1" applyAlignment="1">
      <alignment horizontal="center" vertical="top" wrapText="1"/>
      <protection/>
    </xf>
    <xf numFmtId="0" fontId="10" fillId="0" borderId="0" xfId="33" applyFont="1" applyBorder="1" applyAlignment="1">
      <alignment vertical="center"/>
      <protection/>
    </xf>
    <xf numFmtId="0" fontId="10" fillId="0" borderId="0" xfId="33" applyFont="1" applyBorder="1" applyAlignment="1">
      <alignment horizontal="center" vertical="center"/>
      <protection/>
    </xf>
    <xf numFmtId="0" fontId="12" fillId="0" borderId="0" xfId="33" applyFont="1">
      <alignment/>
      <protection/>
    </xf>
    <xf numFmtId="0" fontId="2" fillId="0" borderId="0" xfId="33" applyFont="1" applyBorder="1" applyAlignment="1">
      <alignment horizontal="center" vertical="top" wrapText="1"/>
      <protection/>
    </xf>
    <xf numFmtId="0" fontId="7" fillId="0" borderId="11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center" vertical="center"/>
      <protection/>
    </xf>
    <xf numFmtId="0" fontId="6" fillId="0" borderId="12" xfId="33" applyFont="1" applyBorder="1" applyAlignment="1">
      <alignment horizontal="right" vertical="center"/>
      <protection/>
    </xf>
    <xf numFmtId="0" fontId="9" fillId="0" borderId="13" xfId="0" applyFont="1" applyBorder="1" applyAlignment="1">
      <alignment horizontal="center" vertical="top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top"/>
      <protection/>
    </xf>
    <xf numFmtId="49" fontId="7" fillId="0" borderId="15" xfId="33" applyNumberFormat="1" applyFont="1" applyBorder="1" applyAlignment="1">
      <alignment horizontal="center" vertical="top" wrapText="1"/>
      <protection/>
    </xf>
    <xf numFmtId="0" fontId="7" fillId="0" borderId="15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49" fontId="9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2" fontId="6" fillId="32" borderId="18" xfId="0" applyNumberFormat="1" applyFont="1" applyFill="1" applyBorder="1" applyAlignment="1">
      <alignment horizontal="right" vertical="center"/>
    </xf>
    <xf numFmtId="0" fontId="6" fillId="0" borderId="19" xfId="33" applyFont="1" applyBorder="1" applyAlignment="1">
      <alignment horizontal="center" vertical="top"/>
      <protection/>
    </xf>
    <xf numFmtId="0" fontId="6" fillId="0" borderId="20" xfId="33" applyFont="1" applyBorder="1" applyAlignment="1">
      <alignment horizontal="center" vertical="top"/>
      <protection/>
    </xf>
    <xf numFmtId="49" fontId="6" fillId="0" borderId="12" xfId="33" applyNumberFormat="1" applyFont="1" applyBorder="1" applyAlignment="1">
      <alignment horizontal="center" vertical="top" wrapText="1"/>
      <protection/>
    </xf>
    <xf numFmtId="2" fontId="9" fillId="32" borderId="12" xfId="0" applyNumberFormat="1" applyFont="1" applyFill="1" applyBorder="1" applyAlignment="1">
      <alignment horizontal="right" vertical="center"/>
    </xf>
    <xf numFmtId="0" fontId="9" fillId="32" borderId="12" xfId="0" applyFont="1" applyFill="1" applyBorder="1" applyAlignment="1">
      <alignment horizontal="right" vertical="center"/>
    </xf>
    <xf numFmtId="2" fontId="6" fillId="32" borderId="21" xfId="0" applyNumberFormat="1" applyFont="1" applyFill="1" applyBorder="1" applyAlignment="1">
      <alignment horizontal="right" vertical="center"/>
    </xf>
    <xf numFmtId="2" fontId="9" fillId="32" borderId="22" xfId="0" applyNumberFormat="1" applyFont="1" applyFill="1" applyBorder="1" applyAlignment="1">
      <alignment horizontal="right" vertical="center"/>
    </xf>
    <xf numFmtId="0" fontId="9" fillId="32" borderId="23" xfId="0" applyFont="1" applyFill="1" applyBorder="1" applyAlignment="1">
      <alignment horizontal="right" vertical="center"/>
    </xf>
    <xf numFmtId="0" fontId="1" fillId="0" borderId="0" xfId="33" applyNumberFormat="1" applyFont="1" applyBorder="1" applyAlignment="1">
      <alignment horizontal="center" vertical="center"/>
      <protection/>
    </xf>
    <xf numFmtId="0" fontId="1" fillId="0" borderId="0" xfId="33" applyNumberFormat="1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5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" fillId="33" borderId="0" xfId="33" applyFont="1" applyFill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0" fillId="0" borderId="19" xfId="33" applyFont="1" applyBorder="1" applyAlignment="1">
      <alignment horizontal="center" vertical="center"/>
      <protection/>
    </xf>
    <xf numFmtId="0" fontId="10" fillId="0" borderId="19" xfId="0" applyFont="1" applyBorder="1" applyAlignment="1">
      <alignment horizontal="center" vertical="center"/>
    </xf>
    <xf numFmtId="0" fontId="14" fillId="33" borderId="10" xfId="33" applyFont="1" applyFill="1" applyBorder="1" applyAlignment="1">
      <alignment horizontal="center" vertical="center"/>
      <protection/>
    </xf>
    <xf numFmtId="0" fontId="10" fillId="33" borderId="10" xfId="33" applyFont="1" applyFill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2" fontId="17" fillId="0" borderId="10" xfId="56" applyNumberFormat="1" applyFont="1" applyBorder="1" applyAlignment="1">
      <alignment horizontal="center" vertical="center" wrapText="1"/>
      <protection/>
    </xf>
    <xf numFmtId="0" fontId="14" fillId="0" borderId="13" xfId="33" applyFont="1" applyBorder="1" applyAlignment="1">
      <alignment horizontal="center" vertical="center" wrapText="1"/>
      <protection/>
    </xf>
    <xf numFmtId="0" fontId="14" fillId="0" borderId="17" xfId="33" applyFont="1" applyBorder="1" applyAlignment="1">
      <alignment horizontal="center" vertical="center" wrapText="1"/>
      <protection/>
    </xf>
    <xf numFmtId="0" fontId="14" fillId="33" borderId="17" xfId="33" applyFont="1" applyFill="1" applyBorder="1" applyAlignment="1">
      <alignment horizontal="center" vertical="center" wrapText="1"/>
      <protection/>
    </xf>
    <xf numFmtId="0" fontId="14" fillId="0" borderId="18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4" fillId="33" borderId="19" xfId="33" applyFont="1" applyFill="1" applyBorder="1" applyAlignment="1">
      <alignment horizontal="center" vertical="center"/>
      <protection/>
    </xf>
    <xf numFmtId="0" fontId="16" fillId="0" borderId="19" xfId="56" applyFont="1" applyBorder="1" applyAlignment="1">
      <alignment wrapText="1"/>
      <protection/>
    </xf>
    <xf numFmtId="0" fontId="16" fillId="0" borderId="20" xfId="56" applyFont="1" applyBorder="1" applyAlignment="1">
      <alignment wrapText="1"/>
      <protection/>
    </xf>
    <xf numFmtId="0" fontId="0" fillId="0" borderId="12" xfId="0" applyBorder="1" applyAlignment="1">
      <alignment/>
    </xf>
    <xf numFmtId="9" fontId="17" fillId="0" borderId="12" xfId="56" applyNumberFormat="1" applyFont="1" applyBorder="1" applyAlignment="1">
      <alignment wrapText="1"/>
      <protection/>
    </xf>
    <xf numFmtId="0" fontId="17" fillId="0" borderId="12" xfId="56" applyFont="1" applyBorder="1" applyAlignment="1">
      <alignment horizontal="center" vertical="center" wrapText="1"/>
      <protection/>
    </xf>
    <xf numFmtId="2" fontId="17" fillId="0" borderId="12" xfId="56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14" fillId="0" borderId="20" xfId="33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/>
    </xf>
    <xf numFmtId="0" fontId="14" fillId="0" borderId="12" xfId="33" applyFont="1" applyBorder="1" applyAlignment="1">
      <alignment horizontal="center" vertical="center"/>
      <protection/>
    </xf>
    <xf numFmtId="0" fontId="14" fillId="33" borderId="12" xfId="33" applyFont="1" applyFill="1" applyBorder="1" applyAlignment="1">
      <alignment horizontal="center" vertical="center"/>
      <protection/>
    </xf>
    <xf numFmtId="0" fontId="14" fillId="0" borderId="21" xfId="33" applyFont="1" applyBorder="1" applyAlignment="1">
      <alignment horizontal="center" vertical="center"/>
      <protection/>
    </xf>
    <xf numFmtId="2" fontId="10" fillId="33" borderId="10" xfId="0" applyNumberFormat="1" applyFont="1" applyFill="1" applyBorder="1" applyAlignment="1">
      <alignment horizontal="center" vertical="center" wrapText="1"/>
    </xf>
    <xf numFmtId="9" fontId="9" fillId="0" borderId="10" xfId="6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 vertical="center" wrapText="1"/>
    </xf>
    <xf numFmtId="2" fontId="9" fillId="33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 wrapText="1"/>
    </xf>
    <xf numFmtId="2" fontId="14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27" xfId="33" applyFont="1" applyBorder="1" applyAlignment="1">
      <alignment horizontal="center" vertical="center" wrapText="1"/>
      <protection/>
    </xf>
    <xf numFmtId="0" fontId="14" fillId="0" borderId="0" xfId="33" applyFont="1" applyBorder="1" applyAlignment="1">
      <alignment horizontal="center" vertical="top" wrapText="1"/>
      <protection/>
    </xf>
    <xf numFmtId="49" fontId="14" fillId="0" borderId="0" xfId="33" applyNumberFormat="1" applyFont="1" applyBorder="1" applyAlignment="1">
      <alignment horizontal="center" vertical="top" wrapText="1"/>
      <protection/>
    </xf>
    <xf numFmtId="0" fontId="20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/>
    </xf>
    <xf numFmtId="0" fontId="7" fillId="0" borderId="10" xfId="33" applyFont="1" applyBorder="1" applyAlignment="1">
      <alignment horizontal="center" vertical="center" wrapText="1"/>
      <protection/>
    </xf>
    <xf numFmtId="0" fontId="20" fillId="33" borderId="19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49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center" wrapText="1"/>
    </xf>
    <xf numFmtId="2" fontId="9" fillId="0" borderId="21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49" fontId="9" fillId="0" borderId="29" xfId="33" applyNumberFormat="1" applyFont="1" applyBorder="1" applyAlignment="1">
      <alignment horizontal="center" vertical="top" wrapText="1"/>
      <protection/>
    </xf>
    <xf numFmtId="0" fontId="9" fillId="0" borderId="29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center" vertical="center"/>
      <protection/>
    </xf>
    <xf numFmtId="2" fontId="6" fillId="0" borderId="29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4" fillId="0" borderId="0" xfId="33" applyFont="1">
      <alignment/>
      <protection/>
    </xf>
    <xf numFmtId="49" fontId="21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33" applyFont="1" applyBorder="1" applyAlignment="1">
      <alignment horizontal="center" vertical="top"/>
      <protection/>
    </xf>
    <xf numFmtId="0" fontId="9" fillId="33" borderId="10" xfId="0" applyFont="1" applyFill="1" applyBorder="1" applyAlignment="1">
      <alignment horizontal="center" vertical="top" wrapText="1"/>
    </xf>
    <xf numFmtId="0" fontId="9" fillId="0" borderId="12" xfId="33" applyFont="1" applyBorder="1" applyAlignment="1">
      <alignment horizontal="center" vertical="top"/>
      <protection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 vertical="top" wrapText="1"/>
    </xf>
    <xf numFmtId="2" fontId="9" fillId="32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right" vertical="top" wrapText="1"/>
    </xf>
    <xf numFmtId="2" fontId="9" fillId="32" borderId="12" xfId="0" applyNumberFormat="1" applyFont="1" applyFill="1" applyBorder="1" applyAlignment="1">
      <alignment horizontal="right" vertical="top" wrapText="1"/>
    </xf>
    <xf numFmtId="2" fontId="9" fillId="0" borderId="21" xfId="0" applyNumberFormat="1" applyFont="1" applyBorder="1" applyAlignment="1">
      <alignment horizontal="right" vertical="top" wrapText="1"/>
    </xf>
    <xf numFmtId="0" fontId="9" fillId="0" borderId="30" xfId="33" applyFont="1" applyBorder="1" applyAlignment="1">
      <alignment horizontal="center" vertical="top"/>
      <protection/>
    </xf>
    <xf numFmtId="49" fontId="9" fillId="0" borderId="31" xfId="33" applyNumberFormat="1" applyFont="1" applyBorder="1" applyAlignment="1">
      <alignment horizontal="center" vertical="top" wrapText="1"/>
      <protection/>
    </xf>
    <xf numFmtId="0" fontId="6" fillId="0" borderId="31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 wrapText="1"/>
      <protection/>
    </xf>
    <xf numFmtId="0" fontId="9" fillId="0" borderId="31" xfId="33" applyFont="1" applyBorder="1" applyAlignment="1">
      <alignment horizontal="center" vertical="center"/>
      <protection/>
    </xf>
    <xf numFmtId="184" fontId="9" fillId="0" borderId="31" xfId="33" applyNumberFormat="1" applyFont="1" applyFill="1" applyBorder="1" applyAlignment="1">
      <alignment horizontal="right" vertical="center" wrapText="1"/>
      <protection/>
    </xf>
    <xf numFmtId="0" fontId="9" fillId="0" borderId="31" xfId="33" applyFont="1" applyBorder="1" applyAlignment="1">
      <alignment horizontal="right" vertical="center"/>
      <protection/>
    </xf>
    <xf numFmtId="0" fontId="9" fillId="0" borderId="32" xfId="33" applyFont="1" applyBorder="1" applyAlignment="1">
      <alignment horizontal="right" vertical="center"/>
      <protection/>
    </xf>
    <xf numFmtId="49" fontId="21" fillId="0" borderId="12" xfId="0" applyNumberFormat="1" applyFont="1" applyBorder="1" applyAlignment="1">
      <alignment horizontal="right" vertical="top" wrapText="1"/>
    </xf>
    <xf numFmtId="0" fontId="10" fillId="33" borderId="10" xfId="34" applyFont="1" applyFill="1" applyBorder="1" applyAlignment="1">
      <alignment vertical="center" wrapText="1"/>
      <protection/>
    </xf>
    <xf numFmtId="49" fontId="10" fillId="30" borderId="17" xfId="0" applyNumberFormat="1" applyFont="1" applyFill="1" applyBorder="1" applyAlignment="1">
      <alignment horizontal="center" vertical="top" wrapText="1"/>
    </xf>
    <xf numFmtId="0" fontId="9" fillId="30" borderId="17" xfId="0" applyFont="1" applyFill="1" applyBorder="1" applyAlignment="1">
      <alignment horizontal="center" vertical="center" wrapText="1"/>
    </xf>
    <xf numFmtId="2" fontId="10" fillId="30" borderId="17" xfId="0" applyNumberFormat="1" applyFont="1" applyFill="1" applyBorder="1" applyAlignment="1">
      <alignment horizontal="center" vertical="center" wrapText="1"/>
    </xf>
    <xf numFmtId="49" fontId="9" fillId="30" borderId="17" xfId="0" applyNumberFormat="1" applyFont="1" applyFill="1" applyBorder="1" applyAlignment="1">
      <alignment horizontal="center" vertical="top" wrapText="1"/>
    </xf>
    <xf numFmtId="0" fontId="9" fillId="30" borderId="17" xfId="0" applyFont="1" applyFill="1" applyBorder="1" applyAlignment="1">
      <alignment horizontal="left" vertical="top" wrapText="1"/>
    </xf>
    <xf numFmtId="2" fontId="10" fillId="0" borderId="12" xfId="0" applyNumberFormat="1" applyFont="1" applyBorder="1" applyAlignment="1">
      <alignment horizontal="right" vertical="center" wrapText="1"/>
    </xf>
    <xf numFmtId="0" fontId="9" fillId="0" borderId="33" xfId="33" applyFont="1" applyBorder="1" applyAlignment="1">
      <alignment horizontal="center" vertical="top"/>
      <protection/>
    </xf>
    <xf numFmtId="49" fontId="9" fillId="0" borderId="34" xfId="33" applyNumberFormat="1" applyFont="1" applyBorder="1" applyAlignment="1">
      <alignment horizontal="center" vertical="top" wrapText="1"/>
      <protection/>
    </xf>
    <xf numFmtId="184" fontId="11" fillId="0" borderId="34" xfId="33" applyNumberFormat="1" applyFont="1" applyFill="1" applyBorder="1" applyAlignment="1">
      <alignment horizontal="center" vertical="center" wrapText="1"/>
      <protection/>
    </xf>
    <xf numFmtId="184" fontId="9" fillId="32" borderId="34" xfId="33" applyNumberFormat="1" applyFont="1" applyFill="1" applyBorder="1" applyAlignment="1">
      <alignment horizontal="center" vertical="center" wrapText="1"/>
      <protection/>
    </xf>
    <xf numFmtId="184" fontId="9" fillId="0" borderId="34" xfId="33" applyNumberFormat="1" applyFont="1" applyFill="1" applyBorder="1" applyAlignment="1">
      <alignment horizontal="center" vertical="center" wrapText="1"/>
      <protection/>
    </xf>
    <xf numFmtId="184" fontId="9" fillId="0" borderId="34" xfId="33" applyNumberFormat="1" applyFont="1" applyFill="1" applyBorder="1" applyAlignment="1">
      <alignment horizontal="right" vertical="center" wrapText="1"/>
      <protection/>
    </xf>
    <xf numFmtId="184" fontId="9" fillId="0" borderId="35" xfId="33" applyNumberFormat="1" applyFont="1" applyFill="1" applyBorder="1" applyAlignment="1">
      <alignment horizontal="right" vertical="center" wrapText="1"/>
      <protection/>
    </xf>
    <xf numFmtId="0" fontId="9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right" vertical="center" wrapText="1"/>
    </xf>
    <xf numFmtId="2" fontId="9" fillId="0" borderId="16" xfId="0" applyNumberFormat="1" applyFont="1" applyBorder="1" applyAlignment="1">
      <alignment horizontal="right" vertical="center" wrapText="1"/>
    </xf>
    <xf numFmtId="0" fontId="21" fillId="30" borderId="15" xfId="0" applyNumberFormat="1" applyFont="1" applyFill="1" applyBorder="1" applyAlignment="1">
      <alignment horizontal="center" vertical="center" wrapText="1"/>
    </xf>
    <xf numFmtId="0" fontId="9" fillId="30" borderId="15" xfId="0" applyNumberFormat="1" applyFont="1" applyFill="1" applyBorder="1" applyAlignment="1">
      <alignment horizontal="center" vertical="center" wrapText="1"/>
    </xf>
    <xf numFmtId="2" fontId="10" fillId="30" borderId="15" xfId="0" applyNumberFormat="1" applyFont="1" applyFill="1" applyBorder="1" applyAlignment="1">
      <alignment horizontal="center" vertical="center" wrapText="1"/>
    </xf>
    <xf numFmtId="0" fontId="9" fillId="30" borderId="15" xfId="0" applyNumberFormat="1" applyFont="1" applyFill="1" applyBorder="1" applyAlignment="1">
      <alignment horizontal="left" vertical="center" wrapText="1"/>
    </xf>
    <xf numFmtId="0" fontId="9" fillId="0" borderId="36" xfId="33" applyFont="1" applyBorder="1" applyAlignment="1">
      <alignment horizontal="center" vertical="top"/>
      <protection/>
    </xf>
    <xf numFmtId="0" fontId="9" fillId="0" borderId="29" xfId="33" applyFont="1" applyBorder="1" applyAlignment="1">
      <alignment horizontal="right" vertical="center" wrapText="1"/>
      <protection/>
    </xf>
    <xf numFmtId="0" fontId="6" fillId="32" borderId="29" xfId="33" applyFont="1" applyFill="1" applyBorder="1" applyAlignment="1">
      <alignment horizontal="center" vertical="center"/>
      <protection/>
    </xf>
    <xf numFmtId="0" fontId="6" fillId="0" borderId="29" xfId="33" applyFont="1" applyBorder="1" applyAlignment="1">
      <alignment horizontal="right" vertical="center"/>
      <protection/>
    </xf>
    <xf numFmtId="2" fontId="6" fillId="0" borderId="37" xfId="0" applyNumberFormat="1" applyFont="1" applyBorder="1" applyAlignment="1">
      <alignment horizontal="right" vertical="center" wrapText="1"/>
    </xf>
    <xf numFmtId="0" fontId="9" fillId="0" borderId="14" xfId="33" applyFont="1" applyBorder="1" applyAlignment="1">
      <alignment horizontal="center" vertical="top"/>
      <protection/>
    </xf>
    <xf numFmtId="49" fontId="9" fillId="0" borderId="15" xfId="33" applyNumberFormat="1" applyFont="1" applyBorder="1" applyAlignment="1">
      <alignment horizontal="center" vertical="top" wrapText="1"/>
      <protection/>
    </xf>
    <xf numFmtId="0" fontId="9" fillId="0" borderId="15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right" vertical="center"/>
      <protection/>
    </xf>
    <xf numFmtId="2" fontId="6" fillId="0" borderId="15" xfId="0" applyNumberFormat="1" applyFont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9" fillId="32" borderId="39" xfId="0" applyFont="1" applyFill="1" applyBorder="1" applyAlignment="1">
      <alignment horizontal="right" vertical="center"/>
    </xf>
    <xf numFmtId="2" fontId="6" fillId="32" borderId="17" xfId="0" applyNumberFormat="1" applyFont="1" applyFill="1" applyBorder="1" applyAlignment="1">
      <alignment horizontal="right" vertical="center"/>
    </xf>
    <xf numFmtId="0" fontId="6" fillId="0" borderId="17" xfId="33" applyFont="1" applyBorder="1" applyAlignment="1">
      <alignment horizontal="right" vertical="top" wrapText="1"/>
      <protection/>
    </xf>
    <xf numFmtId="0" fontId="9" fillId="0" borderId="10" xfId="33" applyFont="1" applyBorder="1" applyAlignment="1">
      <alignment horizontal="right" vertical="top"/>
      <protection/>
    </xf>
    <xf numFmtId="0" fontId="9" fillId="0" borderId="10" xfId="33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horizontal="right" vertical="top" wrapText="1"/>
    </xf>
    <xf numFmtId="0" fontId="9" fillId="30" borderId="17" xfId="0" applyFont="1" applyFill="1" applyBorder="1" applyAlignment="1">
      <alignment vertical="top" wrapText="1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10" fillId="30" borderId="17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right" vertical="center" wrapText="1"/>
    </xf>
    <xf numFmtId="2" fontId="10" fillId="0" borderId="29" xfId="0" applyNumberFormat="1" applyFont="1" applyBorder="1" applyAlignment="1">
      <alignment horizontal="right" vertical="center" wrapText="1"/>
    </xf>
    <xf numFmtId="2" fontId="9" fillId="0" borderId="37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22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0" borderId="25" xfId="0" applyFont="1" applyBorder="1" applyAlignment="1">
      <alignment/>
    </xf>
    <xf numFmtId="0" fontId="20" fillId="0" borderId="40" xfId="0" applyFont="1" applyBorder="1" applyAlignment="1">
      <alignment horizontal="center" vertical="center"/>
    </xf>
    <xf numFmtId="0" fontId="20" fillId="33" borderId="41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20" fillId="34" borderId="41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9" xfId="33" applyFont="1" applyBorder="1" applyAlignment="1">
      <alignment horizontal="center" vertical="center"/>
      <protection/>
    </xf>
    <xf numFmtId="0" fontId="21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top" wrapText="1"/>
    </xf>
    <xf numFmtId="0" fontId="20" fillId="0" borderId="3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2" fontId="22" fillId="33" borderId="47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/>
    </xf>
    <xf numFmtId="0" fontId="20" fillId="33" borderId="39" xfId="0" applyFont="1" applyFill="1" applyBorder="1" applyAlignment="1">
      <alignment/>
    </xf>
    <xf numFmtId="0" fontId="20" fillId="33" borderId="17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7" fillId="0" borderId="31" xfId="33" applyFont="1" applyBorder="1" applyAlignment="1">
      <alignment horizontal="center" vertical="center" wrapText="1"/>
      <protection/>
    </xf>
    <xf numFmtId="0" fontId="9" fillId="33" borderId="10" xfId="0" applyNumberFormat="1" applyFont="1" applyFill="1" applyBorder="1" applyAlignment="1">
      <alignment horizontal="left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10" xfId="33" applyFont="1" applyBorder="1" applyAlignment="1">
      <alignment horizontal="center" vertical="center" wrapText="1"/>
      <protection/>
    </xf>
    <xf numFmtId="49" fontId="10" fillId="33" borderId="10" xfId="0" applyNumberFormat="1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/>
    </xf>
    <xf numFmtId="0" fontId="10" fillId="33" borderId="48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6" fillId="0" borderId="23" xfId="33" applyFont="1" applyBorder="1" applyAlignment="1">
      <alignment horizontal="right" vertical="top" wrapText="1"/>
      <protection/>
    </xf>
    <xf numFmtId="0" fontId="14" fillId="33" borderId="23" xfId="33" applyFont="1" applyFill="1" applyBorder="1" applyAlignment="1">
      <alignment horizontal="center" vertical="center"/>
      <protection/>
    </xf>
    <xf numFmtId="2" fontId="6" fillId="33" borderId="49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10" fillId="0" borderId="20" xfId="33" applyFont="1" applyBorder="1" applyAlignment="1">
      <alignment horizontal="center" vertical="center"/>
      <protection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9" fillId="33" borderId="21" xfId="0" applyNumberFormat="1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 vertical="top" wrapText="1"/>
    </xf>
    <xf numFmtId="0" fontId="6" fillId="0" borderId="11" xfId="33" applyFont="1" applyBorder="1" applyAlignment="1">
      <alignment horizontal="center" vertical="center" wrapText="1"/>
      <protection/>
    </xf>
    <xf numFmtId="49" fontId="2" fillId="32" borderId="0" xfId="33" applyNumberFormat="1" applyFont="1" applyFill="1" applyBorder="1" applyAlignment="1">
      <alignment horizontal="left" vertical="top"/>
      <protection/>
    </xf>
    <xf numFmtId="0" fontId="1" fillId="0" borderId="0" xfId="33" applyFont="1" applyAlignment="1">
      <alignment horizontal="left" vertical="center"/>
      <protection/>
    </xf>
    <xf numFmtId="0" fontId="1" fillId="0" borderId="0" xfId="33" applyFont="1" applyAlignment="1">
      <alignment horizontal="left"/>
      <protection/>
    </xf>
    <xf numFmtId="0" fontId="7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21" fillId="33" borderId="10" xfId="0" applyNumberFormat="1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top" wrapText="1"/>
    </xf>
    <xf numFmtId="0" fontId="21" fillId="33" borderId="34" xfId="0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0" fontId="21" fillId="33" borderId="28" xfId="0" applyFont="1" applyFill="1" applyBorder="1" applyAlignment="1">
      <alignment/>
    </xf>
    <xf numFmtId="0" fontId="24" fillId="0" borderId="2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2" fillId="0" borderId="51" xfId="33" applyFont="1" applyBorder="1" applyAlignment="1">
      <alignment horizontal="center" vertical="center"/>
      <protection/>
    </xf>
    <xf numFmtId="0" fontId="21" fillId="33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20" fillId="33" borderId="51" xfId="0" applyFont="1" applyFill="1" applyBorder="1" applyAlignment="1">
      <alignment/>
    </xf>
    <xf numFmtId="0" fontId="20" fillId="33" borderId="5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3" borderId="53" xfId="0" applyFont="1" applyFill="1" applyBorder="1" applyAlignment="1">
      <alignment/>
    </xf>
    <xf numFmtId="0" fontId="12" fillId="0" borderId="13" xfId="33" applyFont="1" applyBorder="1" applyAlignment="1">
      <alignment horizontal="center" vertical="center"/>
      <protection/>
    </xf>
    <xf numFmtId="49" fontId="21" fillId="33" borderId="39" xfId="0" applyNumberFormat="1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horizontal="left" vertical="top" wrapText="1"/>
    </xf>
    <xf numFmtId="2" fontId="12" fillId="0" borderId="17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20" fillId="34" borderId="21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4" fillId="0" borderId="0" xfId="33" applyFont="1" applyBorder="1" applyAlignment="1">
      <alignment horizontal="left" vertical="top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7" fillId="0" borderId="32" xfId="33" applyFont="1" applyBorder="1" applyAlignment="1">
      <alignment horizontal="center" vertical="top" wrapText="1"/>
      <protection/>
    </xf>
    <xf numFmtId="0" fontId="8" fillId="0" borderId="37" xfId="33" applyFont="1" applyBorder="1" applyAlignment="1">
      <alignment horizontal="center" vertical="top"/>
      <protection/>
    </xf>
    <xf numFmtId="0" fontId="2" fillId="0" borderId="0" xfId="33" applyFont="1" applyBorder="1" applyAlignment="1">
      <alignment horizontal="center" vertical="top" wrapText="1"/>
      <protection/>
    </xf>
    <xf numFmtId="49" fontId="23" fillId="0" borderId="0" xfId="33" applyNumberFormat="1" applyFont="1" applyBorder="1" applyAlignment="1">
      <alignment horizontal="center" vertical="top" wrapText="1"/>
      <protection/>
    </xf>
    <xf numFmtId="0" fontId="23" fillId="0" borderId="0" xfId="33" applyFont="1" applyBorder="1" applyAlignment="1">
      <alignment horizontal="center" vertical="top" wrapText="1"/>
      <protection/>
    </xf>
    <xf numFmtId="49" fontId="14" fillId="32" borderId="0" xfId="33" applyNumberFormat="1" applyFont="1" applyFill="1" applyBorder="1" applyAlignment="1">
      <alignment horizontal="center" vertical="top"/>
      <protection/>
    </xf>
    <xf numFmtId="0" fontId="14" fillId="0" borderId="0" xfId="33" applyFont="1" applyAlignment="1">
      <alignment horizontal="center" vertical="center"/>
      <protection/>
    </xf>
    <xf numFmtId="0" fontId="7" fillId="0" borderId="30" xfId="33" applyFont="1" applyBorder="1" applyAlignment="1">
      <alignment horizontal="left" vertical="center" wrapText="1"/>
      <protection/>
    </xf>
    <xf numFmtId="0" fontId="13" fillId="0" borderId="36" xfId="33" applyFont="1" applyBorder="1" applyAlignment="1">
      <alignment horizontal="left"/>
      <protection/>
    </xf>
    <xf numFmtId="49" fontId="7" fillId="0" borderId="17" xfId="33" applyNumberFormat="1" applyFont="1" applyBorder="1" applyAlignment="1">
      <alignment horizontal="center" vertical="center" wrapText="1"/>
      <protection/>
    </xf>
    <xf numFmtId="49" fontId="13" fillId="0" borderId="11" xfId="33" applyNumberFormat="1" applyFont="1" applyBorder="1" applyAlignment="1">
      <alignment horizontal="center"/>
      <protection/>
    </xf>
    <xf numFmtId="0" fontId="13" fillId="0" borderId="11" xfId="33" applyFont="1" applyBorder="1" applyAlignment="1">
      <alignment horizontal="center"/>
      <protection/>
    </xf>
    <xf numFmtId="0" fontId="7" fillId="0" borderId="31" xfId="33" applyFont="1" applyBorder="1" applyAlignment="1">
      <alignment horizontal="center" vertical="center" wrapText="1"/>
      <protection/>
    </xf>
    <xf numFmtId="0" fontId="7" fillId="0" borderId="29" xfId="33" applyFont="1" applyBorder="1" applyAlignment="1">
      <alignment horizontal="center" vertical="center" wrapText="1"/>
      <protection/>
    </xf>
    <xf numFmtId="49" fontId="14" fillId="0" borderId="0" xfId="33" applyNumberFormat="1" applyFont="1" applyBorder="1" applyAlignment="1">
      <alignment horizontal="center" vertical="top" wrapText="1"/>
      <protection/>
    </xf>
    <xf numFmtId="49" fontId="14" fillId="32" borderId="0" xfId="33" applyNumberFormat="1" applyFont="1" applyFill="1" applyBorder="1" applyAlignment="1">
      <alignment horizontal="left" vertical="top"/>
      <protection/>
    </xf>
    <xf numFmtId="0" fontId="14" fillId="0" borderId="0" xfId="33" applyFont="1" applyAlignment="1">
      <alignment horizontal="left" vertical="center"/>
      <protection/>
    </xf>
    <xf numFmtId="0" fontId="14" fillId="0" borderId="0" xfId="33" applyFont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2.00390625" style="2" customWidth="1"/>
    <col min="2" max="2" width="8.7109375" style="6" customWidth="1"/>
    <col min="3" max="3" width="50.57421875" style="3" customWidth="1"/>
    <col min="4" max="4" width="6.7109375" style="4" customWidth="1"/>
    <col min="5" max="5" width="5.8515625" style="4" customWidth="1"/>
    <col min="6" max="6" width="6.421875" style="5" customWidth="1"/>
    <col min="7" max="7" width="4.8515625" style="5" customWidth="1"/>
    <col min="8" max="8" width="7.421875" style="5" customWidth="1"/>
    <col min="9" max="9" width="6.7109375" style="5" customWidth="1"/>
    <col min="10" max="10" width="7.7109375" style="5" customWidth="1"/>
    <col min="11" max="11" width="6.00390625" style="5" customWidth="1"/>
    <col min="12" max="12" width="8.28125" style="5" customWidth="1"/>
    <col min="13" max="13" width="9.140625" style="5" customWidth="1"/>
    <col min="14" max="16384" width="9.140625" style="1" customWidth="1"/>
  </cols>
  <sheetData>
    <row r="1" spans="1:13" ht="15.75" customHeight="1">
      <c r="A1" s="295" t="s">
        <v>13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38.25" customHeight="1">
      <c r="A2" s="296" t="s">
        <v>62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ht="16.5" customHeight="1" thickBot="1">
      <c r="A3" s="298" t="s">
        <v>14</v>
      </c>
      <c r="B3" s="298"/>
      <c r="C3" s="298"/>
      <c r="D3" s="298"/>
      <c r="E3" s="298"/>
      <c r="F3" s="9"/>
      <c r="I3" s="299" t="s">
        <v>15</v>
      </c>
      <c r="J3" s="299"/>
      <c r="K3" s="299"/>
      <c r="L3" s="299"/>
      <c r="M3" s="299"/>
    </row>
    <row r="4" spans="1:13" s="26" customFormat="1" ht="15" customHeight="1">
      <c r="A4" s="300" t="s">
        <v>0</v>
      </c>
      <c r="B4" s="302" t="s">
        <v>16</v>
      </c>
      <c r="C4" s="292" t="s">
        <v>17</v>
      </c>
      <c r="D4" s="292" t="s">
        <v>18</v>
      </c>
      <c r="E4" s="305" t="s">
        <v>19</v>
      </c>
      <c r="F4" s="292" t="s">
        <v>27</v>
      </c>
      <c r="G4" s="292" t="s">
        <v>20</v>
      </c>
      <c r="H4" s="292"/>
      <c r="I4" s="292" t="s">
        <v>21</v>
      </c>
      <c r="J4" s="292"/>
      <c r="K4" s="292" t="s">
        <v>22</v>
      </c>
      <c r="L4" s="292"/>
      <c r="M4" s="293" t="s">
        <v>25</v>
      </c>
    </row>
    <row r="5" spans="1:13" s="26" customFormat="1" ht="30" customHeight="1" thickBot="1">
      <c r="A5" s="301"/>
      <c r="B5" s="303"/>
      <c r="C5" s="304"/>
      <c r="D5" s="304"/>
      <c r="E5" s="306"/>
      <c r="F5" s="304"/>
      <c r="G5" s="32" t="s">
        <v>26</v>
      </c>
      <c r="H5" s="28" t="s">
        <v>23</v>
      </c>
      <c r="I5" s="32" t="s">
        <v>24</v>
      </c>
      <c r="J5" s="28" t="s">
        <v>23</v>
      </c>
      <c r="K5" s="32" t="s">
        <v>24</v>
      </c>
      <c r="L5" s="28" t="s">
        <v>23</v>
      </c>
      <c r="M5" s="294"/>
    </row>
    <row r="6" spans="1:13" s="26" customFormat="1" ht="12" thickBot="1">
      <c r="A6" s="33">
        <v>1</v>
      </c>
      <c r="B6" s="34">
        <v>2</v>
      </c>
      <c r="C6" s="35">
        <v>3</v>
      </c>
      <c r="D6" s="35">
        <v>4</v>
      </c>
      <c r="E6" s="35"/>
      <c r="F6" s="35">
        <v>5</v>
      </c>
      <c r="G6" s="35">
        <v>6</v>
      </c>
      <c r="H6" s="35">
        <v>7</v>
      </c>
      <c r="I6" s="35">
        <v>8</v>
      </c>
      <c r="J6" s="35">
        <v>9</v>
      </c>
      <c r="K6" s="35">
        <v>10</v>
      </c>
      <c r="L6" s="35">
        <v>11</v>
      </c>
      <c r="M6" s="36">
        <v>12</v>
      </c>
    </row>
    <row r="7" spans="1:13" s="11" customFormat="1" ht="27.75" thickBot="1">
      <c r="A7" s="151"/>
      <c r="B7" s="152"/>
      <c r="C7" s="137" t="s">
        <v>28</v>
      </c>
      <c r="D7" s="153"/>
      <c r="E7" s="154"/>
      <c r="F7" s="155"/>
      <c r="G7" s="156"/>
      <c r="H7" s="156"/>
      <c r="I7" s="156"/>
      <c r="J7" s="156"/>
      <c r="K7" s="156"/>
      <c r="L7" s="156"/>
      <c r="M7" s="157"/>
    </row>
    <row r="8" spans="1:13" s="116" customFormat="1" ht="27.75" thickBot="1">
      <c r="A8" s="158">
        <v>1</v>
      </c>
      <c r="B8" s="161" t="s">
        <v>29</v>
      </c>
      <c r="C8" s="164" t="s">
        <v>56</v>
      </c>
      <c r="D8" s="162" t="s">
        <v>30</v>
      </c>
      <c r="E8" s="162">
        <v>1</v>
      </c>
      <c r="F8" s="163">
        <v>9</v>
      </c>
      <c r="G8" s="159" t="s">
        <v>1</v>
      </c>
      <c r="H8" s="159" t="s">
        <v>1</v>
      </c>
      <c r="I8" s="159">
        <v>110</v>
      </c>
      <c r="J8" s="159">
        <f>F8*I8</f>
        <v>990</v>
      </c>
      <c r="K8" s="159">
        <v>365</v>
      </c>
      <c r="L8" s="159">
        <f>F8*K8</f>
        <v>3285</v>
      </c>
      <c r="M8" s="160">
        <f>J8+L8</f>
        <v>4275</v>
      </c>
    </row>
    <row r="9" spans="1:13" s="116" customFormat="1" ht="54" customHeight="1">
      <c r="A9" s="288">
        <v>2</v>
      </c>
      <c r="B9" s="148" t="s">
        <v>2</v>
      </c>
      <c r="C9" s="149" t="s">
        <v>11</v>
      </c>
      <c r="D9" s="146" t="s">
        <v>31</v>
      </c>
      <c r="E9" s="146">
        <v>1</v>
      </c>
      <c r="F9" s="187">
        <f>F21*0.001</f>
        <v>0.9834</v>
      </c>
      <c r="G9" s="185" t="s">
        <v>1</v>
      </c>
      <c r="H9" s="185" t="s">
        <v>1</v>
      </c>
      <c r="I9" s="185" t="s">
        <v>1</v>
      </c>
      <c r="J9" s="185" t="s">
        <v>1</v>
      </c>
      <c r="K9" s="185" t="s">
        <v>1</v>
      </c>
      <c r="L9" s="185" t="s">
        <v>1</v>
      </c>
      <c r="M9" s="186" t="s">
        <v>1</v>
      </c>
    </row>
    <row r="10" spans="1:16" s="11" customFormat="1" ht="15" customHeight="1">
      <c r="A10" s="289"/>
      <c r="B10" s="15"/>
      <c r="C10" s="120" t="s">
        <v>37</v>
      </c>
      <c r="D10" s="121" t="s">
        <v>33</v>
      </c>
      <c r="E10" s="121">
        <v>20</v>
      </c>
      <c r="F10" s="125">
        <f>F9*E10</f>
        <v>19.668</v>
      </c>
      <c r="G10" s="126" t="s">
        <v>1</v>
      </c>
      <c r="H10" s="126" t="s">
        <v>1</v>
      </c>
      <c r="I10" s="127">
        <v>15.5</v>
      </c>
      <c r="J10" s="126">
        <f>F10*I10</f>
        <v>304.854</v>
      </c>
      <c r="K10" s="126" t="s">
        <v>1</v>
      </c>
      <c r="L10" s="126" t="s">
        <v>1</v>
      </c>
      <c r="M10" s="128">
        <f>J10</f>
        <v>304.854</v>
      </c>
      <c r="P10" s="83"/>
    </row>
    <row r="11" spans="1:16" s="11" customFormat="1" ht="27">
      <c r="A11" s="289"/>
      <c r="B11" s="117" t="s">
        <v>10</v>
      </c>
      <c r="C11" s="144" t="s">
        <v>35</v>
      </c>
      <c r="D11" s="122" t="s">
        <v>34</v>
      </c>
      <c r="E11" s="121">
        <v>44.8</v>
      </c>
      <c r="F11" s="125">
        <f>F9*E11</f>
        <v>44.05632</v>
      </c>
      <c r="G11" s="126" t="s">
        <v>1</v>
      </c>
      <c r="H11" s="126" t="s">
        <v>1</v>
      </c>
      <c r="I11" s="126" t="s">
        <v>1</v>
      </c>
      <c r="J11" s="126" t="s">
        <v>1</v>
      </c>
      <c r="K11" s="129">
        <v>33.67</v>
      </c>
      <c r="L11" s="126">
        <f>F11*K11</f>
        <v>1483.3762944</v>
      </c>
      <c r="M11" s="128">
        <f>L11*1</f>
        <v>1483.3762944</v>
      </c>
      <c r="P11" s="83"/>
    </row>
    <row r="12" spans="1:13" s="11" customFormat="1" ht="12" customHeight="1" thickBot="1">
      <c r="A12" s="290"/>
      <c r="B12" s="105"/>
      <c r="C12" s="108" t="s">
        <v>38</v>
      </c>
      <c r="D12" s="109" t="s">
        <v>36</v>
      </c>
      <c r="E12" s="109">
        <v>2.1</v>
      </c>
      <c r="F12" s="110">
        <f>E12*F9</f>
        <v>2.06514</v>
      </c>
      <c r="G12" s="106" t="s">
        <v>1</v>
      </c>
      <c r="H12" s="106" t="s">
        <v>1</v>
      </c>
      <c r="I12" s="106" t="s">
        <v>1</v>
      </c>
      <c r="J12" s="106" t="s">
        <v>1</v>
      </c>
      <c r="K12" s="150">
        <v>7.5</v>
      </c>
      <c r="L12" s="106">
        <f>F12*K12</f>
        <v>15.48855</v>
      </c>
      <c r="M12" s="107">
        <f>L12*1</f>
        <v>15.48855</v>
      </c>
    </row>
    <row r="13" spans="1:13" s="14" customFormat="1" ht="14.25" thickBot="1">
      <c r="A13" s="165"/>
      <c r="B13" s="111"/>
      <c r="C13" s="166" t="s">
        <v>39</v>
      </c>
      <c r="D13" s="112"/>
      <c r="E13" s="167"/>
      <c r="F13" s="113"/>
      <c r="G13" s="168"/>
      <c r="H13" s="114">
        <f>SUM(H8:H12)</f>
        <v>0</v>
      </c>
      <c r="I13" s="114"/>
      <c r="J13" s="114">
        <f>SUM(J8:J12)</f>
        <v>1294.854</v>
      </c>
      <c r="K13" s="114"/>
      <c r="L13" s="114">
        <f>SUM(L8:L12)</f>
        <v>4783.8648444</v>
      </c>
      <c r="M13" s="169">
        <f>SUM(M8:M12)</f>
        <v>6078.7188444</v>
      </c>
    </row>
    <row r="14" spans="1:13" s="11" customFormat="1" ht="14.25" thickBot="1">
      <c r="A14" s="135"/>
      <c r="B14" s="136"/>
      <c r="C14" s="137" t="s">
        <v>40</v>
      </c>
      <c r="D14" s="138"/>
      <c r="E14" s="138"/>
      <c r="F14" s="139"/>
      <c r="G14" s="140"/>
      <c r="H14" s="140"/>
      <c r="I14" s="141"/>
      <c r="J14" s="141"/>
      <c r="K14" s="140"/>
      <c r="L14" s="140"/>
      <c r="M14" s="142"/>
    </row>
    <row r="15" spans="1:13" s="116" customFormat="1" ht="53.25" customHeight="1">
      <c r="A15" s="288">
        <v>3</v>
      </c>
      <c r="B15" s="145" t="s">
        <v>4</v>
      </c>
      <c r="C15" s="184" t="s">
        <v>63</v>
      </c>
      <c r="D15" s="146" t="s">
        <v>32</v>
      </c>
      <c r="E15" s="146">
        <v>1</v>
      </c>
      <c r="F15" s="147">
        <v>6.6</v>
      </c>
      <c r="G15" s="185" t="s">
        <v>1</v>
      </c>
      <c r="H15" s="185" t="s">
        <v>1</v>
      </c>
      <c r="I15" s="185" t="s">
        <v>1</v>
      </c>
      <c r="J15" s="185" t="s">
        <v>1</v>
      </c>
      <c r="K15" s="185" t="s">
        <v>1</v>
      </c>
      <c r="L15" s="185" t="s">
        <v>1</v>
      </c>
      <c r="M15" s="186" t="s">
        <v>1</v>
      </c>
    </row>
    <row r="16" spans="1:16" s="11" customFormat="1" ht="14.25" customHeight="1">
      <c r="A16" s="289"/>
      <c r="B16" s="15"/>
      <c r="C16" s="120" t="s">
        <v>37</v>
      </c>
      <c r="D16" s="121" t="s">
        <v>33</v>
      </c>
      <c r="E16" s="121">
        <v>42.9</v>
      </c>
      <c r="F16" s="125">
        <f>F15*E16</f>
        <v>283.14</v>
      </c>
      <c r="G16" s="126" t="s">
        <v>1</v>
      </c>
      <c r="H16" s="126" t="s">
        <v>1</v>
      </c>
      <c r="I16" s="195">
        <v>5.43279</v>
      </c>
      <c r="J16" s="126">
        <f>F16*I16</f>
        <v>1538.2401605999999</v>
      </c>
      <c r="K16" s="126" t="s">
        <v>1</v>
      </c>
      <c r="L16" s="126" t="s">
        <v>1</v>
      </c>
      <c r="M16" s="128">
        <f>J16</f>
        <v>1538.2401605999999</v>
      </c>
      <c r="P16" s="83"/>
    </row>
    <row r="17" spans="1:16" s="11" customFormat="1" ht="15.75" customHeight="1">
      <c r="A17" s="289"/>
      <c r="B17" s="117" t="s">
        <v>6</v>
      </c>
      <c r="C17" s="118" t="s">
        <v>51</v>
      </c>
      <c r="D17" s="122" t="s">
        <v>34</v>
      </c>
      <c r="E17" s="121">
        <v>2.69</v>
      </c>
      <c r="F17" s="125">
        <f>F15*E17</f>
        <v>17.753999999999998</v>
      </c>
      <c r="G17" s="126" t="s">
        <v>1</v>
      </c>
      <c r="H17" s="126" t="s">
        <v>1</v>
      </c>
      <c r="I17" s="126" t="s">
        <v>1</v>
      </c>
      <c r="J17" s="126" t="s">
        <v>1</v>
      </c>
      <c r="K17" s="129">
        <v>28.14</v>
      </c>
      <c r="L17" s="126">
        <f>F17*K17</f>
        <v>499.59755999999993</v>
      </c>
      <c r="M17" s="128">
        <f>L17*1</f>
        <v>499.59755999999993</v>
      </c>
      <c r="P17" s="83"/>
    </row>
    <row r="18" spans="1:16" s="11" customFormat="1" ht="15.75" customHeight="1">
      <c r="A18" s="289"/>
      <c r="B18" s="117" t="s">
        <v>7</v>
      </c>
      <c r="C18" s="118" t="s">
        <v>55</v>
      </c>
      <c r="D18" s="122" t="s">
        <v>34</v>
      </c>
      <c r="E18" s="121">
        <v>7.4</v>
      </c>
      <c r="F18" s="125">
        <f>E18*F15</f>
        <v>48.839999999999996</v>
      </c>
      <c r="G18" s="126" t="s">
        <v>1</v>
      </c>
      <c r="H18" s="126" t="s">
        <v>1</v>
      </c>
      <c r="I18" s="126" t="s">
        <v>1</v>
      </c>
      <c r="J18" s="126" t="s">
        <v>1</v>
      </c>
      <c r="K18" s="129">
        <v>22.13</v>
      </c>
      <c r="L18" s="126">
        <f>F18*K18</f>
        <v>1080.8292</v>
      </c>
      <c r="M18" s="128">
        <f>L18*1</f>
        <v>1080.8292</v>
      </c>
      <c r="P18" s="83"/>
    </row>
    <row r="19" spans="1:16" s="11" customFormat="1" ht="13.5" customHeight="1">
      <c r="A19" s="289"/>
      <c r="B19" s="117" t="s">
        <v>8</v>
      </c>
      <c r="C19" s="118" t="s">
        <v>54</v>
      </c>
      <c r="D19" s="122" t="s">
        <v>34</v>
      </c>
      <c r="E19" s="121">
        <v>1.48</v>
      </c>
      <c r="F19" s="125">
        <f>F15*E19</f>
        <v>9.767999999999999</v>
      </c>
      <c r="G19" s="126" t="s">
        <v>1</v>
      </c>
      <c r="H19" s="126" t="s">
        <v>1</v>
      </c>
      <c r="I19" s="126" t="s">
        <v>1</v>
      </c>
      <c r="J19" s="126" t="s">
        <v>1</v>
      </c>
      <c r="K19" s="129">
        <v>48.52</v>
      </c>
      <c r="L19" s="126">
        <f>F19*K19</f>
        <v>473.94336</v>
      </c>
      <c r="M19" s="128">
        <f>L19*1</f>
        <v>473.94336</v>
      </c>
      <c r="P19" s="83"/>
    </row>
    <row r="20" spans="1:16" s="11" customFormat="1" ht="13.5">
      <c r="A20" s="289"/>
      <c r="B20" s="15"/>
      <c r="C20" s="121" t="s">
        <v>44</v>
      </c>
      <c r="D20" s="121"/>
      <c r="E20" s="121"/>
      <c r="F20" s="125"/>
      <c r="G20" s="126"/>
      <c r="H20" s="126"/>
      <c r="I20" s="126"/>
      <c r="J20" s="126"/>
      <c r="K20" s="129"/>
      <c r="L20" s="126"/>
      <c r="M20" s="128"/>
      <c r="P20" s="83"/>
    </row>
    <row r="21" spans="1:16" s="11" customFormat="1" ht="13.5">
      <c r="A21" s="289"/>
      <c r="B21" s="117" t="s">
        <v>5</v>
      </c>
      <c r="C21" s="118" t="s">
        <v>64</v>
      </c>
      <c r="D21" s="123" t="s">
        <v>41</v>
      </c>
      <c r="E21" s="121">
        <v>149</v>
      </c>
      <c r="F21" s="125">
        <f>F15*E21</f>
        <v>983.4</v>
      </c>
      <c r="G21" s="126">
        <v>4.5</v>
      </c>
      <c r="H21" s="126">
        <f>F21*G21</f>
        <v>4425.3</v>
      </c>
      <c r="I21" s="126" t="s">
        <v>1</v>
      </c>
      <c r="J21" s="126" t="s">
        <v>1</v>
      </c>
      <c r="K21" s="126" t="s">
        <v>1</v>
      </c>
      <c r="L21" s="126" t="s">
        <v>1</v>
      </c>
      <c r="M21" s="128">
        <f>H21*1</f>
        <v>4425.3</v>
      </c>
      <c r="P21" s="83"/>
    </row>
    <row r="22" spans="1:16" s="11" customFormat="1" ht="13.5">
      <c r="A22" s="289"/>
      <c r="B22" s="15"/>
      <c r="C22" s="118" t="s">
        <v>53</v>
      </c>
      <c r="D22" s="123" t="s">
        <v>41</v>
      </c>
      <c r="E22" s="121">
        <v>11</v>
      </c>
      <c r="F22" s="125">
        <f>F15*E22</f>
        <v>72.6</v>
      </c>
      <c r="G22" s="127">
        <v>3.5</v>
      </c>
      <c r="H22" s="126">
        <f>F22*G22</f>
        <v>254.09999999999997</v>
      </c>
      <c r="I22" s="126" t="s">
        <v>1</v>
      </c>
      <c r="J22" s="126" t="s">
        <v>1</v>
      </c>
      <c r="K22" s="126" t="s">
        <v>1</v>
      </c>
      <c r="L22" s="126" t="s">
        <v>1</v>
      </c>
      <c r="M22" s="128">
        <f>H22*1</f>
        <v>254.09999999999997</v>
      </c>
      <c r="P22" s="83"/>
    </row>
    <row r="23" spans="1:16" s="11" customFormat="1" ht="14.25" thickBot="1">
      <c r="A23" s="290"/>
      <c r="B23" s="143" t="s">
        <v>9</v>
      </c>
      <c r="C23" s="119" t="s">
        <v>52</v>
      </c>
      <c r="D23" s="124" t="s">
        <v>42</v>
      </c>
      <c r="E23" s="130">
        <v>1.55</v>
      </c>
      <c r="F23" s="131">
        <f>F21*E23</f>
        <v>1524.27</v>
      </c>
      <c r="G23" s="132" t="s">
        <v>1</v>
      </c>
      <c r="H23" s="132" t="s">
        <v>1</v>
      </c>
      <c r="I23" s="132" t="s">
        <v>1</v>
      </c>
      <c r="J23" s="132" t="s">
        <v>1</v>
      </c>
      <c r="K23" s="133">
        <v>10.79</v>
      </c>
      <c r="L23" s="132">
        <f>F23*K23</f>
        <v>16446.8733</v>
      </c>
      <c r="M23" s="134">
        <f>L23*1</f>
        <v>16446.8733</v>
      </c>
      <c r="P23" s="83"/>
    </row>
    <row r="24" spans="1:13" s="11" customFormat="1" ht="14.25" thickBot="1">
      <c r="A24" s="170"/>
      <c r="B24" s="171"/>
      <c r="C24" s="166" t="s">
        <v>43</v>
      </c>
      <c r="D24" s="172"/>
      <c r="E24" s="173"/>
      <c r="F24" s="173"/>
      <c r="G24" s="174"/>
      <c r="H24" s="175">
        <f>SUM(H15:H23)</f>
        <v>4679.400000000001</v>
      </c>
      <c r="I24" s="176"/>
      <c r="J24" s="175">
        <f>SUM(J15:J23)</f>
        <v>1538.2401605999999</v>
      </c>
      <c r="K24" s="176"/>
      <c r="L24" s="175">
        <f>SUM(L15:L23)</f>
        <v>18501.24342</v>
      </c>
      <c r="M24" s="177">
        <f>SUM(M15:M23)</f>
        <v>24718.8835806</v>
      </c>
    </row>
    <row r="25" spans="1:13" s="11" customFormat="1" ht="14.25" thickBot="1">
      <c r="A25" s="135"/>
      <c r="B25" s="136"/>
      <c r="C25" s="137" t="s">
        <v>59</v>
      </c>
      <c r="D25" s="138"/>
      <c r="E25" s="138"/>
      <c r="F25" s="139"/>
      <c r="G25" s="140"/>
      <c r="H25" s="140"/>
      <c r="I25" s="141"/>
      <c r="J25" s="141"/>
      <c r="K25" s="140"/>
      <c r="L25" s="140"/>
      <c r="M25" s="142"/>
    </row>
    <row r="26" spans="1:13" s="116" customFormat="1" ht="27">
      <c r="A26" s="288">
        <v>4</v>
      </c>
      <c r="B26" s="148" t="s">
        <v>12</v>
      </c>
      <c r="C26" s="149" t="s">
        <v>57</v>
      </c>
      <c r="D26" s="146" t="s">
        <v>31</v>
      </c>
      <c r="E26" s="146">
        <v>1</v>
      </c>
      <c r="F26" s="147">
        <v>2.25</v>
      </c>
      <c r="G26" s="188" t="s">
        <v>1</v>
      </c>
      <c r="H26" s="188" t="s">
        <v>1</v>
      </c>
      <c r="I26" s="188" t="s">
        <v>1</v>
      </c>
      <c r="J26" s="188" t="s">
        <v>1</v>
      </c>
      <c r="K26" s="188" t="s">
        <v>1</v>
      </c>
      <c r="L26" s="188" t="s">
        <v>1</v>
      </c>
      <c r="M26" s="189" t="s">
        <v>1</v>
      </c>
    </row>
    <row r="27" spans="1:16" s="11" customFormat="1" ht="15" customHeight="1">
      <c r="A27" s="289"/>
      <c r="B27" s="117" t="s">
        <v>6</v>
      </c>
      <c r="C27" s="118" t="s">
        <v>51</v>
      </c>
      <c r="D27" s="122" t="s">
        <v>34</v>
      </c>
      <c r="E27" s="121">
        <v>12.7</v>
      </c>
      <c r="F27" s="125">
        <f>F26*E27</f>
        <v>28.575</v>
      </c>
      <c r="G27" s="193" t="s">
        <v>1</v>
      </c>
      <c r="H27" s="193" t="s">
        <v>1</v>
      </c>
      <c r="I27" s="193">
        <v>7.12</v>
      </c>
      <c r="J27" s="193">
        <f>F27*I27</f>
        <v>203.454</v>
      </c>
      <c r="K27" s="193">
        <v>28.14</v>
      </c>
      <c r="L27" s="193">
        <f>F27*K27</f>
        <v>804.1005</v>
      </c>
      <c r="M27" s="194">
        <f>J27+L27</f>
        <v>1007.5545</v>
      </c>
      <c r="P27" s="83"/>
    </row>
    <row r="28" spans="1:13" s="11" customFormat="1" ht="12" customHeight="1" thickBot="1">
      <c r="A28" s="290"/>
      <c r="B28" s="105"/>
      <c r="C28" s="108" t="s">
        <v>38</v>
      </c>
      <c r="D28" s="109" t="s">
        <v>36</v>
      </c>
      <c r="E28" s="109">
        <v>0.39</v>
      </c>
      <c r="F28" s="110">
        <f>E28*F26</f>
        <v>0.8775000000000001</v>
      </c>
      <c r="G28" s="190" t="s">
        <v>1</v>
      </c>
      <c r="H28" s="190" t="s">
        <v>1</v>
      </c>
      <c r="I28" s="190" t="s">
        <v>1</v>
      </c>
      <c r="J28" s="190" t="s">
        <v>1</v>
      </c>
      <c r="K28" s="191">
        <v>30</v>
      </c>
      <c r="L28" s="190">
        <f>F28*K28</f>
        <v>26.325000000000003</v>
      </c>
      <c r="M28" s="192">
        <f>L28*1</f>
        <v>26.325000000000003</v>
      </c>
    </row>
    <row r="29" spans="1:13" s="11" customFormat="1" ht="14.25" thickBot="1">
      <c r="A29" s="170"/>
      <c r="B29" s="171"/>
      <c r="C29" s="166" t="s">
        <v>45</v>
      </c>
      <c r="D29" s="172"/>
      <c r="E29" s="173"/>
      <c r="F29" s="173"/>
      <c r="G29" s="174"/>
      <c r="H29" s="175">
        <f>SUM(H26:H28)</f>
        <v>0</v>
      </c>
      <c r="I29" s="176"/>
      <c r="J29" s="175">
        <f>SUM(J26:J28)</f>
        <v>203.454</v>
      </c>
      <c r="K29" s="176"/>
      <c r="L29" s="175">
        <f>SUM(L26:L28)</f>
        <v>830.4255</v>
      </c>
      <c r="M29" s="177">
        <f>SUM(M26:M28)</f>
        <v>1033.8795</v>
      </c>
    </row>
    <row r="30" spans="1:13" s="11" customFormat="1" ht="13.5">
      <c r="A30" s="31"/>
      <c r="B30" s="37"/>
      <c r="C30" s="180" t="s">
        <v>49</v>
      </c>
      <c r="D30" s="38"/>
      <c r="E30" s="38"/>
      <c r="F30" s="38"/>
      <c r="G30" s="39"/>
      <c r="H30" s="179">
        <f>H13+H24+M29</f>
        <v>5713.279500000001</v>
      </c>
      <c r="I30" s="178"/>
      <c r="J30" s="179">
        <f>J13+J24+M29</f>
        <v>3866.9736605999997</v>
      </c>
      <c r="K30" s="178"/>
      <c r="L30" s="179">
        <f>L13+L24+M29</f>
        <v>24318.987764399997</v>
      </c>
      <c r="M30" s="40">
        <f>M13+M24+M29</f>
        <v>31831.481924999996</v>
      </c>
    </row>
    <row r="31" spans="1:13" s="11" customFormat="1" ht="13.5">
      <c r="A31" s="41"/>
      <c r="B31" s="19"/>
      <c r="C31" s="181" t="s">
        <v>48</v>
      </c>
      <c r="D31" s="20">
        <v>0.08</v>
      </c>
      <c r="E31" s="10"/>
      <c r="F31" s="16"/>
      <c r="G31" s="17"/>
      <c r="H31" s="21"/>
      <c r="I31" s="18"/>
      <c r="J31" s="21"/>
      <c r="K31" s="48"/>
      <c r="L31" s="21"/>
      <c r="M31" s="47">
        <f>M30*0.08</f>
        <v>2546.5185539999998</v>
      </c>
    </row>
    <row r="32" spans="1:13" s="11" customFormat="1" ht="13.5">
      <c r="A32" s="41"/>
      <c r="B32" s="19"/>
      <c r="C32" s="182" t="s">
        <v>23</v>
      </c>
      <c r="D32" s="12"/>
      <c r="E32" s="12"/>
      <c r="F32" s="16"/>
      <c r="G32" s="13"/>
      <c r="H32" s="21"/>
      <c r="I32" s="18"/>
      <c r="J32" s="21"/>
      <c r="K32" s="18"/>
      <c r="L32" s="21"/>
      <c r="M32" s="47">
        <f>M30+M31</f>
        <v>34378.000478999995</v>
      </c>
    </row>
    <row r="33" spans="1:13" s="11" customFormat="1" ht="13.5">
      <c r="A33" s="41"/>
      <c r="B33" s="19"/>
      <c r="C33" s="181" t="s">
        <v>47</v>
      </c>
      <c r="D33" s="20">
        <v>0.06</v>
      </c>
      <c r="E33" s="10"/>
      <c r="F33" s="16"/>
      <c r="G33" s="17"/>
      <c r="H33" s="21"/>
      <c r="I33" s="18"/>
      <c r="J33" s="21"/>
      <c r="K33" s="18"/>
      <c r="L33" s="21"/>
      <c r="M33" s="47">
        <f>M32*0.06</f>
        <v>2062.6800287399997</v>
      </c>
    </row>
    <row r="34" spans="1:13" s="11" customFormat="1" ht="13.5">
      <c r="A34" s="41"/>
      <c r="B34" s="19"/>
      <c r="C34" s="182" t="s">
        <v>23</v>
      </c>
      <c r="D34" s="12"/>
      <c r="E34" s="12"/>
      <c r="F34" s="12"/>
      <c r="G34" s="13"/>
      <c r="H34" s="21"/>
      <c r="I34" s="18"/>
      <c r="J34" s="21"/>
      <c r="K34" s="18"/>
      <c r="L34" s="21"/>
      <c r="M34" s="47">
        <f>M32+M33</f>
        <v>36440.68050773999</v>
      </c>
    </row>
    <row r="35" spans="1:13" s="11" customFormat="1" ht="13.5">
      <c r="A35" s="41"/>
      <c r="B35" s="19"/>
      <c r="C35" s="181" t="s">
        <v>3</v>
      </c>
      <c r="D35" s="20">
        <v>0.18</v>
      </c>
      <c r="E35" s="10"/>
      <c r="F35" s="16"/>
      <c r="G35" s="17"/>
      <c r="H35" s="21"/>
      <c r="I35" s="18"/>
      <c r="J35" s="21"/>
      <c r="K35" s="18"/>
      <c r="L35" s="21"/>
      <c r="M35" s="47">
        <f>M34*0.18</f>
        <v>6559.322491393198</v>
      </c>
    </row>
    <row r="36" spans="1:13" s="11" customFormat="1" ht="14.25" thickBot="1">
      <c r="A36" s="42"/>
      <c r="B36" s="43"/>
      <c r="C36" s="183" t="s">
        <v>46</v>
      </c>
      <c r="D36" s="29"/>
      <c r="E36" s="29"/>
      <c r="F36" s="29"/>
      <c r="G36" s="30"/>
      <c r="H36" s="44"/>
      <c r="I36" s="45"/>
      <c r="J36" s="44"/>
      <c r="K36" s="45"/>
      <c r="L36" s="44"/>
      <c r="M36" s="46">
        <f>M34+M35</f>
        <v>43000.00299913319</v>
      </c>
    </row>
    <row r="37" spans="1:13" s="11" customFormat="1" ht="13.5">
      <c r="A37" s="22"/>
      <c r="B37" s="23"/>
      <c r="C37" s="24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s="11" customFormat="1" ht="13.5">
      <c r="A38" s="291" t="s">
        <v>50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</row>
    <row r="39" spans="1:22" s="7" customFormat="1" ht="16.5">
      <c r="A39" s="2"/>
      <c r="B39" s="6"/>
      <c r="C39" s="8"/>
      <c r="D39" s="4"/>
      <c r="E39" s="4"/>
      <c r="F39" s="4"/>
      <c r="G39" s="4"/>
      <c r="H39" s="4"/>
      <c r="I39" s="4"/>
      <c r="J39" s="4"/>
      <c r="K39" s="4"/>
      <c r="L39" s="4"/>
      <c r="M39" s="4"/>
      <c r="P39" s="52"/>
      <c r="R39" s="52"/>
      <c r="T39" s="52"/>
      <c r="V39" s="53"/>
    </row>
    <row r="40" spans="1:22" s="7" customFormat="1" ht="16.5">
      <c r="A40" s="2"/>
      <c r="B40" s="6"/>
      <c r="C40" s="8"/>
      <c r="D40" s="4"/>
      <c r="E40" s="4"/>
      <c r="F40" s="4"/>
      <c r="G40" s="4"/>
      <c r="H40" s="4"/>
      <c r="I40" s="4"/>
      <c r="J40" s="4"/>
      <c r="K40" s="4"/>
      <c r="L40" s="4"/>
      <c r="M40" s="4"/>
      <c r="P40" s="52"/>
      <c r="R40" s="52"/>
      <c r="T40" s="52"/>
      <c r="V40" s="53"/>
    </row>
    <row r="41" spans="1:22" s="7" customFormat="1" ht="16.5">
      <c r="A41" s="2"/>
      <c r="B41" s="6"/>
      <c r="C41" s="8"/>
      <c r="D41" s="4"/>
      <c r="E41" s="4"/>
      <c r="F41" s="4"/>
      <c r="G41" s="4"/>
      <c r="H41" s="4"/>
      <c r="I41" s="4"/>
      <c r="J41" s="4"/>
      <c r="K41" s="4"/>
      <c r="L41" s="4"/>
      <c r="M41" s="4"/>
      <c r="P41" s="53"/>
      <c r="R41" s="53"/>
      <c r="T41" s="53"/>
      <c r="V41" s="53"/>
    </row>
    <row r="42" spans="1:22" s="7" customFormat="1" ht="16.5">
      <c r="A42" s="2"/>
      <c r="B42" s="6"/>
      <c r="C42" s="8"/>
      <c r="D42" s="4"/>
      <c r="E42" s="4"/>
      <c r="F42" s="4"/>
      <c r="G42" s="4"/>
      <c r="H42" s="4"/>
      <c r="I42" s="4"/>
      <c r="J42" s="4"/>
      <c r="K42" s="4"/>
      <c r="L42" s="4"/>
      <c r="M42" s="4"/>
      <c r="P42" s="52"/>
      <c r="R42" s="52"/>
      <c r="T42" s="52"/>
      <c r="V42" s="53"/>
    </row>
    <row r="43" spans="1:22" s="7" customFormat="1" ht="16.5">
      <c r="A43" s="2"/>
      <c r="B43" s="6"/>
      <c r="C43" s="8"/>
      <c r="D43" s="4"/>
      <c r="E43" s="4"/>
      <c r="F43" s="4"/>
      <c r="G43" s="4"/>
      <c r="H43" s="4"/>
      <c r="I43" s="4"/>
      <c r="J43" s="4"/>
      <c r="K43" s="4"/>
      <c r="L43" s="52"/>
      <c r="M43" s="52"/>
      <c r="N43" s="52"/>
      <c r="P43" s="53"/>
      <c r="R43" s="53"/>
      <c r="T43" s="53"/>
      <c r="V43" s="53"/>
    </row>
    <row r="44" spans="1:22" s="7" customFormat="1" ht="16.5">
      <c r="A44" s="2"/>
      <c r="B44" s="6"/>
      <c r="C44" s="8"/>
      <c r="D44" s="4"/>
      <c r="E44" s="4"/>
      <c r="F44" s="4"/>
      <c r="G44" s="4"/>
      <c r="H44" s="4"/>
      <c r="I44" s="4"/>
      <c r="J44" s="4"/>
      <c r="K44" s="4"/>
      <c r="L44" s="53"/>
      <c r="M44" s="53"/>
      <c r="N44" s="53"/>
      <c r="P44" s="52"/>
      <c r="R44" s="52"/>
      <c r="T44" s="52"/>
      <c r="V44" s="53"/>
    </row>
    <row r="45" spans="1:22" s="7" customFormat="1" ht="16.5">
      <c r="A45" s="2"/>
      <c r="B45" s="6"/>
      <c r="C45" s="8"/>
      <c r="D45" s="4"/>
      <c r="E45" s="4"/>
      <c r="F45" s="4"/>
      <c r="G45" s="4"/>
      <c r="H45" s="4"/>
      <c r="I45" s="4"/>
      <c r="J45" s="4"/>
      <c r="K45" s="4"/>
      <c r="L45" s="52"/>
      <c r="M45" s="52"/>
      <c r="N45" s="52"/>
      <c r="P45" s="53"/>
      <c r="R45" s="53"/>
      <c r="T45" s="53"/>
      <c r="V45" s="53"/>
    </row>
    <row r="46" spans="1:22" s="7" customFormat="1" ht="16.5">
      <c r="A46" s="2"/>
      <c r="B46" s="6"/>
      <c r="C46" s="8"/>
      <c r="D46" s="4"/>
      <c r="E46" s="4"/>
      <c r="F46" s="4"/>
      <c r="G46" s="4"/>
      <c r="H46" s="4"/>
      <c r="I46" s="4"/>
      <c r="J46" s="4"/>
      <c r="K46" s="4"/>
      <c r="L46" s="53"/>
      <c r="M46" s="53"/>
      <c r="N46" s="53"/>
      <c r="P46" s="52"/>
      <c r="R46" s="52"/>
      <c r="T46" s="52"/>
      <c r="V46" s="53"/>
    </row>
    <row r="47" spans="1:22" s="7" customFormat="1" ht="16.5">
      <c r="A47" s="2"/>
      <c r="B47" s="6"/>
      <c r="C47" s="8"/>
      <c r="D47" s="4"/>
      <c r="E47" s="4"/>
      <c r="F47" s="4"/>
      <c r="G47" s="4"/>
      <c r="H47" s="4"/>
      <c r="I47" s="4"/>
      <c r="J47" s="4"/>
      <c r="K47" s="4"/>
      <c r="L47" s="52"/>
      <c r="M47" s="52"/>
      <c r="N47" s="52"/>
      <c r="P47" s="53"/>
      <c r="R47" s="53"/>
      <c r="T47" s="53"/>
      <c r="V47" s="53"/>
    </row>
    <row r="48" spans="1:22" s="7" customFormat="1" ht="16.5">
      <c r="A48" s="2"/>
      <c r="B48" s="6"/>
      <c r="C48" s="8"/>
      <c r="D48" s="4"/>
      <c r="E48" s="4"/>
      <c r="F48" s="4"/>
      <c r="G48" s="4"/>
      <c r="H48" s="4"/>
      <c r="I48" s="4"/>
      <c r="J48" s="4"/>
      <c r="K48" s="4"/>
      <c r="L48" s="53"/>
      <c r="M48" s="53"/>
      <c r="N48" s="53"/>
      <c r="P48" s="52"/>
      <c r="R48" s="52"/>
      <c r="T48" s="52"/>
      <c r="V48" s="53"/>
    </row>
    <row r="49" spans="1:22" s="7" customFormat="1" ht="16.5">
      <c r="A49" s="2"/>
      <c r="B49" s="6"/>
      <c r="C49" s="8"/>
      <c r="D49" s="4"/>
      <c r="E49" s="4"/>
      <c r="F49" s="4"/>
      <c r="G49" s="4"/>
      <c r="H49" s="4"/>
      <c r="I49" s="4"/>
      <c r="J49" s="4"/>
      <c r="K49" s="4"/>
      <c r="L49" s="52"/>
      <c r="M49" s="52"/>
      <c r="N49" s="52"/>
      <c r="P49" s="53"/>
      <c r="R49" s="53"/>
      <c r="T49" s="53"/>
      <c r="V49" s="53"/>
    </row>
    <row r="50" spans="1:22" s="7" customFormat="1" ht="16.5">
      <c r="A50" s="2"/>
      <c r="B50" s="6"/>
      <c r="C50" s="8"/>
      <c r="D50" s="4"/>
      <c r="E50" s="4"/>
      <c r="F50" s="4"/>
      <c r="G50" s="4"/>
      <c r="H50" s="4"/>
      <c r="I50" s="4"/>
      <c r="J50" s="4"/>
      <c r="K50" s="4"/>
      <c r="L50" s="53"/>
      <c r="M50" s="53"/>
      <c r="N50" s="53"/>
      <c r="P50" s="52"/>
      <c r="R50" s="52"/>
      <c r="T50" s="52"/>
      <c r="V50" s="53"/>
    </row>
    <row r="51" spans="1:22" s="7" customFormat="1" ht="16.5">
      <c r="A51" s="2"/>
      <c r="B51" s="6"/>
      <c r="C51" s="8"/>
      <c r="D51" s="4"/>
      <c r="E51" s="4"/>
      <c r="F51" s="4"/>
      <c r="G51" s="4"/>
      <c r="H51" s="4"/>
      <c r="I51" s="4"/>
      <c r="J51" s="4"/>
      <c r="K51" s="4"/>
      <c r="L51" s="52"/>
      <c r="M51" s="52"/>
      <c r="N51" s="52"/>
      <c r="P51" s="53"/>
      <c r="R51" s="53"/>
      <c r="T51" s="53"/>
      <c r="V51" s="53"/>
    </row>
    <row r="52" spans="1:22" s="7" customFormat="1" ht="16.5">
      <c r="A52" s="2"/>
      <c r="B52" s="6"/>
      <c r="C52" s="8"/>
      <c r="D52" s="4"/>
      <c r="E52" s="4"/>
      <c r="F52" s="4"/>
      <c r="G52" s="4"/>
      <c r="H52" s="4"/>
      <c r="I52" s="4"/>
      <c r="J52" s="4"/>
      <c r="K52" s="4"/>
      <c r="L52" s="49"/>
      <c r="M52" s="4"/>
      <c r="N52" s="50"/>
      <c r="P52" s="52"/>
      <c r="R52" s="52"/>
      <c r="T52" s="52"/>
      <c r="V52" s="53"/>
    </row>
    <row r="53" spans="1:22" s="7" customFormat="1" ht="16.5">
      <c r="A53" s="2"/>
      <c r="B53" s="6"/>
      <c r="C53" s="8"/>
      <c r="D53" s="4"/>
      <c r="E53" s="4"/>
      <c r="F53" s="4"/>
      <c r="G53" s="4"/>
      <c r="H53" s="4"/>
      <c r="I53" s="4"/>
      <c r="J53" s="4"/>
      <c r="K53" s="4"/>
      <c r="L53" s="50"/>
      <c r="M53" s="4"/>
      <c r="N53" s="51"/>
      <c r="P53" s="53"/>
      <c r="R53" s="53"/>
      <c r="T53" s="53"/>
      <c r="V53" s="53"/>
    </row>
    <row r="54" spans="1:22" s="7" customFormat="1" ht="16.5">
      <c r="A54" s="2"/>
      <c r="B54" s="6"/>
      <c r="C54" s="8"/>
      <c r="D54" s="4"/>
      <c r="E54" s="4"/>
      <c r="F54" s="4"/>
      <c r="G54" s="4"/>
      <c r="H54" s="4"/>
      <c r="I54" s="4"/>
      <c r="J54" s="4"/>
      <c r="K54" s="4"/>
      <c r="L54" s="4"/>
      <c r="M54" s="4"/>
      <c r="N54" s="51"/>
      <c r="P54" s="52"/>
      <c r="R54" s="52"/>
      <c r="T54" s="52"/>
      <c r="V54" s="53"/>
    </row>
    <row r="55" spans="1:22" s="7" customFormat="1" ht="16.5">
      <c r="A55" s="2"/>
      <c r="B55" s="6"/>
      <c r="C55" s="8"/>
      <c r="D55" s="4"/>
      <c r="E55" s="4"/>
      <c r="F55" s="4"/>
      <c r="G55" s="4"/>
      <c r="H55" s="4"/>
      <c r="I55" s="4"/>
      <c r="J55" s="4"/>
      <c r="K55" s="4"/>
      <c r="L55" s="4"/>
      <c r="M55" s="4"/>
      <c r="P55" s="53"/>
      <c r="R55" s="53"/>
      <c r="T55" s="53"/>
      <c r="V55" s="53"/>
    </row>
    <row r="56" spans="1:22" s="7" customFormat="1" ht="16.5">
      <c r="A56" s="2"/>
      <c r="B56" s="6"/>
      <c r="C56" s="8"/>
      <c r="D56" s="4"/>
      <c r="E56" s="4"/>
      <c r="F56" s="4"/>
      <c r="G56" s="4"/>
      <c r="H56" s="4"/>
      <c r="I56" s="4"/>
      <c r="J56" s="4"/>
      <c r="K56" s="4"/>
      <c r="L56" s="4"/>
      <c r="M56" s="4"/>
      <c r="P56" s="52"/>
      <c r="R56" s="52"/>
      <c r="T56" s="52"/>
      <c r="V56" s="53"/>
    </row>
    <row r="57" spans="1:22" s="7" customFormat="1" ht="16.5">
      <c r="A57" s="2"/>
      <c r="B57" s="6"/>
      <c r="C57" s="8"/>
      <c r="D57" s="4"/>
      <c r="E57" s="4"/>
      <c r="F57" s="4"/>
      <c r="G57" s="4"/>
      <c r="H57" s="4"/>
      <c r="I57" s="4"/>
      <c r="J57" s="4"/>
      <c r="K57" s="4"/>
      <c r="L57" s="4"/>
      <c r="M57" s="4"/>
      <c r="P57" s="53"/>
      <c r="R57" s="53"/>
      <c r="T57" s="53"/>
      <c r="V57" s="53"/>
    </row>
    <row r="58" spans="1:22" s="7" customFormat="1" ht="16.5">
      <c r="A58" s="2"/>
      <c r="B58" s="6"/>
      <c r="C58" s="8"/>
      <c r="D58" s="4"/>
      <c r="E58" s="4"/>
      <c r="F58" s="4"/>
      <c r="G58" s="4"/>
      <c r="H58" s="4"/>
      <c r="I58" s="4"/>
      <c r="J58" s="4"/>
      <c r="K58" s="4"/>
      <c r="L58" s="4"/>
      <c r="M58" s="4"/>
      <c r="P58" s="52"/>
      <c r="R58" s="52"/>
      <c r="T58" s="52"/>
      <c r="V58" s="53"/>
    </row>
    <row r="59" spans="1:22" s="7" customFormat="1" ht="16.5">
      <c r="A59" s="2"/>
      <c r="B59" s="6"/>
      <c r="C59" s="8"/>
      <c r="D59" s="4"/>
      <c r="E59" s="4"/>
      <c r="F59" s="4"/>
      <c r="G59" s="4"/>
      <c r="H59" s="4"/>
      <c r="I59" s="4"/>
      <c r="J59" s="4"/>
      <c r="K59" s="4"/>
      <c r="L59" s="4"/>
      <c r="M59" s="4"/>
      <c r="P59" s="53"/>
      <c r="R59" s="53"/>
      <c r="T59" s="53"/>
      <c r="V59" s="53"/>
    </row>
    <row r="60" spans="1:22" s="7" customFormat="1" ht="16.5">
      <c r="A60" s="2"/>
      <c r="B60" s="6"/>
      <c r="C60" s="8"/>
      <c r="D60" s="4"/>
      <c r="E60" s="4"/>
      <c r="F60" s="4"/>
      <c r="G60" s="4"/>
      <c r="H60" s="4"/>
      <c r="I60" s="4"/>
      <c r="J60" s="4"/>
      <c r="K60" s="4"/>
      <c r="L60" s="4"/>
      <c r="M60" s="4"/>
      <c r="R60" s="53"/>
      <c r="V60" s="53"/>
    </row>
    <row r="61" spans="1:22" s="7" customFormat="1" ht="16.5">
      <c r="A61" s="2"/>
      <c r="B61" s="6"/>
      <c r="C61" s="8"/>
      <c r="D61" s="4"/>
      <c r="E61" s="4"/>
      <c r="F61" s="4"/>
      <c r="G61" s="4"/>
      <c r="H61" s="4"/>
      <c r="I61" s="4"/>
      <c r="J61" s="4"/>
      <c r="K61" s="4"/>
      <c r="L61" s="4"/>
      <c r="M61" s="4"/>
      <c r="V61" s="53"/>
    </row>
    <row r="62" spans="1:22" s="7" customFormat="1" ht="16.5">
      <c r="A62" s="2"/>
      <c r="B62" s="6"/>
      <c r="C62" s="8"/>
      <c r="D62" s="4"/>
      <c r="E62" s="4"/>
      <c r="F62" s="4"/>
      <c r="G62" s="4"/>
      <c r="H62" s="4"/>
      <c r="I62" s="4"/>
      <c r="J62" s="4"/>
      <c r="K62" s="4"/>
      <c r="L62" s="4"/>
      <c r="M62" s="4"/>
      <c r="V62" s="53"/>
    </row>
    <row r="63" spans="1:22" s="7" customFormat="1" ht="16.5">
      <c r="A63" s="2"/>
      <c r="B63" s="6"/>
      <c r="C63" s="8"/>
      <c r="D63" s="4"/>
      <c r="E63" s="4"/>
      <c r="F63" s="4"/>
      <c r="G63" s="4"/>
      <c r="H63" s="4"/>
      <c r="I63" s="4"/>
      <c r="J63" s="4"/>
      <c r="K63" s="4"/>
      <c r="L63" s="4"/>
      <c r="M63" s="4"/>
      <c r="V63" s="53"/>
    </row>
    <row r="64" spans="1:22" s="7" customFormat="1" ht="16.5">
      <c r="A64" s="2"/>
      <c r="B64" s="6"/>
      <c r="C64" s="8"/>
      <c r="D64" s="4"/>
      <c r="E64" s="4"/>
      <c r="F64" s="4"/>
      <c r="G64" s="4"/>
      <c r="H64" s="4"/>
      <c r="I64" s="4"/>
      <c r="J64" s="4"/>
      <c r="K64" s="4"/>
      <c r="L64" s="4"/>
      <c r="M64" s="4"/>
      <c r="V64" s="53"/>
    </row>
    <row r="65" spans="1:22" s="7" customFormat="1" ht="16.5">
      <c r="A65" s="2"/>
      <c r="B65" s="6"/>
      <c r="C65" s="8"/>
      <c r="D65" s="4"/>
      <c r="E65" s="4"/>
      <c r="F65" s="4"/>
      <c r="G65" s="4"/>
      <c r="H65" s="4"/>
      <c r="I65" s="4"/>
      <c r="J65" s="4"/>
      <c r="K65" s="4"/>
      <c r="L65" s="4"/>
      <c r="M65" s="4"/>
      <c r="V65" s="53"/>
    </row>
    <row r="66" spans="1:22" s="7" customFormat="1" ht="16.5">
      <c r="A66" s="2"/>
      <c r="B66" s="6"/>
      <c r="C66" s="8"/>
      <c r="D66" s="4"/>
      <c r="E66" s="4"/>
      <c r="F66" s="4"/>
      <c r="G66" s="4"/>
      <c r="H66" s="4"/>
      <c r="I66" s="4"/>
      <c r="J66" s="4"/>
      <c r="K66" s="4"/>
      <c r="L66" s="4"/>
      <c r="M66" s="4"/>
      <c r="V66" s="53"/>
    </row>
    <row r="67" spans="1:22" s="7" customFormat="1" ht="16.5">
      <c r="A67" s="2"/>
      <c r="B67" s="6"/>
      <c r="C67" s="8"/>
      <c r="D67" s="4"/>
      <c r="E67" s="4"/>
      <c r="F67" s="4"/>
      <c r="G67" s="4"/>
      <c r="H67" s="4"/>
      <c r="I67" s="4"/>
      <c r="J67" s="4"/>
      <c r="K67" s="4"/>
      <c r="L67" s="4"/>
      <c r="M67" s="4"/>
      <c r="V67" s="53"/>
    </row>
    <row r="68" spans="1:22" s="7" customFormat="1" ht="16.5">
      <c r="A68" s="2"/>
      <c r="B68" s="6"/>
      <c r="C68" s="8"/>
      <c r="D68" s="4"/>
      <c r="E68" s="4"/>
      <c r="F68" s="4"/>
      <c r="G68" s="4"/>
      <c r="H68" s="4"/>
      <c r="I68" s="4"/>
      <c r="J68" s="4"/>
      <c r="K68" s="4"/>
      <c r="L68" s="4"/>
      <c r="M68" s="4"/>
      <c r="V68" s="53"/>
    </row>
    <row r="69" spans="1:22" s="7" customFormat="1" ht="16.5">
      <c r="A69" s="2"/>
      <c r="B69" s="6"/>
      <c r="C69" s="8"/>
      <c r="D69" s="4"/>
      <c r="E69" s="4"/>
      <c r="F69" s="4"/>
      <c r="G69" s="4"/>
      <c r="H69" s="4"/>
      <c r="I69" s="4"/>
      <c r="J69" s="4"/>
      <c r="K69" s="4"/>
      <c r="L69" s="4"/>
      <c r="M69" s="4"/>
      <c r="V69" s="53"/>
    </row>
    <row r="70" spans="1:22" s="7" customFormat="1" ht="16.5">
      <c r="A70" s="2"/>
      <c r="B70" s="6"/>
      <c r="C70" s="8"/>
      <c r="D70" s="4"/>
      <c r="E70" s="4"/>
      <c r="F70" s="4"/>
      <c r="G70" s="4"/>
      <c r="H70" s="4"/>
      <c r="I70" s="4"/>
      <c r="J70" s="4"/>
      <c r="K70" s="4"/>
      <c r="L70" s="4"/>
      <c r="M70" s="4"/>
      <c r="V70" s="53"/>
    </row>
    <row r="71" spans="1:22" s="7" customFormat="1" ht="16.5">
      <c r="A71" s="2"/>
      <c r="B71" s="6"/>
      <c r="C71" s="8"/>
      <c r="D71" s="4"/>
      <c r="E71" s="4"/>
      <c r="F71" s="4"/>
      <c r="G71" s="4"/>
      <c r="H71" s="4"/>
      <c r="I71" s="4"/>
      <c r="J71" s="4"/>
      <c r="K71" s="4"/>
      <c r="L71" s="4"/>
      <c r="M71" s="4"/>
      <c r="V71" s="53"/>
    </row>
    <row r="72" spans="1:13" s="7" customFormat="1" ht="16.5">
      <c r="A72" s="2"/>
      <c r="B72" s="6"/>
      <c r="C72" s="8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7" customFormat="1" ht="16.5">
      <c r="A73" s="2"/>
      <c r="B73" s="6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7" customFormat="1" ht="16.5">
      <c r="A74" s="2"/>
      <c r="B74" s="6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7" customFormat="1" ht="16.5">
      <c r="A75" s="2"/>
      <c r="B75" s="6"/>
      <c r="C75" s="8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7" customFormat="1" ht="16.5">
      <c r="A76" s="2"/>
      <c r="B76" s="6"/>
      <c r="C76" s="8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7" customFormat="1" ht="16.5">
      <c r="A77" s="2"/>
      <c r="B77" s="6"/>
      <c r="C77" s="8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7" customFormat="1" ht="16.5">
      <c r="A78" s="2"/>
      <c r="B78" s="6"/>
      <c r="C78" s="8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7" customFormat="1" ht="16.5">
      <c r="A79" s="2"/>
      <c r="B79" s="6"/>
      <c r="C79" s="8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7" customFormat="1" ht="16.5">
      <c r="A80" s="2"/>
      <c r="B80" s="6"/>
      <c r="C80" s="8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7" customFormat="1" ht="16.5">
      <c r="A81" s="2"/>
      <c r="B81" s="6"/>
      <c r="C81" s="8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7" customFormat="1" ht="16.5">
      <c r="A82" s="2"/>
      <c r="B82" s="6"/>
      <c r="C82" s="8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7" customFormat="1" ht="16.5">
      <c r="A83" s="2"/>
      <c r="B83" s="6"/>
      <c r="C83" s="8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7" customFormat="1" ht="16.5">
      <c r="A84" s="2"/>
      <c r="B84" s="6"/>
      <c r="C84" s="8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7" customFormat="1" ht="16.5">
      <c r="A85" s="2"/>
      <c r="B85" s="6"/>
      <c r="C85" s="8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7" customFormat="1" ht="16.5">
      <c r="A86" s="2"/>
      <c r="B86" s="6"/>
      <c r="C86" s="8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7" customFormat="1" ht="16.5">
      <c r="A87" s="2"/>
      <c r="B87" s="6"/>
      <c r="C87" s="8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7" customFormat="1" ht="16.5">
      <c r="A88" s="2"/>
      <c r="B88" s="6"/>
      <c r="C88" s="8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7" customFormat="1" ht="16.5">
      <c r="A89" s="2"/>
      <c r="B89" s="6"/>
      <c r="C89" s="8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7" customFormat="1" ht="16.5">
      <c r="A90" s="2"/>
      <c r="B90" s="6"/>
      <c r="C90" s="8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7" customFormat="1" ht="16.5">
      <c r="A91" s="2"/>
      <c r="B91" s="6"/>
      <c r="C91" s="8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7" customFormat="1" ht="16.5">
      <c r="A92" s="2"/>
      <c r="B92" s="6"/>
      <c r="C92" s="8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7" customFormat="1" ht="16.5">
      <c r="A93" s="2"/>
      <c r="B93" s="6"/>
      <c r="C93" s="8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7" customFormat="1" ht="16.5">
      <c r="A94" s="2"/>
      <c r="B94" s="6"/>
      <c r="C94" s="8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7" customFormat="1" ht="16.5">
      <c r="A95" s="2"/>
      <c r="B95" s="6"/>
      <c r="C95" s="8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7" customFormat="1" ht="16.5">
      <c r="A96" s="2"/>
      <c r="B96" s="6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7" customFormat="1" ht="16.5">
      <c r="A97" s="2"/>
      <c r="B97" s="6"/>
      <c r="C97" s="8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7" customFormat="1" ht="16.5">
      <c r="A98" s="2"/>
      <c r="B98" s="6"/>
      <c r="C98" s="8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7" customFormat="1" ht="16.5">
      <c r="A99" s="2"/>
      <c r="B99" s="6"/>
      <c r="C99" s="8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7" customFormat="1" ht="16.5">
      <c r="A100" s="2"/>
      <c r="B100" s="6"/>
      <c r="C100" s="8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7" customFormat="1" ht="16.5">
      <c r="A101" s="2"/>
      <c r="B101" s="6"/>
      <c r="C101" s="8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7" customFormat="1" ht="16.5">
      <c r="A102" s="2"/>
      <c r="B102" s="6"/>
      <c r="C102" s="8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7" customFormat="1" ht="16.5">
      <c r="A103" s="2"/>
      <c r="B103" s="6"/>
      <c r="C103" s="8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7" customFormat="1" ht="16.5">
      <c r="A104" s="2"/>
      <c r="B104" s="6"/>
      <c r="C104" s="8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7" customFormat="1" ht="16.5">
      <c r="A105" s="2"/>
      <c r="B105" s="6"/>
      <c r="C105" s="8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7" customFormat="1" ht="16.5">
      <c r="A106" s="2"/>
      <c r="B106" s="6"/>
      <c r="C106" s="8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7" customFormat="1" ht="16.5">
      <c r="A107" s="2"/>
      <c r="B107" s="6"/>
      <c r="C107" s="8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7" customFormat="1" ht="16.5">
      <c r="A108" s="2"/>
      <c r="B108" s="6"/>
      <c r="C108" s="8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7" customFormat="1" ht="16.5">
      <c r="A109" s="2"/>
      <c r="B109" s="6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7" customFormat="1" ht="16.5">
      <c r="A110" s="2"/>
      <c r="B110" s="6"/>
      <c r="C110" s="8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7" customFormat="1" ht="16.5">
      <c r="A111" s="2"/>
      <c r="B111" s="6"/>
      <c r="C111" s="8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7" customFormat="1" ht="16.5">
      <c r="A112" s="2"/>
      <c r="B112" s="6"/>
      <c r="C112" s="8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7" customFormat="1" ht="16.5">
      <c r="A113" s="2"/>
      <c r="B113" s="6"/>
      <c r="C113" s="8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7" customFormat="1" ht="16.5">
      <c r="A114" s="2"/>
      <c r="B114" s="6"/>
      <c r="C114" s="8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7" customFormat="1" ht="16.5">
      <c r="A115" s="2"/>
      <c r="B115" s="6"/>
      <c r="C115" s="8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7" customFormat="1" ht="16.5">
      <c r="A116" s="2"/>
      <c r="B116" s="6"/>
      <c r="C116" s="8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7" customFormat="1" ht="16.5">
      <c r="A117" s="2"/>
      <c r="B117" s="6"/>
      <c r="C117" s="8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7" customFormat="1" ht="16.5">
      <c r="A118" s="2"/>
      <c r="B118" s="6"/>
      <c r="C118" s="8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7" customFormat="1" ht="16.5">
      <c r="A119" s="2"/>
      <c r="B119" s="6"/>
      <c r="C119" s="8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7" customFormat="1" ht="16.5">
      <c r="A120" s="2"/>
      <c r="B120" s="6"/>
      <c r="C120" s="8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7" customFormat="1" ht="16.5">
      <c r="A121" s="2"/>
      <c r="B121" s="6"/>
      <c r="C121" s="8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s="7" customFormat="1" ht="16.5">
      <c r="A122" s="2"/>
      <c r="B122" s="6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s="7" customFormat="1" ht="16.5">
      <c r="A123" s="2"/>
      <c r="B123" s="6"/>
      <c r="C123" s="8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s="7" customFormat="1" ht="16.5">
      <c r="A124" s="2"/>
      <c r="B124" s="6"/>
      <c r="C124" s="8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s="7" customFormat="1" ht="16.5">
      <c r="A125" s="2"/>
      <c r="B125" s="6"/>
      <c r="C125" s="8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s="7" customFormat="1" ht="16.5">
      <c r="A126" s="2"/>
      <c r="B126" s="6"/>
      <c r="C126" s="8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s="7" customFormat="1" ht="16.5">
      <c r="A127" s="2"/>
      <c r="B127" s="6"/>
      <c r="C127" s="8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s="7" customFormat="1" ht="16.5">
      <c r="A128" s="2"/>
      <c r="B128" s="6"/>
      <c r="C128" s="8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s="7" customFormat="1" ht="16.5">
      <c r="A129" s="2"/>
      <c r="B129" s="6"/>
      <c r="C129" s="8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s="7" customFormat="1" ht="16.5">
      <c r="A130" s="2"/>
      <c r="B130" s="6"/>
      <c r="C130" s="8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s="7" customFormat="1" ht="16.5">
      <c r="A131" s="2"/>
      <c r="B131" s="6"/>
      <c r="C131" s="8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s="7" customFormat="1" ht="16.5">
      <c r="A132" s="2"/>
      <c r="B132" s="6"/>
      <c r="C132" s="8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s="7" customFormat="1" ht="16.5">
      <c r="A133" s="2"/>
      <c r="B133" s="6"/>
      <c r="C133" s="8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s="7" customFormat="1" ht="16.5">
      <c r="A134" s="2"/>
      <c r="B134" s="6"/>
      <c r="C134" s="8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7" customFormat="1" ht="16.5">
      <c r="A135" s="2"/>
      <c r="B135" s="6"/>
      <c r="C135" s="8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7" customFormat="1" ht="16.5">
      <c r="A136" s="2"/>
      <c r="B136" s="6"/>
      <c r="C136" s="8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7" customFormat="1" ht="16.5">
      <c r="A137" s="2"/>
      <c r="B137" s="6"/>
      <c r="C137" s="8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7" customFormat="1" ht="16.5">
      <c r="A138" s="2"/>
      <c r="B138" s="6"/>
      <c r="C138" s="8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7" customFormat="1" ht="16.5">
      <c r="A139" s="2"/>
      <c r="B139" s="6"/>
      <c r="C139" s="8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7" customFormat="1" ht="16.5">
      <c r="A140" s="2"/>
      <c r="B140" s="6"/>
      <c r="C140" s="8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7" customFormat="1" ht="16.5">
      <c r="A141" s="2"/>
      <c r="B141" s="6"/>
      <c r="C141" s="8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7" customFormat="1" ht="16.5">
      <c r="A142" s="2"/>
      <c r="B142" s="6"/>
      <c r="C142" s="8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7" customFormat="1" ht="16.5">
      <c r="A143" s="2"/>
      <c r="B143" s="6"/>
      <c r="C143" s="8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7" customFormat="1" ht="16.5">
      <c r="A144" s="2"/>
      <c r="B144" s="6"/>
      <c r="C144" s="8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s="7" customFormat="1" ht="16.5">
      <c r="A145" s="2"/>
      <c r="B145" s="6"/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s="7" customFormat="1" ht="16.5">
      <c r="A146" s="2"/>
      <c r="B146" s="6"/>
      <c r="C146" s="8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s="7" customFormat="1" ht="16.5">
      <c r="A147" s="2"/>
      <c r="B147" s="6"/>
      <c r="C147" s="8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s="7" customFormat="1" ht="16.5">
      <c r="A148" s="2"/>
      <c r="B148" s="6"/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s="7" customFormat="1" ht="16.5">
      <c r="A149" s="2"/>
      <c r="B149" s="6"/>
      <c r="C149" s="8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s="7" customFormat="1" ht="16.5">
      <c r="A150" s="2"/>
      <c r="B150" s="6"/>
      <c r="C150" s="8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s="7" customFormat="1" ht="16.5">
      <c r="A151" s="2"/>
      <c r="B151" s="6"/>
      <c r="C151" s="8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s="7" customFormat="1" ht="16.5">
      <c r="A152" s="2"/>
      <c r="B152" s="6"/>
      <c r="C152" s="8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s="7" customFormat="1" ht="16.5">
      <c r="A153" s="2"/>
      <c r="B153" s="6"/>
      <c r="C153" s="8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s="7" customFormat="1" ht="16.5">
      <c r="A154" s="2"/>
      <c r="B154" s="6"/>
      <c r="C154" s="8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s="7" customFormat="1" ht="16.5">
      <c r="A155" s="2"/>
      <c r="B155" s="6"/>
      <c r="C155" s="8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s="7" customFormat="1" ht="16.5">
      <c r="A156" s="2"/>
      <c r="B156" s="6"/>
      <c r="C156" s="8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s="7" customFormat="1" ht="16.5">
      <c r="A157" s="2"/>
      <c r="B157" s="6"/>
      <c r="C157" s="8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s="7" customFormat="1" ht="16.5">
      <c r="A158" s="2"/>
      <c r="B158" s="6"/>
      <c r="C158" s="8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s="7" customFormat="1" ht="16.5">
      <c r="A159" s="2"/>
      <c r="B159" s="6"/>
      <c r="C159" s="8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s="7" customFormat="1" ht="16.5">
      <c r="A160" s="2"/>
      <c r="B160" s="6"/>
      <c r="C160" s="8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s="7" customFormat="1" ht="16.5">
      <c r="A161" s="2"/>
      <c r="B161" s="6"/>
      <c r="C161" s="8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s="7" customFormat="1" ht="16.5">
      <c r="A162" s="2"/>
      <c r="B162" s="6"/>
      <c r="C162" s="8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s="7" customFormat="1" ht="16.5">
      <c r="A163" s="2"/>
      <c r="B163" s="6"/>
      <c r="C163" s="8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s="7" customFormat="1" ht="16.5">
      <c r="A164" s="2"/>
      <c r="B164" s="6"/>
      <c r="C164" s="8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s="7" customFormat="1" ht="16.5">
      <c r="A165" s="2"/>
      <c r="B165" s="6"/>
      <c r="C165" s="8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s="7" customFormat="1" ht="16.5">
      <c r="A166" s="2"/>
      <c r="B166" s="6"/>
      <c r="C166" s="8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s="7" customFormat="1" ht="16.5">
      <c r="A167" s="2"/>
      <c r="B167" s="6"/>
      <c r="C167" s="8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s="7" customFormat="1" ht="16.5">
      <c r="A168" s="2"/>
      <c r="B168" s="6"/>
      <c r="C168" s="8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s="7" customFormat="1" ht="16.5">
      <c r="A169" s="2"/>
      <c r="B169" s="6"/>
      <c r="C169" s="8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s="7" customFormat="1" ht="16.5">
      <c r="A170" s="2"/>
      <c r="B170" s="6"/>
      <c r="C170" s="8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s="7" customFormat="1" ht="16.5">
      <c r="A171" s="2"/>
      <c r="B171" s="6"/>
      <c r="C171" s="8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s="7" customFormat="1" ht="16.5">
      <c r="A172" s="2"/>
      <c r="B172" s="6"/>
      <c r="C172" s="8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s="7" customFormat="1" ht="16.5">
      <c r="A173" s="2"/>
      <c r="B173" s="6"/>
      <c r="C173" s="8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s="7" customFormat="1" ht="16.5">
      <c r="A174" s="2"/>
      <c r="B174" s="6"/>
      <c r="C174" s="8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s="7" customFormat="1" ht="16.5">
      <c r="A175" s="2"/>
      <c r="B175" s="6"/>
      <c r="C175" s="8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s="7" customFormat="1" ht="16.5">
      <c r="A176" s="2"/>
      <c r="B176" s="6"/>
      <c r="C176" s="8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s="7" customFormat="1" ht="16.5">
      <c r="A177" s="2"/>
      <c r="B177" s="6"/>
      <c r="C177" s="8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s="7" customFormat="1" ht="16.5">
      <c r="A178" s="2"/>
      <c r="B178" s="6"/>
      <c r="C178" s="8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s="7" customFormat="1" ht="16.5">
      <c r="A179" s="2"/>
      <c r="B179" s="6"/>
      <c r="C179" s="8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s="7" customFormat="1" ht="16.5">
      <c r="A180" s="2"/>
      <c r="B180" s="6"/>
      <c r="C180" s="8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s="7" customFormat="1" ht="16.5">
      <c r="A181" s="2"/>
      <c r="B181" s="6"/>
      <c r="C181" s="8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s="7" customFormat="1" ht="16.5">
      <c r="A182" s="2"/>
      <c r="B182" s="6"/>
      <c r="C182" s="8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s="7" customFormat="1" ht="16.5">
      <c r="A183" s="2"/>
      <c r="B183" s="6"/>
      <c r="C183" s="8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s="7" customFormat="1" ht="16.5">
      <c r="A184" s="2"/>
      <c r="B184" s="6"/>
      <c r="C184" s="8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s="7" customFormat="1" ht="16.5">
      <c r="A185" s="2"/>
      <c r="B185" s="6"/>
      <c r="C185" s="8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s="7" customFormat="1" ht="16.5">
      <c r="A186" s="2"/>
      <c r="B186" s="6"/>
      <c r="C186" s="8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s="7" customFormat="1" ht="16.5">
      <c r="A187" s="2"/>
      <c r="B187" s="6"/>
      <c r="C187" s="8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s="7" customFormat="1" ht="16.5">
      <c r="A188" s="2"/>
      <c r="B188" s="6"/>
      <c r="C188" s="8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s="7" customFormat="1" ht="16.5">
      <c r="A189" s="2"/>
      <c r="B189" s="6"/>
      <c r="C189" s="8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s="7" customFormat="1" ht="16.5">
      <c r="A190" s="2"/>
      <c r="B190" s="6"/>
      <c r="C190" s="8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s="7" customFormat="1" ht="16.5">
      <c r="A191" s="2"/>
      <c r="B191" s="6"/>
      <c r="C191" s="8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s="7" customFormat="1" ht="16.5">
      <c r="A192" s="2"/>
      <c r="B192" s="6"/>
      <c r="C192" s="8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s="7" customFormat="1" ht="16.5">
      <c r="A193" s="2"/>
      <c r="B193" s="6"/>
      <c r="C193" s="8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s="7" customFormat="1" ht="16.5">
      <c r="A194" s="2"/>
      <c r="B194" s="6"/>
      <c r="C194" s="8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s="7" customFormat="1" ht="16.5">
      <c r="A195" s="2"/>
      <c r="B195" s="6"/>
      <c r="C195" s="8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s="7" customFormat="1" ht="16.5">
      <c r="A196" s="2"/>
      <c r="B196" s="6"/>
      <c r="C196" s="8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s="7" customFormat="1" ht="16.5">
      <c r="A197" s="2"/>
      <c r="B197" s="6"/>
      <c r="C197" s="8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s="7" customFormat="1" ht="16.5">
      <c r="A198" s="2"/>
      <c r="B198" s="6"/>
      <c r="C198" s="8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s="7" customFormat="1" ht="16.5">
      <c r="A199" s="2"/>
      <c r="B199" s="6"/>
      <c r="C199" s="8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s="7" customFormat="1" ht="16.5">
      <c r="A200" s="2"/>
      <c r="B200" s="6"/>
      <c r="C200" s="8"/>
      <c r="D200" s="4"/>
      <c r="E200" s="4"/>
      <c r="F200" s="4"/>
      <c r="G200" s="4"/>
      <c r="H200" s="4"/>
      <c r="I200" s="4"/>
      <c r="J200" s="4"/>
      <c r="K200" s="4"/>
      <c r="L200" s="4"/>
      <c r="M200" s="4"/>
    </row>
  </sheetData>
  <sheetProtection/>
  <mergeCells count="18">
    <mergeCell ref="A1:M1"/>
    <mergeCell ref="A2:M2"/>
    <mergeCell ref="A3:E3"/>
    <mergeCell ref="I3:M3"/>
    <mergeCell ref="A4:A5"/>
    <mergeCell ref="B4:B5"/>
    <mergeCell ref="C4:C5"/>
    <mergeCell ref="D4:D5"/>
    <mergeCell ref="E4:E5"/>
    <mergeCell ref="F4:F5"/>
    <mergeCell ref="A26:A28"/>
    <mergeCell ref="A38:M38"/>
    <mergeCell ref="A15:A23"/>
    <mergeCell ref="G4:H4"/>
    <mergeCell ref="I4:J4"/>
    <mergeCell ref="K4:L4"/>
    <mergeCell ref="M4:M5"/>
    <mergeCell ref="A9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7">
      <selection activeCell="A23" sqref="A23:M23"/>
    </sheetView>
  </sheetViews>
  <sheetFormatPr defaultColWidth="9.140625" defaultRowHeight="15"/>
  <cols>
    <col min="1" max="1" width="3.140625" style="4" customWidth="1"/>
    <col min="2" max="2" width="7.7109375" style="0" customWidth="1"/>
    <col min="3" max="3" width="76.421875" style="3" customWidth="1"/>
    <col min="4" max="4" width="9.140625" style="4" customWidth="1"/>
    <col min="5" max="5" width="8.140625" style="5" customWidth="1"/>
    <col min="6" max="6" width="9.421875" style="54" customWidth="1"/>
    <col min="7" max="7" width="10.7109375" style="5" customWidth="1"/>
  </cols>
  <sheetData>
    <row r="1" spans="1:6" s="1" customFormat="1" ht="16.5" customHeight="1">
      <c r="A1" s="295" t="s">
        <v>13</v>
      </c>
      <c r="B1" s="295"/>
      <c r="C1" s="295"/>
      <c r="D1" s="295"/>
      <c r="E1" s="295"/>
      <c r="F1" s="295"/>
    </row>
    <row r="2" spans="1:6" s="1" customFormat="1" ht="11.25" customHeight="1">
      <c r="A2" s="27"/>
      <c r="B2" s="27"/>
      <c r="C2" s="27"/>
      <c r="D2" s="27"/>
      <c r="E2" s="27"/>
      <c r="F2" s="27"/>
    </row>
    <row r="3" spans="1:6" s="1" customFormat="1" ht="26.25" customHeight="1">
      <c r="A3" s="307" t="s">
        <v>67</v>
      </c>
      <c r="B3" s="307"/>
      <c r="C3" s="307"/>
      <c r="D3" s="307"/>
      <c r="E3" s="307"/>
      <c r="F3" s="307"/>
    </row>
    <row r="4" spans="1:6" s="1" customFormat="1" ht="15" customHeight="1">
      <c r="A4" s="97"/>
      <c r="B4" s="97"/>
      <c r="C4" s="97"/>
      <c r="D4" s="97"/>
      <c r="E4" s="97"/>
      <c r="F4" s="97"/>
    </row>
    <row r="5" spans="1:13" s="261" customFormat="1" ht="16.5" customHeight="1" thickBot="1">
      <c r="A5" s="308"/>
      <c r="B5" s="308"/>
      <c r="C5" s="308"/>
      <c r="D5" s="308"/>
      <c r="E5" s="308"/>
      <c r="F5" s="259"/>
      <c r="G5" s="260"/>
      <c r="H5" s="260"/>
      <c r="I5" s="309"/>
      <c r="J5" s="309"/>
      <c r="K5" s="309"/>
      <c r="L5" s="309"/>
      <c r="M5" s="309"/>
    </row>
    <row r="6" spans="1:7" ht="27">
      <c r="A6" s="63" t="s">
        <v>0</v>
      </c>
      <c r="B6" s="38" t="s">
        <v>16</v>
      </c>
      <c r="C6" s="64" t="s">
        <v>17</v>
      </c>
      <c r="D6" s="64" t="s">
        <v>18</v>
      </c>
      <c r="E6" s="64" t="s">
        <v>27</v>
      </c>
      <c r="F6" s="65" t="s">
        <v>24</v>
      </c>
      <c r="G6" s="66" t="s">
        <v>60</v>
      </c>
    </row>
    <row r="7" spans="1:7" ht="15.75" thickBot="1">
      <c r="A7" s="76">
        <v>1</v>
      </c>
      <c r="B7" s="77">
        <v>2</v>
      </c>
      <c r="C7" s="78">
        <v>3</v>
      </c>
      <c r="D7" s="78">
        <v>4</v>
      </c>
      <c r="E7" s="78">
        <v>5</v>
      </c>
      <c r="F7" s="79">
        <v>10</v>
      </c>
      <c r="G7" s="80">
        <v>12</v>
      </c>
    </row>
    <row r="8" spans="1:7" ht="15">
      <c r="A8" s="245"/>
      <c r="B8" s="246"/>
      <c r="C8" s="137" t="s">
        <v>28</v>
      </c>
      <c r="D8" s="247"/>
      <c r="E8" s="248"/>
      <c r="F8" s="248"/>
      <c r="G8" s="249"/>
    </row>
    <row r="9" spans="1:7" ht="22.5">
      <c r="A9" s="57">
        <v>1</v>
      </c>
      <c r="B9" s="232" t="s">
        <v>29</v>
      </c>
      <c r="C9" s="231" t="s">
        <v>58</v>
      </c>
      <c r="D9" s="233" t="s">
        <v>30</v>
      </c>
      <c r="E9" s="196">
        <v>9</v>
      </c>
      <c r="F9" s="81"/>
      <c r="G9" s="84"/>
    </row>
    <row r="10" spans="1:7" ht="40.5">
      <c r="A10" s="58">
        <v>2</v>
      </c>
      <c r="B10" s="235" t="s">
        <v>2</v>
      </c>
      <c r="C10" s="257" t="s">
        <v>11</v>
      </c>
      <c r="D10" s="236" t="s">
        <v>31</v>
      </c>
      <c r="E10" s="197">
        <v>0.9834</v>
      </c>
      <c r="F10" s="115"/>
      <c r="G10" s="84"/>
    </row>
    <row r="11" spans="1:7" ht="15">
      <c r="A11" s="57"/>
      <c r="B11" s="75"/>
      <c r="C11" s="237" t="s">
        <v>40</v>
      </c>
      <c r="D11" s="55"/>
      <c r="E11" s="196"/>
      <c r="F11" s="81"/>
      <c r="G11" s="84"/>
    </row>
    <row r="12" spans="1:7" ht="30" customHeight="1">
      <c r="A12" s="58">
        <v>3</v>
      </c>
      <c r="B12" s="238" t="s">
        <v>4</v>
      </c>
      <c r="C12" s="198" t="s">
        <v>65</v>
      </c>
      <c r="D12" s="234" t="s">
        <v>32</v>
      </c>
      <c r="E12" s="196">
        <v>6.6</v>
      </c>
      <c r="F12" s="115"/>
      <c r="G12" s="84"/>
    </row>
    <row r="13" spans="1:7" ht="15">
      <c r="A13" s="58"/>
      <c r="B13" s="239"/>
      <c r="C13" s="258" t="s">
        <v>59</v>
      </c>
      <c r="D13" s="55"/>
      <c r="E13" s="196"/>
      <c r="F13" s="81"/>
      <c r="G13" s="84"/>
    </row>
    <row r="14" spans="1:7" ht="15.75" thickBot="1">
      <c r="A14" s="250">
        <v>4</v>
      </c>
      <c r="B14" s="251" t="s">
        <v>12</v>
      </c>
      <c r="C14" s="252" t="s">
        <v>57</v>
      </c>
      <c r="D14" s="253" t="s">
        <v>31</v>
      </c>
      <c r="E14" s="254">
        <v>2.25</v>
      </c>
      <c r="F14" s="255"/>
      <c r="G14" s="256"/>
    </row>
    <row r="15" spans="1:7" ht="15">
      <c r="A15" s="240"/>
      <c r="B15" s="241"/>
      <c r="C15" s="242" t="s">
        <v>49</v>
      </c>
      <c r="D15" s="243"/>
      <c r="E15" s="243"/>
      <c r="F15" s="243"/>
      <c r="G15" s="244"/>
    </row>
    <row r="16" spans="1:7" ht="15">
      <c r="A16" s="68"/>
      <c r="B16" s="67"/>
      <c r="C16" s="181" t="s">
        <v>48</v>
      </c>
      <c r="D16" s="82" t="s">
        <v>66</v>
      </c>
      <c r="E16" s="56"/>
      <c r="F16" s="60"/>
      <c r="G16" s="85"/>
    </row>
    <row r="17" spans="1:7" ht="15">
      <c r="A17" s="68"/>
      <c r="B17" s="67"/>
      <c r="C17" s="182" t="s">
        <v>23</v>
      </c>
      <c r="D17" s="82"/>
      <c r="E17" s="56"/>
      <c r="F17" s="59"/>
      <c r="G17" s="85"/>
    </row>
    <row r="18" spans="1:7" ht="15">
      <c r="A18" s="68"/>
      <c r="B18" s="67"/>
      <c r="C18" s="181" t="s">
        <v>47</v>
      </c>
      <c r="D18" s="82" t="s">
        <v>66</v>
      </c>
      <c r="E18" s="56"/>
      <c r="F18" s="60"/>
      <c r="G18" s="85"/>
    </row>
    <row r="19" spans="1:7" ht="15">
      <c r="A19" s="68"/>
      <c r="B19" s="67"/>
      <c r="C19" s="182" t="s">
        <v>23</v>
      </c>
      <c r="D19" s="82"/>
      <c r="E19" s="59"/>
      <c r="F19" s="59"/>
      <c r="G19" s="85"/>
    </row>
    <row r="20" spans="1:7" ht="15" hidden="1">
      <c r="A20" s="69"/>
      <c r="B20" s="67"/>
      <c r="C20" s="181"/>
      <c r="D20" s="82"/>
      <c r="E20" s="61"/>
      <c r="F20" s="62"/>
      <c r="G20" s="85"/>
    </row>
    <row r="21" spans="1:7" ht="16.5" hidden="1" thickBot="1">
      <c r="A21" s="70"/>
      <c r="B21" s="71"/>
      <c r="C21" s="183"/>
      <c r="D21" s="72"/>
      <c r="E21" s="73"/>
      <c r="F21" s="74"/>
      <c r="G21" s="86"/>
    </row>
    <row r="23" spans="1:13" s="11" customFormat="1" ht="13.5">
      <c r="A23" s="291"/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</row>
    <row r="24" ht="16.5">
      <c r="C24" s="3" t="s">
        <v>68</v>
      </c>
    </row>
  </sheetData>
  <sheetProtection/>
  <mergeCells count="5">
    <mergeCell ref="A3:F3"/>
    <mergeCell ref="A23:M23"/>
    <mergeCell ref="A1:F1"/>
    <mergeCell ref="A5:E5"/>
    <mergeCell ref="I5:M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4">
      <selection activeCell="A4" sqref="A4:M28"/>
    </sheetView>
  </sheetViews>
  <sheetFormatPr defaultColWidth="9.140625" defaultRowHeight="15"/>
  <cols>
    <col min="1" max="1" width="2.7109375" style="87" customWidth="1"/>
    <col min="2" max="2" width="7.00390625" style="87" customWidth="1"/>
    <col min="3" max="3" width="80.57421875" style="0" customWidth="1"/>
    <col min="4" max="4" width="7.421875" style="0" customWidth="1"/>
    <col min="5" max="5" width="6.421875" style="0" customWidth="1"/>
    <col min="6" max="11" width="3.28125" style="0" customWidth="1"/>
  </cols>
  <sheetData>
    <row r="2" spans="1:8" s="1" customFormat="1" ht="16.5">
      <c r="A2" s="310" t="s">
        <v>61</v>
      </c>
      <c r="B2" s="310"/>
      <c r="C2" s="310"/>
      <c r="D2" s="310"/>
      <c r="E2" s="310"/>
      <c r="F2" s="310"/>
      <c r="G2" s="310"/>
      <c r="H2" s="310"/>
    </row>
    <row r="3" spans="1:8" s="1" customFormat="1" ht="16.5">
      <c r="A3" s="96"/>
      <c r="B3" s="96"/>
      <c r="C3" s="96"/>
      <c r="D3" s="96"/>
      <c r="E3" s="96"/>
      <c r="F3" s="96"/>
      <c r="G3" s="96"/>
      <c r="H3" s="96"/>
    </row>
    <row r="4" spans="1:8" s="1" customFormat="1" ht="30" customHeight="1">
      <c r="A4" s="307"/>
      <c r="B4" s="307"/>
      <c r="C4" s="310"/>
      <c r="D4" s="310"/>
      <c r="E4" s="310"/>
      <c r="F4" s="310"/>
      <c r="G4" s="310"/>
      <c r="H4" s="310"/>
    </row>
    <row r="5" spans="1:8" s="1" customFormat="1" ht="16.5">
      <c r="A5" s="97"/>
      <c r="B5" s="97"/>
      <c r="C5" s="96"/>
      <c r="D5" s="96"/>
      <c r="E5" s="96"/>
      <c r="F5" s="96"/>
      <c r="G5" s="96"/>
      <c r="H5" s="96"/>
    </row>
    <row r="6" ht="15.75" thickBot="1"/>
    <row r="7" spans="1:11" s="88" customFormat="1" ht="12" thickBot="1">
      <c r="A7" s="95"/>
      <c r="B7" s="262"/>
      <c r="C7" s="95"/>
      <c r="D7" s="95"/>
      <c r="E7" s="95"/>
      <c r="F7" s="90"/>
      <c r="G7" s="201"/>
      <c r="H7" s="91"/>
      <c r="I7" s="201"/>
      <c r="J7" s="201"/>
      <c r="K7" s="92"/>
    </row>
    <row r="8" spans="1:11" s="88" customFormat="1" ht="12" thickBot="1">
      <c r="A8" s="269"/>
      <c r="B8" s="269"/>
      <c r="C8" s="269"/>
      <c r="D8" s="269"/>
      <c r="E8" s="270"/>
      <c r="F8" s="93"/>
      <c r="G8" s="202"/>
      <c r="H8" s="208"/>
      <c r="I8" s="94"/>
      <c r="J8" s="202"/>
      <c r="K8" s="207"/>
    </row>
    <row r="9" spans="1:11" s="88" customFormat="1" ht="12" thickBot="1">
      <c r="A9" s="215"/>
      <c r="B9" s="216"/>
      <c r="C9" s="217"/>
      <c r="D9" s="101"/>
      <c r="E9" s="218"/>
      <c r="F9" s="219"/>
      <c r="G9" s="220"/>
      <c r="H9" s="221"/>
      <c r="I9" s="221"/>
      <c r="J9" s="220"/>
      <c r="K9" s="222"/>
    </row>
    <row r="10" spans="1:11" s="88" customFormat="1" ht="11.25">
      <c r="A10" s="223"/>
      <c r="B10" s="263"/>
      <c r="C10" s="230"/>
      <c r="D10" s="224"/>
      <c r="E10" s="225"/>
      <c r="F10" s="226"/>
      <c r="G10" s="227"/>
      <c r="H10" s="228"/>
      <c r="I10" s="228"/>
      <c r="J10" s="228"/>
      <c r="K10" s="229"/>
    </row>
    <row r="11" spans="1:11" s="88" customFormat="1" ht="11.25">
      <c r="A11" s="98"/>
      <c r="B11" s="232"/>
      <c r="C11" s="264"/>
      <c r="D11" s="89"/>
      <c r="E11" s="100"/>
      <c r="F11" s="103"/>
      <c r="G11" s="205"/>
      <c r="H11" s="104"/>
      <c r="I11" s="104"/>
      <c r="J11" s="104"/>
      <c r="K11" s="199"/>
    </row>
    <row r="12" spans="1:11" s="88" customFormat="1" ht="11.25">
      <c r="A12" s="210"/>
      <c r="B12" s="265"/>
      <c r="C12" s="266"/>
      <c r="D12" s="89"/>
      <c r="E12" s="209"/>
      <c r="F12" s="103"/>
      <c r="G12" s="203"/>
      <c r="H12" s="206"/>
      <c r="I12" s="104"/>
      <c r="J12" s="104"/>
      <c r="K12" s="199"/>
    </row>
    <row r="13" spans="1:11" s="88" customFormat="1" ht="11.25">
      <c r="A13" s="211"/>
      <c r="B13" s="212"/>
      <c r="C13" s="102"/>
      <c r="D13" s="89"/>
      <c r="E13" s="213"/>
      <c r="F13" s="103"/>
      <c r="G13" s="203"/>
      <c r="H13" s="104"/>
      <c r="I13" s="104"/>
      <c r="J13" s="104"/>
      <c r="K13" s="199"/>
    </row>
    <row r="14" spans="1:11" s="88" customFormat="1" ht="15" customHeight="1">
      <c r="A14" s="210"/>
      <c r="B14" s="267"/>
      <c r="C14" s="214"/>
      <c r="D14" s="89"/>
      <c r="E14" s="213"/>
      <c r="F14" s="103"/>
      <c r="G14" s="203"/>
      <c r="H14" s="104"/>
      <c r="I14" s="206"/>
      <c r="J14" s="104"/>
      <c r="K14" s="199"/>
    </row>
    <row r="15" spans="1:11" s="88" customFormat="1" ht="13.5" customHeight="1">
      <c r="A15" s="210"/>
      <c r="B15" s="268"/>
      <c r="C15" s="32"/>
      <c r="D15" s="89"/>
      <c r="E15" s="213"/>
      <c r="F15" s="103"/>
      <c r="G15" s="203"/>
      <c r="H15" s="104"/>
      <c r="I15" s="104"/>
      <c r="J15" s="104"/>
      <c r="K15" s="199"/>
    </row>
    <row r="16" spans="1:11" s="88" customFormat="1" ht="12" thickBot="1">
      <c r="A16" s="271"/>
      <c r="B16" s="265"/>
      <c r="C16" s="272"/>
      <c r="D16" s="273"/>
      <c r="E16" s="274"/>
      <c r="F16" s="275"/>
      <c r="G16" s="276"/>
      <c r="H16" s="277"/>
      <c r="I16" s="277"/>
      <c r="J16" s="278"/>
      <c r="K16" s="279"/>
    </row>
    <row r="17" spans="1:11" s="88" customFormat="1" ht="11.25">
      <c r="A17" s="280"/>
      <c r="B17" s="281"/>
      <c r="C17" s="282"/>
      <c r="D17" s="224"/>
      <c r="E17" s="283"/>
      <c r="F17" s="227"/>
      <c r="G17" s="227"/>
      <c r="H17" s="228"/>
      <c r="I17" s="228"/>
      <c r="J17" s="228"/>
      <c r="K17" s="287"/>
    </row>
    <row r="18" spans="1:11" s="88" customFormat="1" ht="12" thickBot="1">
      <c r="A18" s="93"/>
      <c r="B18" s="202"/>
      <c r="C18" s="284"/>
      <c r="D18" s="99"/>
      <c r="E18" s="285"/>
      <c r="F18" s="204"/>
      <c r="G18" s="204"/>
      <c r="H18" s="200"/>
      <c r="I18" s="200"/>
      <c r="J18" s="200"/>
      <c r="K18" s="286"/>
    </row>
    <row r="20" spans="1:13" s="11" customFormat="1" ht="13.5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</row>
  </sheetData>
  <sheetProtection/>
  <mergeCells count="3">
    <mergeCell ref="A2:H2"/>
    <mergeCell ref="A4:H4"/>
    <mergeCell ref="A20:M20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L K</cp:lastModifiedBy>
  <cp:lastPrinted>2018-05-15T03:49:27Z</cp:lastPrinted>
  <dcterms:created xsi:type="dcterms:W3CDTF">2011-10-05T13:08:43Z</dcterms:created>
  <dcterms:modified xsi:type="dcterms:W3CDTF">2018-05-18T11:19:03Z</dcterms:modified>
  <cp:category/>
  <cp:version/>
  <cp:contentType/>
  <cp:contentStatus/>
</cp:coreProperties>
</file>