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tabRatio="761" activeTab="0"/>
  </bookViews>
  <sheets>
    <sheet name="-1-" sheetId="1" r:id="rId1"/>
  </sheets>
  <definedNames/>
  <calcPr fullCalcOnLoad="1"/>
</workbook>
</file>

<file path=xl/sharedStrings.xml><?xml version="1.0" encoding="utf-8"?>
<sst xmlns="http://schemas.openxmlformats.org/spreadsheetml/2006/main" count="341" uniqueCount="104">
  <si>
    <t>№</t>
  </si>
  <si>
    <t>რაოდენობა</t>
  </si>
  <si>
    <t>მასალა</t>
  </si>
  <si>
    <t>ხელფასი</t>
  </si>
  <si>
    <t>ჯამი</t>
  </si>
  <si>
    <t>კვ.მ</t>
  </si>
  <si>
    <t>კგ</t>
  </si>
  <si>
    <t>ზედნადები ხარჯი</t>
  </si>
  <si>
    <t>მოგება</t>
  </si>
  <si>
    <t>სულ</t>
  </si>
  <si>
    <t>გაფას №</t>
  </si>
  <si>
    <t>სამუშაოებისა და ხარჯების დასახელება</t>
  </si>
  <si>
    <t>განზ.</t>
  </si>
  <si>
    <t>3</t>
  </si>
  <si>
    <t>მანქ./მექანიზმ.</t>
  </si>
  <si>
    <t>ღირებულება ლარი</t>
  </si>
  <si>
    <t>ერთ. ფასი</t>
  </si>
  <si>
    <t>ნორმატ. ერთ.</t>
  </si>
  <si>
    <t>საპრ.</t>
  </si>
  <si>
    <t>მასალების სატრანსპორტო ხარჯი</t>
  </si>
  <si>
    <t>კაც/სთ</t>
  </si>
  <si>
    <t>ლარი</t>
  </si>
  <si>
    <t>შრომის დანახარჯი</t>
  </si>
  <si>
    <t>მანქანები</t>
  </si>
  <si>
    <t>სხვა მასალა</t>
  </si>
  <si>
    <t>ელექტროდი</t>
  </si>
  <si>
    <t>საბაზრო</t>
  </si>
  <si>
    <t>СНиП IV-2-82 15-164-8</t>
  </si>
  <si>
    <t>ზეთოვანი საღებავი</t>
  </si>
  <si>
    <t>გრძ.მ</t>
  </si>
  <si>
    <t>ცალი</t>
  </si>
  <si>
    <t>ოლიფა</t>
  </si>
  <si>
    <t>მავთულბადის ღობის და ჭიშკრის დამზადება და მონტაჟი</t>
  </si>
  <si>
    <t>ფოლადის კვადრატული მილი 100*100*3</t>
  </si>
  <si>
    <t>პროექტით</t>
  </si>
  <si>
    <t>ფოლადის კვადრატული მილი 40*40*2</t>
  </si>
  <si>
    <t>ფოლადის კვადრატული მილი 10*20*1.5</t>
  </si>
  <si>
    <t>ფოლადის კვადრატული მილი 20*40*2</t>
  </si>
  <si>
    <t>მავთულბადე        ბიჯით  45-მმ        3,5-მმ მავთული</t>
  </si>
  <si>
    <t>მეტალის ანკერი</t>
  </si>
  <si>
    <t xml:space="preserve">საბოქლომე </t>
  </si>
  <si>
    <t>ანჯამი</t>
  </si>
  <si>
    <t>ტ</t>
  </si>
  <si>
    <t>9-32-12</t>
  </si>
  <si>
    <t>გაუთვალისწინებელი ხარჯი</t>
  </si>
  <si>
    <t>შპს „საქართველოს ფოსტის“ ტერმინალშის სარემონტო სამუშაოების ხარჯთაღრიცხვა</t>
  </si>
  <si>
    <t>მავთულბადის ღობის და ჭიშკრის მოწყობა</t>
  </si>
  <si>
    <t>თაროების რეკონსტრუქცია</t>
  </si>
  <si>
    <t>სენდვიჩ-პანელის კარების მოწყობა</t>
  </si>
  <si>
    <t>არსებულ კიბეზე პანდუსის მოწყობა</t>
  </si>
  <si>
    <t>ფარდულის მოწყობა</t>
  </si>
  <si>
    <t>საბაჟო ტერმინალში კარებების მოწყობა</t>
  </si>
  <si>
    <t>ჭიშკრის დაზიანებული ბოძის და ღობის შეცვლა</t>
  </si>
  <si>
    <t>6-15-9</t>
  </si>
  <si>
    <t>კუბ.მ</t>
  </si>
  <si>
    <t>СНиП IV-2-82 9-32-12</t>
  </si>
  <si>
    <t>მეტრი</t>
  </si>
  <si>
    <t>მავთულბადის ღობის და ჭიშკრის დემონტაჟი (დასაწყობებით)</t>
  </si>
  <si>
    <t>ლითონის ღობის და ჭიშკრის შეღებვა ზეთოვანი საღებავით ორჯერ</t>
  </si>
  <si>
    <t>არსებული თაროების რეკონსტრუქცია</t>
  </si>
  <si>
    <t>ფოლადის კვადრატული მილი 50*50*2</t>
  </si>
  <si>
    <t>ლითონის ფურცელი (1.2-მმ-იანი)</t>
  </si>
  <si>
    <t>თაროებზე კარებების მოწყობა</t>
  </si>
  <si>
    <t>ფოლადის კვადრატული მილი 50*50*3</t>
  </si>
  <si>
    <t>საბოქლომე ყურები</t>
  </si>
  <si>
    <t>თაროების და კარებების შეღებვა ზეთოვანი საღებავით ორჯერ</t>
  </si>
  <si>
    <t>სენდვიჩ-პანელის კარების დამზადება და მონტაჯი</t>
  </si>
  <si>
    <t>კუთხოვანა 50*50*3მმ</t>
  </si>
  <si>
    <t>ანჯამა</t>
  </si>
  <si>
    <t>ზოლოვანა 40*3მმ</t>
  </si>
  <si>
    <t>კარებების კარკასის შეღებვა ზეთოვანი საღებავით ორჯერ</t>
  </si>
  <si>
    <t>დიუბელი L=80 პლასმასის ბუდით</t>
  </si>
  <si>
    <t xml:space="preserve">შველერი N10 </t>
  </si>
  <si>
    <t>კვადრატული მილი 50*50*2</t>
  </si>
  <si>
    <t>სენდვიჩ-პანელი სისქით 50მმ</t>
  </si>
  <si>
    <t>სკვერის ბეტონის ბორდიურის მოწყობა</t>
  </si>
  <si>
    <t>ბეტონი მ-200</t>
  </si>
  <si>
    <t>ყალიბის ფარი</t>
  </si>
  <si>
    <t>ანკერები, არმატურა დ 20AIII</t>
  </si>
  <si>
    <t>საყალიბე ხის მასალა</t>
  </si>
  <si>
    <t>ჩასატანებელი დეტალი ჩდ1</t>
  </si>
  <si>
    <t>ფოლადის ფურცელი სისქით 10მმ 150*150მმ (4 ცალი)</t>
  </si>
  <si>
    <t>არმატურა დ 20AIII</t>
  </si>
  <si>
    <t>ფარდულის ლითონის კონსტრუქციების მოწყობა</t>
  </si>
  <si>
    <t>კვადრატული მილი 50*50*3</t>
  </si>
  <si>
    <t>კვადრატული მილი 20*50*2</t>
  </si>
  <si>
    <t>ფოლადი ფურცლოვანი სისქით 1.5მმ</t>
  </si>
  <si>
    <t>ფარდულის ოთხკუთხა ფოლადის მილებისა და ფოლადის ფურცლების შეღებვა ზეთოვანი საღებავით</t>
  </si>
  <si>
    <t>ფარდულის გადახურვის მოწყობა კარბოლუქსის 10მმ-ანი ფილებით</t>
  </si>
  <si>
    <t>კარბოლუქსი პოლიკარბონატის 10მმ-ანი (ულტრაიისფერი სხივებისაგან დამცავი შრით) ლურჯი ფერის</t>
  </si>
  <si>
    <t>ფილების დამაკავშირებელი ფურნიტურა</t>
  </si>
  <si>
    <t>სანაგვე ურნის მოწყობა (სათლით)</t>
  </si>
  <si>
    <t>სანაგვე ურნა</t>
  </si>
  <si>
    <t>დეკორატიული ბეტონის ფილების მოწყობა</t>
  </si>
  <si>
    <t xml:space="preserve">დეკორატიული ბეტონის ქვაფენილის ფილები </t>
  </si>
  <si>
    <t>ცემენტი</t>
  </si>
  <si>
    <t>შავი ქვიშა</t>
  </si>
  <si>
    <t>ლითონის კარკასიანი შემინული კარის მოწყობა</t>
  </si>
  <si>
    <t>ნაწრთობი მინა</t>
  </si>
  <si>
    <t>სილიკონი</t>
  </si>
  <si>
    <t>კვადრატული მილი 10*10*1</t>
  </si>
  <si>
    <t xml:space="preserve">ბოძის და ღობის დემონტაჟი </t>
  </si>
  <si>
    <t>არსებული ღობის და ბოძის მოწყობა</t>
  </si>
  <si>
    <t>მილი დ=100 სისქით 4-მმ</t>
  </si>
</sst>
</file>

<file path=xl/styles.xml><?xml version="1.0" encoding="utf-8"?>
<styleSheet xmlns="http://schemas.openxmlformats.org/spreadsheetml/2006/main">
  <numFmts count="43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0.000"/>
    <numFmt numFmtId="190" formatCode="[$-FC19]d\ mmmm\ yyyy\ &quot;г.&quot;"/>
    <numFmt numFmtId="191" formatCode="#,##0.000"/>
    <numFmt numFmtId="192" formatCode="#,##0.0"/>
    <numFmt numFmtId="193" formatCode="#,##0.0000"/>
    <numFmt numFmtId="194" formatCode="0.0%"/>
    <numFmt numFmtId="195" formatCode="[$-437]yyyy\ &quot;წლის&quot;\ dd\ mm\,\ dddd"/>
    <numFmt numFmtId="196" formatCode="#,##0.00000"/>
    <numFmt numFmtId="197" formatCode="0.0000"/>
    <numFmt numFmtId="198" formatCode="0.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i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2" fontId="20" fillId="0" borderId="10" xfId="0" applyNumberFormat="1" applyFont="1" applyFill="1" applyBorder="1" applyAlignment="1" applyProtection="1">
      <alignment horizontal="center" vertical="center"/>
      <protection locked="0"/>
    </xf>
    <xf numFmtId="9" fontId="49" fillId="0" borderId="10" xfId="0" applyNumberFormat="1" applyFont="1" applyFill="1" applyBorder="1" applyAlignment="1" applyProtection="1">
      <alignment horizontal="center" vertical="center"/>
      <protection locked="0"/>
    </xf>
    <xf numFmtId="2" fontId="50" fillId="0" borderId="0" xfId="0" applyNumberFormat="1" applyFont="1" applyFill="1" applyAlignment="1" applyProtection="1">
      <alignment vertical="center"/>
      <protection/>
    </xf>
    <xf numFmtId="3" fontId="50" fillId="0" borderId="0" xfId="0" applyNumberFormat="1" applyFont="1" applyFill="1" applyAlignment="1" applyProtection="1">
      <alignment vertical="center"/>
      <protection/>
    </xf>
    <xf numFmtId="4" fontId="50" fillId="0" borderId="0" xfId="0" applyNumberFormat="1" applyFont="1" applyFill="1" applyAlignment="1" applyProtection="1">
      <alignment vertical="center"/>
      <protection/>
    </xf>
    <xf numFmtId="4" fontId="49" fillId="0" borderId="0" xfId="0" applyNumberFormat="1" applyFont="1" applyFill="1" applyAlignment="1" applyProtection="1">
      <alignment vertical="center"/>
      <protection/>
    </xf>
    <xf numFmtId="4" fontId="20" fillId="0" borderId="10" xfId="0" applyNumberFormat="1" applyFont="1" applyFill="1" applyBorder="1" applyAlignment="1" applyProtection="1">
      <alignment horizontal="center" vertical="center" wrapText="1"/>
      <protection/>
    </xf>
    <xf numFmtId="2" fontId="20" fillId="0" borderId="10" xfId="0" applyNumberFormat="1" applyFont="1" applyFill="1" applyBorder="1" applyAlignment="1" applyProtection="1">
      <alignment horizontal="center" vertical="center"/>
      <protection/>
    </xf>
    <xf numFmtId="2" fontId="49" fillId="0" borderId="10" xfId="0" applyNumberFormat="1" applyFont="1" applyFill="1" applyBorder="1" applyAlignment="1" applyProtection="1">
      <alignment horizontal="center" vertical="center"/>
      <protection/>
    </xf>
    <xf numFmtId="2" fontId="49" fillId="0" borderId="11" xfId="0" applyNumberFormat="1" applyFont="1" applyFill="1" applyBorder="1" applyAlignment="1" applyProtection="1">
      <alignment horizontal="center" vertical="center"/>
      <protection/>
    </xf>
    <xf numFmtId="4" fontId="20" fillId="0" borderId="0" xfId="0" applyNumberFormat="1" applyFont="1" applyFill="1" applyBorder="1" applyAlignment="1" applyProtection="1">
      <alignment horizontal="center" vertical="center"/>
      <protection/>
    </xf>
    <xf numFmtId="4" fontId="20" fillId="0" borderId="10" xfId="0" applyNumberFormat="1" applyFont="1" applyFill="1" applyBorder="1" applyAlignment="1" applyProtection="1">
      <alignment horizontal="center" vertical="center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3" fillId="0" borderId="12" xfId="0" applyNumberFormat="1" applyFont="1" applyFill="1" applyBorder="1" applyAlignment="1" applyProtection="1">
      <alignment horizontal="center" vertical="center" wrapText="1"/>
      <protection/>
    </xf>
    <xf numFmtId="4" fontId="23" fillId="0" borderId="12" xfId="0" applyNumberFormat="1" applyFont="1" applyFill="1" applyBorder="1" applyAlignment="1" applyProtection="1">
      <alignment horizontal="center" vertical="center" wrapText="1"/>
      <protection/>
    </xf>
    <xf numFmtId="2" fontId="23" fillId="0" borderId="12" xfId="0" applyNumberFormat="1" applyFont="1" applyFill="1" applyBorder="1" applyAlignment="1" applyProtection="1">
      <alignment horizontal="center" vertical="center"/>
      <protection/>
    </xf>
    <xf numFmtId="2" fontId="23" fillId="0" borderId="13" xfId="0" applyNumberFormat="1" applyFont="1" applyFill="1" applyBorder="1" applyAlignment="1" applyProtection="1">
      <alignment horizontal="center" vertical="center"/>
      <protection/>
    </xf>
    <xf numFmtId="2" fontId="20" fillId="0" borderId="14" xfId="0" applyNumberFormat="1" applyFont="1" applyFill="1" applyBorder="1" applyAlignment="1" applyProtection="1">
      <alignment horizontal="center" vertical="center"/>
      <protection/>
    </xf>
    <xf numFmtId="3" fontId="23" fillId="0" borderId="12" xfId="0" applyNumberFormat="1" applyFont="1" applyFill="1" applyBorder="1" applyAlignment="1" applyProtection="1">
      <alignment horizontal="center" vertical="center" wrapText="1"/>
      <protection/>
    </xf>
    <xf numFmtId="49" fontId="49" fillId="0" borderId="10" xfId="0" applyNumberFormat="1" applyFont="1" applyFill="1" applyBorder="1" applyAlignment="1" applyProtection="1">
      <alignment horizontal="center" vertical="center"/>
      <protection/>
    </xf>
    <xf numFmtId="3" fontId="50" fillId="0" borderId="0" xfId="0" applyNumberFormat="1" applyFont="1" applyFill="1" applyBorder="1" applyAlignment="1" applyProtection="1">
      <alignment vertical="center"/>
      <protection/>
    </xf>
    <xf numFmtId="4" fontId="50" fillId="0" borderId="0" xfId="0" applyNumberFormat="1" applyFont="1" applyFill="1" applyBorder="1" applyAlignment="1" applyProtection="1">
      <alignment horizontal="center" vertical="center"/>
      <protection/>
    </xf>
    <xf numFmtId="2" fontId="50" fillId="0" borderId="0" xfId="0" applyNumberFormat="1" applyFont="1" applyFill="1" applyBorder="1" applyAlignment="1" applyProtection="1">
      <alignment horizontal="center" vertical="center"/>
      <protection/>
    </xf>
    <xf numFmtId="2" fontId="49" fillId="0" borderId="15" xfId="0" applyNumberFormat="1" applyFont="1" applyFill="1" applyBorder="1" applyAlignment="1" applyProtection="1">
      <alignment horizontal="center" vertical="center"/>
      <protection/>
    </xf>
    <xf numFmtId="2" fontId="49" fillId="0" borderId="16" xfId="0" applyNumberFormat="1" applyFont="1" applyFill="1" applyBorder="1" applyAlignment="1" applyProtection="1">
      <alignment horizontal="center" vertical="center"/>
      <protection/>
    </xf>
    <xf numFmtId="9" fontId="49" fillId="0" borderId="10" xfId="0" applyNumberFormat="1" applyFont="1" applyFill="1" applyBorder="1" applyAlignment="1" applyProtection="1">
      <alignment horizontal="center" vertical="center"/>
      <protection/>
    </xf>
    <xf numFmtId="9" fontId="49" fillId="0" borderId="14" xfId="0" applyNumberFormat="1" applyFont="1" applyFill="1" applyBorder="1" applyAlignment="1" applyProtection="1">
      <alignment horizontal="center" vertical="center"/>
      <protection locked="0"/>
    </xf>
    <xf numFmtId="2" fontId="49" fillId="0" borderId="14" xfId="0" applyNumberFormat="1" applyFont="1" applyFill="1" applyBorder="1" applyAlignment="1" applyProtection="1">
      <alignment horizontal="center" vertical="center"/>
      <protection/>
    </xf>
    <xf numFmtId="2" fontId="49" fillId="0" borderId="17" xfId="0" applyNumberFormat="1" applyFont="1" applyFill="1" applyBorder="1" applyAlignment="1" applyProtection="1">
      <alignment horizontal="center" vertical="center"/>
      <protection/>
    </xf>
    <xf numFmtId="3" fontId="20" fillId="0" borderId="10" xfId="0" applyNumberFormat="1" applyFont="1" applyFill="1" applyBorder="1" applyAlignment="1" applyProtection="1">
      <alignment horizontal="center" vertical="center" wrapText="1"/>
      <protection/>
    </xf>
    <xf numFmtId="3" fontId="49" fillId="0" borderId="15" xfId="0" applyNumberFormat="1" applyFont="1" applyFill="1" applyBorder="1" applyAlignment="1" applyProtection="1">
      <alignment horizontal="center" vertical="center"/>
      <protection/>
    </xf>
    <xf numFmtId="9" fontId="49" fillId="0" borderId="15" xfId="0" applyNumberFormat="1" applyFont="1" applyFill="1" applyBorder="1" applyAlignment="1" applyProtection="1">
      <alignment horizontal="center" vertical="center"/>
      <protection locked="0"/>
    </xf>
    <xf numFmtId="3" fontId="20" fillId="0" borderId="14" xfId="0" applyNumberFormat="1" applyFont="1" applyFill="1" applyBorder="1" applyAlignment="1" applyProtection="1">
      <alignment horizontal="center" vertical="center" wrapText="1"/>
      <protection/>
    </xf>
    <xf numFmtId="3" fontId="24" fillId="0" borderId="18" xfId="0" applyNumberFormat="1" applyFont="1" applyFill="1" applyBorder="1" applyAlignment="1" applyProtection="1">
      <alignment horizontal="center" vertical="center" wrapText="1"/>
      <protection/>
    </xf>
    <xf numFmtId="49" fontId="24" fillId="0" borderId="18" xfId="0" applyNumberFormat="1" applyFont="1" applyFill="1" applyBorder="1" applyAlignment="1" applyProtection="1">
      <alignment horizontal="center" vertical="center" wrapText="1"/>
      <protection/>
    </xf>
    <xf numFmtId="1" fontId="24" fillId="0" borderId="18" xfId="0" applyNumberFormat="1" applyFont="1" applyFill="1" applyBorder="1" applyAlignment="1" applyProtection="1">
      <alignment horizontal="center" vertical="center" wrapText="1"/>
      <protection/>
    </xf>
    <xf numFmtId="1" fontId="24" fillId="0" borderId="19" xfId="0" applyNumberFormat="1" applyFont="1" applyFill="1" applyBorder="1" applyAlignment="1" applyProtection="1">
      <alignment horizontal="center" vertical="center" wrapText="1"/>
      <protection/>
    </xf>
    <xf numFmtId="1" fontId="24" fillId="0" borderId="20" xfId="0" applyNumberFormat="1" applyFont="1" applyFill="1" applyBorder="1" applyAlignment="1" applyProtection="1">
      <alignment horizontal="center" vertical="center" wrapText="1"/>
      <protection/>
    </xf>
    <xf numFmtId="2" fontId="49" fillId="0" borderId="21" xfId="0" applyNumberFormat="1" applyFont="1" applyFill="1" applyBorder="1" applyAlignment="1" applyProtection="1">
      <alignment horizontal="center" vertical="center"/>
      <protection/>
    </xf>
    <xf numFmtId="2" fontId="49" fillId="0" borderId="22" xfId="0" applyNumberFormat="1" applyFont="1" applyFill="1" applyBorder="1" applyAlignment="1" applyProtection="1">
      <alignment horizontal="center" vertical="center"/>
      <protection/>
    </xf>
    <xf numFmtId="2" fontId="49" fillId="0" borderId="23" xfId="0" applyNumberFormat="1" applyFont="1" applyFill="1" applyBorder="1" applyAlignment="1" applyProtection="1">
      <alignment horizontal="center" vertical="center"/>
      <protection/>
    </xf>
    <xf numFmtId="191" fontId="20" fillId="0" borderId="10" xfId="0" applyNumberFormat="1" applyFont="1" applyFill="1" applyBorder="1" applyAlignment="1" applyProtection="1">
      <alignment horizontal="center" vertical="center" wrapText="1"/>
      <protection/>
    </xf>
    <xf numFmtId="193" fontId="20" fillId="0" borderId="10" xfId="0" applyNumberFormat="1" applyFont="1" applyFill="1" applyBorder="1" applyAlignment="1" applyProtection="1">
      <alignment horizontal="center" vertical="center" wrapText="1"/>
      <protection/>
    </xf>
    <xf numFmtId="2" fontId="20" fillId="0" borderId="10" xfId="0" applyNumberFormat="1" applyFont="1" applyFill="1" applyBorder="1" applyAlignment="1" applyProtection="1">
      <alignment horizontal="center" vertical="center" wrapText="1"/>
      <protection/>
    </xf>
    <xf numFmtId="189" fontId="20" fillId="0" borderId="10" xfId="0" applyNumberFormat="1" applyFont="1" applyFill="1" applyBorder="1" applyAlignment="1" applyProtection="1">
      <alignment horizontal="center" vertical="center" wrapText="1"/>
      <protection/>
    </xf>
    <xf numFmtId="197" fontId="20" fillId="0" borderId="10" xfId="0" applyNumberFormat="1" applyFont="1" applyFill="1" applyBorder="1" applyAlignment="1" applyProtection="1">
      <alignment horizontal="center" vertical="center" wrapText="1"/>
      <protection/>
    </xf>
    <xf numFmtId="3" fontId="49" fillId="0" borderId="14" xfId="0" applyNumberFormat="1" applyFont="1" applyFill="1" applyBorder="1" applyAlignment="1" applyProtection="1">
      <alignment horizontal="center" vertical="center"/>
      <protection/>
    </xf>
    <xf numFmtId="49" fontId="20" fillId="0" borderId="10" xfId="0" applyNumberFormat="1" applyFont="1" applyFill="1" applyBorder="1" applyAlignment="1" applyProtection="1">
      <alignment horizontal="left" vertical="center" wrapText="1"/>
      <protection/>
    </xf>
    <xf numFmtId="49" fontId="50" fillId="0" borderId="0" xfId="0" applyNumberFormat="1" applyFont="1" applyFill="1" applyAlignment="1" applyProtection="1">
      <alignment vertical="center"/>
      <protection/>
    </xf>
    <xf numFmtId="1" fontId="51" fillId="0" borderId="24" xfId="0" applyNumberFormat="1" applyFont="1" applyFill="1" applyBorder="1" applyAlignment="1" applyProtection="1">
      <alignment horizontal="center" vertical="center"/>
      <protection/>
    </xf>
    <xf numFmtId="4" fontId="49" fillId="0" borderId="25" xfId="0" applyNumberFormat="1" applyFont="1" applyFill="1" applyBorder="1" applyAlignment="1" applyProtection="1">
      <alignment vertical="center"/>
      <protection/>
    </xf>
    <xf numFmtId="4" fontId="49" fillId="0" borderId="26" xfId="0" applyNumberFormat="1" applyFont="1" applyFill="1" applyBorder="1" applyAlignment="1" applyProtection="1">
      <alignment vertical="center"/>
      <protection/>
    </xf>
    <xf numFmtId="49" fontId="49" fillId="0" borderId="15" xfId="0" applyNumberFormat="1" applyFont="1" applyFill="1" applyBorder="1" applyAlignment="1" applyProtection="1">
      <alignment horizontal="center" vertical="center"/>
      <protection/>
    </xf>
    <xf numFmtId="4" fontId="49" fillId="0" borderId="27" xfId="0" applyNumberFormat="1" applyFont="1" applyFill="1" applyBorder="1" applyAlignment="1" applyProtection="1">
      <alignment vertical="center"/>
      <protection/>
    </xf>
    <xf numFmtId="49" fontId="49" fillId="0" borderId="14" xfId="0" applyNumberFormat="1" applyFont="1" applyFill="1" applyBorder="1" applyAlignment="1" applyProtection="1">
      <alignment horizontal="center" vertical="center"/>
      <protection/>
    </xf>
    <xf numFmtId="4" fontId="49" fillId="0" borderId="28" xfId="0" applyNumberFormat="1" applyFont="1" applyFill="1" applyBorder="1" applyAlignment="1" applyProtection="1">
      <alignment vertical="center"/>
      <protection/>
    </xf>
    <xf numFmtId="49" fontId="50" fillId="0" borderId="0" xfId="0" applyNumberFormat="1" applyFont="1" applyFill="1" applyBorder="1" applyAlignment="1" applyProtection="1">
      <alignment horizontal="center" vertical="center"/>
      <protection/>
    </xf>
    <xf numFmtId="9" fontId="49" fillId="0" borderId="15" xfId="0" applyNumberFormat="1" applyFont="1" applyFill="1" applyBorder="1" applyAlignment="1" applyProtection="1">
      <alignment horizontal="center" vertical="center"/>
      <protection/>
    </xf>
    <xf numFmtId="9" fontId="49" fillId="0" borderId="14" xfId="0" applyNumberFormat="1" applyFont="1" applyFill="1" applyBorder="1" applyAlignment="1" applyProtection="1">
      <alignment horizontal="center" vertical="center"/>
      <protection/>
    </xf>
    <xf numFmtId="3" fontId="49" fillId="0" borderId="10" xfId="0" applyNumberFormat="1" applyFont="1" applyFill="1" applyBorder="1" applyAlignment="1" applyProtection="1">
      <alignment horizontal="center" vertical="center"/>
      <protection/>
    </xf>
    <xf numFmtId="3" fontId="49" fillId="0" borderId="12" xfId="0" applyNumberFormat="1" applyFont="1" applyFill="1" applyBorder="1" applyAlignment="1" applyProtection="1">
      <alignment horizontal="center" vertical="center"/>
      <protection/>
    </xf>
    <xf numFmtId="49" fontId="49" fillId="0" borderId="12" xfId="0" applyNumberFormat="1" applyFont="1" applyFill="1" applyBorder="1" applyAlignment="1" applyProtection="1">
      <alignment horizontal="center" vertical="center"/>
      <protection/>
    </xf>
    <xf numFmtId="9" fontId="49" fillId="0" borderId="12" xfId="0" applyNumberFormat="1" applyFont="1" applyFill="1" applyBorder="1" applyAlignment="1" applyProtection="1">
      <alignment horizontal="center" vertical="center"/>
      <protection/>
    </xf>
    <xf numFmtId="2" fontId="49" fillId="0" borderId="12" xfId="0" applyNumberFormat="1" applyFont="1" applyFill="1" applyBorder="1" applyAlignment="1" applyProtection="1">
      <alignment horizontal="center" vertical="center"/>
      <protection/>
    </xf>
    <xf numFmtId="2" fontId="49" fillId="0" borderId="29" xfId="0" applyNumberFormat="1" applyFont="1" applyFill="1" applyBorder="1" applyAlignment="1" applyProtection="1">
      <alignment horizontal="center" vertical="center"/>
      <protection/>
    </xf>
    <xf numFmtId="2" fontId="49" fillId="0" borderId="13" xfId="0" applyNumberFormat="1" applyFont="1" applyFill="1" applyBorder="1" applyAlignment="1" applyProtection="1">
      <alignment horizontal="center" vertical="center"/>
      <protection/>
    </xf>
    <xf numFmtId="49" fontId="20" fillId="0" borderId="10" xfId="0" applyNumberFormat="1" applyFont="1" applyFill="1" applyBorder="1" applyAlignment="1" applyProtection="1">
      <alignment horizontal="left" vertical="center" wrapText="1"/>
      <protection/>
    </xf>
    <xf numFmtId="2" fontId="49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NumberFormat="1" applyFont="1" applyFill="1" applyBorder="1" applyAlignment="1" applyProtection="1">
      <alignment horizontal="left" vertical="center" wrapText="1"/>
      <protection/>
    </xf>
    <xf numFmtId="198" fontId="20" fillId="0" borderId="10" xfId="0" applyNumberFormat="1" applyFont="1" applyFill="1" applyBorder="1" applyAlignment="1" applyProtection="1">
      <alignment horizontal="center" vertical="center" wrapText="1"/>
      <protection/>
    </xf>
    <xf numFmtId="4" fontId="49" fillId="0" borderId="30" xfId="0" applyNumberFormat="1" applyFont="1" applyFill="1" applyBorder="1" applyAlignment="1" applyProtection="1">
      <alignment vertical="center"/>
      <protection/>
    </xf>
    <xf numFmtId="3" fontId="49" fillId="0" borderId="31" xfId="0" applyNumberFormat="1" applyFont="1" applyFill="1" applyBorder="1" applyAlignment="1" applyProtection="1">
      <alignment horizontal="center" vertical="center"/>
      <protection/>
    </xf>
    <xf numFmtId="49" fontId="49" fillId="0" borderId="31" xfId="0" applyNumberFormat="1" applyFont="1" applyFill="1" applyBorder="1" applyAlignment="1" applyProtection="1">
      <alignment horizontal="center" vertical="center"/>
      <protection/>
    </xf>
    <xf numFmtId="9" fontId="49" fillId="0" borderId="31" xfId="0" applyNumberFormat="1" applyFont="1" applyFill="1" applyBorder="1" applyAlignment="1" applyProtection="1">
      <alignment horizontal="center" vertical="center"/>
      <protection/>
    </xf>
    <xf numFmtId="2" fontId="49" fillId="0" borderId="31" xfId="0" applyNumberFormat="1" applyFont="1" applyFill="1" applyBorder="1" applyAlignment="1" applyProtection="1">
      <alignment horizontal="center" vertical="center"/>
      <protection/>
    </xf>
    <xf numFmtId="2" fontId="49" fillId="0" borderId="32" xfId="0" applyNumberFormat="1" applyFont="1" applyFill="1" applyBorder="1" applyAlignment="1" applyProtection="1">
      <alignment horizontal="center" vertical="center"/>
      <protection/>
    </xf>
    <xf numFmtId="2" fontId="49" fillId="0" borderId="33" xfId="0" applyNumberFormat="1" applyFont="1" applyFill="1" applyBorder="1" applyAlignment="1" applyProtection="1">
      <alignment horizontal="center" vertical="center"/>
      <protection/>
    </xf>
    <xf numFmtId="2" fontId="26" fillId="0" borderId="10" xfId="0" applyNumberFormat="1" applyFont="1" applyFill="1" applyBorder="1" applyAlignment="1" applyProtection="1">
      <alignment horizontal="center" vertical="center" wrapText="1"/>
      <protection/>
    </xf>
    <xf numFmtId="3" fontId="49" fillId="0" borderId="27" xfId="0" applyNumberFormat="1" applyFont="1" applyFill="1" applyBorder="1" applyAlignment="1" applyProtection="1">
      <alignment horizontal="center" vertical="center"/>
      <protection/>
    </xf>
    <xf numFmtId="2" fontId="26" fillId="0" borderId="10" xfId="0" applyNumberFormat="1" applyFont="1" applyFill="1" applyBorder="1" applyAlignment="1" applyProtection="1">
      <alignment horizontal="center" vertical="center" wrapText="1"/>
      <protection/>
    </xf>
    <xf numFmtId="2" fontId="52" fillId="0" borderId="10" xfId="0" applyNumberFormat="1" applyFont="1" applyFill="1" applyBorder="1" applyAlignment="1" applyProtection="1">
      <alignment vertical="center"/>
      <protection/>
    </xf>
    <xf numFmtId="2" fontId="26" fillId="0" borderId="22" xfId="0" applyNumberFormat="1" applyFont="1" applyFill="1" applyBorder="1" applyAlignment="1" applyProtection="1">
      <alignment horizontal="center" vertical="center" wrapText="1"/>
      <protection/>
    </xf>
    <xf numFmtId="2" fontId="26" fillId="0" borderId="34" xfId="0" applyNumberFormat="1" applyFont="1" applyFill="1" applyBorder="1" applyAlignment="1" applyProtection="1">
      <alignment horizontal="center" vertical="center" wrapText="1"/>
      <protection/>
    </xf>
    <xf numFmtId="4" fontId="27" fillId="0" borderId="35" xfId="0" applyNumberFormat="1" applyFont="1" applyFill="1" applyBorder="1" applyAlignment="1" applyProtection="1">
      <alignment horizontal="center" vertical="center" wrapText="1"/>
      <protection/>
    </xf>
    <xf numFmtId="4" fontId="27" fillId="0" borderId="36" xfId="0" applyNumberFormat="1" applyFont="1" applyFill="1" applyBorder="1" applyAlignment="1" applyProtection="1">
      <alignment horizontal="center" vertical="center" wrapText="1"/>
      <protection/>
    </xf>
    <xf numFmtId="4" fontId="27" fillId="0" borderId="37" xfId="0" applyNumberFormat="1" applyFont="1" applyFill="1" applyBorder="1" applyAlignment="1" applyProtection="1">
      <alignment horizontal="center" vertical="center" wrapText="1"/>
      <protection/>
    </xf>
    <xf numFmtId="4" fontId="27" fillId="0" borderId="38" xfId="0" applyNumberFormat="1" applyFont="1" applyFill="1" applyBorder="1" applyAlignment="1" applyProtection="1">
      <alignment horizontal="center" vertical="center" wrapText="1"/>
      <protection/>
    </xf>
    <xf numFmtId="4" fontId="27" fillId="0" borderId="39" xfId="0" applyNumberFormat="1" applyFont="1" applyFill="1" applyBorder="1" applyAlignment="1" applyProtection="1">
      <alignment horizontal="center" vertical="center" wrapText="1"/>
      <protection/>
    </xf>
    <xf numFmtId="4" fontId="27" fillId="0" borderId="40" xfId="0" applyNumberFormat="1" applyFont="1" applyFill="1" applyBorder="1" applyAlignment="1" applyProtection="1">
      <alignment horizontal="center" vertical="center" wrapText="1"/>
      <protection/>
    </xf>
    <xf numFmtId="3" fontId="26" fillId="0" borderId="26" xfId="0" applyNumberFormat="1" applyFont="1" applyFill="1" applyBorder="1" applyAlignment="1" applyProtection="1">
      <alignment horizontal="center" vertical="center" wrapText="1"/>
      <protection/>
    </xf>
    <xf numFmtId="3" fontId="26" fillId="0" borderId="28" xfId="0" applyNumberFormat="1" applyFont="1" applyFill="1" applyBorder="1" applyAlignment="1" applyProtection="1">
      <alignment horizontal="center" vertical="center" wrapText="1"/>
      <protection/>
    </xf>
    <xf numFmtId="3" fontId="26" fillId="0" borderId="15" xfId="0" applyNumberFormat="1" applyFont="1" applyFill="1" applyBorder="1" applyAlignment="1" applyProtection="1">
      <alignment horizontal="center" vertical="center" wrapText="1"/>
      <protection/>
    </xf>
    <xf numFmtId="3" fontId="26" fillId="0" borderId="10" xfId="0" applyNumberFormat="1" applyFont="1" applyFill="1" applyBorder="1" applyAlignment="1" applyProtection="1">
      <alignment horizontal="center" vertical="center" wrapText="1"/>
      <protection/>
    </xf>
    <xf numFmtId="49" fontId="26" fillId="0" borderId="15" xfId="0" applyNumberFormat="1" applyFont="1" applyFill="1" applyBorder="1" applyAlignment="1" applyProtection="1">
      <alignment horizontal="center" vertical="center" wrapText="1"/>
      <protection/>
    </xf>
    <xf numFmtId="49" fontId="26" fillId="0" borderId="10" xfId="0" applyNumberFormat="1" applyFont="1" applyFill="1" applyBorder="1" applyAlignment="1" applyProtection="1">
      <alignment horizontal="center" vertical="center" wrapText="1"/>
      <protection/>
    </xf>
    <xf numFmtId="4" fontId="26" fillId="0" borderId="15" xfId="0" applyNumberFormat="1" applyFont="1" applyFill="1" applyBorder="1" applyAlignment="1" applyProtection="1">
      <alignment horizontal="center" vertical="center" wrapText="1"/>
      <protection/>
    </xf>
    <xf numFmtId="4" fontId="26" fillId="0" borderId="10" xfId="0" applyNumberFormat="1" applyFont="1" applyFill="1" applyBorder="1" applyAlignment="1" applyProtection="1">
      <alignment horizontal="center" vertical="center" wrapText="1"/>
      <protection/>
    </xf>
    <xf numFmtId="4" fontId="26" fillId="0" borderId="15" xfId="0" applyNumberFormat="1" applyFont="1" applyFill="1" applyBorder="1" applyAlignment="1" applyProtection="1">
      <alignment horizontal="center" vertical="center" wrapText="1"/>
      <protection/>
    </xf>
    <xf numFmtId="4" fontId="26" fillId="0" borderId="23" xfId="0" applyNumberFormat="1" applyFont="1" applyFill="1" applyBorder="1" applyAlignment="1" applyProtection="1">
      <alignment horizontal="center" vertical="center" wrapText="1"/>
      <protection/>
    </xf>
    <xf numFmtId="4" fontId="26" fillId="0" borderId="41" xfId="0" applyNumberFormat="1" applyFont="1" applyFill="1" applyBorder="1" applyAlignment="1" applyProtection="1">
      <alignment horizontal="center" vertical="center" wrapText="1"/>
      <protection/>
    </xf>
    <xf numFmtId="4" fontId="26" fillId="0" borderId="42" xfId="0" applyNumberFormat="1" applyFont="1" applyFill="1" applyBorder="1" applyAlignment="1" applyProtection="1">
      <alignment horizontal="center" vertical="center" wrapText="1"/>
      <protection/>
    </xf>
    <xf numFmtId="2" fontId="26" fillId="0" borderId="16" xfId="0" applyNumberFormat="1" applyFont="1" applyFill="1" applyBorder="1" applyAlignment="1" applyProtection="1">
      <alignment horizontal="center" vertical="center" wrapText="1"/>
      <protection/>
    </xf>
    <xf numFmtId="2" fontId="26" fillId="0" borderId="11" xfId="0" applyNumberFormat="1" applyFont="1" applyFill="1" applyBorder="1" applyAlignment="1" applyProtection="1">
      <alignment horizontal="center" vertical="center" wrapText="1"/>
      <protection/>
    </xf>
    <xf numFmtId="3" fontId="49" fillId="0" borderId="28" xfId="0" applyNumberFormat="1" applyFont="1" applyFill="1" applyBorder="1" applyAlignment="1" applyProtection="1">
      <alignment horizontal="center" vertical="center"/>
      <protection/>
    </xf>
    <xf numFmtId="2" fontId="20" fillId="0" borderId="11" xfId="0" applyNumberFormat="1" applyFont="1" applyFill="1" applyBorder="1" applyAlignment="1" applyProtection="1">
      <alignment horizontal="center" vertical="center"/>
      <protection/>
    </xf>
    <xf numFmtId="49" fontId="20" fillId="0" borderId="14" xfId="0" applyNumberFormat="1" applyFont="1" applyFill="1" applyBorder="1" applyAlignment="1" applyProtection="1">
      <alignment horizontal="left" vertical="center" wrapText="1"/>
      <protection/>
    </xf>
    <xf numFmtId="4" fontId="20" fillId="0" borderId="14" xfId="0" applyNumberFormat="1" applyFont="1" applyFill="1" applyBorder="1" applyAlignment="1" applyProtection="1">
      <alignment horizontal="center" vertical="center" wrapText="1"/>
      <protection/>
    </xf>
    <xf numFmtId="2" fontId="20" fillId="0" borderId="14" xfId="0" applyNumberFormat="1" applyFont="1" applyFill="1" applyBorder="1" applyAlignment="1" applyProtection="1">
      <alignment horizontal="center" vertical="center"/>
      <protection locked="0"/>
    </xf>
    <xf numFmtId="2" fontId="49" fillId="0" borderId="14" xfId="0" applyNumberFormat="1" applyFont="1" applyFill="1" applyBorder="1" applyAlignment="1" applyProtection="1">
      <alignment horizontal="center" vertical="center"/>
      <protection locked="0"/>
    </xf>
    <xf numFmtId="1" fontId="51" fillId="0" borderId="26" xfId="0" applyNumberFormat="1" applyFont="1" applyFill="1" applyBorder="1" applyAlignment="1" applyProtection="1">
      <alignment horizontal="center" vertical="center"/>
      <protection/>
    </xf>
    <xf numFmtId="3" fontId="24" fillId="0" borderId="15" xfId="0" applyNumberFormat="1" applyFont="1" applyFill="1" applyBorder="1" applyAlignment="1" applyProtection="1">
      <alignment horizontal="center" vertical="center" wrapText="1"/>
      <protection/>
    </xf>
    <xf numFmtId="1" fontId="24" fillId="0" borderId="15" xfId="0" applyNumberFormat="1" applyFont="1" applyFill="1" applyBorder="1" applyAlignment="1" applyProtection="1">
      <alignment horizontal="center" vertical="center" wrapText="1"/>
      <protection/>
    </xf>
    <xf numFmtId="1" fontId="24" fillId="0" borderId="16" xfId="0" applyNumberFormat="1" applyFont="1" applyFill="1" applyBorder="1" applyAlignment="1" applyProtection="1">
      <alignment horizontal="center" vertical="center" wrapText="1"/>
      <protection/>
    </xf>
    <xf numFmtId="49" fontId="23" fillId="0" borderId="15" xfId="0" applyNumberFormat="1" applyFont="1" applyFill="1" applyBorder="1" applyAlignment="1" applyProtection="1">
      <alignment horizontal="center" vertical="center" wrapText="1"/>
      <protection/>
    </xf>
    <xf numFmtId="3" fontId="49" fillId="0" borderId="28" xfId="0" applyNumberFormat="1" applyFont="1" applyFill="1" applyBorder="1" applyAlignment="1" applyProtection="1">
      <alignment horizontal="center" vertical="center"/>
      <protection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3" fontId="53" fillId="0" borderId="28" xfId="0" applyNumberFormat="1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23" fillId="0" borderId="10" xfId="0" applyNumberFormat="1" applyFont="1" applyFill="1" applyBorder="1" applyAlignment="1" applyProtection="1">
      <alignment horizontal="center" vertical="center" wrapText="1"/>
      <protection/>
    </xf>
    <xf numFmtId="197" fontId="23" fillId="0" borderId="10" xfId="0" applyNumberFormat="1" applyFont="1" applyFill="1" applyBorder="1" applyAlignment="1" applyProtection="1">
      <alignment horizontal="center" vertical="center" wrapText="1"/>
      <protection/>
    </xf>
    <xf numFmtId="2" fontId="23" fillId="0" borderId="10" xfId="0" applyNumberFormat="1" applyFont="1" applyFill="1" applyBorder="1" applyAlignment="1" applyProtection="1">
      <alignment horizontal="center" vertical="center"/>
      <protection/>
    </xf>
    <xf numFmtId="2" fontId="23" fillId="0" borderId="10" xfId="0" applyNumberFormat="1" applyFont="1" applyFill="1" applyBorder="1" applyAlignment="1" applyProtection="1">
      <alignment horizontal="center" vertical="center"/>
      <protection locked="0"/>
    </xf>
    <xf numFmtId="2" fontId="53" fillId="0" borderId="10" xfId="0" applyNumberFormat="1" applyFont="1" applyFill="1" applyBorder="1" applyAlignment="1" applyProtection="1">
      <alignment horizontal="center" vertical="center"/>
      <protection/>
    </xf>
    <xf numFmtId="2" fontId="53" fillId="0" borderId="10" xfId="0" applyNumberFormat="1" applyFont="1" applyFill="1" applyBorder="1" applyAlignment="1" applyProtection="1">
      <alignment horizontal="center" vertical="center"/>
      <protection locked="0"/>
    </xf>
    <xf numFmtId="2" fontId="53" fillId="0" borderId="11" xfId="0" applyNumberFormat="1" applyFont="1" applyFill="1" applyBorder="1" applyAlignment="1" applyProtection="1">
      <alignment horizontal="center" vertical="center"/>
      <protection/>
    </xf>
    <xf numFmtId="4" fontId="53" fillId="0" borderId="0" xfId="0" applyNumberFormat="1" applyFont="1" applyFill="1" applyAlignment="1" applyProtection="1">
      <alignment vertical="center"/>
      <protection/>
    </xf>
    <xf numFmtId="189" fontId="20" fillId="0" borderId="10" xfId="0" applyNumberFormat="1" applyFont="1" applyFill="1" applyBorder="1" applyAlignment="1" applyProtection="1">
      <alignment horizontal="center" vertical="center"/>
      <protection/>
    </xf>
    <xf numFmtId="191" fontId="20" fillId="0" borderId="10" xfId="0" applyNumberFormat="1" applyFont="1" applyFill="1" applyBorder="1" applyAlignment="1" applyProtection="1">
      <alignment horizontal="center" vertical="center"/>
      <protection/>
    </xf>
    <xf numFmtId="197" fontId="20" fillId="0" borderId="10" xfId="0" applyNumberFormat="1" applyFont="1" applyFill="1" applyBorder="1" applyAlignment="1" applyProtection="1">
      <alignment horizontal="center" vertical="center"/>
      <protection/>
    </xf>
    <xf numFmtId="193" fontId="20" fillId="0" borderId="10" xfId="0" applyNumberFormat="1" applyFont="1" applyFill="1" applyBorder="1" applyAlignment="1" applyProtection="1">
      <alignment horizontal="center" vertical="center"/>
      <protection/>
    </xf>
    <xf numFmtId="49" fontId="20" fillId="0" borderId="31" xfId="0" applyNumberFormat="1" applyFont="1" applyFill="1" applyBorder="1" applyAlignment="1" applyProtection="1">
      <alignment horizontal="left" vertical="center" wrapText="1"/>
      <protection/>
    </xf>
    <xf numFmtId="49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vertical="center" wrapText="1"/>
      <protection/>
    </xf>
    <xf numFmtId="0" fontId="30" fillId="0" borderId="10" xfId="0" applyFont="1" applyFill="1" applyBorder="1" applyAlignment="1" applyProtection="1">
      <alignment vertical="center" wrapText="1"/>
      <protection/>
    </xf>
    <xf numFmtId="1" fontId="24" fillId="0" borderId="15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8"/>
  <sheetViews>
    <sheetView tabSelected="1" zoomScale="90" zoomScaleNormal="90" zoomScaleSheetLayoutView="100" workbookViewId="0" topLeftCell="A127">
      <selection activeCell="K7" activeCellId="5" sqref="G7:G138 D140 D142 D144 I7:I138 K7:K138"/>
    </sheetView>
  </sheetViews>
  <sheetFormatPr defaultColWidth="9.140625" defaultRowHeight="15"/>
  <cols>
    <col min="1" max="1" width="4.57421875" style="5" customWidth="1"/>
    <col min="2" max="2" width="10.28125" style="4" customWidth="1"/>
    <col min="3" max="3" width="81.8515625" style="49" customWidth="1"/>
    <col min="4" max="5" width="11.8515625" style="5" customWidth="1"/>
    <col min="6" max="6" width="12.8515625" style="3" customWidth="1"/>
    <col min="7" max="7" width="11.421875" style="3" customWidth="1"/>
    <col min="8" max="8" width="13.57421875" style="3" customWidth="1"/>
    <col min="9" max="9" width="11.140625" style="3" customWidth="1"/>
    <col min="10" max="10" width="14.28125" style="3" customWidth="1"/>
    <col min="11" max="11" width="12.8515625" style="3" customWidth="1"/>
    <col min="12" max="12" width="12.28125" style="3" customWidth="1"/>
    <col min="13" max="13" width="15.28125" style="3" customWidth="1"/>
    <col min="14" max="15" width="9.140625" style="5" customWidth="1"/>
    <col min="16" max="16" width="9.57421875" style="5" bestFit="1" customWidth="1"/>
    <col min="17" max="17" width="9.140625" style="5" customWidth="1"/>
    <col min="18" max="18" width="9.57421875" style="5" bestFit="1" customWidth="1"/>
    <col min="19" max="19" width="9.140625" style="5" customWidth="1"/>
    <col min="20" max="20" width="11.7109375" style="5" customWidth="1"/>
    <col min="21" max="21" width="9.140625" style="5" customWidth="1"/>
    <col min="22" max="22" width="10.140625" style="5" bestFit="1" customWidth="1"/>
    <col min="23" max="16384" width="9.140625" style="5" customWidth="1"/>
  </cols>
  <sheetData>
    <row r="1" spans="1:13" ht="15" customHeight="1">
      <c r="A1" s="84" t="s">
        <v>45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15" customHeight="1" thickBot="1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15" customHeight="1">
      <c r="A3" s="90" t="s">
        <v>0</v>
      </c>
      <c r="B3" s="92" t="s">
        <v>10</v>
      </c>
      <c r="C3" s="94" t="s">
        <v>11</v>
      </c>
      <c r="D3" s="96" t="s">
        <v>12</v>
      </c>
      <c r="E3" s="98" t="s">
        <v>1</v>
      </c>
      <c r="F3" s="98"/>
      <c r="G3" s="99" t="s">
        <v>15</v>
      </c>
      <c r="H3" s="100"/>
      <c r="I3" s="100"/>
      <c r="J3" s="100"/>
      <c r="K3" s="100"/>
      <c r="L3" s="101"/>
      <c r="M3" s="102" t="s">
        <v>4</v>
      </c>
    </row>
    <row r="4" spans="1:13" ht="15" customHeight="1">
      <c r="A4" s="91"/>
      <c r="B4" s="93"/>
      <c r="C4" s="95"/>
      <c r="D4" s="97"/>
      <c r="E4" s="80" t="s">
        <v>17</v>
      </c>
      <c r="F4" s="80" t="s">
        <v>18</v>
      </c>
      <c r="G4" s="80" t="s">
        <v>2</v>
      </c>
      <c r="H4" s="81"/>
      <c r="I4" s="80" t="s">
        <v>3</v>
      </c>
      <c r="J4" s="80"/>
      <c r="K4" s="82" t="s">
        <v>14</v>
      </c>
      <c r="L4" s="83"/>
      <c r="M4" s="103"/>
    </row>
    <row r="5" spans="1:13" ht="33.75" customHeight="1">
      <c r="A5" s="91"/>
      <c r="B5" s="93"/>
      <c r="C5" s="95"/>
      <c r="D5" s="97"/>
      <c r="E5" s="80"/>
      <c r="F5" s="80"/>
      <c r="G5" s="78" t="s">
        <v>16</v>
      </c>
      <c r="H5" s="78" t="s">
        <v>4</v>
      </c>
      <c r="I5" s="78" t="s">
        <v>16</v>
      </c>
      <c r="J5" s="78" t="s">
        <v>4</v>
      </c>
      <c r="K5" s="78" t="s">
        <v>16</v>
      </c>
      <c r="L5" s="78" t="s">
        <v>4</v>
      </c>
      <c r="M5" s="103"/>
    </row>
    <row r="6" spans="1:13" ht="15" customHeight="1" thickBot="1">
      <c r="A6" s="50">
        <v>1</v>
      </c>
      <c r="B6" s="34">
        <v>2</v>
      </c>
      <c r="C6" s="35" t="s">
        <v>13</v>
      </c>
      <c r="D6" s="34">
        <v>4</v>
      </c>
      <c r="E6" s="34">
        <v>5</v>
      </c>
      <c r="F6" s="36">
        <v>6</v>
      </c>
      <c r="G6" s="36">
        <v>7</v>
      </c>
      <c r="H6" s="36">
        <v>8</v>
      </c>
      <c r="I6" s="36">
        <v>9</v>
      </c>
      <c r="J6" s="36">
        <v>10</v>
      </c>
      <c r="K6" s="38">
        <v>11</v>
      </c>
      <c r="L6" s="38">
        <v>12</v>
      </c>
      <c r="M6" s="37">
        <v>13</v>
      </c>
    </row>
    <row r="7" spans="1:13" ht="15" customHeight="1">
      <c r="A7" s="110"/>
      <c r="B7" s="111"/>
      <c r="C7" s="114" t="s">
        <v>46</v>
      </c>
      <c r="D7" s="111"/>
      <c r="E7" s="111"/>
      <c r="F7" s="112"/>
      <c r="G7" s="135"/>
      <c r="H7" s="112"/>
      <c r="I7" s="135"/>
      <c r="J7" s="112"/>
      <c r="K7" s="135"/>
      <c r="L7" s="112"/>
      <c r="M7" s="113"/>
    </row>
    <row r="8" spans="1:13" s="6" customFormat="1" ht="15" customHeight="1">
      <c r="A8" s="79">
        <v>1</v>
      </c>
      <c r="B8" s="33" t="s">
        <v>26</v>
      </c>
      <c r="C8" s="106" t="s">
        <v>57</v>
      </c>
      <c r="D8" s="107" t="s">
        <v>42</v>
      </c>
      <c r="E8" s="107"/>
      <c r="F8" s="18">
        <v>0.3</v>
      </c>
      <c r="G8" s="108"/>
      <c r="H8" s="18"/>
      <c r="I8" s="108"/>
      <c r="J8" s="28"/>
      <c r="K8" s="109"/>
      <c r="L8" s="28"/>
      <c r="M8" s="29"/>
    </row>
    <row r="9" spans="1:29" s="6" customFormat="1" ht="15" customHeight="1">
      <c r="A9" s="104"/>
      <c r="B9" s="30"/>
      <c r="C9" s="67" t="s">
        <v>22</v>
      </c>
      <c r="D9" s="7" t="s">
        <v>20</v>
      </c>
      <c r="E9" s="7">
        <v>12.3</v>
      </c>
      <c r="F9" s="8">
        <f>F8*E9</f>
        <v>3.69</v>
      </c>
      <c r="G9" s="1"/>
      <c r="H9" s="8">
        <f>G9*F9</f>
        <v>0</v>
      </c>
      <c r="I9" s="1"/>
      <c r="J9" s="9">
        <f>I9*F9</f>
        <v>0</v>
      </c>
      <c r="K9" s="68"/>
      <c r="L9" s="9">
        <f>K9*F9</f>
        <v>0</v>
      </c>
      <c r="M9" s="10">
        <f>J9+H9+L9</f>
        <v>0</v>
      </c>
      <c r="AC9" s="11"/>
    </row>
    <row r="10" spans="1:13" s="6" customFormat="1" ht="15" customHeight="1">
      <c r="A10" s="104"/>
      <c r="B10" s="30"/>
      <c r="C10" s="67" t="s">
        <v>24</v>
      </c>
      <c r="D10" s="7" t="s">
        <v>21</v>
      </c>
      <c r="E10" s="7">
        <v>0.16</v>
      </c>
      <c r="F10" s="8">
        <f>F8*E10</f>
        <v>0.048</v>
      </c>
      <c r="G10" s="1"/>
      <c r="H10" s="8">
        <f>G10*F10</f>
        <v>0</v>
      </c>
      <c r="I10" s="1"/>
      <c r="J10" s="8">
        <f>I10*F10</f>
        <v>0</v>
      </c>
      <c r="K10" s="1"/>
      <c r="L10" s="8">
        <f>K10*F10</f>
        <v>0</v>
      </c>
      <c r="M10" s="105">
        <f>J10+H10+L10</f>
        <v>0</v>
      </c>
    </row>
    <row r="11" spans="1:13" s="6" customFormat="1" ht="15" customHeight="1">
      <c r="A11" s="79">
        <v>2</v>
      </c>
      <c r="B11" s="33" t="s">
        <v>26</v>
      </c>
      <c r="C11" s="106" t="s">
        <v>32</v>
      </c>
      <c r="D11" s="107" t="s">
        <v>42</v>
      </c>
      <c r="E11" s="107"/>
      <c r="F11" s="18">
        <v>1.02</v>
      </c>
      <c r="G11" s="108"/>
      <c r="H11" s="18"/>
      <c r="I11" s="108"/>
      <c r="J11" s="28"/>
      <c r="K11" s="109"/>
      <c r="L11" s="28"/>
      <c r="M11" s="29"/>
    </row>
    <row r="12" spans="1:29" s="6" customFormat="1" ht="15" customHeight="1">
      <c r="A12" s="104"/>
      <c r="B12" s="30" t="s">
        <v>43</v>
      </c>
      <c r="C12" s="67" t="s">
        <v>22</v>
      </c>
      <c r="D12" s="7" t="s">
        <v>20</v>
      </c>
      <c r="E12" s="42">
        <v>53.8</v>
      </c>
      <c r="F12" s="8">
        <f>F11*E12</f>
        <v>54.876</v>
      </c>
      <c r="G12" s="1"/>
      <c r="H12" s="8">
        <f aca="true" t="shared" si="0" ref="H12:H23">G12*F12</f>
        <v>0</v>
      </c>
      <c r="I12" s="1"/>
      <c r="J12" s="9">
        <f aca="true" t="shared" si="1" ref="J12:J23">I12*F12</f>
        <v>0</v>
      </c>
      <c r="K12" s="68"/>
      <c r="L12" s="9">
        <f aca="true" t="shared" si="2" ref="L12:L23">K12*F12</f>
        <v>0</v>
      </c>
      <c r="M12" s="10">
        <f aca="true" t="shared" si="3" ref="M12:M23">J12+H12+L12</f>
        <v>0</v>
      </c>
      <c r="AC12" s="11"/>
    </row>
    <row r="13" spans="1:13" s="6" customFormat="1" ht="15" customHeight="1">
      <c r="A13" s="104"/>
      <c r="B13" s="30"/>
      <c r="C13" s="67" t="s">
        <v>23</v>
      </c>
      <c r="D13" s="7" t="s">
        <v>21</v>
      </c>
      <c r="E13" s="43">
        <v>0.0301</v>
      </c>
      <c r="F13" s="12">
        <f>F11*E13</f>
        <v>0.030702</v>
      </c>
      <c r="G13" s="1"/>
      <c r="H13" s="8">
        <f t="shared" si="0"/>
        <v>0</v>
      </c>
      <c r="I13" s="1"/>
      <c r="J13" s="9">
        <f t="shared" si="1"/>
        <v>0</v>
      </c>
      <c r="K13" s="68"/>
      <c r="L13" s="9">
        <f t="shared" si="2"/>
        <v>0</v>
      </c>
      <c r="M13" s="10">
        <f t="shared" si="3"/>
        <v>0</v>
      </c>
    </row>
    <row r="14" spans="1:13" s="6" customFormat="1" ht="15" customHeight="1">
      <c r="A14" s="104"/>
      <c r="B14" s="30"/>
      <c r="C14" s="69" t="s">
        <v>33</v>
      </c>
      <c r="D14" s="13" t="s">
        <v>29</v>
      </c>
      <c r="E14" s="70" t="s">
        <v>34</v>
      </c>
      <c r="F14" s="8">
        <v>35</v>
      </c>
      <c r="G14" s="1"/>
      <c r="H14" s="8">
        <f t="shared" si="0"/>
        <v>0</v>
      </c>
      <c r="I14" s="1"/>
      <c r="J14" s="9">
        <f t="shared" si="1"/>
        <v>0</v>
      </c>
      <c r="K14" s="68"/>
      <c r="L14" s="9">
        <f t="shared" si="2"/>
        <v>0</v>
      </c>
      <c r="M14" s="10">
        <f t="shared" si="3"/>
        <v>0</v>
      </c>
    </row>
    <row r="15" spans="1:13" s="6" customFormat="1" ht="15" customHeight="1">
      <c r="A15" s="104"/>
      <c r="B15" s="30"/>
      <c r="C15" s="69" t="s">
        <v>35</v>
      </c>
      <c r="D15" s="13" t="s">
        <v>29</v>
      </c>
      <c r="E15" s="70" t="s">
        <v>34</v>
      </c>
      <c r="F15" s="8">
        <v>105</v>
      </c>
      <c r="G15" s="1"/>
      <c r="H15" s="8">
        <f t="shared" si="0"/>
        <v>0</v>
      </c>
      <c r="I15" s="1"/>
      <c r="J15" s="9">
        <f t="shared" si="1"/>
        <v>0</v>
      </c>
      <c r="K15" s="68"/>
      <c r="L15" s="9">
        <f t="shared" si="2"/>
        <v>0</v>
      </c>
      <c r="M15" s="10">
        <f t="shared" si="3"/>
        <v>0</v>
      </c>
    </row>
    <row r="16" spans="1:13" s="6" customFormat="1" ht="15" customHeight="1">
      <c r="A16" s="104"/>
      <c r="B16" s="30"/>
      <c r="C16" s="69" t="s">
        <v>36</v>
      </c>
      <c r="D16" s="13" t="s">
        <v>29</v>
      </c>
      <c r="E16" s="70" t="s">
        <v>34</v>
      </c>
      <c r="F16" s="8">
        <v>105</v>
      </c>
      <c r="G16" s="1"/>
      <c r="H16" s="8">
        <f t="shared" si="0"/>
        <v>0</v>
      </c>
      <c r="I16" s="1"/>
      <c r="J16" s="9">
        <f t="shared" si="1"/>
        <v>0</v>
      </c>
      <c r="K16" s="68"/>
      <c r="L16" s="9">
        <f t="shared" si="2"/>
        <v>0</v>
      </c>
      <c r="M16" s="10">
        <f t="shared" si="3"/>
        <v>0</v>
      </c>
    </row>
    <row r="17" spans="1:13" s="6" customFormat="1" ht="15" customHeight="1">
      <c r="A17" s="104"/>
      <c r="B17" s="30"/>
      <c r="C17" s="69" t="s">
        <v>37</v>
      </c>
      <c r="D17" s="13" t="s">
        <v>29</v>
      </c>
      <c r="E17" s="70" t="s">
        <v>34</v>
      </c>
      <c r="F17" s="8">
        <v>17.5</v>
      </c>
      <c r="G17" s="1"/>
      <c r="H17" s="8">
        <f t="shared" si="0"/>
        <v>0</v>
      </c>
      <c r="I17" s="1"/>
      <c r="J17" s="9">
        <f t="shared" si="1"/>
        <v>0</v>
      </c>
      <c r="K17" s="68"/>
      <c r="L17" s="9">
        <f t="shared" si="2"/>
        <v>0</v>
      </c>
      <c r="M17" s="10">
        <f t="shared" si="3"/>
        <v>0</v>
      </c>
    </row>
    <row r="18" spans="1:13" s="6" customFormat="1" ht="15" customHeight="1">
      <c r="A18" s="104"/>
      <c r="B18" s="30"/>
      <c r="C18" s="69" t="s">
        <v>38</v>
      </c>
      <c r="D18" s="13" t="s">
        <v>5</v>
      </c>
      <c r="E18" s="70" t="s">
        <v>34</v>
      </c>
      <c r="F18" s="8">
        <v>63</v>
      </c>
      <c r="G18" s="1"/>
      <c r="H18" s="8">
        <f t="shared" si="0"/>
        <v>0</v>
      </c>
      <c r="I18" s="1"/>
      <c r="J18" s="9">
        <f t="shared" si="1"/>
        <v>0</v>
      </c>
      <c r="K18" s="68"/>
      <c r="L18" s="9">
        <f t="shared" si="2"/>
        <v>0</v>
      </c>
      <c r="M18" s="10">
        <f t="shared" si="3"/>
        <v>0</v>
      </c>
    </row>
    <row r="19" spans="1:13" s="6" customFormat="1" ht="15" customHeight="1">
      <c r="A19" s="104"/>
      <c r="B19" s="30"/>
      <c r="C19" s="69" t="s">
        <v>39</v>
      </c>
      <c r="D19" s="13" t="s">
        <v>30</v>
      </c>
      <c r="E19" s="70" t="s">
        <v>34</v>
      </c>
      <c r="F19" s="8">
        <v>24</v>
      </c>
      <c r="G19" s="1"/>
      <c r="H19" s="8">
        <f t="shared" si="0"/>
        <v>0</v>
      </c>
      <c r="I19" s="1"/>
      <c r="J19" s="9">
        <f t="shared" si="1"/>
        <v>0</v>
      </c>
      <c r="K19" s="68"/>
      <c r="L19" s="9">
        <f t="shared" si="2"/>
        <v>0</v>
      </c>
      <c r="M19" s="10">
        <f t="shared" si="3"/>
        <v>0</v>
      </c>
    </row>
    <row r="20" spans="1:13" s="6" customFormat="1" ht="15" customHeight="1">
      <c r="A20" s="104"/>
      <c r="B20" s="30"/>
      <c r="C20" s="69" t="s">
        <v>41</v>
      </c>
      <c r="D20" s="13" t="s">
        <v>30</v>
      </c>
      <c r="E20" s="70" t="s">
        <v>34</v>
      </c>
      <c r="F20" s="8">
        <v>6</v>
      </c>
      <c r="G20" s="1"/>
      <c r="H20" s="8">
        <f t="shared" si="0"/>
        <v>0</v>
      </c>
      <c r="I20" s="1"/>
      <c r="J20" s="9">
        <f t="shared" si="1"/>
        <v>0</v>
      </c>
      <c r="K20" s="68"/>
      <c r="L20" s="9">
        <f t="shared" si="2"/>
        <v>0</v>
      </c>
      <c r="M20" s="10">
        <f t="shared" si="3"/>
        <v>0</v>
      </c>
    </row>
    <row r="21" spans="1:13" s="6" customFormat="1" ht="15" customHeight="1">
      <c r="A21" s="104"/>
      <c r="B21" s="30"/>
      <c r="C21" s="69" t="s">
        <v>40</v>
      </c>
      <c r="D21" s="13" t="s">
        <v>30</v>
      </c>
      <c r="E21" s="70" t="s">
        <v>34</v>
      </c>
      <c r="F21" s="8">
        <v>1</v>
      </c>
      <c r="G21" s="1"/>
      <c r="H21" s="8">
        <f t="shared" si="0"/>
        <v>0</v>
      </c>
      <c r="I21" s="1"/>
      <c r="J21" s="9">
        <f t="shared" si="1"/>
        <v>0</v>
      </c>
      <c r="K21" s="68"/>
      <c r="L21" s="9">
        <f t="shared" si="2"/>
        <v>0</v>
      </c>
      <c r="M21" s="10">
        <f t="shared" si="3"/>
        <v>0</v>
      </c>
    </row>
    <row r="22" spans="1:13" s="6" customFormat="1" ht="15" customHeight="1">
      <c r="A22" s="104"/>
      <c r="B22" s="30"/>
      <c r="C22" s="69" t="s">
        <v>25</v>
      </c>
      <c r="D22" s="13" t="s">
        <v>6</v>
      </c>
      <c r="E22" s="44">
        <v>24.4</v>
      </c>
      <c r="F22" s="8">
        <f>F11*E22</f>
        <v>24.887999999999998</v>
      </c>
      <c r="G22" s="1"/>
      <c r="H22" s="8">
        <f t="shared" si="0"/>
        <v>0</v>
      </c>
      <c r="I22" s="1"/>
      <c r="J22" s="9">
        <f t="shared" si="1"/>
        <v>0</v>
      </c>
      <c r="K22" s="68"/>
      <c r="L22" s="9">
        <f t="shared" si="2"/>
        <v>0</v>
      </c>
      <c r="M22" s="10">
        <f t="shared" si="3"/>
        <v>0</v>
      </c>
    </row>
    <row r="23" spans="1:13" s="6" customFormat="1" ht="15" customHeight="1">
      <c r="A23" s="104"/>
      <c r="B23" s="30"/>
      <c r="C23" s="67" t="s">
        <v>24</v>
      </c>
      <c r="D23" s="7" t="s">
        <v>21</v>
      </c>
      <c r="E23" s="7">
        <v>0.16</v>
      </c>
      <c r="F23" s="8">
        <f>F11*E23</f>
        <v>0.1632</v>
      </c>
      <c r="G23" s="1"/>
      <c r="H23" s="8">
        <f t="shared" si="0"/>
        <v>0</v>
      </c>
      <c r="I23" s="1"/>
      <c r="J23" s="8">
        <f t="shared" si="1"/>
        <v>0</v>
      </c>
      <c r="K23" s="1"/>
      <c r="L23" s="8">
        <f t="shared" si="2"/>
        <v>0</v>
      </c>
      <c r="M23" s="105">
        <f t="shared" si="3"/>
        <v>0</v>
      </c>
    </row>
    <row r="24" spans="1:13" s="6" customFormat="1" ht="27.75" customHeight="1">
      <c r="A24" s="104">
        <v>3</v>
      </c>
      <c r="B24" s="30" t="s">
        <v>27</v>
      </c>
      <c r="C24" s="67" t="s">
        <v>58</v>
      </c>
      <c r="D24" s="7" t="s">
        <v>5</v>
      </c>
      <c r="E24" s="44"/>
      <c r="F24" s="8">
        <v>126</v>
      </c>
      <c r="G24" s="1"/>
      <c r="H24" s="8"/>
      <c r="I24" s="1"/>
      <c r="J24" s="9"/>
      <c r="K24" s="68"/>
      <c r="L24" s="9"/>
      <c r="M24" s="10"/>
    </row>
    <row r="25" spans="1:13" s="6" customFormat="1" ht="15" customHeight="1">
      <c r="A25" s="104"/>
      <c r="B25" s="30"/>
      <c r="C25" s="67" t="s">
        <v>22</v>
      </c>
      <c r="D25" s="7" t="s">
        <v>20</v>
      </c>
      <c r="E25" s="44">
        <v>0.68</v>
      </c>
      <c r="F25" s="8">
        <f>F24*E25</f>
        <v>85.68</v>
      </c>
      <c r="G25" s="1"/>
      <c r="H25" s="8">
        <f>G25*F25</f>
        <v>0</v>
      </c>
      <c r="I25" s="1"/>
      <c r="J25" s="9">
        <f>I25*F25</f>
        <v>0</v>
      </c>
      <c r="K25" s="68"/>
      <c r="L25" s="9">
        <f>K25*F25</f>
        <v>0</v>
      </c>
      <c r="M25" s="10">
        <f>J25+H25+L25</f>
        <v>0</v>
      </c>
    </row>
    <row r="26" spans="1:13" s="6" customFormat="1" ht="15" customHeight="1">
      <c r="A26" s="104"/>
      <c r="B26" s="30"/>
      <c r="C26" s="67" t="s">
        <v>23</v>
      </c>
      <c r="D26" s="7" t="s">
        <v>21</v>
      </c>
      <c r="E26" s="45">
        <v>0.003</v>
      </c>
      <c r="F26" s="8">
        <f>F24*E26</f>
        <v>0.378</v>
      </c>
      <c r="G26" s="1"/>
      <c r="H26" s="8">
        <f>G26*F26</f>
        <v>0</v>
      </c>
      <c r="I26" s="1"/>
      <c r="J26" s="9">
        <f>I26*F26</f>
        <v>0</v>
      </c>
      <c r="K26" s="68"/>
      <c r="L26" s="9">
        <f>K26*F26</f>
        <v>0</v>
      </c>
      <c r="M26" s="10">
        <f>J26+H26+L26</f>
        <v>0</v>
      </c>
    </row>
    <row r="27" spans="1:13" s="6" customFormat="1" ht="15" customHeight="1">
      <c r="A27" s="104"/>
      <c r="B27" s="30"/>
      <c r="C27" s="48" t="s">
        <v>28</v>
      </c>
      <c r="D27" s="7" t="s">
        <v>6</v>
      </c>
      <c r="E27" s="45">
        <v>0.246</v>
      </c>
      <c r="F27" s="8">
        <f>F24*E27</f>
        <v>30.996</v>
      </c>
      <c r="G27" s="1"/>
      <c r="H27" s="8">
        <f>G27*F27</f>
        <v>0</v>
      </c>
      <c r="I27" s="1"/>
      <c r="J27" s="9">
        <f>I27*F27</f>
        <v>0</v>
      </c>
      <c r="K27" s="68"/>
      <c r="L27" s="9">
        <f>K27*F27</f>
        <v>0</v>
      </c>
      <c r="M27" s="10">
        <f>J27+H27+L27</f>
        <v>0</v>
      </c>
    </row>
    <row r="28" spans="1:13" s="6" customFormat="1" ht="15" customHeight="1">
      <c r="A28" s="104"/>
      <c r="B28" s="30"/>
      <c r="C28" s="48" t="s">
        <v>31</v>
      </c>
      <c r="D28" s="7" t="s">
        <v>6</v>
      </c>
      <c r="E28" s="45">
        <v>0.027</v>
      </c>
      <c r="F28" s="8">
        <f>F24*E28</f>
        <v>3.402</v>
      </c>
      <c r="G28" s="1"/>
      <c r="H28" s="8">
        <f>G28*F28</f>
        <v>0</v>
      </c>
      <c r="I28" s="1"/>
      <c r="J28" s="9">
        <f>I28*F28</f>
        <v>0</v>
      </c>
      <c r="K28" s="68"/>
      <c r="L28" s="9">
        <f>K28*F28</f>
        <v>0</v>
      </c>
      <c r="M28" s="10">
        <f>J28+H28+L28</f>
        <v>0</v>
      </c>
    </row>
    <row r="29" spans="1:13" s="6" customFormat="1" ht="15" customHeight="1">
      <c r="A29" s="104"/>
      <c r="B29" s="30"/>
      <c r="C29" s="48" t="s">
        <v>24</v>
      </c>
      <c r="D29" s="7" t="s">
        <v>21</v>
      </c>
      <c r="E29" s="46">
        <v>0.0019</v>
      </c>
      <c r="F29" s="8">
        <f>F24*E29</f>
        <v>0.2394</v>
      </c>
      <c r="G29" s="1"/>
      <c r="H29" s="8">
        <f>G29*F29</f>
        <v>0</v>
      </c>
      <c r="I29" s="1"/>
      <c r="J29" s="9">
        <f>I29*F29</f>
        <v>0</v>
      </c>
      <c r="K29" s="68"/>
      <c r="L29" s="9">
        <f>K29*F29</f>
        <v>0</v>
      </c>
      <c r="M29" s="10">
        <f>J29+H29+L29</f>
        <v>0</v>
      </c>
    </row>
    <row r="30" spans="1:13" s="6" customFormat="1" ht="15" customHeight="1">
      <c r="A30" s="115"/>
      <c r="B30" s="30"/>
      <c r="C30" s="116" t="s">
        <v>47</v>
      </c>
      <c r="D30" s="7"/>
      <c r="E30" s="46"/>
      <c r="F30" s="8"/>
      <c r="G30" s="1"/>
      <c r="H30" s="8"/>
      <c r="I30" s="1"/>
      <c r="J30" s="9"/>
      <c r="K30" s="68"/>
      <c r="L30" s="9"/>
      <c r="M30" s="10"/>
    </row>
    <row r="31" spans="1:13" s="6" customFormat="1" ht="15" customHeight="1">
      <c r="A31" s="104">
        <v>1</v>
      </c>
      <c r="B31" s="30" t="s">
        <v>26</v>
      </c>
      <c r="C31" s="67" t="s">
        <v>59</v>
      </c>
      <c r="D31" s="7" t="s">
        <v>42</v>
      </c>
      <c r="E31" s="7"/>
      <c r="F31" s="8">
        <v>0.85</v>
      </c>
      <c r="G31" s="1"/>
      <c r="H31" s="8"/>
      <c r="I31" s="1"/>
      <c r="J31" s="9"/>
      <c r="K31" s="68"/>
      <c r="L31" s="9"/>
      <c r="M31" s="10"/>
    </row>
    <row r="32" spans="1:29" s="6" customFormat="1" ht="15" customHeight="1">
      <c r="A32" s="104"/>
      <c r="B32" s="30"/>
      <c r="C32" s="67" t="s">
        <v>22</v>
      </c>
      <c r="D32" s="7" t="s">
        <v>20</v>
      </c>
      <c r="E32" s="42">
        <v>53.8</v>
      </c>
      <c r="F32" s="8">
        <f>F31*E32</f>
        <v>45.73</v>
      </c>
      <c r="G32" s="1"/>
      <c r="H32" s="8">
        <f aca="true" t="shared" si="4" ref="H32:H37">G32*F32</f>
        <v>0</v>
      </c>
      <c r="I32" s="1"/>
      <c r="J32" s="9">
        <f aca="true" t="shared" si="5" ref="J32:J37">I32*F32</f>
        <v>0</v>
      </c>
      <c r="K32" s="68"/>
      <c r="L32" s="9">
        <f aca="true" t="shared" si="6" ref="L32:L37">K32*F32</f>
        <v>0</v>
      </c>
      <c r="M32" s="10">
        <f aca="true" t="shared" si="7" ref="M32:M37">J32+H32+L32</f>
        <v>0</v>
      </c>
      <c r="AC32" s="11"/>
    </row>
    <row r="33" spans="1:13" s="6" customFormat="1" ht="15" customHeight="1">
      <c r="A33" s="104"/>
      <c r="B33" s="30"/>
      <c r="C33" s="67" t="s">
        <v>23</v>
      </c>
      <c r="D33" s="7" t="s">
        <v>21</v>
      </c>
      <c r="E33" s="43">
        <v>0.0301</v>
      </c>
      <c r="F33" s="12">
        <f>F31*E33</f>
        <v>0.025584999999999997</v>
      </c>
      <c r="G33" s="1"/>
      <c r="H33" s="8">
        <f t="shared" si="4"/>
        <v>0</v>
      </c>
      <c r="I33" s="1"/>
      <c r="J33" s="9">
        <f t="shared" si="5"/>
        <v>0</v>
      </c>
      <c r="K33" s="68"/>
      <c r="L33" s="9">
        <f t="shared" si="6"/>
        <v>0</v>
      </c>
      <c r="M33" s="10">
        <f t="shared" si="7"/>
        <v>0</v>
      </c>
    </row>
    <row r="34" spans="1:13" s="6" customFormat="1" ht="15" customHeight="1">
      <c r="A34" s="104"/>
      <c r="B34" s="30"/>
      <c r="C34" s="69" t="s">
        <v>60</v>
      </c>
      <c r="D34" s="13" t="s">
        <v>29</v>
      </c>
      <c r="E34" s="70" t="s">
        <v>34</v>
      </c>
      <c r="F34" s="8">
        <v>130</v>
      </c>
      <c r="G34" s="1"/>
      <c r="H34" s="8">
        <f t="shared" si="4"/>
        <v>0</v>
      </c>
      <c r="I34" s="1"/>
      <c r="J34" s="9">
        <f t="shared" si="5"/>
        <v>0</v>
      </c>
      <c r="K34" s="68"/>
      <c r="L34" s="9">
        <f t="shared" si="6"/>
        <v>0</v>
      </c>
      <c r="M34" s="10">
        <f t="shared" si="7"/>
        <v>0</v>
      </c>
    </row>
    <row r="35" spans="1:13" s="6" customFormat="1" ht="15" customHeight="1">
      <c r="A35" s="104"/>
      <c r="B35" s="30"/>
      <c r="C35" s="69" t="s">
        <v>61</v>
      </c>
      <c r="D35" s="13" t="s">
        <v>5</v>
      </c>
      <c r="E35" s="70" t="s">
        <v>34</v>
      </c>
      <c r="F35" s="8">
        <v>47</v>
      </c>
      <c r="G35" s="1"/>
      <c r="H35" s="8">
        <f t="shared" si="4"/>
        <v>0</v>
      </c>
      <c r="I35" s="1"/>
      <c r="J35" s="9">
        <f t="shared" si="5"/>
        <v>0</v>
      </c>
      <c r="K35" s="68"/>
      <c r="L35" s="9">
        <f t="shared" si="6"/>
        <v>0</v>
      </c>
      <c r="M35" s="10">
        <f t="shared" si="7"/>
        <v>0</v>
      </c>
    </row>
    <row r="36" spans="1:13" s="6" customFormat="1" ht="15" customHeight="1">
      <c r="A36" s="104"/>
      <c r="B36" s="30"/>
      <c r="C36" s="69" t="s">
        <v>25</v>
      </c>
      <c r="D36" s="13" t="s">
        <v>6</v>
      </c>
      <c r="E36" s="44">
        <v>24.4</v>
      </c>
      <c r="F36" s="8">
        <f>F31*E36</f>
        <v>20.74</v>
      </c>
      <c r="G36" s="1"/>
      <c r="H36" s="8">
        <f t="shared" si="4"/>
        <v>0</v>
      </c>
      <c r="I36" s="1"/>
      <c r="J36" s="9">
        <f t="shared" si="5"/>
        <v>0</v>
      </c>
      <c r="K36" s="68"/>
      <c r="L36" s="9">
        <f t="shared" si="6"/>
        <v>0</v>
      </c>
      <c r="M36" s="10">
        <f t="shared" si="7"/>
        <v>0</v>
      </c>
    </row>
    <row r="37" spans="1:13" s="6" customFormat="1" ht="15" customHeight="1">
      <c r="A37" s="104"/>
      <c r="B37" s="30"/>
      <c r="C37" s="67" t="s">
        <v>24</v>
      </c>
      <c r="D37" s="7" t="s">
        <v>21</v>
      </c>
      <c r="E37" s="7">
        <v>0.16</v>
      </c>
      <c r="F37" s="8">
        <f>F31*E37</f>
        <v>0.136</v>
      </c>
      <c r="G37" s="1"/>
      <c r="H37" s="8">
        <f t="shared" si="4"/>
        <v>0</v>
      </c>
      <c r="I37" s="1"/>
      <c r="J37" s="8">
        <f t="shared" si="5"/>
        <v>0</v>
      </c>
      <c r="K37" s="1"/>
      <c r="L37" s="8">
        <f t="shared" si="6"/>
        <v>0</v>
      </c>
      <c r="M37" s="105">
        <f t="shared" si="7"/>
        <v>0</v>
      </c>
    </row>
    <row r="38" spans="1:13" s="6" customFormat="1" ht="15" customHeight="1">
      <c r="A38" s="104">
        <v>2</v>
      </c>
      <c r="B38" s="30" t="s">
        <v>26</v>
      </c>
      <c r="C38" s="67" t="s">
        <v>62</v>
      </c>
      <c r="D38" s="7" t="s">
        <v>42</v>
      </c>
      <c r="E38" s="7"/>
      <c r="F38" s="8">
        <v>0.26</v>
      </c>
      <c r="G38" s="1"/>
      <c r="H38" s="8"/>
      <c r="I38" s="1"/>
      <c r="J38" s="9"/>
      <c r="K38" s="68"/>
      <c r="L38" s="9"/>
      <c r="M38" s="10"/>
    </row>
    <row r="39" spans="1:29" s="6" customFormat="1" ht="15" customHeight="1">
      <c r="A39" s="104"/>
      <c r="B39" s="30"/>
      <c r="C39" s="67" t="s">
        <v>22</v>
      </c>
      <c r="D39" s="7" t="s">
        <v>20</v>
      </c>
      <c r="E39" s="42">
        <v>53.8</v>
      </c>
      <c r="F39" s="8">
        <f>F38*E39</f>
        <v>13.988</v>
      </c>
      <c r="G39" s="1"/>
      <c r="H39" s="8">
        <f aca="true" t="shared" si="8" ref="H39:H46">G39*F39</f>
        <v>0</v>
      </c>
      <c r="I39" s="1"/>
      <c r="J39" s="9">
        <f aca="true" t="shared" si="9" ref="J39:J46">I39*F39</f>
        <v>0</v>
      </c>
      <c r="K39" s="68"/>
      <c r="L39" s="9">
        <f aca="true" t="shared" si="10" ref="L39:L46">K39*F39</f>
        <v>0</v>
      </c>
      <c r="M39" s="10">
        <f aca="true" t="shared" si="11" ref="M39:M46">J39+H39+L39</f>
        <v>0</v>
      </c>
      <c r="AC39" s="11"/>
    </row>
    <row r="40" spans="1:13" s="6" customFormat="1" ht="15" customHeight="1">
      <c r="A40" s="104"/>
      <c r="B40" s="30"/>
      <c r="C40" s="67" t="s">
        <v>23</v>
      </c>
      <c r="D40" s="7" t="s">
        <v>21</v>
      </c>
      <c r="E40" s="43">
        <v>0.0301</v>
      </c>
      <c r="F40" s="12">
        <f>F38*E40</f>
        <v>0.007826</v>
      </c>
      <c r="G40" s="1"/>
      <c r="H40" s="8">
        <f t="shared" si="8"/>
        <v>0</v>
      </c>
      <c r="I40" s="1"/>
      <c r="J40" s="9">
        <f t="shared" si="9"/>
        <v>0</v>
      </c>
      <c r="K40" s="68"/>
      <c r="L40" s="9">
        <f t="shared" si="10"/>
        <v>0</v>
      </c>
      <c r="M40" s="10">
        <f t="shared" si="11"/>
        <v>0</v>
      </c>
    </row>
    <row r="41" spans="1:13" s="6" customFormat="1" ht="15" customHeight="1">
      <c r="A41" s="104"/>
      <c r="B41" s="30"/>
      <c r="C41" s="69" t="s">
        <v>63</v>
      </c>
      <c r="D41" s="13" t="s">
        <v>29</v>
      </c>
      <c r="E41" s="70" t="s">
        <v>34</v>
      </c>
      <c r="F41" s="8">
        <v>75</v>
      </c>
      <c r="G41" s="1"/>
      <c r="H41" s="8">
        <f t="shared" si="8"/>
        <v>0</v>
      </c>
      <c r="I41" s="1"/>
      <c r="J41" s="9">
        <f t="shared" si="9"/>
        <v>0</v>
      </c>
      <c r="K41" s="68"/>
      <c r="L41" s="9">
        <f t="shared" si="10"/>
        <v>0</v>
      </c>
      <c r="M41" s="10">
        <f t="shared" si="11"/>
        <v>0</v>
      </c>
    </row>
    <row r="42" spans="1:13" s="6" customFormat="1" ht="15" customHeight="1">
      <c r="A42" s="104"/>
      <c r="B42" s="30"/>
      <c r="C42" s="69" t="s">
        <v>61</v>
      </c>
      <c r="D42" s="13" t="s">
        <v>5</v>
      </c>
      <c r="E42" s="70" t="s">
        <v>34</v>
      </c>
      <c r="F42" s="8">
        <v>19</v>
      </c>
      <c r="G42" s="1"/>
      <c r="H42" s="8">
        <f t="shared" si="8"/>
        <v>0</v>
      </c>
      <c r="I42" s="1"/>
      <c r="J42" s="9">
        <f t="shared" si="9"/>
        <v>0</v>
      </c>
      <c r="K42" s="68"/>
      <c r="L42" s="9">
        <f t="shared" si="10"/>
        <v>0</v>
      </c>
      <c r="M42" s="10">
        <f t="shared" si="11"/>
        <v>0</v>
      </c>
    </row>
    <row r="43" spans="1:13" s="6" customFormat="1" ht="15" customHeight="1">
      <c r="A43" s="104"/>
      <c r="B43" s="30"/>
      <c r="C43" s="69" t="s">
        <v>41</v>
      </c>
      <c r="D43" s="13" t="s">
        <v>30</v>
      </c>
      <c r="E43" s="70" t="s">
        <v>34</v>
      </c>
      <c r="F43" s="8">
        <v>30</v>
      </c>
      <c r="G43" s="1"/>
      <c r="H43" s="8">
        <f t="shared" si="8"/>
        <v>0</v>
      </c>
      <c r="I43" s="1"/>
      <c r="J43" s="9">
        <f t="shared" si="9"/>
        <v>0</v>
      </c>
      <c r="K43" s="68"/>
      <c r="L43" s="9">
        <f t="shared" si="10"/>
        <v>0</v>
      </c>
      <c r="M43" s="10">
        <f t="shared" si="11"/>
        <v>0</v>
      </c>
    </row>
    <row r="44" spans="1:13" s="6" customFormat="1" ht="15" customHeight="1">
      <c r="A44" s="104"/>
      <c r="B44" s="30"/>
      <c r="C44" s="69" t="s">
        <v>64</v>
      </c>
      <c r="D44" s="13" t="s">
        <v>30</v>
      </c>
      <c r="E44" s="70" t="s">
        <v>34</v>
      </c>
      <c r="F44" s="8">
        <v>10</v>
      </c>
      <c r="G44" s="1"/>
      <c r="H44" s="8">
        <f t="shared" si="8"/>
        <v>0</v>
      </c>
      <c r="I44" s="1"/>
      <c r="J44" s="9">
        <f t="shared" si="9"/>
        <v>0</v>
      </c>
      <c r="K44" s="68"/>
      <c r="L44" s="9">
        <f t="shared" si="10"/>
        <v>0</v>
      </c>
      <c r="M44" s="10">
        <f t="shared" si="11"/>
        <v>0</v>
      </c>
    </row>
    <row r="45" spans="1:13" s="6" customFormat="1" ht="15" customHeight="1">
      <c r="A45" s="104"/>
      <c r="B45" s="30"/>
      <c r="C45" s="69" t="s">
        <v>25</v>
      </c>
      <c r="D45" s="13" t="s">
        <v>6</v>
      </c>
      <c r="E45" s="44">
        <v>24.4</v>
      </c>
      <c r="F45" s="8">
        <f>F38*E45</f>
        <v>6.343999999999999</v>
      </c>
      <c r="G45" s="1"/>
      <c r="H45" s="8">
        <f t="shared" si="8"/>
        <v>0</v>
      </c>
      <c r="I45" s="1"/>
      <c r="J45" s="9">
        <f t="shared" si="9"/>
        <v>0</v>
      </c>
      <c r="K45" s="68"/>
      <c r="L45" s="9">
        <f t="shared" si="10"/>
        <v>0</v>
      </c>
      <c r="M45" s="10">
        <f t="shared" si="11"/>
        <v>0</v>
      </c>
    </row>
    <row r="46" spans="1:13" s="6" customFormat="1" ht="15" customHeight="1">
      <c r="A46" s="104"/>
      <c r="B46" s="30"/>
      <c r="C46" s="67" t="s">
        <v>24</v>
      </c>
      <c r="D46" s="7" t="s">
        <v>21</v>
      </c>
      <c r="E46" s="7">
        <v>0.16</v>
      </c>
      <c r="F46" s="8">
        <f>F38*E46</f>
        <v>0.041600000000000005</v>
      </c>
      <c r="G46" s="1"/>
      <c r="H46" s="8">
        <f t="shared" si="8"/>
        <v>0</v>
      </c>
      <c r="I46" s="1"/>
      <c r="J46" s="8">
        <f t="shared" si="9"/>
        <v>0</v>
      </c>
      <c r="K46" s="1"/>
      <c r="L46" s="8">
        <f t="shared" si="10"/>
        <v>0</v>
      </c>
      <c r="M46" s="105">
        <f t="shared" si="11"/>
        <v>0</v>
      </c>
    </row>
    <row r="47" spans="1:13" s="6" customFormat="1" ht="27.75" customHeight="1">
      <c r="A47" s="104">
        <v>3</v>
      </c>
      <c r="B47" s="30" t="s">
        <v>27</v>
      </c>
      <c r="C47" s="67" t="s">
        <v>65</v>
      </c>
      <c r="D47" s="7" t="s">
        <v>5</v>
      </c>
      <c r="E47" s="44"/>
      <c r="F47" s="8">
        <v>132</v>
      </c>
      <c r="G47" s="1"/>
      <c r="H47" s="8"/>
      <c r="I47" s="1"/>
      <c r="J47" s="9"/>
      <c r="K47" s="68"/>
      <c r="L47" s="9"/>
      <c r="M47" s="10"/>
    </row>
    <row r="48" spans="1:13" s="6" customFormat="1" ht="15" customHeight="1">
      <c r="A48" s="104"/>
      <c r="B48" s="30"/>
      <c r="C48" s="67" t="s">
        <v>22</v>
      </c>
      <c r="D48" s="7" t="s">
        <v>20</v>
      </c>
      <c r="E48" s="44">
        <v>0.68</v>
      </c>
      <c r="F48" s="8">
        <f>F47*E48</f>
        <v>89.76</v>
      </c>
      <c r="G48" s="1"/>
      <c r="H48" s="8">
        <f>G48*F48</f>
        <v>0</v>
      </c>
      <c r="I48" s="1"/>
      <c r="J48" s="9">
        <f>I48*F48</f>
        <v>0</v>
      </c>
      <c r="K48" s="68"/>
      <c r="L48" s="9">
        <f>K48*F48</f>
        <v>0</v>
      </c>
      <c r="M48" s="10">
        <f>J48+H48+L48</f>
        <v>0</v>
      </c>
    </row>
    <row r="49" spans="1:13" s="6" customFormat="1" ht="15" customHeight="1">
      <c r="A49" s="104"/>
      <c r="B49" s="30"/>
      <c r="C49" s="67" t="s">
        <v>23</v>
      </c>
      <c r="D49" s="7" t="s">
        <v>21</v>
      </c>
      <c r="E49" s="45">
        <v>0.003</v>
      </c>
      <c r="F49" s="8">
        <f>F47*E49</f>
        <v>0.396</v>
      </c>
      <c r="G49" s="1"/>
      <c r="H49" s="8">
        <f>G49*F49</f>
        <v>0</v>
      </c>
      <c r="I49" s="1"/>
      <c r="J49" s="9">
        <f>I49*F49</f>
        <v>0</v>
      </c>
      <c r="K49" s="68"/>
      <c r="L49" s="9">
        <f>K49*F49</f>
        <v>0</v>
      </c>
      <c r="M49" s="10">
        <f>J49+H49+L49</f>
        <v>0</v>
      </c>
    </row>
    <row r="50" spans="1:13" s="6" customFormat="1" ht="15" customHeight="1">
      <c r="A50" s="104"/>
      <c r="B50" s="30"/>
      <c r="C50" s="48" t="s">
        <v>28</v>
      </c>
      <c r="D50" s="7" t="s">
        <v>6</v>
      </c>
      <c r="E50" s="45">
        <v>0.246</v>
      </c>
      <c r="F50" s="8">
        <f>F47*E50</f>
        <v>32.472</v>
      </c>
      <c r="G50" s="1"/>
      <c r="H50" s="8">
        <f>G50*F50</f>
        <v>0</v>
      </c>
      <c r="I50" s="1"/>
      <c r="J50" s="9">
        <f>I50*F50</f>
        <v>0</v>
      </c>
      <c r="K50" s="68"/>
      <c r="L50" s="9">
        <f>K50*F50</f>
        <v>0</v>
      </c>
      <c r="M50" s="10">
        <f>J50+H50+L50</f>
        <v>0</v>
      </c>
    </row>
    <row r="51" spans="1:13" s="6" customFormat="1" ht="15" customHeight="1">
      <c r="A51" s="104"/>
      <c r="B51" s="30"/>
      <c r="C51" s="48" t="s">
        <v>31</v>
      </c>
      <c r="D51" s="7" t="s">
        <v>6</v>
      </c>
      <c r="E51" s="45">
        <v>0.027</v>
      </c>
      <c r="F51" s="8">
        <f>F47*E51</f>
        <v>3.564</v>
      </c>
      <c r="G51" s="1"/>
      <c r="H51" s="8">
        <f>G51*F51</f>
        <v>0</v>
      </c>
      <c r="I51" s="1"/>
      <c r="J51" s="9">
        <f>I51*F51</f>
        <v>0</v>
      </c>
      <c r="K51" s="68"/>
      <c r="L51" s="9">
        <f>K51*F51</f>
        <v>0</v>
      </c>
      <c r="M51" s="10">
        <f>J51+H51+L51</f>
        <v>0</v>
      </c>
    </row>
    <row r="52" spans="1:13" s="6" customFormat="1" ht="15" customHeight="1">
      <c r="A52" s="104"/>
      <c r="B52" s="30"/>
      <c r="C52" s="48" t="s">
        <v>24</v>
      </c>
      <c r="D52" s="7" t="s">
        <v>21</v>
      </c>
      <c r="E52" s="46">
        <v>0.0019</v>
      </c>
      <c r="F52" s="8">
        <f>F47*E52</f>
        <v>0.2508</v>
      </c>
      <c r="G52" s="1"/>
      <c r="H52" s="8">
        <f>G52*F52</f>
        <v>0</v>
      </c>
      <c r="I52" s="1"/>
      <c r="J52" s="9">
        <f>I52*F52</f>
        <v>0</v>
      </c>
      <c r="K52" s="68"/>
      <c r="L52" s="9">
        <f>K52*F52</f>
        <v>0</v>
      </c>
      <c r="M52" s="10">
        <f>J52+H52+L52</f>
        <v>0</v>
      </c>
    </row>
    <row r="53" spans="1:13" s="126" customFormat="1" ht="15" customHeight="1">
      <c r="A53" s="117"/>
      <c r="B53" s="118"/>
      <c r="C53" s="116" t="s">
        <v>48</v>
      </c>
      <c r="D53" s="119"/>
      <c r="E53" s="120"/>
      <c r="F53" s="121"/>
      <c r="G53" s="122"/>
      <c r="H53" s="121"/>
      <c r="I53" s="122"/>
      <c r="J53" s="123"/>
      <c r="K53" s="124"/>
      <c r="L53" s="123"/>
      <c r="M53" s="125"/>
    </row>
    <row r="54" spans="1:13" s="6" customFormat="1" ht="15" customHeight="1">
      <c r="A54" s="104">
        <v>1</v>
      </c>
      <c r="B54" s="30" t="s">
        <v>26</v>
      </c>
      <c r="C54" s="67" t="s">
        <v>66</v>
      </c>
      <c r="D54" s="7" t="s">
        <v>42</v>
      </c>
      <c r="E54" s="7"/>
      <c r="F54" s="8">
        <v>0.2</v>
      </c>
      <c r="G54" s="1"/>
      <c r="H54" s="8"/>
      <c r="I54" s="1"/>
      <c r="J54" s="9"/>
      <c r="K54" s="68"/>
      <c r="L54" s="9"/>
      <c r="M54" s="10"/>
    </row>
    <row r="55" spans="1:29" s="6" customFormat="1" ht="15" customHeight="1">
      <c r="A55" s="104"/>
      <c r="B55" s="30"/>
      <c r="C55" s="67" t="s">
        <v>22</v>
      </c>
      <c r="D55" s="7" t="s">
        <v>20</v>
      </c>
      <c r="E55" s="42">
        <v>53.8</v>
      </c>
      <c r="F55" s="8">
        <f>F54*E55</f>
        <v>10.76</v>
      </c>
      <c r="G55" s="1"/>
      <c r="H55" s="8">
        <f aca="true" t="shared" si="12" ref="H55:H64">G55*F55</f>
        <v>0</v>
      </c>
      <c r="I55" s="1"/>
      <c r="J55" s="9">
        <f aca="true" t="shared" si="13" ref="J55:J64">I55*F55</f>
        <v>0</v>
      </c>
      <c r="K55" s="68"/>
      <c r="L55" s="9">
        <f aca="true" t="shared" si="14" ref="L55:L64">K55*F55</f>
        <v>0</v>
      </c>
      <c r="M55" s="10">
        <f aca="true" t="shared" si="15" ref="M55:M64">J55+H55+L55</f>
        <v>0</v>
      </c>
      <c r="AC55" s="11"/>
    </row>
    <row r="56" spans="1:13" s="6" customFormat="1" ht="15" customHeight="1">
      <c r="A56" s="104"/>
      <c r="B56" s="30"/>
      <c r="C56" s="67" t="s">
        <v>23</v>
      </c>
      <c r="D56" s="7" t="s">
        <v>21</v>
      </c>
      <c r="E56" s="43">
        <v>0.0301</v>
      </c>
      <c r="F56" s="12">
        <f>F54*E56</f>
        <v>0.00602</v>
      </c>
      <c r="G56" s="1"/>
      <c r="H56" s="8">
        <f t="shared" si="12"/>
        <v>0</v>
      </c>
      <c r="I56" s="1"/>
      <c r="J56" s="9">
        <f t="shared" si="13"/>
        <v>0</v>
      </c>
      <c r="K56" s="68"/>
      <c r="L56" s="9">
        <f t="shared" si="14"/>
        <v>0</v>
      </c>
      <c r="M56" s="10">
        <f t="shared" si="15"/>
        <v>0</v>
      </c>
    </row>
    <row r="57" spans="1:13" s="6" customFormat="1" ht="15" customHeight="1">
      <c r="A57" s="104"/>
      <c r="B57" s="30"/>
      <c r="C57" s="69" t="s">
        <v>67</v>
      </c>
      <c r="D57" s="13" t="s">
        <v>29</v>
      </c>
      <c r="E57" s="70" t="s">
        <v>34</v>
      </c>
      <c r="F57" s="8">
        <v>14</v>
      </c>
      <c r="G57" s="1"/>
      <c r="H57" s="8">
        <f t="shared" si="12"/>
        <v>0</v>
      </c>
      <c r="I57" s="1"/>
      <c r="J57" s="9">
        <f t="shared" si="13"/>
        <v>0</v>
      </c>
      <c r="K57" s="68"/>
      <c r="L57" s="9">
        <f t="shared" si="14"/>
        <v>0</v>
      </c>
      <c r="M57" s="10">
        <f t="shared" si="15"/>
        <v>0</v>
      </c>
    </row>
    <row r="58" spans="1:13" s="6" customFormat="1" ht="15" customHeight="1">
      <c r="A58" s="104"/>
      <c r="B58" s="30"/>
      <c r="C58" s="69" t="s">
        <v>74</v>
      </c>
      <c r="D58" s="13" t="s">
        <v>5</v>
      </c>
      <c r="E58" s="70" t="s">
        <v>34</v>
      </c>
      <c r="F58" s="8">
        <v>4.6</v>
      </c>
      <c r="G58" s="1"/>
      <c r="H58" s="8">
        <f t="shared" si="12"/>
        <v>0</v>
      </c>
      <c r="I58" s="1"/>
      <c r="J58" s="9">
        <f t="shared" si="13"/>
        <v>0</v>
      </c>
      <c r="K58" s="68"/>
      <c r="L58" s="9">
        <f t="shared" si="14"/>
        <v>0</v>
      </c>
      <c r="M58" s="10">
        <f t="shared" si="15"/>
        <v>0</v>
      </c>
    </row>
    <row r="59" spans="1:13" s="6" customFormat="1" ht="15" customHeight="1">
      <c r="A59" s="104"/>
      <c r="B59" s="30"/>
      <c r="C59" s="69" t="s">
        <v>68</v>
      </c>
      <c r="D59" s="13" t="s">
        <v>30</v>
      </c>
      <c r="E59" s="70" t="s">
        <v>34</v>
      </c>
      <c r="F59" s="8">
        <v>6</v>
      </c>
      <c r="G59" s="1"/>
      <c r="H59" s="8">
        <f t="shared" si="12"/>
        <v>0</v>
      </c>
      <c r="I59" s="1"/>
      <c r="J59" s="9">
        <f t="shared" si="13"/>
        <v>0</v>
      </c>
      <c r="K59" s="68"/>
      <c r="L59" s="9">
        <f t="shared" si="14"/>
        <v>0</v>
      </c>
      <c r="M59" s="10">
        <f t="shared" si="15"/>
        <v>0</v>
      </c>
    </row>
    <row r="60" spans="1:13" s="6" customFormat="1" ht="15" customHeight="1">
      <c r="A60" s="104"/>
      <c r="B60" s="30"/>
      <c r="C60" s="69" t="s">
        <v>64</v>
      </c>
      <c r="D60" s="13" t="s">
        <v>30</v>
      </c>
      <c r="E60" s="70" t="s">
        <v>34</v>
      </c>
      <c r="F60" s="8">
        <v>2</v>
      </c>
      <c r="G60" s="1"/>
      <c r="H60" s="8">
        <f t="shared" si="12"/>
        <v>0</v>
      </c>
      <c r="I60" s="1"/>
      <c r="J60" s="9">
        <f t="shared" si="13"/>
        <v>0</v>
      </c>
      <c r="K60" s="68"/>
      <c r="L60" s="9">
        <f t="shared" si="14"/>
        <v>0</v>
      </c>
      <c r="M60" s="10">
        <f t="shared" si="15"/>
        <v>0</v>
      </c>
    </row>
    <row r="61" spans="1:13" s="6" customFormat="1" ht="15" customHeight="1">
      <c r="A61" s="104"/>
      <c r="B61" s="30"/>
      <c r="C61" s="69" t="s">
        <v>69</v>
      </c>
      <c r="D61" s="13" t="s">
        <v>29</v>
      </c>
      <c r="E61" s="70" t="s">
        <v>34</v>
      </c>
      <c r="F61" s="8">
        <v>11</v>
      </c>
      <c r="G61" s="1"/>
      <c r="H61" s="8">
        <f t="shared" si="12"/>
        <v>0</v>
      </c>
      <c r="I61" s="1"/>
      <c r="J61" s="9">
        <f t="shared" si="13"/>
        <v>0</v>
      </c>
      <c r="K61" s="68"/>
      <c r="L61" s="9">
        <f t="shared" si="14"/>
        <v>0</v>
      </c>
      <c r="M61" s="10">
        <f t="shared" si="15"/>
        <v>0</v>
      </c>
    </row>
    <row r="62" spans="1:13" s="6" customFormat="1" ht="15" customHeight="1">
      <c r="A62" s="104"/>
      <c r="B62" s="30"/>
      <c r="C62" s="69" t="s">
        <v>61</v>
      </c>
      <c r="D62" s="13" t="s">
        <v>5</v>
      </c>
      <c r="E62" s="70" t="s">
        <v>34</v>
      </c>
      <c r="F62" s="8">
        <v>0.16</v>
      </c>
      <c r="G62" s="1"/>
      <c r="H62" s="8">
        <f t="shared" si="12"/>
        <v>0</v>
      </c>
      <c r="I62" s="1"/>
      <c r="J62" s="9">
        <f t="shared" si="13"/>
        <v>0</v>
      </c>
      <c r="K62" s="68"/>
      <c r="L62" s="9">
        <f t="shared" si="14"/>
        <v>0</v>
      </c>
      <c r="M62" s="10">
        <f t="shared" si="15"/>
        <v>0</v>
      </c>
    </row>
    <row r="63" spans="1:13" s="6" customFormat="1" ht="15" customHeight="1">
      <c r="A63" s="104"/>
      <c r="B63" s="30"/>
      <c r="C63" s="69" t="s">
        <v>25</v>
      </c>
      <c r="D63" s="13" t="s">
        <v>6</v>
      </c>
      <c r="E63" s="44">
        <v>24.4</v>
      </c>
      <c r="F63" s="8">
        <f>F54*E63</f>
        <v>4.88</v>
      </c>
      <c r="G63" s="1"/>
      <c r="H63" s="8">
        <f t="shared" si="12"/>
        <v>0</v>
      </c>
      <c r="I63" s="1"/>
      <c r="J63" s="9">
        <f t="shared" si="13"/>
        <v>0</v>
      </c>
      <c r="K63" s="68"/>
      <c r="L63" s="9">
        <f t="shared" si="14"/>
        <v>0</v>
      </c>
      <c r="M63" s="10">
        <f t="shared" si="15"/>
        <v>0</v>
      </c>
    </row>
    <row r="64" spans="1:13" s="6" customFormat="1" ht="15" customHeight="1">
      <c r="A64" s="104"/>
      <c r="B64" s="30"/>
      <c r="C64" s="67" t="s">
        <v>24</v>
      </c>
      <c r="D64" s="7" t="s">
        <v>21</v>
      </c>
      <c r="E64" s="7">
        <v>0.16</v>
      </c>
      <c r="F64" s="127">
        <f>F54*E64</f>
        <v>0.032</v>
      </c>
      <c r="G64" s="1"/>
      <c r="H64" s="8">
        <f t="shared" si="12"/>
        <v>0</v>
      </c>
      <c r="I64" s="1"/>
      <c r="J64" s="8">
        <f t="shared" si="13"/>
        <v>0</v>
      </c>
      <c r="K64" s="1"/>
      <c r="L64" s="8">
        <f t="shared" si="14"/>
        <v>0</v>
      </c>
      <c r="M64" s="105">
        <f t="shared" si="15"/>
        <v>0</v>
      </c>
    </row>
    <row r="65" spans="1:13" s="6" customFormat="1" ht="27.75" customHeight="1">
      <c r="A65" s="104">
        <v>2</v>
      </c>
      <c r="B65" s="30" t="s">
        <v>27</v>
      </c>
      <c r="C65" s="67" t="s">
        <v>70</v>
      </c>
      <c r="D65" s="7" t="s">
        <v>5</v>
      </c>
      <c r="E65" s="44"/>
      <c r="F65" s="8">
        <v>2.8</v>
      </c>
      <c r="G65" s="1"/>
      <c r="H65" s="8"/>
      <c r="I65" s="1"/>
      <c r="J65" s="9"/>
      <c r="K65" s="68"/>
      <c r="L65" s="9"/>
      <c r="M65" s="10"/>
    </row>
    <row r="66" spans="1:13" s="6" customFormat="1" ht="15" customHeight="1">
      <c r="A66" s="104"/>
      <c r="B66" s="30"/>
      <c r="C66" s="67" t="s">
        <v>22</v>
      </c>
      <c r="D66" s="7" t="s">
        <v>20</v>
      </c>
      <c r="E66" s="44">
        <v>0.68</v>
      </c>
      <c r="F66" s="8">
        <f>F65*E66</f>
        <v>1.904</v>
      </c>
      <c r="G66" s="1"/>
      <c r="H66" s="8">
        <f>G66*F66</f>
        <v>0</v>
      </c>
      <c r="I66" s="1"/>
      <c r="J66" s="9">
        <f>I66*F66</f>
        <v>0</v>
      </c>
      <c r="K66" s="68"/>
      <c r="L66" s="9">
        <f>K66*F66</f>
        <v>0</v>
      </c>
      <c r="M66" s="10">
        <f>J66+H66+L66</f>
        <v>0</v>
      </c>
    </row>
    <row r="67" spans="1:13" s="6" customFormat="1" ht="15" customHeight="1">
      <c r="A67" s="104"/>
      <c r="B67" s="30"/>
      <c r="C67" s="67" t="s">
        <v>23</v>
      </c>
      <c r="D67" s="7" t="s">
        <v>21</v>
      </c>
      <c r="E67" s="45">
        <v>0.003</v>
      </c>
      <c r="F67" s="8">
        <f>F65*E67</f>
        <v>0.0084</v>
      </c>
      <c r="G67" s="1"/>
      <c r="H67" s="8">
        <f>G67*F67</f>
        <v>0</v>
      </c>
      <c r="I67" s="1"/>
      <c r="J67" s="9">
        <f>I67*F67</f>
        <v>0</v>
      </c>
      <c r="K67" s="68"/>
      <c r="L67" s="9">
        <f>K67*F67</f>
        <v>0</v>
      </c>
      <c r="M67" s="10">
        <f>J67+H67+L67</f>
        <v>0</v>
      </c>
    </row>
    <row r="68" spans="1:13" s="6" customFormat="1" ht="15" customHeight="1">
      <c r="A68" s="104"/>
      <c r="B68" s="30"/>
      <c r="C68" s="48" t="s">
        <v>28</v>
      </c>
      <c r="D68" s="7" t="s">
        <v>6</v>
      </c>
      <c r="E68" s="45">
        <v>0.246</v>
      </c>
      <c r="F68" s="8">
        <f>F65*E68</f>
        <v>0.6888</v>
      </c>
      <c r="G68" s="1"/>
      <c r="H68" s="8">
        <f>G68*F68</f>
        <v>0</v>
      </c>
      <c r="I68" s="1"/>
      <c r="J68" s="9">
        <f>I68*F68</f>
        <v>0</v>
      </c>
      <c r="K68" s="68"/>
      <c r="L68" s="9">
        <f>K68*F68</f>
        <v>0</v>
      </c>
      <c r="M68" s="10">
        <f>J68+H68+L68</f>
        <v>0</v>
      </c>
    </row>
    <row r="69" spans="1:13" s="6" customFormat="1" ht="15" customHeight="1">
      <c r="A69" s="104"/>
      <c r="B69" s="30"/>
      <c r="C69" s="48" t="s">
        <v>31</v>
      </c>
      <c r="D69" s="7" t="s">
        <v>6</v>
      </c>
      <c r="E69" s="45">
        <v>0.027</v>
      </c>
      <c r="F69" s="8">
        <f>F65*E69</f>
        <v>0.0756</v>
      </c>
      <c r="G69" s="1"/>
      <c r="H69" s="8">
        <f>G69*F69</f>
        <v>0</v>
      </c>
      <c r="I69" s="1"/>
      <c r="J69" s="9">
        <f>I69*F69</f>
        <v>0</v>
      </c>
      <c r="K69" s="68"/>
      <c r="L69" s="9">
        <f>K69*F69</f>
        <v>0</v>
      </c>
      <c r="M69" s="10">
        <f>J69+H69+L69</f>
        <v>0</v>
      </c>
    </row>
    <row r="70" spans="1:13" s="6" customFormat="1" ht="15" customHeight="1">
      <c r="A70" s="104"/>
      <c r="B70" s="30"/>
      <c r="C70" s="48" t="s">
        <v>24</v>
      </c>
      <c r="D70" s="7" t="s">
        <v>21</v>
      </c>
      <c r="E70" s="46">
        <v>0.0019</v>
      </c>
      <c r="F70" s="8">
        <f>F65*E70</f>
        <v>0.00532</v>
      </c>
      <c r="G70" s="1"/>
      <c r="H70" s="8">
        <f>G70*F70</f>
        <v>0</v>
      </c>
      <c r="I70" s="1"/>
      <c r="J70" s="9">
        <f>I70*F70</f>
        <v>0</v>
      </c>
      <c r="K70" s="68"/>
      <c r="L70" s="9">
        <f>K70*F70</f>
        <v>0</v>
      </c>
      <c r="M70" s="10">
        <f>J70+H70+L70</f>
        <v>0</v>
      </c>
    </row>
    <row r="71" spans="1:13" s="6" customFormat="1" ht="15" customHeight="1">
      <c r="A71" s="115"/>
      <c r="B71" s="30"/>
      <c r="C71" s="116" t="s">
        <v>49</v>
      </c>
      <c r="D71" s="7"/>
      <c r="E71" s="7"/>
      <c r="F71" s="8"/>
      <c r="G71" s="1"/>
      <c r="H71" s="8"/>
      <c r="I71" s="1"/>
      <c r="J71" s="8"/>
      <c r="K71" s="1"/>
      <c r="L71" s="8"/>
      <c r="M71" s="105"/>
    </row>
    <row r="72" spans="1:13" s="6" customFormat="1" ht="15" customHeight="1">
      <c r="A72" s="104">
        <v>1</v>
      </c>
      <c r="B72" s="30" t="s">
        <v>26</v>
      </c>
      <c r="C72" s="67" t="s">
        <v>49</v>
      </c>
      <c r="D72" s="7" t="s">
        <v>42</v>
      </c>
      <c r="E72" s="7"/>
      <c r="F72" s="127">
        <v>0.086</v>
      </c>
      <c r="G72" s="1"/>
      <c r="H72" s="8"/>
      <c r="I72" s="1"/>
      <c r="J72" s="9"/>
      <c r="K72" s="68"/>
      <c r="L72" s="9"/>
      <c r="M72" s="10"/>
    </row>
    <row r="73" spans="1:29" s="6" customFormat="1" ht="15" customHeight="1">
      <c r="A73" s="104"/>
      <c r="B73" s="30"/>
      <c r="C73" s="67" t="s">
        <v>22</v>
      </c>
      <c r="D73" s="7" t="s">
        <v>20</v>
      </c>
      <c r="E73" s="42">
        <v>53.8</v>
      </c>
      <c r="F73" s="8">
        <f>F72*E73</f>
        <v>4.626799999999999</v>
      </c>
      <c r="G73" s="1"/>
      <c r="H73" s="8">
        <f aca="true" t="shared" si="16" ref="H73:H78">G73*F73</f>
        <v>0</v>
      </c>
      <c r="I73" s="1"/>
      <c r="J73" s="9">
        <f aca="true" t="shared" si="17" ref="J73:J78">I73*F73</f>
        <v>0</v>
      </c>
      <c r="K73" s="68"/>
      <c r="L73" s="9">
        <f aca="true" t="shared" si="18" ref="L73:L78">K73*F73</f>
        <v>0</v>
      </c>
      <c r="M73" s="10">
        <f aca="true" t="shared" si="19" ref="M73:M78">J73+H73+L73</f>
        <v>0</v>
      </c>
      <c r="AC73" s="11"/>
    </row>
    <row r="74" spans="1:13" s="6" customFormat="1" ht="15" customHeight="1">
      <c r="A74" s="104"/>
      <c r="B74" s="30"/>
      <c r="C74" s="67" t="s">
        <v>23</v>
      </c>
      <c r="D74" s="7" t="s">
        <v>21</v>
      </c>
      <c r="E74" s="43">
        <v>0.0301</v>
      </c>
      <c r="F74" s="128">
        <f>F72*E74</f>
        <v>0.0025885999999999995</v>
      </c>
      <c r="G74" s="1"/>
      <c r="H74" s="8">
        <f t="shared" si="16"/>
        <v>0</v>
      </c>
      <c r="I74" s="1"/>
      <c r="J74" s="9">
        <f t="shared" si="17"/>
        <v>0</v>
      </c>
      <c r="K74" s="68"/>
      <c r="L74" s="9">
        <f t="shared" si="18"/>
        <v>0</v>
      </c>
      <c r="M74" s="10">
        <f t="shared" si="19"/>
        <v>0</v>
      </c>
    </row>
    <row r="75" spans="1:13" s="6" customFormat="1" ht="15" customHeight="1">
      <c r="A75" s="104"/>
      <c r="B75" s="30"/>
      <c r="C75" s="69" t="s">
        <v>72</v>
      </c>
      <c r="D75" s="13" t="s">
        <v>29</v>
      </c>
      <c r="E75" s="70" t="s">
        <v>34</v>
      </c>
      <c r="F75" s="8">
        <v>10</v>
      </c>
      <c r="G75" s="1"/>
      <c r="H75" s="8">
        <f t="shared" si="16"/>
        <v>0</v>
      </c>
      <c r="I75" s="1"/>
      <c r="J75" s="9">
        <f t="shared" si="17"/>
        <v>0</v>
      </c>
      <c r="K75" s="68"/>
      <c r="L75" s="9">
        <f t="shared" si="18"/>
        <v>0</v>
      </c>
      <c r="M75" s="10">
        <f t="shared" si="19"/>
        <v>0</v>
      </c>
    </row>
    <row r="76" spans="1:13" s="6" customFormat="1" ht="15" customHeight="1">
      <c r="A76" s="104"/>
      <c r="B76" s="30"/>
      <c r="C76" s="69" t="s">
        <v>73</v>
      </c>
      <c r="D76" s="13" t="s">
        <v>29</v>
      </c>
      <c r="E76" s="70" t="s">
        <v>34</v>
      </c>
      <c r="F76" s="8">
        <v>0.5</v>
      </c>
      <c r="G76" s="1"/>
      <c r="H76" s="8">
        <f t="shared" si="16"/>
        <v>0</v>
      </c>
      <c r="I76" s="1"/>
      <c r="J76" s="9">
        <f t="shared" si="17"/>
        <v>0</v>
      </c>
      <c r="K76" s="68"/>
      <c r="L76" s="9">
        <f t="shared" si="18"/>
        <v>0</v>
      </c>
      <c r="M76" s="10">
        <f t="shared" si="19"/>
        <v>0</v>
      </c>
    </row>
    <row r="77" spans="1:13" s="6" customFormat="1" ht="15" customHeight="1">
      <c r="A77" s="104"/>
      <c r="B77" s="30"/>
      <c r="C77" s="69" t="s">
        <v>71</v>
      </c>
      <c r="D77" s="13" t="s">
        <v>30</v>
      </c>
      <c r="E77" s="70" t="s">
        <v>34</v>
      </c>
      <c r="F77" s="8">
        <v>18</v>
      </c>
      <c r="G77" s="1"/>
      <c r="H77" s="8">
        <f t="shared" si="16"/>
        <v>0</v>
      </c>
      <c r="I77" s="1"/>
      <c r="J77" s="9">
        <f t="shared" si="17"/>
        <v>0</v>
      </c>
      <c r="K77" s="68"/>
      <c r="L77" s="9">
        <f t="shared" si="18"/>
        <v>0</v>
      </c>
      <c r="M77" s="10">
        <f t="shared" si="19"/>
        <v>0</v>
      </c>
    </row>
    <row r="78" spans="1:13" s="6" customFormat="1" ht="15" customHeight="1">
      <c r="A78" s="104"/>
      <c r="B78" s="30"/>
      <c r="C78" s="67" t="s">
        <v>24</v>
      </c>
      <c r="D78" s="7" t="s">
        <v>21</v>
      </c>
      <c r="E78" s="7">
        <v>0.16</v>
      </c>
      <c r="F78" s="8">
        <f>F72*E78</f>
        <v>0.01376</v>
      </c>
      <c r="G78" s="1"/>
      <c r="H78" s="8">
        <f t="shared" si="16"/>
        <v>0</v>
      </c>
      <c r="I78" s="1"/>
      <c r="J78" s="8">
        <f t="shared" si="17"/>
        <v>0</v>
      </c>
      <c r="K78" s="1"/>
      <c r="L78" s="8">
        <f t="shared" si="18"/>
        <v>0</v>
      </c>
      <c r="M78" s="105">
        <f t="shared" si="19"/>
        <v>0</v>
      </c>
    </row>
    <row r="79" spans="1:13" s="6" customFormat="1" ht="15" customHeight="1">
      <c r="A79" s="115"/>
      <c r="B79" s="30"/>
      <c r="C79" s="116" t="s">
        <v>50</v>
      </c>
      <c r="D79" s="7"/>
      <c r="E79" s="46"/>
      <c r="F79" s="8"/>
      <c r="G79" s="1"/>
      <c r="H79" s="8"/>
      <c r="I79" s="1"/>
      <c r="J79" s="9"/>
      <c r="K79" s="68"/>
      <c r="L79" s="9"/>
      <c r="M79" s="10"/>
    </row>
    <row r="80" spans="1:13" s="6" customFormat="1" ht="15" customHeight="1">
      <c r="A80" s="104">
        <v>1</v>
      </c>
      <c r="B80" s="13" t="s">
        <v>53</v>
      </c>
      <c r="C80" s="67" t="s">
        <v>75</v>
      </c>
      <c r="D80" s="7" t="s">
        <v>54</v>
      </c>
      <c r="E80" s="7"/>
      <c r="F80" s="8">
        <v>0.8</v>
      </c>
      <c r="G80" s="1"/>
      <c r="H80" s="8"/>
      <c r="I80" s="1"/>
      <c r="J80" s="9"/>
      <c r="K80" s="68"/>
      <c r="L80" s="9"/>
      <c r="M80" s="10"/>
    </row>
    <row r="81" spans="1:29" s="6" customFormat="1" ht="15" customHeight="1">
      <c r="A81" s="104"/>
      <c r="B81" s="30"/>
      <c r="C81" s="67" t="s">
        <v>22</v>
      </c>
      <c r="D81" s="7" t="s">
        <v>20</v>
      </c>
      <c r="E81" s="7">
        <v>11.1</v>
      </c>
      <c r="F81" s="8">
        <f>F80*E81</f>
        <v>8.88</v>
      </c>
      <c r="G81" s="1"/>
      <c r="H81" s="8">
        <f aca="true" t="shared" si="20" ref="H81:H87">G81*F81</f>
        <v>0</v>
      </c>
      <c r="I81" s="1"/>
      <c r="J81" s="9">
        <f aca="true" t="shared" si="21" ref="J81:J87">I81*F81</f>
        <v>0</v>
      </c>
      <c r="K81" s="68"/>
      <c r="L81" s="9">
        <f aca="true" t="shared" si="22" ref="L81:L87">K81*F81</f>
        <v>0</v>
      </c>
      <c r="M81" s="10">
        <f aca="true" t="shared" si="23" ref="M81:M87">J81+H81+L81</f>
        <v>0</v>
      </c>
      <c r="AC81" s="11"/>
    </row>
    <row r="82" spans="1:13" s="6" customFormat="1" ht="15" customHeight="1">
      <c r="A82" s="104"/>
      <c r="B82" s="30"/>
      <c r="C82" s="67" t="s">
        <v>23</v>
      </c>
      <c r="D82" s="7" t="s">
        <v>21</v>
      </c>
      <c r="E82" s="7">
        <v>0.96</v>
      </c>
      <c r="F82" s="12">
        <f>F80*E82</f>
        <v>0.768</v>
      </c>
      <c r="G82" s="1"/>
      <c r="H82" s="8">
        <f t="shared" si="20"/>
        <v>0</v>
      </c>
      <c r="I82" s="1"/>
      <c r="J82" s="9">
        <f t="shared" si="21"/>
        <v>0</v>
      </c>
      <c r="K82" s="68"/>
      <c r="L82" s="9">
        <f t="shared" si="22"/>
        <v>0</v>
      </c>
      <c r="M82" s="10">
        <f t="shared" si="23"/>
        <v>0</v>
      </c>
    </row>
    <row r="83" spans="1:13" s="6" customFormat="1" ht="15" customHeight="1">
      <c r="A83" s="104"/>
      <c r="B83" s="30"/>
      <c r="C83" s="69" t="s">
        <v>76</v>
      </c>
      <c r="D83" s="13" t="s">
        <v>54</v>
      </c>
      <c r="E83" s="45">
        <v>1.015</v>
      </c>
      <c r="F83" s="8">
        <f>F80*E83</f>
        <v>0.8119999999999999</v>
      </c>
      <c r="G83" s="1"/>
      <c r="H83" s="8">
        <f t="shared" si="20"/>
        <v>0</v>
      </c>
      <c r="I83" s="1"/>
      <c r="J83" s="9">
        <f t="shared" si="21"/>
        <v>0</v>
      </c>
      <c r="K83" s="68"/>
      <c r="L83" s="9">
        <f t="shared" si="22"/>
        <v>0</v>
      </c>
      <c r="M83" s="10">
        <f t="shared" si="23"/>
        <v>0</v>
      </c>
    </row>
    <row r="84" spans="1:13" s="6" customFormat="1" ht="15" customHeight="1">
      <c r="A84" s="104"/>
      <c r="B84" s="30"/>
      <c r="C84" s="69" t="s">
        <v>77</v>
      </c>
      <c r="D84" s="13" t="s">
        <v>5</v>
      </c>
      <c r="E84" s="44">
        <v>1.84</v>
      </c>
      <c r="F84" s="8">
        <f>F80*E84</f>
        <v>1.4720000000000002</v>
      </c>
      <c r="G84" s="1"/>
      <c r="H84" s="8">
        <f t="shared" si="20"/>
        <v>0</v>
      </c>
      <c r="I84" s="1"/>
      <c r="J84" s="9">
        <f t="shared" si="21"/>
        <v>0</v>
      </c>
      <c r="K84" s="68"/>
      <c r="L84" s="9">
        <f t="shared" si="22"/>
        <v>0</v>
      </c>
      <c r="M84" s="10">
        <f t="shared" si="23"/>
        <v>0</v>
      </c>
    </row>
    <row r="85" spans="1:13" s="6" customFormat="1" ht="15" customHeight="1">
      <c r="A85" s="104"/>
      <c r="B85" s="30"/>
      <c r="C85" s="69" t="s">
        <v>78</v>
      </c>
      <c r="D85" s="13" t="s">
        <v>29</v>
      </c>
      <c r="E85" s="70" t="s">
        <v>34</v>
      </c>
      <c r="F85" s="8">
        <v>27</v>
      </c>
      <c r="G85" s="1"/>
      <c r="H85" s="8">
        <f t="shared" si="20"/>
        <v>0</v>
      </c>
      <c r="I85" s="1"/>
      <c r="J85" s="9">
        <f t="shared" si="21"/>
        <v>0</v>
      </c>
      <c r="K85" s="68"/>
      <c r="L85" s="9">
        <f t="shared" si="22"/>
        <v>0</v>
      </c>
      <c r="M85" s="10">
        <f t="shared" si="23"/>
        <v>0</v>
      </c>
    </row>
    <row r="86" spans="1:13" s="6" customFormat="1" ht="15" customHeight="1">
      <c r="A86" s="104"/>
      <c r="B86" s="30"/>
      <c r="C86" s="69" t="s">
        <v>79</v>
      </c>
      <c r="D86" s="13" t="s">
        <v>54</v>
      </c>
      <c r="E86" s="46">
        <v>0.0146</v>
      </c>
      <c r="F86" s="8">
        <f>F80*E86</f>
        <v>0.011680000000000001</v>
      </c>
      <c r="G86" s="1"/>
      <c r="H86" s="8">
        <f t="shared" si="20"/>
        <v>0</v>
      </c>
      <c r="I86" s="1"/>
      <c r="J86" s="9">
        <f t="shared" si="21"/>
        <v>0</v>
      </c>
      <c r="K86" s="68"/>
      <c r="L86" s="9">
        <f t="shared" si="22"/>
        <v>0</v>
      </c>
      <c r="M86" s="10">
        <f t="shared" si="23"/>
        <v>0</v>
      </c>
    </row>
    <row r="87" spans="1:13" s="6" customFormat="1" ht="15" customHeight="1">
      <c r="A87" s="104"/>
      <c r="B87" s="30"/>
      <c r="C87" s="67" t="s">
        <v>24</v>
      </c>
      <c r="D87" s="7" t="s">
        <v>21</v>
      </c>
      <c r="E87" s="7">
        <v>0.9</v>
      </c>
      <c r="F87" s="8">
        <f>F80*E87</f>
        <v>0.7200000000000001</v>
      </c>
      <c r="G87" s="1"/>
      <c r="H87" s="8">
        <f t="shared" si="20"/>
        <v>0</v>
      </c>
      <c r="I87" s="1"/>
      <c r="J87" s="8">
        <f t="shared" si="21"/>
        <v>0</v>
      </c>
      <c r="K87" s="1"/>
      <c r="L87" s="8">
        <f t="shared" si="22"/>
        <v>0</v>
      </c>
      <c r="M87" s="105">
        <f t="shared" si="23"/>
        <v>0</v>
      </c>
    </row>
    <row r="88" spans="1:13" s="6" customFormat="1" ht="27.75" customHeight="1">
      <c r="A88" s="104">
        <v>2</v>
      </c>
      <c r="B88" s="30" t="s">
        <v>55</v>
      </c>
      <c r="C88" s="67" t="s">
        <v>80</v>
      </c>
      <c r="D88" s="7" t="s">
        <v>42</v>
      </c>
      <c r="E88" s="7"/>
      <c r="F88" s="8">
        <f>(F91*73.5+F92*2.47)/1000</f>
        <v>0.018471</v>
      </c>
      <c r="G88" s="1"/>
      <c r="H88" s="8"/>
      <c r="I88" s="1"/>
      <c r="J88" s="9"/>
      <c r="K88" s="68"/>
      <c r="L88" s="9"/>
      <c r="M88" s="10"/>
    </row>
    <row r="89" spans="1:13" s="6" customFormat="1" ht="15" customHeight="1">
      <c r="A89" s="104"/>
      <c r="B89" s="30"/>
      <c r="C89" s="67" t="s">
        <v>22</v>
      </c>
      <c r="D89" s="7" t="s">
        <v>20</v>
      </c>
      <c r="E89" s="7">
        <v>53.8</v>
      </c>
      <c r="F89" s="8">
        <f>F88*E89</f>
        <v>0.9937398000000001</v>
      </c>
      <c r="G89" s="1"/>
      <c r="H89" s="8">
        <f aca="true" t="shared" si="24" ref="H89:H94">G89*F89</f>
        <v>0</v>
      </c>
      <c r="I89" s="1"/>
      <c r="J89" s="9">
        <f aca="true" t="shared" si="25" ref="J89:J94">I89*F89</f>
        <v>0</v>
      </c>
      <c r="K89" s="68"/>
      <c r="L89" s="9">
        <f aca="true" t="shared" si="26" ref="L89:L94">K89*F89</f>
        <v>0</v>
      </c>
      <c r="M89" s="10">
        <f aca="true" t="shared" si="27" ref="M89:M94">J89+H89+L89</f>
        <v>0</v>
      </c>
    </row>
    <row r="90" spans="1:13" s="6" customFormat="1" ht="15" customHeight="1">
      <c r="A90" s="104"/>
      <c r="B90" s="30"/>
      <c r="C90" s="67" t="s">
        <v>23</v>
      </c>
      <c r="D90" s="7" t="s">
        <v>21</v>
      </c>
      <c r="E90" s="7">
        <v>18.4</v>
      </c>
      <c r="F90" s="12">
        <f>F88*E90</f>
        <v>0.3398664</v>
      </c>
      <c r="G90" s="1"/>
      <c r="H90" s="8">
        <f t="shared" si="24"/>
        <v>0</v>
      </c>
      <c r="I90" s="1"/>
      <c r="J90" s="9">
        <f t="shared" si="25"/>
        <v>0</v>
      </c>
      <c r="K90" s="68"/>
      <c r="L90" s="9">
        <f t="shared" si="26"/>
        <v>0</v>
      </c>
      <c r="M90" s="10">
        <f t="shared" si="27"/>
        <v>0</v>
      </c>
    </row>
    <row r="91" spans="1:13" s="6" customFormat="1" ht="15" customHeight="1">
      <c r="A91" s="104"/>
      <c r="B91" s="30"/>
      <c r="C91" s="69" t="s">
        <v>81</v>
      </c>
      <c r="D91" s="13" t="s">
        <v>5</v>
      </c>
      <c r="E91" s="70" t="s">
        <v>34</v>
      </c>
      <c r="F91" s="8">
        <v>0.09</v>
      </c>
      <c r="G91" s="1"/>
      <c r="H91" s="8">
        <f t="shared" si="24"/>
        <v>0</v>
      </c>
      <c r="I91" s="1"/>
      <c r="J91" s="9">
        <f t="shared" si="25"/>
        <v>0</v>
      </c>
      <c r="K91" s="68"/>
      <c r="L91" s="9">
        <f t="shared" si="26"/>
        <v>0</v>
      </c>
      <c r="M91" s="10">
        <f t="shared" si="27"/>
        <v>0</v>
      </c>
    </row>
    <row r="92" spans="1:13" s="6" customFormat="1" ht="15" customHeight="1">
      <c r="A92" s="104"/>
      <c r="B92" s="30"/>
      <c r="C92" s="69" t="s">
        <v>82</v>
      </c>
      <c r="D92" s="13" t="s">
        <v>29</v>
      </c>
      <c r="E92" s="70" t="s">
        <v>34</v>
      </c>
      <c r="F92" s="8">
        <v>4.8</v>
      </c>
      <c r="G92" s="1"/>
      <c r="H92" s="8">
        <f t="shared" si="24"/>
        <v>0</v>
      </c>
      <c r="I92" s="1"/>
      <c r="J92" s="9">
        <f t="shared" si="25"/>
        <v>0</v>
      </c>
      <c r="K92" s="68"/>
      <c r="L92" s="9">
        <f t="shared" si="26"/>
        <v>0</v>
      </c>
      <c r="M92" s="10">
        <f t="shared" si="27"/>
        <v>0</v>
      </c>
    </row>
    <row r="93" spans="1:13" s="6" customFormat="1" ht="15" customHeight="1">
      <c r="A93" s="104"/>
      <c r="B93" s="30"/>
      <c r="C93" s="69" t="s">
        <v>25</v>
      </c>
      <c r="D93" s="13" t="s">
        <v>6</v>
      </c>
      <c r="E93" s="44">
        <v>24.4</v>
      </c>
      <c r="F93" s="8">
        <f>F88*E93</f>
        <v>0.4506924</v>
      </c>
      <c r="G93" s="1"/>
      <c r="H93" s="8">
        <f t="shared" si="24"/>
        <v>0</v>
      </c>
      <c r="I93" s="1"/>
      <c r="J93" s="9">
        <f t="shared" si="25"/>
        <v>0</v>
      </c>
      <c r="K93" s="68"/>
      <c r="L93" s="9">
        <f t="shared" si="26"/>
        <v>0</v>
      </c>
      <c r="M93" s="10">
        <f t="shared" si="27"/>
        <v>0</v>
      </c>
    </row>
    <row r="94" spans="1:13" s="6" customFormat="1" ht="15" customHeight="1">
      <c r="A94" s="104"/>
      <c r="B94" s="30"/>
      <c r="C94" s="67" t="s">
        <v>24</v>
      </c>
      <c r="D94" s="7" t="s">
        <v>21</v>
      </c>
      <c r="E94" s="7">
        <v>2.78</v>
      </c>
      <c r="F94" s="8">
        <f>F88*E94</f>
        <v>0.05134938</v>
      </c>
      <c r="G94" s="1"/>
      <c r="H94" s="8">
        <f t="shared" si="24"/>
        <v>0</v>
      </c>
      <c r="I94" s="1"/>
      <c r="J94" s="8">
        <f t="shared" si="25"/>
        <v>0</v>
      </c>
      <c r="K94" s="1"/>
      <c r="L94" s="8">
        <f t="shared" si="26"/>
        <v>0</v>
      </c>
      <c r="M94" s="105">
        <f t="shared" si="27"/>
        <v>0</v>
      </c>
    </row>
    <row r="95" spans="1:13" s="6" customFormat="1" ht="27.75" customHeight="1">
      <c r="A95" s="104">
        <v>3</v>
      </c>
      <c r="B95" s="30" t="s">
        <v>55</v>
      </c>
      <c r="C95" s="67" t="s">
        <v>83</v>
      </c>
      <c r="D95" s="7" t="s">
        <v>42</v>
      </c>
      <c r="E95" s="7"/>
      <c r="F95" s="8">
        <f>(F98*4.71+F99*2.1+F100*11.78)/1000</f>
        <v>0.4014</v>
      </c>
      <c r="G95" s="1"/>
      <c r="H95" s="8"/>
      <c r="I95" s="1"/>
      <c r="J95" s="9"/>
      <c r="K95" s="68"/>
      <c r="L95" s="9"/>
      <c r="M95" s="10"/>
    </row>
    <row r="96" spans="1:29" s="6" customFormat="1" ht="15" customHeight="1">
      <c r="A96" s="104"/>
      <c r="B96" s="30"/>
      <c r="C96" s="67" t="s">
        <v>22</v>
      </c>
      <c r="D96" s="7" t="s">
        <v>20</v>
      </c>
      <c r="E96" s="7">
        <v>53.8</v>
      </c>
      <c r="F96" s="8">
        <f>F95*E96</f>
        <v>21.595319999999997</v>
      </c>
      <c r="G96" s="1"/>
      <c r="H96" s="8">
        <f aca="true" t="shared" si="28" ref="H96:H102">G96*F96</f>
        <v>0</v>
      </c>
      <c r="I96" s="1"/>
      <c r="J96" s="9">
        <f aca="true" t="shared" si="29" ref="J96:J102">I96*F96</f>
        <v>0</v>
      </c>
      <c r="K96" s="68"/>
      <c r="L96" s="9">
        <f aca="true" t="shared" si="30" ref="L96:L102">K96*F96</f>
        <v>0</v>
      </c>
      <c r="M96" s="10">
        <f aca="true" t="shared" si="31" ref="M96:M102">J96+H96+L96</f>
        <v>0</v>
      </c>
      <c r="AC96" s="11"/>
    </row>
    <row r="97" spans="1:13" s="6" customFormat="1" ht="15" customHeight="1">
      <c r="A97" s="104"/>
      <c r="B97" s="30"/>
      <c r="C97" s="67" t="s">
        <v>23</v>
      </c>
      <c r="D97" s="7" t="s">
        <v>21</v>
      </c>
      <c r="E97" s="7">
        <v>18.4</v>
      </c>
      <c r="F97" s="12">
        <f>F95*E97</f>
        <v>7.385759999999999</v>
      </c>
      <c r="G97" s="1"/>
      <c r="H97" s="8">
        <f t="shared" si="28"/>
        <v>0</v>
      </c>
      <c r="I97" s="1"/>
      <c r="J97" s="9">
        <f t="shared" si="29"/>
        <v>0</v>
      </c>
      <c r="K97" s="68"/>
      <c r="L97" s="9">
        <f t="shared" si="30"/>
        <v>0</v>
      </c>
      <c r="M97" s="10">
        <f t="shared" si="31"/>
        <v>0</v>
      </c>
    </row>
    <row r="98" spans="1:13" s="6" customFormat="1" ht="15" customHeight="1">
      <c r="A98" s="104"/>
      <c r="B98" s="30"/>
      <c r="C98" s="69" t="s">
        <v>84</v>
      </c>
      <c r="D98" s="13" t="s">
        <v>29</v>
      </c>
      <c r="E98" s="70" t="s">
        <v>34</v>
      </c>
      <c r="F98" s="8">
        <v>24</v>
      </c>
      <c r="G98" s="1"/>
      <c r="H98" s="8">
        <f t="shared" si="28"/>
        <v>0</v>
      </c>
      <c r="I98" s="1"/>
      <c r="J98" s="9">
        <f t="shared" si="29"/>
        <v>0</v>
      </c>
      <c r="K98" s="68"/>
      <c r="L98" s="9">
        <f t="shared" si="30"/>
        <v>0</v>
      </c>
      <c r="M98" s="10">
        <f t="shared" si="31"/>
        <v>0</v>
      </c>
    </row>
    <row r="99" spans="1:13" s="6" customFormat="1" ht="15" customHeight="1">
      <c r="A99" s="104"/>
      <c r="B99" s="30"/>
      <c r="C99" s="69" t="s">
        <v>85</v>
      </c>
      <c r="D99" s="13" t="s">
        <v>29</v>
      </c>
      <c r="E99" s="70" t="s">
        <v>34</v>
      </c>
      <c r="F99" s="8">
        <v>70</v>
      </c>
      <c r="G99" s="1"/>
      <c r="H99" s="8">
        <f t="shared" si="28"/>
        <v>0</v>
      </c>
      <c r="I99" s="1"/>
      <c r="J99" s="9">
        <f t="shared" si="29"/>
        <v>0</v>
      </c>
      <c r="K99" s="68"/>
      <c r="L99" s="9">
        <f t="shared" si="30"/>
        <v>0</v>
      </c>
      <c r="M99" s="10">
        <f t="shared" si="31"/>
        <v>0</v>
      </c>
    </row>
    <row r="100" spans="1:13" s="6" customFormat="1" ht="15" customHeight="1">
      <c r="A100" s="104"/>
      <c r="B100" s="30"/>
      <c r="C100" s="69" t="s">
        <v>86</v>
      </c>
      <c r="D100" s="13" t="s">
        <v>5</v>
      </c>
      <c r="E100" s="70" t="s">
        <v>34</v>
      </c>
      <c r="F100" s="8">
        <v>12</v>
      </c>
      <c r="G100" s="1"/>
      <c r="H100" s="8">
        <f t="shared" si="28"/>
        <v>0</v>
      </c>
      <c r="I100" s="1"/>
      <c r="J100" s="9">
        <f t="shared" si="29"/>
        <v>0</v>
      </c>
      <c r="K100" s="68"/>
      <c r="L100" s="9">
        <f t="shared" si="30"/>
        <v>0</v>
      </c>
      <c r="M100" s="10">
        <f t="shared" si="31"/>
        <v>0</v>
      </c>
    </row>
    <row r="101" spans="1:13" s="6" customFormat="1" ht="15" customHeight="1">
      <c r="A101" s="104"/>
      <c r="B101" s="30"/>
      <c r="C101" s="69" t="s">
        <v>25</v>
      </c>
      <c r="D101" s="13" t="s">
        <v>6</v>
      </c>
      <c r="E101" s="44">
        <v>24.4</v>
      </c>
      <c r="F101" s="8">
        <f>F95*E101</f>
        <v>9.79416</v>
      </c>
      <c r="G101" s="1"/>
      <c r="H101" s="8">
        <f t="shared" si="28"/>
        <v>0</v>
      </c>
      <c r="I101" s="1"/>
      <c r="J101" s="9">
        <f t="shared" si="29"/>
        <v>0</v>
      </c>
      <c r="K101" s="68"/>
      <c r="L101" s="9">
        <f t="shared" si="30"/>
        <v>0</v>
      </c>
      <c r="M101" s="10">
        <f t="shared" si="31"/>
        <v>0</v>
      </c>
    </row>
    <row r="102" spans="1:13" s="6" customFormat="1" ht="15" customHeight="1">
      <c r="A102" s="104"/>
      <c r="B102" s="30"/>
      <c r="C102" s="67" t="s">
        <v>24</v>
      </c>
      <c r="D102" s="7" t="s">
        <v>21</v>
      </c>
      <c r="E102" s="7">
        <v>2.78</v>
      </c>
      <c r="F102" s="8">
        <f>E102*F95</f>
        <v>1.1158919999999999</v>
      </c>
      <c r="G102" s="1"/>
      <c r="H102" s="8">
        <f t="shared" si="28"/>
        <v>0</v>
      </c>
      <c r="I102" s="1"/>
      <c r="J102" s="8">
        <f t="shared" si="29"/>
        <v>0</v>
      </c>
      <c r="K102" s="1"/>
      <c r="L102" s="8">
        <f t="shared" si="30"/>
        <v>0</v>
      </c>
      <c r="M102" s="105">
        <f t="shared" si="31"/>
        <v>0</v>
      </c>
    </row>
    <row r="103" spans="1:13" s="6" customFormat="1" ht="27.75" customHeight="1">
      <c r="A103" s="104">
        <v>4</v>
      </c>
      <c r="B103" s="30" t="s">
        <v>27</v>
      </c>
      <c r="C103" s="67" t="s">
        <v>87</v>
      </c>
      <c r="D103" s="7" t="s">
        <v>5</v>
      </c>
      <c r="E103" s="7"/>
      <c r="F103" s="8">
        <v>38.6</v>
      </c>
      <c r="G103" s="1"/>
      <c r="H103" s="8"/>
      <c r="I103" s="1"/>
      <c r="J103" s="9"/>
      <c r="K103" s="68"/>
      <c r="L103" s="9"/>
      <c r="M103" s="10"/>
    </row>
    <row r="104" spans="1:29" s="6" customFormat="1" ht="15" customHeight="1">
      <c r="A104" s="104"/>
      <c r="B104" s="30"/>
      <c r="C104" s="67" t="s">
        <v>22</v>
      </c>
      <c r="D104" s="7" t="s">
        <v>20</v>
      </c>
      <c r="E104" s="7">
        <v>0.68</v>
      </c>
      <c r="F104" s="8">
        <f>F103*E104</f>
        <v>26.248</v>
      </c>
      <c r="G104" s="1"/>
      <c r="H104" s="8">
        <f>G104*F104</f>
        <v>0</v>
      </c>
      <c r="I104" s="1"/>
      <c r="J104" s="9">
        <f>I104*F104</f>
        <v>0</v>
      </c>
      <c r="K104" s="68"/>
      <c r="L104" s="9">
        <f>K104*F104</f>
        <v>0</v>
      </c>
      <c r="M104" s="10">
        <f>J104+H104+L104</f>
        <v>0</v>
      </c>
      <c r="AC104" s="11"/>
    </row>
    <row r="105" spans="1:13" s="6" customFormat="1" ht="15" customHeight="1">
      <c r="A105" s="104"/>
      <c r="B105" s="30"/>
      <c r="C105" s="67" t="s">
        <v>23</v>
      </c>
      <c r="D105" s="7" t="s">
        <v>21</v>
      </c>
      <c r="E105" s="43">
        <v>0.0003</v>
      </c>
      <c r="F105" s="12">
        <f>F103*E105</f>
        <v>0.01158</v>
      </c>
      <c r="G105" s="1"/>
      <c r="H105" s="8">
        <f>G105*F105</f>
        <v>0</v>
      </c>
      <c r="I105" s="1"/>
      <c r="J105" s="9">
        <f>I105*F105</f>
        <v>0</v>
      </c>
      <c r="K105" s="68"/>
      <c r="L105" s="9">
        <f>K105*F105</f>
        <v>0</v>
      </c>
      <c r="M105" s="10">
        <f>J105+H105+L105</f>
        <v>0</v>
      </c>
    </row>
    <row r="106" spans="1:13" s="6" customFormat="1" ht="15" customHeight="1">
      <c r="A106" s="104"/>
      <c r="B106" s="30"/>
      <c r="C106" s="69" t="s">
        <v>28</v>
      </c>
      <c r="D106" s="13" t="s">
        <v>6</v>
      </c>
      <c r="E106" s="44">
        <v>0.28</v>
      </c>
      <c r="F106" s="8">
        <f>F103*E106</f>
        <v>10.808000000000002</v>
      </c>
      <c r="G106" s="1"/>
      <c r="H106" s="8">
        <f>G106*F106</f>
        <v>0</v>
      </c>
      <c r="I106" s="1"/>
      <c r="J106" s="9">
        <f>I106*F106</f>
        <v>0</v>
      </c>
      <c r="K106" s="68"/>
      <c r="L106" s="9">
        <f>K106*F106</f>
        <v>0</v>
      </c>
      <c r="M106" s="10">
        <f>J106+H106+L106</f>
        <v>0</v>
      </c>
    </row>
    <row r="107" spans="1:13" s="6" customFormat="1" ht="15" customHeight="1">
      <c r="A107" s="104"/>
      <c r="B107" s="30"/>
      <c r="C107" s="67" t="s">
        <v>24</v>
      </c>
      <c r="D107" s="7" t="s">
        <v>21</v>
      </c>
      <c r="E107" s="43">
        <v>0.0019</v>
      </c>
      <c r="F107" s="8">
        <f>F103*E107</f>
        <v>0.07334</v>
      </c>
      <c r="G107" s="1"/>
      <c r="H107" s="8">
        <f>G107*F107</f>
        <v>0</v>
      </c>
      <c r="I107" s="1"/>
      <c r="J107" s="8">
        <f>I107*F107</f>
        <v>0</v>
      </c>
      <c r="K107" s="1"/>
      <c r="L107" s="8">
        <f>K107*F107</f>
        <v>0</v>
      </c>
      <c r="M107" s="105">
        <f>J107+H107+L107</f>
        <v>0</v>
      </c>
    </row>
    <row r="108" spans="1:13" s="6" customFormat="1" ht="15" customHeight="1">
      <c r="A108" s="104">
        <v>5</v>
      </c>
      <c r="B108" s="30" t="s">
        <v>26</v>
      </c>
      <c r="C108" s="67" t="s">
        <v>88</v>
      </c>
      <c r="D108" s="7" t="s">
        <v>5</v>
      </c>
      <c r="E108" s="7"/>
      <c r="F108" s="8">
        <v>16</v>
      </c>
      <c r="G108" s="1"/>
      <c r="H108" s="8"/>
      <c r="I108" s="1"/>
      <c r="J108" s="9"/>
      <c r="K108" s="68"/>
      <c r="L108" s="9"/>
      <c r="M108" s="10"/>
    </row>
    <row r="109" spans="1:13" s="6" customFormat="1" ht="27.75" customHeight="1">
      <c r="A109" s="104"/>
      <c r="B109" s="30"/>
      <c r="C109" s="69" t="s">
        <v>89</v>
      </c>
      <c r="D109" s="13" t="s">
        <v>5</v>
      </c>
      <c r="E109" s="44">
        <v>1</v>
      </c>
      <c r="F109" s="8">
        <f>F108*E109</f>
        <v>16</v>
      </c>
      <c r="G109" s="1"/>
      <c r="H109" s="8">
        <f>G109*F109</f>
        <v>0</v>
      </c>
      <c r="I109" s="1"/>
      <c r="J109" s="9">
        <f>I109*F109</f>
        <v>0</v>
      </c>
      <c r="K109" s="68"/>
      <c r="L109" s="9">
        <f>K109*F109</f>
        <v>0</v>
      </c>
      <c r="M109" s="10">
        <f>J109+H109+L109</f>
        <v>0</v>
      </c>
    </row>
    <row r="110" spans="1:13" s="6" customFormat="1" ht="15" customHeight="1">
      <c r="A110" s="104"/>
      <c r="B110" s="30"/>
      <c r="C110" s="69" t="s">
        <v>90</v>
      </c>
      <c r="D110" s="13" t="s">
        <v>56</v>
      </c>
      <c r="E110" s="70"/>
      <c r="F110" s="8">
        <v>33</v>
      </c>
      <c r="G110" s="1"/>
      <c r="H110" s="8">
        <f>G110*F110</f>
        <v>0</v>
      </c>
      <c r="I110" s="1"/>
      <c r="J110" s="9">
        <f>I110*F110</f>
        <v>0</v>
      </c>
      <c r="K110" s="68"/>
      <c r="L110" s="9">
        <f>K110*F110</f>
        <v>0</v>
      </c>
      <c r="M110" s="10">
        <f>J110+H110+L110</f>
        <v>0</v>
      </c>
    </row>
    <row r="111" spans="1:13" s="6" customFormat="1" ht="15" customHeight="1">
      <c r="A111" s="104">
        <v>6</v>
      </c>
      <c r="B111" s="30" t="s">
        <v>26</v>
      </c>
      <c r="C111" s="67" t="s">
        <v>91</v>
      </c>
      <c r="D111" s="7" t="s">
        <v>30</v>
      </c>
      <c r="E111" s="44"/>
      <c r="F111" s="8">
        <v>1</v>
      </c>
      <c r="G111" s="1"/>
      <c r="H111" s="8"/>
      <c r="I111" s="1"/>
      <c r="J111" s="9"/>
      <c r="K111" s="68"/>
      <c r="L111" s="9"/>
      <c r="M111" s="10"/>
    </row>
    <row r="112" spans="1:13" s="6" customFormat="1" ht="15" customHeight="1">
      <c r="A112" s="104"/>
      <c r="B112" s="30"/>
      <c r="C112" s="131" t="s">
        <v>92</v>
      </c>
      <c r="D112" s="7" t="s">
        <v>30</v>
      </c>
      <c r="E112" s="44">
        <v>1</v>
      </c>
      <c r="F112" s="8">
        <f>F111*E112</f>
        <v>1</v>
      </c>
      <c r="G112" s="1"/>
      <c r="H112" s="8">
        <f>G112*F112</f>
        <v>0</v>
      </c>
      <c r="I112" s="1"/>
      <c r="J112" s="9">
        <f>I112*F112</f>
        <v>0</v>
      </c>
      <c r="K112" s="68"/>
      <c r="L112" s="9">
        <f>K112*F112</f>
        <v>0</v>
      </c>
      <c r="M112" s="10">
        <f>J112+H112+L112</f>
        <v>0</v>
      </c>
    </row>
    <row r="113" spans="1:13" s="6" customFormat="1" ht="15" customHeight="1">
      <c r="A113" s="104">
        <v>7</v>
      </c>
      <c r="B113" s="30" t="s">
        <v>26</v>
      </c>
      <c r="C113" s="133" t="s">
        <v>93</v>
      </c>
      <c r="D113" s="7" t="s">
        <v>5</v>
      </c>
      <c r="E113" s="7"/>
      <c r="F113" s="8">
        <v>10.5</v>
      </c>
      <c r="G113" s="1"/>
      <c r="H113" s="8"/>
      <c r="I113" s="1"/>
      <c r="J113" s="9"/>
      <c r="K113" s="68"/>
      <c r="L113" s="9"/>
      <c r="M113" s="10"/>
    </row>
    <row r="114" spans="1:29" s="6" customFormat="1" ht="15" customHeight="1">
      <c r="A114" s="104"/>
      <c r="B114" s="30"/>
      <c r="C114" s="134" t="s">
        <v>94</v>
      </c>
      <c r="D114" s="7" t="s">
        <v>5</v>
      </c>
      <c r="E114" s="7">
        <v>1</v>
      </c>
      <c r="F114" s="8">
        <f>F113*E114</f>
        <v>10.5</v>
      </c>
      <c r="G114" s="1"/>
      <c r="H114" s="8">
        <f>G114*F114</f>
        <v>0</v>
      </c>
      <c r="I114" s="1"/>
      <c r="J114" s="9">
        <f>I114*F114</f>
        <v>0</v>
      </c>
      <c r="K114" s="68"/>
      <c r="L114" s="9">
        <f>K114*F114</f>
        <v>0</v>
      </c>
      <c r="M114" s="10">
        <f>J114+H114+L114</f>
        <v>0</v>
      </c>
      <c r="AC114" s="11"/>
    </row>
    <row r="115" spans="1:13" s="6" customFormat="1" ht="15" customHeight="1">
      <c r="A115" s="104"/>
      <c r="B115" s="30"/>
      <c r="C115" s="134" t="s">
        <v>95</v>
      </c>
      <c r="D115" s="7" t="s">
        <v>6</v>
      </c>
      <c r="E115" s="43"/>
      <c r="F115" s="12">
        <v>100</v>
      </c>
      <c r="G115" s="1"/>
      <c r="H115" s="8">
        <f>G115*F115</f>
        <v>0</v>
      </c>
      <c r="I115" s="1"/>
      <c r="J115" s="9">
        <f>I115*F115</f>
        <v>0</v>
      </c>
      <c r="K115" s="68"/>
      <c r="L115" s="9">
        <f>K115*F115</f>
        <v>0</v>
      </c>
      <c r="M115" s="10">
        <f>J115+H115+L115</f>
        <v>0</v>
      </c>
    </row>
    <row r="116" spans="1:13" s="6" customFormat="1" ht="15" customHeight="1">
      <c r="A116" s="104"/>
      <c r="B116" s="30"/>
      <c r="C116" s="134" t="s">
        <v>96</v>
      </c>
      <c r="D116" s="13" t="s">
        <v>54</v>
      </c>
      <c r="E116" s="46">
        <v>0.1153</v>
      </c>
      <c r="F116" s="8">
        <f>F113*E116</f>
        <v>1.21065</v>
      </c>
      <c r="G116" s="1"/>
      <c r="H116" s="8">
        <f>G116*F116</f>
        <v>0</v>
      </c>
      <c r="I116" s="1"/>
      <c r="J116" s="9">
        <f>I116*F116</f>
        <v>0</v>
      </c>
      <c r="K116" s="68"/>
      <c r="L116" s="9">
        <f>K116*F116</f>
        <v>0</v>
      </c>
      <c r="M116" s="10">
        <f>J116+H116+L116</f>
        <v>0</v>
      </c>
    </row>
    <row r="117" spans="1:13" s="6" customFormat="1" ht="15" customHeight="1">
      <c r="A117" s="115"/>
      <c r="B117" s="30"/>
      <c r="C117" s="132" t="s">
        <v>51</v>
      </c>
      <c r="D117" s="7"/>
      <c r="E117" s="7"/>
      <c r="F117" s="8"/>
      <c r="G117" s="1"/>
      <c r="H117" s="8"/>
      <c r="I117" s="1"/>
      <c r="J117" s="8"/>
      <c r="K117" s="1"/>
      <c r="L117" s="8"/>
      <c r="M117" s="105"/>
    </row>
    <row r="118" spans="1:13" s="6" customFormat="1" ht="15" customHeight="1">
      <c r="A118" s="104">
        <v>1</v>
      </c>
      <c r="B118" s="30" t="s">
        <v>26</v>
      </c>
      <c r="C118" s="67" t="s">
        <v>97</v>
      </c>
      <c r="D118" s="7" t="s">
        <v>42</v>
      </c>
      <c r="E118" s="7"/>
      <c r="F118" s="8">
        <v>0.11</v>
      </c>
      <c r="G118" s="1"/>
      <c r="H118" s="8"/>
      <c r="I118" s="1"/>
      <c r="J118" s="9"/>
      <c r="K118" s="68"/>
      <c r="L118" s="9"/>
      <c r="M118" s="10"/>
    </row>
    <row r="119" spans="1:29" s="6" customFormat="1" ht="15" customHeight="1">
      <c r="A119" s="104"/>
      <c r="B119" s="30"/>
      <c r="C119" s="67" t="s">
        <v>22</v>
      </c>
      <c r="D119" s="7" t="s">
        <v>20</v>
      </c>
      <c r="E119" s="7">
        <v>53.8</v>
      </c>
      <c r="F119" s="8">
        <f>F118*E119</f>
        <v>5.918</v>
      </c>
      <c r="G119" s="1"/>
      <c r="H119" s="8">
        <f aca="true" t="shared" si="32" ref="H119:H127">G119*F119</f>
        <v>0</v>
      </c>
      <c r="I119" s="1"/>
      <c r="J119" s="9">
        <f aca="true" t="shared" si="33" ref="J119:J127">I119*F119</f>
        <v>0</v>
      </c>
      <c r="K119" s="68"/>
      <c r="L119" s="9">
        <f aca="true" t="shared" si="34" ref="L119:L127">K119*F119</f>
        <v>0</v>
      </c>
      <c r="M119" s="10">
        <f aca="true" t="shared" si="35" ref="M119:M127">J119+H119+L119</f>
        <v>0</v>
      </c>
      <c r="AC119" s="11"/>
    </row>
    <row r="120" spans="1:13" s="6" customFormat="1" ht="15" customHeight="1">
      <c r="A120" s="104"/>
      <c r="B120" s="30"/>
      <c r="C120" s="67" t="s">
        <v>23</v>
      </c>
      <c r="D120" s="7" t="s">
        <v>21</v>
      </c>
      <c r="E120" s="43">
        <v>0.0301</v>
      </c>
      <c r="F120" s="128">
        <f>F118*E120</f>
        <v>0.0033109999999999997</v>
      </c>
      <c r="G120" s="1"/>
      <c r="H120" s="8">
        <f t="shared" si="32"/>
        <v>0</v>
      </c>
      <c r="I120" s="1"/>
      <c r="J120" s="9">
        <f t="shared" si="33"/>
        <v>0</v>
      </c>
      <c r="K120" s="68"/>
      <c r="L120" s="9">
        <f t="shared" si="34"/>
        <v>0</v>
      </c>
      <c r="M120" s="10">
        <f t="shared" si="35"/>
        <v>0</v>
      </c>
    </row>
    <row r="121" spans="1:13" s="6" customFormat="1" ht="15" customHeight="1">
      <c r="A121" s="104"/>
      <c r="B121" s="30"/>
      <c r="C121" s="69" t="s">
        <v>69</v>
      </c>
      <c r="D121" s="13" t="s">
        <v>29</v>
      </c>
      <c r="E121" s="70" t="s">
        <v>34</v>
      </c>
      <c r="F121" s="8">
        <v>13</v>
      </c>
      <c r="G121" s="1"/>
      <c r="H121" s="8">
        <f t="shared" si="32"/>
        <v>0</v>
      </c>
      <c r="I121" s="1"/>
      <c r="J121" s="9">
        <f t="shared" si="33"/>
        <v>0</v>
      </c>
      <c r="K121" s="68"/>
      <c r="L121" s="9">
        <f t="shared" si="34"/>
        <v>0</v>
      </c>
      <c r="M121" s="10">
        <f t="shared" si="35"/>
        <v>0</v>
      </c>
    </row>
    <row r="122" spans="1:13" s="6" customFormat="1" ht="15" customHeight="1">
      <c r="A122" s="104"/>
      <c r="B122" s="30"/>
      <c r="C122" s="69" t="s">
        <v>73</v>
      </c>
      <c r="D122" s="13" t="s">
        <v>29</v>
      </c>
      <c r="E122" s="70" t="s">
        <v>34</v>
      </c>
      <c r="F122" s="8">
        <v>28</v>
      </c>
      <c r="G122" s="1"/>
      <c r="H122" s="8">
        <f t="shared" si="32"/>
        <v>0</v>
      </c>
      <c r="I122" s="1"/>
      <c r="J122" s="9">
        <f t="shared" si="33"/>
        <v>0</v>
      </c>
      <c r="K122" s="68"/>
      <c r="L122" s="9">
        <f t="shared" si="34"/>
        <v>0</v>
      </c>
      <c r="M122" s="10">
        <f t="shared" si="35"/>
        <v>0</v>
      </c>
    </row>
    <row r="123" spans="1:13" s="6" customFormat="1" ht="15" customHeight="1">
      <c r="A123" s="104"/>
      <c r="B123" s="30"/>
      <c r="C123" s="69" t="s">
        <v>100</v>
      </c>
      <c r="D123" s="13" t="s">
        <v>29</v>
      </c>
      <c r="E123" s="70" t="s">
        <v>34</v>
      </c>
      <c r="F123" s="8">
        <v>35.2</v>
      </c>
      <c r="G123" s="1"/>
      <c r="H123" s="8">
        <f t="shared" si="32"/>
        <v>0</v>
      </c>
      <c r="I123" s="1"/>
      <c r="J123" s="9">
        <f t="shared" si="33"/>
        <v>0</v>
      </c>
      <c r="K123" s="68"/>
      <c r="L123" s="9">
        <f t="shared" si="34"/>
        <v>0</v>
      </c>
      <c r="M123" s="10">
        <f t="shared" si="35"/>
        <v>0</v>
      </c>
    </row>
    <row r="124" spans="1:13" s="6" customFormat="1" ht="15" customHeight="1">
      <c r="A124" s="104"/>
      <c r="B124" s="30"/>
      <c r="C124" s="69" t="s">
        <v>98</v>
      </c>
      <c r="D124" s="13" t="s">
        <v>5</v>
      </c>
      <c r="E124" s="70" t="s">
        <v>34</v>
      </c>
      <c r="F124" s="8">
        <v>4.5</v>
      </c>
      <c r="G124" s="1"/>
      <c r="H124" s="8">
        <f t="shared" si="32"/>
        <v>0</v>
      </c>
      <c r="I124" s="1"/>
      <c r="J124" s="9">
        <f t="shared" si="33"/>
        <v>0</v>
      </c>
      <c r="K124" s="68"/>
      <c r="L124" s="9">
        <f t="shared" si="34"/>
        <v>0</v>
      </c>
      <c r="M124" s="10">
        <f t="shared" si="35"/>
        <v>0</v>
      </c>
    </row>
    <row r="125" spans="1:13" s="6" customFormat="1" ht="15" customHeight="1">
      <c r="A125" s="104"/>
      <c r="B125" s="30"/>
      <c r="C125" s="69" t="s">
        <v>99</v>
      </c>
      <c r="D125" s="13" t="s">
        <v>30</v>
      </c>
      <c r="E125" s="70" t="s">
        <v>34</v>
      </c>
      <c r="F125" s="8">
        <v>4</v>
      </c>
      <c r="G125" s="1"/>
      <c r="H125" s="8">
        <f t="shared" si="32"/>
        <v>0</v>
      </c>
      <c r="I125" s="1"/>
      <c r="J125" s="9">
        <f t="shared" si="33"/>
        <v>0</v>
      </c>
      <c r="K125" s="68"/>
      <c r="L125" s="9">
        <f t="shared" si="34"/>
        <v>0</v>
      </c>
      <c r="M125" s="10">
        <f t="shared" si="35"/>
        <v>0</v>
      </c>
    </row>
    <row r="126" spans="1:13" s="6" customFormat="1" ht="15" customHeight="1">
      <c r="A126" s="104"/>
      <c r="B126" s="30"/>
      <c r="C126" s="69" t="s">
        <v>25</v>
      </c>
      <c r="D126" s="13" t="s">
        <v>6</v>
      </c>
      <c r="E126" s="44">
        <v>24.4</v>
      </c>
      <c r="F126" s="8">
        <f>F118*E126</f>
        <v>2.6839999999999997</v>
      </c>
      <c r="G126" s="1"/>
      <c r="H126" s="8">
        <f t="shared" si="32"/>
        <v>0</v>
      </c>
      <c r="I126" s="1"/>
      <c r="J126" s="9">
        <f t="shared" si="33"/>
        <v>0</v>
      </c>
      <c r="K126" s="68"/>
      <c r="L126" s="9">
        <f t="shared" si="34"/>
        <v>0</v>
      </c>
      <c r="M126" s="10">
        <f t="shared" si="35"/>
        <v>0</v>
      </c>
    </row>
    <row r="127" spans="1:13" s="6" customFormat="1" ht="15" customHeight="1">
      <c r="A127" s="104"/>
      <c r="B127" s="30"/>
      <c r="C127" s="67" t="s">
        <v>24</v>
      </c>
      <c r="D127" s="7" t="s">
        <v>21</v>
      </c>
      <c r="E127" s="7">
        <v>0.16</v>
      </c>
      <c r="F127" s="8">
        <f>F118*E127</f>
        <v>0.0176</v>
      </c>
      <c r="G127" s="1"/>
      <c r="H127" s="8">
        <f t="shared" si="32"/>
        <v>0</v>
      </c>
      <c r="I127" s="1"/>
      <c r="J127" s="8">
        <f t="shared" si="33"/>
        <v>0</v>
      </c>
      <c r="K127" s="1"/>
      <c r="L127" s="8">
        <f t="shared" si="34"/>
        <v>0</v>
      </c>
      <c r="M127" s="105">
        <f t="shared" si="35"/>
        <v>0</v>
      </c>
    </row>
    <row r="128" spans="1:13" s="6" customFormat="1" ht="15" customHeight="1">
      <c r="A128" s="115"/>
      <c r="B128" s="30"/>
      <c r="C128" s="116" t="s">
        <v>52</v>
      </c>
      <c r="D128" s="7"/>
      <c r="E128" s="7"/>
      <c r="F128" s="8"/>
      <c r="G128" s="1"/>
      <c r="H128" s="8"/>
      <c r="I128" s="1"/>
      <c r="J128" s="8"/>
      <c r="K128" s="1"/>
      <c r="L128" s="8"/>
      <c r="M128" s="105"/>
    </row>
    <row r="129" spans="1:13" s="6" customFormat="1" ht="15" customHeight="1">
      <c r="A129" s="104">
        <v>1</v>
      </c>
      <c r="B129" s="30" t="s">
        <v>26</v>
      </c>
      <c r="C129" s="67" t="s">
        <v>101</v>
      </c>
      <c r="D129" s="7" t="s">
        <v>42</v>
      </c>
      <c r="E129" s="7"/>
      <c r="F129" s="127">
        <v>0.005</v>
      </c>
      <c r="G129" s="1"/>
      <c r="H129" s="8"/>
      <c r="I129" s="1"/>
      <c r="J129" s="9"/>
      <c r="K129" s="68"/>
      <c r="L129" s="9"/>
      <c r="M129" s="10"/>
    </row>
    <row r="130" spans="1:13" s="6" customFormat="1" ht="15" customHeight="1">
      <c r="A130" s="104"/>
      <c r="B130" s="30"/>
      <c r="C130" s="67" t="s">
        <v>22</v>
      </c>
      <c r="D130" s="7" t="s">
        <v>20</v>
      </c>
      <c r="E130" s="7">
        <v>12.3</v>
      </c>
      <c r="F130" s="8">
        <f>F129*E130</f>
        <v>0.061500000000000006</v>
      </c>
      <c r="G130" s="1"/>
      <c r="H130" s="8">
        <f>G130*F130</f>
        <v>0</v>
      </c>
      <c r="I130" s="1"/>
      <c r="J130" s="9">
        <f>I130*F130</f>
        <v>0</v>
      </c>
      <c r="K130" s="68"/>
      <c r="L130" s="9">
        <f>K130*F130</f>
        <v>0</v>
      </c>
      <c r="M130" s="10">
        <f>J130+H130+L130</f>
        <v>0</v>
      </c>
    </row>
    <row r="131" spans="1:13" s="6" customFormat="1" ht="15" customHeight="1">
      <c r="A131" s="104"/>
      <c r="B131" s="30"/>
      <c r="C131" s="67" t="s">
        <v>24</v>
      </c>
      <c r="D131" s="7" t="s">
        <v>21</v>
      </c>
      <c r="E131" s="7">
        <v>0.16</v>
      </c>
      <c r="F131" s="127">
        <f>F129*E131</f>
        <v>0.0008</v>
      </c>
      <c r="G131" s="1"/>
      <c r="H131" s="8">
        <f>G131*F131</f>
        <v>0</v>
      </c>
      <c r="I131" s="1"/>
      <c r="J131" s="8">
        <f>I131*F131</f>
        <v>0</v>
      </c>
      <c r="K131" s="1"/>
      <c r="L131" s="8">
        <f>K131*F131</f>
        <v>0</v>
      </c>
      <c r="M131" s="105">
        <f>J131+H131+L131</f>
        <v>0</v>
      </c>
    </row>
    <row r="132" spans="1:13" s="6" customFormat="1" ht="15" customHeight="1">
      <c r="A132" s="104">
        <v>2</v>
      </c>
      <c r="B132" s="30" t="s">
        <v>26</v>
      </c>
      <c r="C132" s="67" t="s">
        <v>102</v>
      </c>
      <c r="D132" s="7" t="s">
        <v>42</v>
      </c>
      <c r="E132" s="7"/>
      <c r="F132" s="127">
        <v>0.005</v>
      </c>
      <c r="G132" s="1"/>
      <c r="H132" s="8"/>
      <c r="I132" s="1"/>
      <c r="J132" s="9"/>
      <c r="K132" s="68"/>
      <c r="L132" s="9"/>
      <c r="M132" s="10"/>
    </row>
    <row r="133" spans="1:29" s="6" customFormat="1" ht="15" customHeight="1">
      <c r="A133" s="104"/>
      <c r="B133" s="30"/>
      <c r="C133" s="67" t="s">
        <v>22</v>
      </c>
      <c r="D133" s="7" t="s">
        <v>20</v>
      </c>
      <c r="E133" s="42">
        <v>53.8</v>
      </c>
      <c r="F133" s="8">
        <f>F132*E133</f>
        <v>0.269</v>
      </c>
      <c r="G133" s="1"/>
      <c r="H133" s="8">
        <f aca="true" t="shared" si="36" ref="H133:H138">G133*F133</f>
        <v>0</v>
      </c>
      <c r="I133" s="1"/>
      <c r="J133" s="9">
        <f aca="true" t="shared" si="37" ref="J133:J138">I133*F133</f>
        <v>0</v>
      </c>
      <c r="K133" s="68"/>
      <c r="L133" s="9">
        <f aca="true" t="shared" si="38" ref="L133:L138">K133*F133</f>
        <v>0</v>
      </c>
      <c r="M133" s="10">
        <f aca="true" t="shared" si="39" ref="M133:M138">J133+H133+L133</f>
        <v>0</v>
      </c>
      <c r="AC133" s="11"/>
    </row>
    <row r="134" spans="1:13" s="6" customFormat="1" ht="15" customHeight="1">
      <c r="A134" s="104"/>
      <c r="B134" s="30"/>
      <c r="C134" s="67" t="s">
        <v>23</v>
      </c>
      <c r="D134" s="7" t="s">
        <v>21</v>
      </c>
      <c r="E134" s="43">
        <v>0.0301</v>
      </c>
      <c r="F134" s="130">
        <f>F132*E134</f>
        <v>0.0001505</v>
      </c>
      <c r="G134" s="1"/>
      <c r="H134" s="8">
        <f t="shared" si="36"/>
        <v>0</v>
      </c>
      <c r="I134" s="1"/>
      <c r="J134" s="9">
        <f t="shared" si="37"/>
        <v>0</v>
      </c>
      <c r="K134" s="68"/>
      <c r="L134" s="9">
        <f t="shared" si="38"/>
        <v>0</v>
      </c>
      <c r="M134" s="10">
        <f t="shared" si="39"/>
        <v>0</v>
      </c>
    </row>
    <row r="135" spans="1:13" s="6" customFormat="1" ht="15" customHeight="1">
      <c r="A135" s="104"/>
      <c r="B135" s="30"/>
      <c r="C135" s="69" t="s">
        <v>103</v>
      </c>
      <c r="D135" s="13" t="s">
        <v>29</v>
      </c>
      <c r="E135" s="70" t="s">
        <v>34</v>
      </c>
      <c r="F135" s="8">
        <v>2.5</v>
      </c>
      <c r="G135" s="1"/>
      <c r="H135" s="8">
        <f t="shared" si="36"/>
        <v>0</v>
      </c>
      <c r="I135" s="1"/>
      <c r="J135" s="9">
        <f t="shared" si="37"/>
        <v>0</v>
      </c>
      <c r="K135" s="68"/>
      <c r="L135" s="9">
        <f t="shared" si="38"/>
        <v>0</v>
      </c>
      <c r="M135" s="10">
        <f t="shared" si="39"/>
        <v>0</v>
      </c>
    </row>
    <row r="136" spans="1:13" s="6" customFormat="1" ht="15" customHeight="1">
      <c r="A136" s="104"/>
      <c r="B136" s="30"/>
      <c r="C136" s="69" t="s">
        <v>76</v>
      </c>
      <c r="D136" s="13" t="s">
        <v>54</v>
      </c>
      <c r="E136" s="70"/>
      <c r="F136" s="8">
        <v>0.5</v>
      </c>
      <c r="G136" s="1"/>
      <c r="H136" s="8">
        <f t="shared" si="36"/>
        <v>0</v>
      </c>
      <c r="I136" s="1"/>
      <c r="J136" s="9">
        <f t="shared" si="37"/>
        <v>0</v>
      </c>
      <c r="K136" s="68"/>
      <c r="L136" s="9">
        <f t="shared" si="38"/>
        <v>0</v>
      </c>
      <c r="M136" s="10">
        <f t="shared" si="39"/>
        <v>0</v>
      </c>
    </row>
    <row r="137" spans="1:13" s="6" customFormat="1" ht="15" customHeight="1">
      <c r="A137" s="104"/>
      <c r="B137" s="30"/>
      <c r="C137" s="69" t="s">
        <v>25</v>
      </c>
      <c r="D137" s="13" t="s">
        <v>6</v>
      </c>
      <c r="E137" s="44">
        <v>24.4</v>
      </c>
      <c r="F137" s="8">
        <f>F132*E137</f>
        <v>0.122</v>
      </c>
      <c r="G137" s="1"/>
      <c r="H137" s="8">
        <f t="shared" si="36"/>
        <v>0</v>
      </c>
      <c r="I137" s="1"/>
      <c r="J137" s="9">
        <f t="shared" si="37"/>
        <v>0</v>
      </c>
      <c r="K137" s="68"/>
      <c r="L137" s="9">
        <f t="shared" si="38"/>
        <v>0</v>
      </c>
      <c r="M137" s="10">
        <f t="shared" si="39"/>
        <v>0</v>
      </c>
    </row>
    <row r="138" spans="1:13" s="6" customFormat="1" ht="15" customHeight="1">
      <c r="A138" s="104"/>
      <c r="B138" s="30"/>
      <c r="C138" s="67" t="s">
        <v>24</v>
      </c>
      <c r="D138" s="7" t="s">
        <v>21</v>
      </c>
      <c r="E138" s="7">
        <v>0.16</v>
      </c>
      <c r="F138" s="129">
        <f>F132*E138</f>
        <v>0.0008</v>
      </c>
      <c r="G138" s="1"/>
      <c r="H138" s="8">
        <f t="shared" si="36"/>
        <v>0</v>
      </c>
      <c r="I138" s="1"/>
      <c r="J138" s="8">
        <f t="shared" si="37"/>
        <v>0</v>
      </c>
      <c r="K138" s="1"/>
      <c r="L138" s="8">
        <f t="shared" si="38"/>
        <v>0</v>
      </c>
      <c r="M138" s="105">
        <f t="shared" si="39"/>
        <v>0</v>
      </c>
    </row>
    <row r="139" spans="1:13" s="6" customFormat="1" ht="15" customHeight="1" thickBot="1">
      <c r="A139" s="51"/>
      <c r="B139" s="19"/>
      <c r="C139" s="14" t="s">
        <v>9</v>
      </c>
      <c r="D139" s="15"/>
      <c r="E139" s="15"/>
      <c r="F139" s="16"/>
      <c r="G139" s="16"/>
      <c r="H139" s="16">
        <f>SUM(H8:H138)</f>
        <v>0</v>
      </c>
      <c r="I139" s="16"/>
      <c r="J139" s="16">
        <f>SUM(J8:J138)</f>
        <v>0</v>
      </c>
      <c r="K139" s="16"/>
      <c r="L139" s="16">
        <f>SUM(L8:L138)</f>
        <v>0</v>
      </c>
      <c r="M139" s="17">
        <f>L139+J139+H139</f>
        <v>0</v>
      </c>
    </row>
    <row r="140" spans="1:13" s="6" customFormat="1" ht="15" customHeight="1">
      <c r="A140" s="52"/>
      <c r="B140" s="31"/>
      <c r="C140" s="53" t="s">
        <v>19</v>
      </c>
      <c r="D140" s="32"/>
      <c r="E140" s="58"/>
      <c r="F140" s="24"/>
      <c r="G140" s="24"/>
      <c r="H140" s="24"/>
      <c r="I140" s="24"/>
      <c r="J140" s="24"/>
      <c r="K140" s="41"/>
      <c r="L140" s="41"/>
      <c r="M140" s="25">
        <f>H139*D140</f>
        <v>0</v>
      </c>
    </row>
    <row r="141" spans="1:13" s="6" customFormat="1" ht="15" customHeight="1">
      <c r="A141" s="54"/>
      <c r="B141" s="47"/>
      <c r="C141" s="55" t="s">
        <v>4</v>
      </c>
      <c r="D141" s="59"/>
      <c r="E141" s="59"/>
      <c r="F141" s="28"/>
      <c r="G141" s="28"/>
      <c r="H141" s="28"/>
      <c r="I141" s="28"/>
      <c r="J141" s="28"/>
      <c r="K141" s="39"/>
      <c r="L141" s="39"/>
      <c r="M141" s="29">
        <f>M139+M140</f>
        <v>0</v>
      </c>
    </row>
    <row r="142" spans="1:13" s="6" customFormat="1" ht="15" customHeight="1">
      <c r="A142" s="54"/>
      <c r="B142" s="47"/>
      <c r="C142" s="55" t="s">
        <v>7</v>
      </c>
      <c r="D142" s="27"/>
      <c r="E142" s="59"/>
      <c r="F142" s="28"/>
      <c r="G142" s="28"/>
      <c r="H142" s="28"/>
      <c r="I142" s="28"/>
      <c r="J142" s="28"/>
      <c r="K142" s="39"/>
      <c r="L142" s="39"/>
      <c r="M142" s="29">
        <f>M141*D142</f>
        <v>0</v>
      </c>
    </row>
    <row r="143" spans="1:13" s="6" customFormat="1" ht="15" customHeight="1">
      <c r="A143" s="56"/>
      <c r="B143" s="60"/>
      <c r="C143" s="20" t="s">
        <v>9</v>
      </c>
      <c r="D143" s="20"/>
      <c r="E143" s="20"/>
      <c r="F143" s="9"/>
      <c r="G143" s="9"/>
      <c r="H143" s="9"/>
      <c r="I143" s="9"/>
      <c r="J143" s="9"/>
      <c r="K143" s="40"/>
      <c r="L143" s="40"/>
      <c r="M143" s="10">
        <f>M142+M141</f>
        <v>0</v>
      </c>
    </row>
    <row r="144" spans="1:13" s="6" customFormat="1" ht="15" customHeight="1">
      <c r="A144" s="56"/>
      <c r="B144" s="60"/>
      <c r="C144" s="20" t="s">
        <v>8</v>
      </c>
      <c r="D144" s="2"/>
      <c r="E144" s="26"/>
      <c r="F144" s="9"/>
      <c r="G144" s="9"/>
      <c r="H144" s="9"/>
      <c r="I144" s="9"/>
      <c r="J144" s="9"/>
      <c r="K144" s="40"/>
      <c r="L144" s="40"/>
      <c r="M144" s="10">
        <f>M143*D144</f>
        <v>0</v>
      </c>
    </row>
    <row r="145" spans="1:13" s="6" customFormat="1" ht="15" customHeight="1">
      <c r="A145" s="71"/>
      <c r="B145" s="72"/>
      <c r="C145" s="73" t="s">
        <v>9</v>
      </c>
      <c r="D145" s="74"/>
      <c r="E145" s="74"/>
      <c r="F145" s="75"/>
      <c r="G145" s="75"/>
      <c r="H145" s="75"/>
      <c r="I145" s="75"/>
      <c r="J145" s="75"/>
      <c r="K145" s="76"/>
      <c r="L145" s="76"/>
      <c r="M145" s="77">
        <f>M143+M144</f>
        <v>0</v>
      </c>
    </row>
    <row r="146" spans="1:13" s="6" customFormat="1" ht="15" customHeight="1">
      <c r="A146" s="71"/>
      <c r="B146" s="72"/>
      <c r="C146" s="73" t="s">
        <v>44</v>
      </c>
      <c r="D146" s="74">
        <v>0.03</v>
      </c>
      <c r="E146" s="74"/>
      <c r="F146" s="75"/>
      <c r="G146" s="75"/>
      <c r="H146" s="75"/>
      <c r="I146" s="75"/>
      <c r="J146" s="75"/>
      <c r="K146" s="76"/>
      <c r="L146" s="76"/>
      <c r="M146" s="77">
        <f>M145*D146</f>
        <v>0</v>
      </c>
    </row>
    <row r="147" spans="1:13" s="6" customFormat="1" ht="15" customHeight="1" thickBot="1">
      <c r="A147" s="51"/>
      <c r="B147" s="61"/>
      <c r="C147" s="62" t="s">
        <v>9</v>
      </c>
      <c r="D147" s="63"/>
      <c r="E147" s="63"/>
      <c r="F147" s="64"/>
      <c r="G147" s="64"/>
      <c r="H147" s="64"/>
      <c r="I147" s="64"/>
      <c r="J147" s="64"/>
      <c r="K147" s="65"/>
      <c r="L147" s="65"/>
      <c r="M147" s="66">
        <f>M145+M146</f>
        <v>0</v>
      </c>
    </row>
    <row r="148" spans="2:13" ht="15.75">
      <c r="B148" s="21"/>
      <c r="C148" s="57"/>
      <c r="D148" s="22"/>
      <c r="E148" s="22"/>
      <c r="F148" s="23"/>
      <c r="G148" s="23"/>
      <c r="H148" s="23"/>
      <c r="I148" s="23"/>
      <c r="J148" s="23"/>
      <c r="K148" s="23"/>
      <c r="L148" s="23"/>
      <c r="M148" s="23"/>
    </row>
    <row r="149" spans="2:13" ht="15.75">
      <c r="B149" s="21"/>
      <c r="C149" s="57"/>
      <c r="D149" s="22"/>
      <c r="E149" s="22"/>
      <c r="F149" s="23"/>
      <c r="G149" s="23"/>
      <c r="H149" s="23"/>
      <c r="I149" s="23"/>
      <c r="J149" s="23"/>
      <c r="K149" s="23"/>
      <c r="L149" s="23"/>
      <c r="M149" s="23"/>
    </row>
    <row r="150" spans="2:13" ht="15.75">
      <c r="B150" s="21"/>
      <c r="C150" s="57"/>
      <c r="D150" s="22"/>
      <c r="E150" s="22"/>
      <c r="F150" s="23"/>
      <c r="G150" s="23"/>
      <c r="H150" s="23"/>
      <c r="I150" s="23"/>
      <c r="J150" s="23"/>
      <c r="K150" s="23"/>
      <c r="L150" s="23"/>
      <c r="M150" s="23"/>
    </row>
    <row r="151" spans="2:13" ht="15.75">
      <c r="B151" s="21"/>
      <c r="C151" s="57"/>
      <c r="D151" s="22"/>
      <c r="E151" s="22"/>
      <c r="F151" s="23"/>
      <c r="G151" s="23"/>
      <c r="H151" s="23"/>
      <c r="I151" s="23"/>
      <c r="J151" s="23"/>
      <c r="K151" s="23"/>
      <c r="L151" s="23"/>
      <c r="M151" s="23"/>
    </row>
    <row r="152" spans="2:13" ht="15.75">
      <c r="B152" s="21"/>
      <c r="C152" s="57"/>
      <c r="D152" s="22"/>
      <c r="E152" s="22"/>
      <c r="F152" s="23"/>
      <c r="G152" s="23"/>
      <c r="H152" s="23"/>
      <c r="I152" s="23"/>
      <c r="J152" s="23"/>
      <c r="K152" s="23"/>
      <c r="L152" s="23"/>
      <c r="M152" s="23"/>
    </row>
    <row r="153" spans="2:13" ht="15.75">
      <c r="B153" s="21"/>
      <c r="C153" s="57"/>
      <c r="D153" s="22"/>
      <c r="E153" s="22"/>
      <c r="F153" s="23"/>
      <c r="G153" s="23"/>
      <c r="H153" s="23"/>
      <c r="I153" s="23"/>
      <c r="J153" s="23"/>
      <c r="K153" s="23"/>
      <c r="L153" s="23"/>
      <c r="M153" s="23"/>
    </row>
    <row r="154" spans="2:13" ht="15.75">
      <c r="B154" s="21"/>
      <c r="C154" s="57"/>
      <c r="D154" s="22"/>
      <c r="E154" s="22"/>
      <c r="F154" s="23"/>
      <c r="G154" s="23"/>
      <c r="H154" s="23"/>
      <c r="I154" s="23"/>
      <c r="J154" s="23"/>
      <c r="K154" s="23"/>
      <c r="L154" s="23"/>
      <c r="M154" s="23"/>
    </row>
    <row r="155" spans="2:13" ht="15.75">
      <c r="B155" s="21"/>
      <c r="C155" s="57"/>
      <c r="D155" s="22"/>
      <c r="E155" s="22"/>
      <c r="F155" s="23"/>
      <c r="G155" s="23"/>
      <c r="H155" s="23"/>
      <c r="I155" s="23"/>
      <c r="J155" s="23"/>
      <c r="K155" s="23"/>
      <c r="L155" s="23"/>
      <c r="M155" s="23"/>
    </row>
    <row r="156" spans="2:13" ht="15.75">
      <c r="B156" s="21"/>
      <c r="C156" s="57"/>
      <c r="D156" s="22"/>
      <c r="E156" s="22"/>
      <c r="F156" s="23"/>
      <c r="G156" s="23"/>
      <c r="H156" s="23"/>
      <c r="I156" s="23"/>
      <c r="J156" s="23"/>
      <c r="K156" s="23"/>
      <c r="L156" s="23"/>
      <c r="M156" s="23"/>
    </row>
    <row r="157" spans="2:13" ht="15.75">
      <c r="B157" s="21"/>
      <c r="C157" s="57"/>
      <c r="D157" s="22"/>
      <c r="E157" s="22"/>
      <c r="F157" s="23"/>
      <c r="G157" s="23"/>
      <c r="H157" s="23"/>
      <c r="I157" s="23"/>
      <c r="J157" s="23"/>
      <c r="K157" s="23"/>
      <c r="L157" s="23"/>
      <c r="M157" s="23"/>
    </row>
    <row r="158" spans="2:13" ht="15.75">
      <c r="B158" s="21"/>
      <c r="C158" s="57"/>
      <c r="D158" s="22"/>
      <c r="E158" s="22"/>
      <c r="F158" s="23"/>
      <c r="G158" s="23"/>
      <c r="H158" s="23"/>
      <c r="I158" s="23"/>
      <c r="J158" s="23"/>
      <c r="K158" s="23"/>
      <c r="L158" s="23"/>
      <c r="M158" s="23"/>
    </row>
  </sheetData>
  <sheetProtection password="8943" sheet="1" selectLockedCells="1"/>
  <mergeCells count="32">
    <mergeCell ref="A95:A102"/>
    <mergeCell ref="A132:A138"/>
    <mergeCell ref="A8:A10"/>
    <mergeCell ref="A24:A29"/>
    <mergeCell ref="A103:A107"/>
    <mergeCell ref="A108:A110"/>
    <mergeCell ref="A111:A112"/>
    <mergeCell ref="A80:A87"/>
    <mergeCell ref="A88:A94"/>
    <mergeCell ref="A11:A23"/>
    <mergeCell ref="A54:A64"/>
    <mergeCell ref="A31:A37"/>
    <mergeCell ref="A47:A52"/>
    <mergeCell ref="A38:A46"/>
    <mergeCell ref="A65:A70"/>
    <mergeCell ref="A72:A78"/>
    <mergeCell ref="K4:L4"/>
    <mergeCell ref="A1:M2"/>
    <mergeCell ref="A3:A5"/>
    <mergeCell ref="B3:B5"/>
    <mergeCell ref="C3:C5"/>
    <mergeCell ref="D3:D5"/>
    <mergeCell ref="E3:F3"/>
    <mergeCell ref="G3:L3"/>
    <mergeCell ref="M3:M5"/>
    <mergeCell ref="A118:A127"/>
    <mergeCell ref="A129:A131"/>
    <mergeCell ref="F4:F5"/>
    <mergeCell ref="G4:H4"/>
    <mergeCell ref="I4:J4"/>
    <mergeCell ref="E4:E5"/>
    <mergeCell ref="A113:A116"/>
  </mergeCells>
  <printOptions horizontalCentered="1"/>
  <pageMargins left="0.24" right="0.23" top="0.26" bottom="0.29" header="0.2" footer="0.2"/>
  <pageSetup horizontalDpi="600" verticalDpi="600" orientation="landscape" paperSize="9" scale="62" r:id="rId1"/>
  <ignoredErrors>
    <ignoredError sqref="M143:M146 M147 F106" formula="1"/>
    <ignoredError sqref="C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2012-05-27T10:58:22Z</cp:lastPrinted>
  <dcterms:created xsi:type="dcterms:W3CDTF">2006-09-16T00:00:00Z</dcterms:created>
  <dcterms:modified xsi:type="dcterms:W3CDTF">2018-05-15T14:05:22Z</dcterms:modified>
  <cp:category/>
  <cp:version/>
  <cp:contentType/>
  <cp:contentStatus/>
</cp:coreProperties>
</file>