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30" windowWidth="11700" windowHeight="5610" tabRatio="598" firstSheet="1" activeTab="1"/>
  </bookViews>
  <sheets>
    <sheet name="gare kan." sheetId="64" state="hidden" r:id="rId1"/>
    <sheet name="gare wyali" sheetId="76" r:id="rId2"/>
  </sheets>
  <definedNames>
    <definedName name="_xlnm.Print_Area" localSheetId="1">'gare wyali'!$A$1:$G$25</definedName>
  </definedNames>
  <calcPr calcId="145621"/>
</workbook>
</file>

<file path=xl/calcChain.xml><?xml version="1.0" encoding="utf-8"?>
<calcChain xmlns="http://schemas.openxmlformats.org/spreadsheetml/2006/main">
  <c r="D11" i="76" l="1"/>
  <c r="D7" i="76"/>
  <c r="D12" i="76" s="1"/>
  <c r="F123" i="64"/>
  <c r="H123" i="64"/>
  <c r="F122" i="64"/>
  <c r="H122" i="64" s="1"/>
  <c r="H121" i="64" s="1"/>
  <c r="A122" i="64"/>
  <c r="A123" i="64"/>
  <c r="F120" i="64"/>
  <c r="H120" i="64"/>
  <c r="F119" i="64"/>
  <c r="H119" i="64"/>
  <c r="F118" i="64"/>
  <c r="H118" i="64"/>
  <c r="F117" i="64"/>
  <c r="H117" i="64"/>
  <c r="A117" i="64"/>
  <c r="A118" i="64"/>
  <c r="A119" i="64"/>
  <c r="A120" i="64"/>
  <c r="F115" i="64"/>
  <c r="H115" i="64"/>
  <c r="F114" i="64"/>
  <c r="H114" i="64"/>
  <c r="F113" i="64"/>
  <c r="H113" i="64"/>
  <c r="F112" i="64"/>
  <c r="H112" i="64"/>
  <c r="H111" i="64" s="1"/>
  <c r="A112" i="64"/>
  <c r="A113" i="64"/>
  <c r="A114" i="64" s="1"/>
  <c r="A115" i="64" s="1"/>
  <c r="F110" i="64"/>
  <c r="H110" i="64"/>
  <c r="F109" i="64"/>
  <c r="H109" i="64" s="1"/>
  <c r="F108" i="64"/>
  <c r="H108" i="64"/>
  <c r="F107" i="64"/>
  <c r="H107" i="64" s="1"/>
  <c r="A107" i="64"/>
  <c r="A108" i="64"/>
  <c r="A109" i="64"/>
  <c r="A110" i="64" s="1"/>
  <c r="F105" i="64"/>
  <c r="H105" i="64"/>
  <c r="F104" i="64"/>
  <c r="H104" i="64" s="1"/>
  <c r="F103" i="64"/>
  <c r="H103" i="64"/>
  <c r="F102" i="64"/>
  <c r="H102" i="64"/>
  <c r="F101" i="64"/>
  <c r="H101" i="64" s="1"/>
  <c r="H100" i="64" s="1"/>
  <c r="A101" i="64"/>
  <c r="A102" i="64"/>
  <c r="A103" i="64"/>
  <c r="A104" i="64" s="1"/>
  <c r="A105" i="64" s="1"/>
  <c r="F99" i="64"/>
  <c r="H99" i="64"/>
  <c r="F98" i="64"/>
  <c r="H98" i="64" s="1"/>
  <c r="F97" i="64"/>
  <c r="H97" i="64"/>
  <c r="F96" i="64"/>
  <c r="H96" i="64" s="1"/>
  <c r="F95" i="64"/>
  <c r="H95" i="64" s="1"/>
  <c r="F94" i="64"/>
  <c r="H94" i="64"/>
  <c r="H93" i="64" s="1"/>
  <c r="A94" i="64"/>
  <c r="A95" i="64" s="1"/>
  <c r="A96" i="64" s="1"/>
  <c r="A97" i="64" s="1"/>
  <c r="A98" i="64" s="1"/>
  <c r="A99" i="64" s="1"/>
  <c r="F92" i="64"/>
  <c r="H92" i="64"/>
  <c r="F91" i="64"/>
  <c r="H91" i="64"/>
  <c r="F90" i="64"/>
  <c r="H90" i="64"/>
  <c r="F89" i="64"/>
  <c r="H89" i="64"/>
  <c r="A89" i="64"/>
  <c r="A90" i="64"/>
  <c r="A91" i="64"/>
  <c r="A92" i="64"/>
  <c r="F87" i="64"/>
  <c r="H87" i="64"/>
  <c r="F86" i="64"/>
  <c r="H86" i="64"/>
  <c r="F85" i="64"/>
  <c r="H85" i="64"/>
  <c r="F84" i="64"/>
  <c r="H84" i="64"/>
  <c r="F83" i="64"/>
  <c r="H83" i="64"/>
  <c r="F82" i="64"/>
  <c r="H82" i="64"/>
  <c r="H81" i="64" s="1"/>
  <c r="A82" i="64"/>
  <c r="A83" i="64"/>
  <c r="A84" i="64"/>
  <c r="A85" i="64" s="1"/>
  <c r="A86" i="64"/>
  <c r="A87" i="64" s="1"/>
  <c r="F80" i="64"/>
  <c r="H80" i="64" s="1"/>
  <c r="F79" i="64"/>
  <c r="H79" i="64"/>
  <c r="F78" i="64"/>
  <c r="H78" i="64" s="1"/>
  <c r="F77" i="64"/>
  <c r="H77" i="64"/>
  <c r="A77" i="64"/>
  <c r="A78" i="64" s="1"/>
  <c r="A79" i="64" s="1"/>
  <c r="A80" i="64" s="1"/>
  <c r="F75" i="64"/>
  <c r="H75" i="64" s="1"/>
  <c r="H74" i="64"/>
  <c r="F73" i="64"/>
  <c r="H73" i="64"/>
  <c r="F72" i="64"/>
  <c r="H72" i="64"/>
  <c r="F71" i="64"/>
  <c r="H71" i="64"/>
  <c r="A71" i="64"/>
  <c r="A72" i="64"/>
  <c r="A73" i="64" s="1"/>
  <c r="A74" i="64" s="1"/>
  <c r="A75" i="64" s="1"/>
  <c r="F69" i="64"/>
  <c r="H69" i="64"/>
  <c r="H68" i="64"/>
  <c r="F67" i="64"/>
  <c r="H67" i="64"/>
  <c r="F66" i="64"/>
  <c r="H66" i="64" s="1"/>
  <c r="F65" i="64"/>
  <c r="H65" i="64"/>
  <c r="A65" i="64"/>
  <c r="A66" i="64" s="1"/>
  <c r="A67" i="64"/>
  <c r="A68" i="64" s="1"/>
  <c r="A69" i="64" s="1"/>
  <c r="F62" i="64"/>
  <c r="H62" i="64"/>
  <c r="F61" i="64"/>
  <c r="H61" i="64" s="1"/>
  <c r="H60" i="64" s="1"/>
  <c r="A61" i="64"/>
  <c r="A62" i="64"/>
  <c r="F59" i="64"/>
  <c r="H59" i="64" s="1"/>
  <c r="H58" i="64"/>
  <c r="F57" i="64"/>
  <c r="H57" i="64"/>
  <c r="F56" i="64"/>
  <c r="H56" i="64"/>
  <c r="F55" i="64"/>
  <c r="H55" i="64" s="1"/>
  <c r="H54" i="64" s="1"/>
  <c r="A55" i="64"/>
  <c r="A56" i="64"/>
  <c r="A57" i="64"/>
  <c r="A58" i="64" s="1"/>
  <c r="A59" i="64"/>
  <c r="F53" i="64"/>
  <c r="H53" i="64"/>
  <c r="F52" i="64"/>
  <c r="H52" i="64"/>
  <c r="H51" i="64" s="1"/>
  <c r="A52" i="64"/>
  <c r="A53" i="64" s="1"/>
  <c r="F49" i="64"/>
  <c r="F48" i="64"/>
  <c r="H48" i="64"/>
  <c r="F47" i="64"/>
  <c r="H47" i="64"/>
  <c r="A47" i="64"/>
  <c r="A48" i="64"/>
  <c r="A49" i="64" s="1"/>
  <c r="A50" i="64" s="1"/>
  <c r="F44" i="64"/>
  <c r="F45" i="64" s="1"/>
  <c r="H45" i="64" s="1"/>
  <c r="F43" i="64"/>
  <c r="H43" i="64" s="1"/>
  <c r="F42" i="64"/>
  <c r="H42" i="64" s="1"/>
  <c r="A42" i="64"/>
  <c r="A43" i="64" s="1"/>
  <c r="A44" i="64"/>
  <c r="A45" i="64" s="1"/>
  <c r="F39" i="64"/>
  <c r="H39" i="64" s="1"/>
  <c r="F40" i="64"/>
  <c r="H40" i="64"/>
  <c r="F38" i="64"/>
  <c r="H38" i="64" s="1"/>
  <c r="F37" i="64"/>
  <c r="H37" i="64"/>
  <c r="A37" i="64"/>
  <c r="A38" i="64" s="1"/>
  <c r="A39" i="64" s="1"/>
  <c r="A40" i="64" s="1"/>
  <c r="H34" i="64"/>
  <c r="H33" i="64"/>
  <c r="F32" i="64"/>
  <c r="F35" i="64" s="1"/>
  <c r="H35" i="64" s="1"/>
  <c r="F31" i="64"/>
  <c r="H31" i="64"/>
  <c r="F30" i="64"/>
  <c r="H30" i="64"/>
  <c r="A30" i="64"/>
  <c r="A31" i="64" s="1"/>
  <c r="A32" i="64" s="1"/>
  <c r="A33" i="64" s="1"/>
  <c r="A34" i="64" s="1"/>
  <c r="A35" i="64" s="1"/>
  <c r="H27" i="64"/>
  <c r="H26" i="64"/>
  <c r="F25" i="64"/>
  <c r="F28" i="64"/>
  <c r="H28" i="64" s="1"/>
  <c r="F24" i="64"/>
  <c r="H24" i="64"/>
  <c r="F23" i="64"/>
  <c r="H23" i="64" s="1"/>
  <c r="A23" i="64"/>
  <c r="A24" i="64"/>
  <c r="A25" i="64"/>
  <c r="A26" i="64" s="1"/>
  <c r="A27" i="64" s="1"/>
  <c r="A28" i="64" s="1"/>
  <c r="H20" i="64"/>
  <c r="H19" i="64"/>
  <c r="F18" i="64"/>
  <c r="F21" i="64" s="1"/>
  <c r="H21" i="64" s="1"/>
  <c r="F17" i="64"/>
  <c r="H17" i="64" s="1"/>
  <c r="F16" i="64"/>
  <c r="H16" i="64"/>
  <c r="A16" i="64"/>
  <c r="A17" i="64" s="1"/>
  <c r="A18" i="64" s="1"/>
  <c r="A19" i="64" s="1"/>
  <c r="A20" i="64" s="1"/>
  <c r="A21" i="64" s="1"/>
  <c r="H116" i="64"/>
  <c r="H88" i="64"/>
  <c r="H25" i="64"/>
  <c r="H36" i="64"/>
  <c r="H49" i="64"/>
  <c r="F50" i="64"/>
  <c r="H50" i="64" s="1"/>
  <c r="H46" i="64" s="1"/>
  <c r="H44" i="64"/>
  <c r="H76" i="64"/>
  <c r="H64" i="64"/>
  <c r="H18" i="64"/>
  <c r="H106" i="64"/>
  <c r="H22" i="64" l="1"/>
  <c r="H125" i="64"/>
  <c r="E8" i="64" s="1"/>
  <c r="E9" i="64" s="1"/>
  <c r="H41" i="64"/>
  <c r="H15" i="64"/>
  <c r="H29" i="64"/>
  <c r="H70" i="64"/>
  <c r="H124" i="64" s="1"/>
  <c r="H32" i="64"/>
  <c r="H126" i="64" l="1"/>
  <c r="H127" i="64"/>
  <c r="H128" i="64" s="1"/>
  <c r="H129" i="64" l="1"/>
  <c r="H130" i="64" s="1"/>
  <c r="H131" i="64" l="1"/>
  <c r="H132" i="64"/>
  <c r="E7" i="64" s="1"/>
</calcChain>
</file>

<file path=xl/sharedStrings.xml><?xml version="1.0" encoding="utf-8"?>
<sst xmlns="http://schemas.openxmlformats.org/spreadsheetml/2006/main" count="339" uniqueCount="151">
  <si>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</si>
  <si>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</si>
  <si>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</si>
  <si>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</si>
  <si>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</si>
  <si>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</si>
  <si>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</si>
  <si>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</si>
  <si>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</si>
  <si>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</si>
  <si>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</si>
  <si>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</si>
  <si>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</si>
  <si>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</si>
  <si>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</si>
  <si>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</si>
  <si>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</si>
  <si>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</si>
  <si>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</si>
  <si>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</si>
  <si>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</si>
  <si>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</si>
  <si>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</si>
  <si>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</si>
  <si>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</si>
  <si>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</si>
  <si>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</si>
  <si>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</si>
  <si>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</si>
  <si>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</si>
  <si>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</si>
  <si>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</si>
  <si>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</si>
  <si>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</si>
  <si>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</si>
  <si>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</si>
  <si>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</si>
  <si>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</si>
  <si>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</si>
  <si>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</si>
  <si>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</si>
  <si>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</si>
  <si>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</si>
  <si>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</si>
  <si>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</si>
  <si>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</si>
  <si>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</si>
  <si>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</si>
  <si>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</si>
  <si>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</si>
  <si>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</si>
  <si>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</si>
  <si>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</si>
  <si>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</si>
  <si>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</si>
  <si>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</si>
  <si>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</si>
  <si>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</si>
  <si>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</si>
  <si>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</si>
  <si>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</si>
  <si>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</si>
  <si>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</si>
  <si>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</si>
  <si>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</si>
  <si>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</si>
  <si>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</si>
  <si>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</si>
  <si>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</si>
  <si>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</si>
  <si>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</si>
  <si>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</si>
  <si>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</si>
  <si>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</si>
  <si>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</si>
  <si>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</si>
  <si>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</si>
  <si>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</si>
  <si>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</si>
  <si>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</si>
  <si>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</si>
  <si>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</si>
  <si>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</si>
  <si>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</si>
  <si>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</si>
  <si>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</si>
  <si>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</si>
  <si>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</si>
  <si>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</si>
  <si>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</si>
  <si>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</si>
  <si>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</si>
  <si>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</si>
  <si>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</si>
  <si>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</si>
  <si>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</si>
  <si>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</si>
  <si>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</si>
  <si>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</si>
  <si>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</si>
  <si>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</si>
  <si>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</si>
  <si>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</si>
  <si>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</si>
  <si>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</si>
  <si>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</si>
  <si>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</si>
  <si>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</si>
  <si>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</si>
  <si>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</si>
  <si>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</si>
  <si>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</si>
  <si>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 xml:space="preserve">zednadebi xarjebi </t>
  </si>
  <si>
    <t xml:space="preserve">gegmiuri dagroveba </t>
  </si>
  <si>
    <r>
      <t xml:space="preserve">Sedgenilia:  2013 wlis IV kvartlis doneze 1 a.S.S. </t>
    </r>
    <r>
      <rPr>
        <sz val="11"/>
        <rFont val="Times New Roman"/>
        <family val="1"/>
        <charset val="204"/>
      </rPr>
      <t>$</t>
    </r>
    <r>
      <rPr>
        <sz val="11"/>
        <rFont val="LitNusx"/>
        <family val="2"/>
        <charset val="204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</si>
  <si>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</si>
  <si>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</si>
  <si>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</si>
  <si>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</si>
  <si>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</si>
  <si>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</si>
  <si>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</si>
  <si>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  <charset val="204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</si>
  <si>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</si>
  <si>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</si>
  <si>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</si>
  <si>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</si>
  <si>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</si>
  <si>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</si>
  <si>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</si>
  <si>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</si>
  <si>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</si>
  <si>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</si>
  <si>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erTeulis Rirebuleba</t>
  </si>
  <si>
    <t>III kategoriis gruntis damuSaveba xeliT wyalgayvanilobis milebis,  qveS (288X0,3X0,7m)</t>
  </si>
  <si>
    <t>m3</t>
  </si>
  <si>
    <t>km</t>
  </si>
  <si>
    <t>milsadenebze Camketi armaturis dayeneba diametriT 50 mm-mde</t>
  </si>
  <si>
    <t>SeWra arsebul qselSi</t>
  </si>
  <si>
    <t>SeWra</t>
  </si>
  <si>
    <t xml:space="preserve"> polieTilenis milsadenebis ZirSi 10sm sisqis qviSis safuZvlis mowyoba da zemodan dayra</t>
  </si>
  <si>
    <t>10kbm</t>
  </si>
  <si>
    <t xml:space="preserve"> gruntis ukuCayra xeliT mosworeba-datkepniT </t>
  </si>
  <si>
    <t>lokalur resursuli jami:</t>
  </si>
  <si>
    <t>lokalur-resursuli xarjTaRricxva #2</t>
  </si>
  <si>
    <t xml:space="preserve">gare wyalgayvanilobaze </t>
  </si>
  <si>
    <t xml:space="preserve"> d=20 mm-iani polieTilenis wyalsadenis milebis montaJi tranSeiSi - PN-10 wnevamedegobis hidravlikuri  gamocdiT</t>
  </si>
  <si>
    <t xml:space="preserve"> sasmeli wylis polieTilenis rezervuaris 500 l montaJi</t>
  </si>
  <si>
    <t>ღირებულება</t>
  </si>
  <si>
    <t>პრეტენდენტის ხელმოწერა-----------------------------------</t>
  </si>
  <si>
    <t>პრეტენდენტის დასახელება----------------------------------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</si>
</sst>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27">
    <font>
      <sz val="10"/>
      <name val="AKAD NUSX"/>
      <charset val="204"/>
    </font>
    <font>
      <sz val="10"/>
      <name val="LitNusx"/>
      <family val="2"/>
      <charset val="204"/>
    </font>
    <font>
      <sz val="11"/>
      <name val="LitNusx"/>
      <family val="2"/>
      <charset val="204"/>
    </font>
    <font>
      <b/>
      <sz val="10"/>
      <name val="LitNusx"/>
      <family val="2"/>
      <charset val="204"/>
    </font>
    <font>
      <b/>
      <sz val="11"/>
      <name val="LitNusx"/>
      <family val="2"/>
      <charset val="204"/>
    </font>
    <font>
      <b/>
      <sz val="12"/>
      <name val="LitNusx"/>
      <family val="2"/>
      <charset val="204"/>
    </font>
    <font>
      <b/>
      <i/>
      <sz val="12"/>
      <name val="LitNusx"/>
      <family val="2"/>
      <charset val="204"/>
    </font>
    <font>
      <sz val="12"/>
      <name val="Acad Mt_n"/>
      <family val="2"/>
      <charset val="204"/>
    </font>
    <font>
      <sz val="11"/>
      <name val="Times New Roman"/>
      <family val="1"/>
      <charset val="204"/>
    </font>
    <font>
      <b/>
      <sz val="14"/>
      <name val="Acad Mt_n"/>
      <family val="2"/>
      <charset val="204"/>
    </font>
    <font>
      <b/>
      <sz val="14"/>
      <name val="AcadMtavr"/>
    </font>
    <font>
      <sz val="12"/>
      <name val="AcadMtavr"/>
    </font>
    <font>
      <b/>
      <sz val="12"/>
      <name val="AcadMtavr"/>
    </font>
    <font>
      <b/>
      <sz val="10"/>
      <name val="AKAD NUSX"/>
      <charset val="204"/>
    </font>
    <font>
      <sz val="11"/>
      <name val="LitNusx"/>
    </font>
    <font>
      <sz val="10"/>
      <name val="LitNusx"/>
    </font>
    <font>
      <sz val="10"/>
      <name val="AcadNusx"/>
    </font>
    <font>
      <b/>
      <sz val="12"/>
      <name val="LitNusx"/>
    </font>
    <font>
      <b/>
      <sz val="10"/>
      <name val="Batang"/>
      <family val="1"/>
      <charset val="204"/>
    </font>
    <font>
      <b/>
      <sz val="9"/>
      <name val="AcadNusx"/>
    </font>
    <font>
      <b/>
      <sz val="11"/>
      <name val="Calibri"/>
      <family val="2"/>
      <charset val="204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</font>
    <font>
      <sz val="11"/>
      <name val="AcadNusx"/>
    </font>
    <font>
      <sz val="10"/>
      <name val="Arial Cyr"/>
      <charset val="204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25" fillId="0" borderId="0"/>
    <xf numFmtId="0" fontId="25" fillId="0" borderId="0"/>
    <xf numFmtId="0" fontId="26" fillId="0" borderId="2" applyNumberFormat="0" applyFill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/>
    <xf numFmtId="0" fontId="5" fillId="0" borderId="0" xfId="0" applyFont="1" applyAlignment="1"/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left" vertical="center" wrapText="1"/>
    </xf>
    <xf numFmtId="0" fontId="18" fillId="0" borderId="0" xfId="0" applyFont="1"/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textRotation="90" wrapText="1"/>
    </xf>
    <xf numFmtId="1" fontId="23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180" fontId="19" fillId="2" borderId="1" xfId="0" applyNumberFormat="1" applyFont="1" applyFill="1" applyBorder="1" applyAlignment="1">
      <alignment horizontal="center" vertical="center" wrapText="1"/>
    </xf>
    <xf numFmtId="180" fontId="23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16" fillId="0" borderId="0" xfId="0" applyFont="1"/>
    <xf numFmtId="49" fontId="23" fillId="0" borderId="1" xfId="0" applyNumberFormat="1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23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24" fillId="2" borderId="0" xfId="0" applyFont="1" applyFill="1" applyAlignment="1">
      <alignment horizontal="center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textRotation="90" wrapText="1"/>
    </xf>
  </cellXfs>
  <cellStyles count="4">
    <cellStyle name="Heading 3" xfId="3" builtinId="18" hidden="1"/>
    <cellStyle name="Normal" xfId="0" builtinId="0"/>
    <cellStyle name="Обычный 2" xfId="1"/>
    <cellStyle name="Обычный_22-BAR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106" workbookViewId="0">
      <selection activeCell="C121" sqref="C121"/>
    </sheetView>
  </sheetViews>
  <sheetFormatPr defaultRowHeight="12.75"/>
  <cols>
    <col min="1" max="1" width="5.85546875" customWidth="1"/>
    <col min="2" max="2" width="11.42578125" customWidth="1"/>
    <col min="3" max="3" width="41.42578125" customWidth="1"/>
    <col min="4" max="4" width="8.140625" customWidth="1"/>
    <col min="5" max="5" width="8.85546875" customWidth="1"/>
    <col min="6" max="6" width="9" customWidth="1"/>
    <col min="8" max="8" width="8.28515625" customWidth="1"/>
  </cols>
  <sheetData>
    <row r="1" spans="1:8" ht="19.5">
      <c r="A1" s="67" t="s">
        <v>56</v>
      </c>
      <c r="B1" s="67"/>
      <c r="C1" s="67"/>
      <c r="D1" s="67"/>
      <c r="E1" s="67"/>
      <c r="F1" s="67"/>
      <c r="G1" s="67"/>
      <c r="H1" s="6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68" t="s">
        <v>111</v>
      </c>
      <c r="B3" s="68"/>
      <c r="C3" s="68"/>
      <c r="D3" s="68"/>
      <c r="E3" s="68"/>
      <c r="F3" s="68"/>
      <c r="G3" s="68"/>
      <c r="H3" s="68"/>
    </row>
    <row r="4" spans="1:8" ht="17.25" customHeight="1">
      <c r="A4" s="69" t="s">
        <v>102</v>
      </c>
      <c r="B4" s="69"/>
      <c r="C4" s="69"/>
      <c r="D4" s="69"/>
      <c r="E4" s="69"/>
      <c r="F4" s="69"/>
      <c r="G4" s="69"/>
      <c r="H4" s="69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70"/>
      <c r="B6" s="70"/>
      <c r="C6" s="70"/>
      <c r="D6" s="70"/>
      <c r="E6" s="70"/>
      <c r="F6" s="70"/>
      <c r="G6" s="70"/>
      <c r="H6" s="70"/>
    </row>
    <row r="7" spans="1:8" ht="16.5">
      <c r="A7" s="71" t="s">
        <v>74</v>
      </c>
      <c r="B7" s="71"/>
      <c r="C7" s="71"/>
      <c r="D7" s="71"/>
      <c r="E7" s="34" t="e">
        <f>H132</f>
        <v>#REF!</v>
      </c>
      <c r="F7" s="27" t="s">
        <v>0</v>
      </c>
      <c r="G7" s="25"/>
      <c r="H7" s="25"/>
    </row>
    <row r="8" spans="1:8" ht="16.5">
      <c r="A8" s="71" t="s">
        <v>75</v>
      </c>
      <c r="B8" s="71"/>
      <c r="C8" s="71"/>
      <c r="D8" s="71"/>
      <c r="E8" s="34" t="e">
        <f>H125</f>
        <v>#REF!</v>
      </c>
      <c r="F8" s="27" t="s">
        <v>0</v>
      </c>
      <c r="G8" s="25"/>
      <c r="H8" s="25"/>
    </row>
    <row r="9" spans="1:8" ht="16.5">
      <c r="A9" s="59" t="s">
        <v>76</v>
      </c>
      <c r="B9" s="59"/>
      <c r="C9" s="59"/>
      <c r="D9" s="59"/>
      <c r="E9" s="34" t="e">
        <f>E8/4.6</f>
        <v>#REF!</v>
      </c>
      <c r="F9" s="30" t="s">
        <v>35</v>
      </c>
      <c r="G9" s="29"/>
      <c r="H9" s="29"/>
    </row>
    <row r="10" spans="1:8" ht="15">
      <c r="A10" s="60" t="s">
        <v>114</v>
      </c>
      <c r="B10" s="60"/>
      <c r="C10" s="60"/>
      <c r="D10" s="60"/>
      <c r="E10" s="60"/>
      <c r="F10" s="60"/>
      <c r="G10" s="60"/>
      <c r="H10" s="6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61" t="s">
        <v>1</v>
      </c>
      <c r="B12" s="62" t="s">
        <v>19</v>
      </c>
      <c r="C12" s="63" t="s">
        <v>20</v>
      </c>
      <c r="D12" s="64" t="s">
        <v>8</v>
      </c>
      <c r="E12" s="65" t="s">
        <v>16</v>
      </c>
      <c r="F12" s="65"/>
      <c r="G12" s="66" t="s">
        <v>2</v>
      </c>
      <c r="H12" s="66"/>
    </row>
    <row r="13" spans="1:8" ht="49.5">
      <c r="A13" s="61"/>
      <c r="B13" s="62"/>
      <c r="C13" s="63"/>
      <c r="D13" s="64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115</v>
      </c>
      <c r="D15" s="3" t="s">
        <v>47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t="shared" ref="A16:A21" si="0">A15+0.1</f>
        <v>1.1000000000000001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3.5999999999999996</v>
      </c>
      <c r="G16" s="8">
        <v>4.5999999999999996</v>
      </c>
      <c r="H16" s="21">
        <f t="shared" ref="H16:H21" si="1">F16*G16</f>
        <v>16.559999999999999</v>
      </c>
    </row>
    <row r="17" spans="1:8" ht="15">
      <c r="A17" s="10">
        <f t="shared" si="0"/>
        <v>1.2000000000000002</v>
      </c>
      <c r="B17" s="4"/>
      <c r="C17" s="16" t="s">
        <v>90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4.0999999999999996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84</v>
      </c>
      <c r="D20" s="4" t="s">
        <v>49</v>
      </c>
      <c r="E20" s="10"/>
      <c r="F20" s="10">
        <v>3</v>
      </c>
      <c r="G20" s="8">
        <v>10.199999999999999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36</v>
      </c>
      <c r="D21" s="4" t="s">
        <v>0</v>
      </c>
      <c r="E21" s="8">
        <v>1.6299999999999999E-2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t="shared" ref="A23:A28" si="2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2.88</v>
      </c>
      <c r="G23" s="8">
        <v>4.5999999999999996</v>
      </c>
      <c r="H23" s="21">
        <f t="shared" ref="H23:H28" si="3">F23*G23</f>
        <v>13.247999999999999</v>
      </c>
    </row>
    <row r="24" spans="1:8" ht="15">
      <c r="A24" s="10">
        <f t="shared" si="2"/>
        <v>2.2000000000000002</v>
      </c>
      <c r="B24" s="4"/>
      <c r="C24" s="16" t="s">
        <v>90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4.6079999999999997</v>
      </c>
    </row>
    <row r="25" spans="1:8" ht="17.25" customHeight="1">
      <c r="A25" s="10">
        <f t="shared" si="2"/>
        <v>2.3000000000000003</v>
      </c>
      <c r="B25" s="4"/>
      <c r="C25" s="16" t="s">
        <v>57</v>
      </c>
      <c r="D25" s="4" t="s">
        <v>47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60.600000000000009</v>
      </c>
    </row>
    <row r="26" spans="1:8" ht="15">
      <c r="A26" s="10">
        <f t="shared" si="2"/>
        <v>2.4000000000000004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7.1999999999999993</v>
      </c>
    </row>
    <row r="27" spans="1:8" ht="15">
      <c r="A27" s="10">
        <f t="shared" si="2"/>
        <v>2.5000000000000004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36</v>
      </c>
      <c r="D28" s="4" t="s">
        <v>0</v>
      </c>
      <c r="E28" s="8">
        <v>1.6299999999999999E-2</v>
      </c>
      <c r="F28" s="10">
        <f>E28*F25</f>
        <v>0.39511200000000002</v>
      </c>
      <c r="G28" s="8">
        <v>3.2</v>
      </c>
      <c r="H28" s="21">
        <f t="shared" si="3"/>
        <v>1.2643584000000001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t="shared" ref="A30:A35" si="4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3.84</v>
      </c>
      <c r="G30" s="8">
        <v>4.5999999999999996</v>
      </c>
      <c r="H30" s="21">
        <f t="shared" ref="H30:H35" si="5">F30*G30</f>
        <v>17.663999999999998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6.1440000000000001</v>
      </c>
    </row>
    <row r="32" spans="1:8" ht="15">
      <c r="A32" s="10">
        <f t="shared" si="4"/>
        <v>3.3000000000000003</v>
      </c>
      <c r="B32" s="4"/>
      <c r="C32" s="16" t="s">
        <v>60</v>
      </c>
      <c r="D32" s="4" t="s">
        <v>47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20.399999999999999</v>
      </c>
    </row>
    <row r="35" spans="1:8" ht="15">
      <c r="A35" s="10">
        <f t="shared" si="4"/>
        <v>3.6000000000000005</v>
      </c>
      <c r="B35" s="4"/>
      <c r="C35" s="16" t="s">
        <v>36</v>
      </c>
      <c r="D35" s="4" t="s">
        <v>0</v>
      </c>
      <c r="E35" s="8">
        <v>1.6299999999999999E-2</v>
      </c>
      <c r="F35" s="10">
        <f>E35*F32</f>
        <v>0.52681599999999995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116</v>
      </c>
      <c r="C36" s="5" t="s">
        <v>118</v>
      </c>
      <c r="D36" s="3" t="s">
        <v>21</v>
      </c>
      <c r="E36" s="12"/>
      <c r="F36" s="17">
        <v>1</v>
      </c>
      <c r="G36" s="12"/>
      <c r="H36" s="33">
        <f>H37++H38++H39++H40</f>
        <v>20.748000000000001</v>
      </c>
    </row>
    <row r="37" spans="1:8" ht="15">
      <c r="A37" s="10">
        <f>A36+0.1</f>
        <v>4.0999999999999996</v>
      </c>
      <c r="B37" s="4"/>
      <c r="C37" s="16" t="s">
        <v>86</v>
      </c>
      <c r="D37" s="4" t="s">
        <v>48</v>
      </c>
      <c r="E37" s="8">
        <v>1.54</v>
      </c>
      <c r="F37" s="10">
        <f>E37*F36</f>
        <v>1.54</v>
      </c>
      <c r="G37" s="8">
        <v>4.5999999999999996</v>
      </c>
      <c r="H37" s="21">
        <f>F37*G37</f>
        <v>7.0839999999999996</v>
      </c>
    </row>
    <row r="38" spans="1:8" ht="15">
      <c r="A38" s="10">
        <f>A37+0.1</f>
        <v>4.1999999999999993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9.6000000000000002E-2</v>
      </c>
    </row>
    <row r="39" spans="1:8" ht="15">
      <c r="A39" s="10">
        <f>A38+0.1</f>
        <v>4.2999999999999989</v>
      </c>
      <c r="B39" s="4"/>
      <c r="C39" s="16" t="s">
        <v>117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4.3999999999999986</v>
      </c>
      <c r="B40" s="4"/>
      <c r="C40" s="16" t="s">
        <v>36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1.5680000000000001</v>
      </c>
    </row>
    <row r="41" spans="1:8" s="14" customFormat="1" ht="45" customHeight="1">
      <c r="A41" s="3" t="s">
        <v>14</v>
      </c>
      <c r="B41" s="3" t="s">
        <v>116</v>
      </c>
      <c r="C41" s="5" t="s">
        <v>119</v>
      </c>
      <c r="D41" s="3" t="s">
        <v>21</v>
      </c>
      <c r="E41" s="12"/>
      <c r="F41" s="17">
        <v>1</v>
      </c>
      <c r="G41" s="12"/>
      <c r="H41" s="33">
        <f>H42+H43+H44++H45</f>
        <v>38.747999999999998</v>
      </c>
    </row>
    <row r="42" spans="1:8" ht="15">
      <c r="A42" s="10">
        <f>A41+0.1</f>
        <v>5.0999999999999996</v>
      </c>
      <c r="B42" s="4"/>
      <c r="C42" s="16" t="s">
        <v>86</v>
      </c>
      <c r="D42" s="4" t="s">
        <v>48</v>
      </c>
      <c r="E42" s="8">
        <v>1.54</v>
      </c>
      <c r="F42" s="10">
        <f>E42*F41</f>
        <v>1.54</v>
      </c>
      <c r="G42" s="8">
        <v>4.5999999999999996</v>
      </c>
      <c r="H42" s="21">
        <f>F42*G42</f>
        <v>7.0839999999999996</v>
      </c>
    </row>
    <row r="43" spans="1:8" ht="15">
      <c r="A43" s="10">
        <f>A42+0.1</f>
        <v>5.1999999999999993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9.6000000000000002E-2</v>
      </c>
    </row>
    <row r="44" spans="1:8" ht="15">
      <c r="A44" s="10">
        <f>A43+0.1</f>
        <v>5.2999999999999989</v>
      </c>
      <c r="B44" s="4"/>
      <c r="C44" s="16" t="s">
        <v>119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5.3999999999999986</v>
      </c>
      <c r="B45" s="4"/>
      <c r="C45" s="16" t="s">
        <v>36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1.5680000000000001</v>
      </c>
    </row>
    <row r="46" spans="1:8" s="14" customFormat="1" ht="42" customHeight="1">
      <c r="A46" s="3" t="s">
        <v>15</v>
      </c>
      <c r="B46" s="3" t="s">
        <v>116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20.748000000000001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1.54</v>
      </c>
      <c r="G47" s="8">
        <v>4.5999999999999996</v>
      </c>
      <c r="H47" s="21">
        <f>F47*G47</f>
        <v>7.0839999999999996</v>
      </c>
    </row>
    <row r="48" spans="1:8" ht="15">
      <c r="A48" s="10">
        <f>A47+0.1</f>
        <v>6.1999999999999993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9.6000000000000002E-2</v>
      </c>
    </row>
    <row r="49" spans="1:9" ht="15">
      <c r="A49" s="10">
        <f>A48+0.1</f>
        <v>6.2999999999999989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9" ht="15">
      <c r="A50" s="10">
        <f>A49+0.1</f>
        <v>6.3999999999999986</v>
      </c>
      <c r="B50" s="4"/>
      <c r="C50" s="16" t="s">
        <v>36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1.5680000000000001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35.514559999999996</v>
      </c>
      <c r="I51" s="32"/>
    </row>
    <row r="52" spans="1:9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5.16</v>
      </c>
      <c r="G52" s="8">
        <v>4.5999999999999996</v>
      </c>
      <c r="H52" s="21">
        <f>F52*G52</f>
        <v>23.735999999999997</v>
      </c>
    </row>
    <row r="53" spans="1:9" ht="13.5" customHeight="1">
      <c r="A53" s="10">
        <f>A52+0.1</f>
        <v>7.1999999999999993</v>
      </c>
      <c r="B53" s="4"/>
      <c r="C53" s="16" t="s">
        <v>36</v>
      </c>
      <c r="D53" s="4" t="s">
        <v>0</v>
      </c>
      <c r="E53" s="8">
        <v>4.2799999999999998E-2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9" s="14" customFormat="1" ht="51.75" customHeight="1">
      <c r="A54" s="3" t="s">
        <v>4</v>
      </c>
      <c r="B54" s="3" t="s">
        <v>91</v>
      </c>
      <c r="C54" s="5" t="s">
        <v>122</v>
      </c>
      <c r="D54" s="3" t="s">
        <v>69</v>
      </c>
      <c r="E54" s="12"/>
      <c r="F54" s="17">
        <v>1</v>
      </c>
      <c r="G54" s="12"/>
      <c r="H54" s="33">
        <f>H55+H56++H57++H58++H59</f>
        <v>566.31000000000006</v>
      </c>
    </row>
    <row r="55" spans="1:9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19.09</v>
      </c>
      <c r="G55" s="8">
        <v>4.5999999999999996</v>
      </c>
      <c r="H55" s="21">
        <f>F55*G55</f>
        <v>87.813999999999993</v>
      </c>
    </row>
    <row r="56" spans="1:9" ht="15" customHeight="1">
      <c r="A56" s="10">
        <f>A55+0.1</f>
        <v>8.1999999999999993</v>
      </c>
      <c r="B56" s="4"/>
      <c r="C56" s="31" t="s">
        <v>82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9" ht="13.5">
      <c r="A57" s="10">
        <f>A56+0.1</f>
        <v>8.2999999999999989</v>
      </c>
      <c r="B57" s="4"/>
      <c r="C57" s="22" t="s">
        <v>120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9" ht="13.5">
      <c r="A58" s="10">
        <f>A57+0.1</f>
        <v>8.3999999999999986</v>
      </c>
      <c r="B58" s="4"/>
      <c r="C58" s="22" t="s">
        <v>121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9" ht="15.75" customHeight="1">
      <c r="A59" s="10">
        <f>A58+0.1</f>
        <v>8.4999999999999982</v>
      </c>
      <c r="B59" s="4"/>
      <c r="C59" s="31" t="s">
        <v>36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5.0560000000000009</v>
      </c>
    </row>
    <row r="60" spans="1:9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49.679999999999993</v>
      </c>
    </row>
    <row r="61" spans="1:9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4.5999999999999996</v>
      </c>
      <c r="H61" s="21">
        <f>F61*G61</f>
        <v>34.959999999999994</v>
      </c>
    </row>
    <row r="62" spans="1:9" ht="14.25" customHeight="1">
      <c r="A62" s="10">
        <f>A61+0.1</f>
        <v>9.1999999999999993</v>
      </c>
      <c r="B62" s="4"/>
      <c r="C62" s="16" t="s">
        <v>42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9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9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14.74</v>
      </c>
      <c r="G65" s="8">
        <v>4.5999999999999996</v>
      </c>
      <c r="H65" s="21">
        <f>F65*G65</f>
        <v>67.804000000000002</v>
      </c>
    </row>
    <row r="66" spans="1:8" ht="15">
      <c r="A66" s="10">
        <f>A65+0.1</f>
        <v>10.199999999999999</v>
      </c>
      <c r="B66" s="4"/>
      <c r="C66" s="16" t="s">
        <v>78</v>
      </c>
      <c r="D66" s="4" t="s">
        <v>0</v>
      </c>
      <c r="E66" s="8">
        <v>1E-3</v>
      </c>
      <c r="F66" s="10">
        <f>E66*F64</f>
        <v>2.1999999999999999E-2</v>
      </c>
      <c r="G66" s="8">
        <v>3.2</v>
      </c>
      <c r="H66" s="21">
        <f>F66*G66</f>
        <v>7.0400000000000004E-2</v>
      </c>
    </row>
    <row r="67" spans="1:8" ht="15">
      <c r="A67" s="10">
        <f>A66+0.1</f>
        <v>10.299999999999999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5.0999999999999996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36</v>
      </c>
      <c r="D69" s="4" t="s">
        <v>0</v>
      </c>
      <c r="E69" s="8">
        <v>0.20799999999999999</v>
      </c>
      <c r="F69" s="10">
        <f>E69*F64</f>
        <v>4.5759999999999996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224.44800000000001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4.5999999999999996</v>
      </c>
      <c r="H71" s="21">
        <f>F71*G71</f>
        <v>64.399999999999991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1E-3</v>
      </c>
      <c r="F72" s="10">
        <f>E72*F70</f>
        <v>0.02</v>
      </c>
      <c r="G72" s="8">
        <v>3.2</v>
      </c>
      <c r="H72" s="21">
        <f>F72*G72</f>
        <v>6.4000000000000001E-2</v>
      </c>
    </row>
    <row r="73" spans="1:8" ht="16.5" customHeight="1">
      <c r="A73" s="10">
        <f>A72+0.1</f>
        <v>11.299999999999999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36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9.9840000000000018</v>
      </c>
    </row>
    <row r="76" spans="1:8" s="14" customFormat="1" ht="48" customHeight="1">
      <c r="A76" s="3" t="s">
        <v>22</v>
      </c>
      <c r="B76" s="3" t="s">
        <v>96</v>
      </c>
      <c r="C76" s="5" t="s">
        <v>123</v>
      </c>
      <c r="D76" s="3" t="s">
        <v>69</v>
      </c>
      <c r="E76" s="12"/>
      <c r="F76" s="17">
        <v>4</v>
      </c>
      <c r="G76" s="12"/>
      <c r="H76" s="33">
        <f>H77++H78++H79++H80</f>
        <v>537.24799999999993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4.5999999999999996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4.0960000000000001</v>
      </c>
    </row>
    <row r="79" spans="1:8" ht="15">
      <c r="A79" s="10">
        <f>A78+0.1</f>
        <v>12.299999999999999</v>
      </c>
      <c r="B79" s="4"/>
      <c r="C79" s="16" t="s">
        <v>124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36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97</v>
      </c>
      <c r="C81" s="5" t="s">
        <v>125</v>
      </c>
      <c r="D81" s="3" t="s">
        <v>69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t="shared" ref="A82:A87" si="6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31.52</v>
      </c>
      <c r="G82" s="8">
        <v>4.5999999999999996</v>
      </c>
      <c r="H82" s="21">
        <f t="shared" ref="H82:H87" si="7">F82*G82</f>
        <v>144.99199999999999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0.51200000000000001</v>
      </c>
    </row>
    <row r="84" spans="1:8" ht="15" customHeight="1">
      <c r="A84" s="10">
        <f t="shared" si="6"/>
        <v>13.299999999999999</v>
      </c>
      <c r="B84" s="4"/>
      <c r="C84" s="16" t="s">
        <v>126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4.7359999999999998</v>
      </c>
    </row>
    <row r="88" spans="1:8" s="14" customFormat="1" ht="45" customHeight="1">
      <c r="A88" s="3" t="s">
        <v>24</v>
      </c>
      <c r="B88" s="3" t="s">
        <v>96</v>
      </c>
      <c r="C88" s="5" t="s">
        <v>127</v>
      </c>
      <c r="D88" s="3" t="s">
        <v>69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4.5999999999999996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36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45</v>
      </c>
      <c r="B93" s="3" t="s">
        <v>97</v>
      </c>
      <c r="C93" s="5" t="s">
        <v>128</v>
      </c>
      <c r="D93" s="3" t="s">
        <v>69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t="shared" ref="A94:A99" si="8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15.76</v>
      </c>
      <c r="G94" s="8">
        <v>4.5999999999999996</v>
      </c>
      <c r="H94" s="21">
        <f t="shared" ref="H94:H99" si="9">F94*G94</f>
        <v>72.495999999999995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0.25600000000000001</v>
      </c>
    </row>
    <row r="96" spans="1:8" ht="15" customHeight="1">
      <c r="A96" s="10">
        <f t="shared" si="8"/>
        <v>15.299999999999999</v>
      </c>
      <c r="B96" s="4"/>
      <c r="C96" s="16" t="s">
        <v>130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2.3679999999999999</v>
      </c>
    </row>
    <row r="100" spans="1:8" s="14" customFormat="1" ht="47.25" customHeight="1">
      <c r="A100" s="3" t="s">
        <v>27</v>
      </c>
      <c r="B100" s="3" t="s">
        <v>97</v>
      </c>
      <c r="C100" s="5" t="s">
        <v>129</v>
      </c>
      <c r="D100" s="3" t="s">
        <v>69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16.100000000000001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7.88</v>
      </c>
      <c r="G101" s="8">
        <v>4.5999999999999996</v>
      </c>
      <c r="H101" s="21">
        <f>F101*G101</f>
        <v>36.247999999999998</v>
      </c>
    </row>
    <row r="102" spans="1:8" ht="15.75" customHeight="1">
      <c r="A102" s="10">
        <f>A101+0.1</f>
        <v>16.200000000000003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129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1.1839999999999999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125.01300000000001</v>
      </c>
    </row>
    <row r="107" spans="1:8" ht="15">
      <c r="A107" s="10">
        <f>A106+0.1</f>
        <v>17.100000000000001</v>
      </c>
      <c r="B107" s="4"/>
      <c r="C107" s="16" t="s">
        <v>79</v>
      </c>
      <c r="D107" s="4" t="s">
        <v>48</v>
      </c>
      <c r="E107" s="8">
        <v>0.52900000000000003</v>
      </c>
      <c r="F107" s="10">
        <f>E107*F106</f>
        <v>3.7030000000000003</v>
      </c>
      <c r="G107" s="8">
        <v>4.5999999999999996</v>
      </c>
      <c r="H107" s="21">
        <f>F107*G107</f>
        <v>17.033799999999999</v>
      </c>
    </row>
    <row r="108" spans="1:8" ht="15">
      <c r="A108" s="10">
        <f>A107+0.1</f>
        <v>17.200000000000003</v>
      </c>
      <c r="B108" s="4"/>
      <c r="C108" s="16" t="s">
        <v>46</v>
      </c>
      <c r="D108" s="4" t="s">
        <v>0</v>
      </c>
      <c r="E108" s="8">
        <v>2.3E-2</v>
      </c>
      <c r="F108" s="10">
        <f>E108*F106</f>
        <v>0.161</v>
      </c>
      <c r="G108" s="8">
        <v>3.2</v>
      </c>
      <c r="H108" s="21">
        <f>F108*G108</f>
        <v>0.51519999999999999</v>
      </c>
    </row>
    <row r="109" spans="1:8" ht="15" customHeight="1">
      <c r="A109" s="10">
        <f>A108+0.1</f>
        <v>17.300000000000004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71</v>
      </c>
      <c r="C111" s="5" t="s">
        <v>131</v>
      </c>
      <c r="D111" s="3" t="s">
        <v>49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18.100000000000001</v>
      </c>
      <c r="B112" s="4"/>
      <c r="C112" s="16" t="s">
        <v>132</v>
      </c>
      <c r="D112" s="4" t="s">
        <v>48</v>
      </c>
      <c r="E112" s="8">
        <v>1.5</v>
      </c>
      <c r="F112" s="10">
        <f>E112*F111</f>
        <v>3</v>
      </c>
      <c r="G112" s="8">
        <v>4.5999999999999996</v>
      </c>
      <c r="H112" s="21">
        <f>F112*G112</f>
        <v>13.799999999999999</v>
      </c>
    </row>
    <row r="113" spans="1:10" ht="15">
      <c r="A113" s="10">
        <f>A112+0.1</f>
        <v>18.200000000000003</v>
      </c>
      <c r="B113" s="4"/>
      <c r="C113" s="16" t="s">
        <v>46</v>
      </c>
      <c r="D113" s="4" t="s">
        <v>0</v>
      </c>
      <c r="E113" s="8">
        <v>2.3E-2</v>
      </c>
      <c r="F113" s="10">
        <f>E113*F111</f>
        <v>4.5999999999999999E-2</v>
      </c>
      <c r="G113" s="8">
        <v>3.2</v>
      </c>
      <c r="H113" s="21">
        <f>F113*G113</f>
        <v>0.1472</v>
      </c>
    </row>
    <row r="114" spans="1:10" ht="15" customHeight="1">
      <c r="A114" s="10">
        <f>A113+0.1</f>
        <v>18.300000000000004</v>
      </c>
      <c r="B114" s="4"/>
      <c r="C114" s="16" t="s">
        <v>131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10" ht="15">
      <c r="A115" s="10">
        <f>A114+0.1</f>
        <v>18.400000000000006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0.70400000000000007</v>
      </c>
    </row>
    <row r="116" spans="1:10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908.577</v>
      </c>
    </row>
    <row r="117" spans="1:10" ht="15">
      <c r="A117" s="10">
        <f>A116+0.1</f>
        <v>19.100000000000001</v>
      </c>
      <c r="B117" s="4"/>
      <c r="C117" s="16" t="s">
        <v>79</v>
      </c>
      <c r="D117" s="4" t="s">
        <v>48</v>
      </c>
      <c r="E117" s="8">
        <v>0.52900000000000003</v>
      </c>
      <c r="F117" s="10">
        <f>E117*F116</f>
        <v>1.5870000000000002</v>
      </c>
      <c r="G117" s="8">
        <v>4.5999999999999996</v>
      </c>
      <c r="H117" s="21">
        <f>F117*G117</f>
        <v>7.3002000000000002</v>
      </c>
    </row>
    <row r="118" spans="1:10" ht="15">
      <c r="A118" s="10">
        <f>A117+0.1</f>
        <v>19.200000000000003</v>
      </c>
      <c r="B118" s="4"/>
      <c r="C118" s="16" t="s">
        <v>46</v>
      </c>
      <c r="D118" s="4" t="s">
        <v>0</v>
      </c>
      <c r="E118" s="8">
        <v>2.3E-2</v>
      </c>
      <c r="F118" s="10">
        <f>E118*F116</f>
        <v>6.9000000000000006E-2</v>
      </c>
      <c r="G118" s="8">
        <v>3.2</v>
      </c>
      <c r="H118" s="21">
        <f>F118*G118</f>
        <v>0.22080000000000002</v>
      </c>
    </row>
    <row r="119" spans="1:10" ht="15" customHeight="1">
      <c r="A119" s="10">
        <f>A118+0.1</f>
        <v>19.300000000000004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10" ht="15">
      <c r="A120" s="10">
        <f>A119+0.1</f>
        <v>19.400000000000006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10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10" ht="14.25" customHeight="1">
      <c r="A122" s="10">
        <f>A121+0.1</f>
        <v>20.100000000000001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6.08</v>
      </c>
      <c r="G122" s="8">
        <v>4.5999999999999996</v>
      </c>
      <c r="H122" s="21">
        <f>F122*G122</f>
        <v>27.967999999999996</v>
      </c>
    </row>
    <row r="123" spans="1:10" ht="14.25" customHeight="1">
      <c r="A123" s="10">
        <f>A122+0.1</f>
        <v>20.200000000000003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10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10" ht="15">
      <c r="A135" s="26"/>
      <c r="B135" s="26"/>
      <c r="C135" s="26"/>
      <c r="D135" s="26"/>
      <c r="E135" s="26"/>
      <c r="F135" s="26"/>
      <c r="G135" s="26"/>
    </row>
    <row r="136" spans="1:10" ht="15" customHeight="1">
      <c r="A136" s="57" t="s">
        <v>73</v>
      </c>
      <c r="B136" s="57"/>
      <c r="C136" s="57"/>
      <c r="D136" s="57"/>
      <c r="E136" s="57"/>
      <c r="F136" s="57"/>
      <c r="G136" s="57"/>
      <c r="H136" s="57"/>
      <c r="I136" s="23"/>
    </row>
    <row r="139" spans="1:10" ht="15" customHeight="1">
      <c r="C139" s="58"/>
      <c r="D139" s="58"/>
      <c r="E139" s="58"/>
      <c r="F139" s="58"/>
      <c r="G139" s="58"/>
      <c r="H139" s="58"/>
      <c r="I139" s="58"/>
      <c r="J139" s="58"/>
    </row>
  </sheetData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ageMargins left="0.19685039370078741" right="0.19685039370078741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zoomScaleSheetLayoutView="98" workbookViewId="0">
      <selection activeCell="M13" sqref="M13"/>
    </sheetView>
  </sheetViews>
  <sheetFormatPr defaultRowHeight="12.75"/>
  <cols>
    <col min="1" max="1" width="4.42578125" customWidth="1"/>
    <col min="2" max="2" width="46.42578125" customWidth="1"/>
    <col min="3" max="3" width="7.7109375" customWidth="1"/>
    <col min="4" max="4" width="7.5703125" customWidth="1"/>
    <col min="5" max="5" width="6.140625" customWidth="1"/>
    <col min="6" max="6" width="7.5703125" customWidth="1"/>
  </cols>
  <sheetData>
    <row r="1" spans="1:6" ht="24" customHeight="1">
      <c r="A1" s="75" t="s">
        <v>144</v>
      </c>
      <c r="B1" s="75"/>
      <c r="C1" s="75"/>
      <c r="D1" s="75"/>
      <c r="E1" s="75"/>
      <c r="F1" s="75"/>
    </row>
    <row r="2" spans="1:6" ht="15.75">
      <c r="A2" s="75" t="s">
        <v>145</v>
      </c>
      <c r="B2" s="75"/>
      <c r="C2" s="75"/>
      <c r="D2" s="75"/>
      <c r="E2" s="75"/>
      <c r="F2" s="75"/>
    </row>
    <row r="3" spans="1:6" ht="15.75">
      <c r="A3" s="75" t="s">
        <v>150</v>
      </c>
      <c r="B3" s="75"/>
      <c r="C3" s="75"/>
      <c r="D3" s="75"/>
      <c r="E3" s="75"/>
      <c r="F3" s="75"/>
    </row>
    <row r="4" spans="1:6" ht="15.75">
      <c r="A4" s="56"/>
      <c r="B4" s="56"/>
      <c r="C4" s="56"/>
      <c r="D4" s="56"/>
      <c r="E4" s="56"/>
      <c r="F4" s="56"/>
    </row>
    <row r="5" spans="1:6" ht="36.75" customHeight="1">
      <c r="A5" s="76" t="s">
        <v>1</v>
      </c>
      <c r="B5" s="76" t="s">
        <v>20</v>
      </c>
      <c r="C5" s="77" t="s">
        <v>8</v>
      </c>
      <c r="D5" s="55"/>
      <c r="E5" s="72" t="s">
        <v>148</v>
      </c>
      <c r="F5" s="72"/>
    </row>
    <row r="6" spans="1:6" ht="96.75" customHeight="1">
      <c r="A6" s="76"/>
      <c r="B6" s="76"/>
      <c r="C6" s="77"/>
      <c r="D6" s="40" t="s">
        <v>18</v>
      </c>
      <c r="E6" s="40" t="s">
        <v>133</v>
      </c>
      <c r="F6" s="39" t="s">
        <v>7</v>
      </c>
    </row>
    <row r="7" spans="1:6" ht="30.75" customHeight="1">
      <c r="A7" s="37">
        <v>1</v>
      </c>
      <c r="B7" s="43" t="s">
        <v>134</v>
      </c>
      <c r="C7" s="37" t="s">
        <v>135</v>
      </c>
      <c r="D7" s="51">
        <f>100*0.3*0.7</f>
        <v>21</v>
      </c>
      <c r="E7" s="38"/>
      <c r="F7" s="46"/>
    </row>
    <row r="8" spans="1:6" ht="40.5" customHeight="1">
      <c r="A8" s="37">
        <v>2</v>
      </c>
      <c r="B8" s="37" t="s">
        <v>146</v>
      </c>
      <c r="C8" s="37" t="s">
        <v>136</v>
      </c>
      <c r="D8" s="38">
        <v>0.12</v>
      </c>
      <c r="E8" s="52"/>
      <c r="F8" s="46"/>
    </row>
    <row r="9" spans="1:6" ht="26.25" customHeight="1">
      <c r="A9" s="37">
        <v>3</v>
      </c>
      <c r="B9" s="37" t="s">
        <v>137</v>
      </c>
      <c r="C9" s="37" t="s">
        <v>21</v>
      </c>
      <c r="D9" s="38">
        <v>4</v>
      </c>
      <c r="E9" s="52"/>
      <c r="F9" s="46"/>
    </row>
    <row r="10" spans="1:6">
      <c r="A10" s="37">
        <v>4</v>
      </c>
      <c r="B10" s="43" t="s">
        <v>138</v>
      </c>
      <c r="C10" s="37" t="s">
        <v>139</v>
      </c>
      <c r="D10" s="51">
        <v>1</v>
      </c>
      <c r="E10" s="38"/>
      <c r="F10" s="46"/>
    </row>
    <row r="11" spans="1:6" ht="25.5">
      <c r="A11" s="37">
        <v>5</v>
      </c>
      <c r="B11" s="53" t="s">
        <v>140</v>
      </c>
      <c r="C11" s="37" t="s">
        <v>141</v>
      </c>
      <c r="D11" s="46">
        <f>100*0.2*0.4/10</f>
        <v>0.8</v>
      </c>
      <c r="E11" s="47"/>
      <c r="F11" s="42"/>
    </row>
    <row r="12" spans="1:6">
      <c r="A12" s="37">
        <v>6</v>
      </c>
      <c r="B12" s="43" t="s">
        <v>142</v>
      </c>
      <c r="C12" s="38" t="s">
        <v>135</v>
      </c>
      <c r="D12" s="51">
        <f>D7-2.5</f>
        <v>18.5</v>
      </c>
      <c r="E12" s="38"/>
      <c r="F12" s="46"/>
    </row>
    <row r="13" spans="1:6" ht="25.5">
      <c r="A13" s="37">
        <v>7</v>
      </c>
      <c r="B13" s="37" t="s">
        <v>147</v>
      </c>
      <c r="C13" s="37" t="s">
        <v>21</v>
      </c>
      <c r="D13" s="38">
        <v>1</v>
      </c>
      <c r="E13" s="52"/>
      <c r="F13" s="46"/>
    </row>
    <row r="14" spans="1:6">
      <c r="A14" s="50"/>
      <c r="B14" s="49" t="s">
        <v>143</v>
      </c>
      <c r="C14" s="49"/>
      <c r="D14" s="47"/>
      <c r="E14" s="41"/>
      <c r="F14" s="44"/>
    </row>
    <row r="15" spans="1:6">
      <c r="A15" s="50"/>
      <c r="B15" s="49" t="s">
        <v>112</v>
      </c>
      <c r="C15" s="49" t="s">
        <v>0</v>
      </c>
      <c r="D15" s="48">
        <v>0.1</v>
      </c>
      <c r="E15" s="47"/>
      <c r="F15" s="45"/>
    </row>
    <row r="16" spans="1:6">
      <c r="A16" s="50"/>
      <c r="B16" s="49" t="s">
        <v>7</v>
      </c>
      <c r="C16" s="49" t="s">
        <v>0</v>
      </c>
      <c r="D16" s="47"/>
      <c r="E16" s="47"/>
      <c r="F16" s="45"/>
    </row>
    <row r="17" spans="1:6">
      <c r="A17" s="50"/>
      <c r="B17" s="49" t="s">
        <v>113</v>
      </c>
      <c r="C17" s="49" t="s">
        <v>0</v>
      </c>
      <c r="D17" s="48">
        <v>0.08</v>
      </c>
      <c r="E17" s="47"/>
      <c r="F17" s="45"/>
    </row>
    <row r="18" spans="1:6">
      <c r="A18" s="49"/>
      <c r="B18" s="49" t="s">
        <v>33</v>
      </c>
      <c r="C18" s="49" t="s">
        <v>0</v>
      </c>
      <c r="D18" s="47"/>
      <c r="E18" s="41"/>
      <c r="F18" s="44"/>
    </row>
    <row r="19" spans="1:6" ht="13.5">
      <c r="A19" s="54"/>
      <c r="B19" s="54"/>
      <c r="C19" s="54"/>
      <c r="D19" s="54"/>
      <c r="E19" s="54"/>
      <c r="F19" s="54"/>
    </row>
    <row r="20" spans="1:6" ht="13.5">
      <c r="A20" s="54"/>
      <c r="B20" s="54"/>
      <c r="C20" s="54"/>
      <c r="D20" s="54"/>
      <c r="E20" s="54"/>
      <c r="F20" s="54"/>
    </row>
    <row r="21" spans="1:6" ht="13.5">
      <c r="A21" s="73" t="s">
        <v>149</v>
      </c>
      <c r="B21" s="73"/>
      <c r="C21" s="73"/>
      <c r="D21" s="73"/>
      <c r="E21" s="73"/>
      <c r="F21" s="73"/>
    </row>
    <row r="22" spans="1:6" ht="13.5">
      <c r="A22" s="74"/>
      <c r="B22" s="74"/>
      <c r="C22" s="74"/>
      <c r="D22" s="74"/>
      <c r="E22" s="74"/>
      <c r="F22" s="74"/>
    </row>
  </sheetData>
  <mergeCells count="9">
    <mergeCell ref="A3:F3"/>
    <mergeCell ref="A21:F21"/>
    <mergeCell ref="A22:F22"/>
    <mergeCell ref="A1:F1"/>
    <mergeCell ref="A2:F2"/>
    <mergeCell ref="A5:A6"/>
    <mergeCell ref="B5:B6"/>
    <mergeCell ref="C5:C6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gare kan.</vt:lpstr>
      <vt:lpstr>gare wyali</vt:lpstr>
      <vt:lpstr>'gare wyali'!Print_Area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ioane</cp:lastModifiedBy>
  <cp:lastPrinted>2018-04-16T18:28:07Z</cp:lastPrinted>
  <dcterms:created xsi:type="dcterms:W3CDTF">2005-10-04T05:52:32Z</dcterms:created>
  <dcterms:modified xsi:type="dcterms:W3CDTF">2018-04-23T10:30:27Z</dcterms:modified>
</cp:coreProperties>
</file>