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I\2018 CELI\TENDEREBI\SPORTULI MOEDNEBI\I\"/>
    </mc:Choice>
  </mc:AlternateContent>
  <bookViews>
    <workbookView xWindow="0" yWindow="0" windowWidth="28770" windowHeight="11835" activeTab="1"/>
  </bookViews>
  <sheets>
    <sheet name="კრებსითი" sheetId="6" r:id="rId1"/>
    <sheet name="1" sheetId="11" r:id="rId2"/>
    <sheet name="2" sheetId="12" r:id="rId3"/>
    <sheet name="3" sheetId="13" r:id="rId4"/>
    <sheet name="4" sheetId="14" r:id="rId5"/>
    <sheet name="5" sheetId="15" r:id="rId6"/>
    <sheet name="6" sheetId="16" r:id="rId7"/>
    <sheet name="7" sheetId="17" r:id="rId8"/>
    <sheet name="8" sheetId="18" r:id="rId9"/>
    <sheet name="9" sheetId="19" r:id="rId10"/>
    <sheet name="10" sheetId="20" r:id="rId11"/>
    <sheet name="11" sheetId="21" r:id="rId12"/>
    <sheet name="12" sheetId="22" r:id="rId13"/>
  </sheets>
  <definedNames>
    <definedName name="_xlnm.Print_Area" localSheetId="1">'1'!$A$1:$M$82</definedName>
    <definedName name="_xlnm.Print_Area" localSheetId="10">'10'!$A$1:$M$50</definedName>
    <definedName name="_xlnm.Print_Area" localSheetId="11">'11'!$A$1:$M$55</definedName>
    <definedName name="_xlnm.Print_Area" localSheetId="12">'12'!$A$1:$M$86</definedName>
    <definedName name="_xlnm.Print_Area" localSheetId="2">'2'!$A$1:$M$65</definedName>
    <definedName name="_xlnm.Print_Area" localSheetId="5">'5'!$A$1:$M$68</definedName>
    <definedName name="_xlnm.Print_Area" localSheetId="6">'6'!$A$1:$M$45</definedName>
    <definedName name="_xlnm.Print_Area" localSheetId="7">'7'!$A$1:$M$56</definedName>
    <definedName name="_xlnm.Print_Area" localSheetId="8">'8'!$A$1:$M$47</definedName>
    <definedName name="_xlnm.Print_Area" localSheetId="9">'9'!$A$1:$M$49</definedName>
    <definedName name="_xlnm.Print_Area" localSheetId="0">კრებსითი!$A$1:$F$24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E19" i="6"/>
  <c r="E18" i="6"/>
  <c r="E17" i="6"/>
  <c r="E16" i="6"/>
  <c r="E15" i="6"/>
  <c r="E14" i="6"/>
  <c r="E13" i="6"/>
  <c r="E12" i="6"/>
  <c r="E11" i="6"/>
  <c r="E10" i="6"/>
  <c r="E9" i="6"/>
  <c r="F26" i="22" l="1"/>
  <c r="F20" i="12"/>
  <c r="F30" i="11" l="1"/>
  <c r="F52" i="15"/>
  <c r="F51" i="15"/>
  <c r="F50" i="15"/>
  <c r="F49" i="15"/>
  <c r="F47" i="15"/>
  <c r="F46" i="15"/>
  <c r="F45" i="15"/>
  <c r="F44" i="15"/>
  <c r="F12" i="15"/>
  <c r="F74" i="22" l="1"/>
  <c r="F73" i="22"/>
  <c r="F72" i="22"/>
  <c r="F71" i="22"/>
  <c r="F70" i="22"/>
  <c r="F25" i="22"/>
  <c r="F22" i="22"/>
  <c r="F21" i="22"/>
  <c r="F20" i="22"/>
  <c r="F19" i="22"/>
  <c r="F68" i="22"/>
  <c r="F66" i="22"/>
  <c r="F64" i="22"/>
  <c r="F63" i="22"/>
  <c r="F62" i="22"/>
  <c r="F61" i="22"/>
  <c r="F60" i="22"/>
  <c r="F58" i="22"/>
  <c r="F57" i="22"/>
  <c r="F56" i="22"/>
  <c r="F55" i="22"/>
  <c r="F54" i="22"/>
  <c r="F34" i="22"/>
  <c r="F39" i="22" s="1"/>
  <c r="F33" i="22"/>
  <c r="F17" i="22"/>
  <c r="F15" i="22"/>
  <c r="F13" i="22"/>
  <c r="F12" i="22"/>
  <c r="F11" i="22"/>
  <c r="F24" i="21"/>
  <c r="F23" i="21"/>
  <c r="F22" i="21"/>
  <c r="F21" i="21"/>
  <c r="F20" i="21"/>
  <c r="F18" i="21"/>
  <c r="F17" i="21"/>
  <c r="F16" i="21"/>
  <c r="F15" i="21"/>
  <c r="F14" i="21"/>
  <c r="F12" i="21"/>
  <c r="F11" i="21"/>
  <c r="F37" i="22" l="1"/>
  <c r="F28" i="22"/>
  <c r="F38" i="22"/>
  <c r="F50" i="22"/>
  <c r="F51" i="22"/>
  <c r="F44" i="22"/>
  <c r="F29" i="22"/>
  <c r="F31" i="22"/>
  <c r="F45" i="22"/>
  <c r="F27" i="22"/>
  <c r="F32" i="22"/>
  <c r="F46" i="22"/>
  <c r="F52" i="22"/>
  <c r="F36" i="22"/>
  <c r="F40" i="22"/>
  <c r="F35" i="22"/>
  <c r="M5" i="22" l="1"/>
  <c r="F43" i="21" l="1"/>
  <c r="F41" i="21"/>
  <c r="F39" i="21"/>
  <c r="F38" i="21"/>
  <c r="F37" i="21"/>
  <c r="F36" i="21"/>
  <c r="F35" i="21"/>
  <c r="F25" i="21"/>
  <c r="F32" i="21" s="1"/>
  <c r="F26" i="20"/>
  <c r="F38" i="20"/>
  <c r="F36" i="20"/>
  <c r="F34" i="20"/>
  <c r="F33" i="20"/>
  <c r="F32" i="20"/>
  <c r="F31" i="20"/>
  <c r="F30" i="20"/>
  <c r="F10" i="20"/>
  <c r="F13" i="20" s="1"/>
  <c r="F12" i="19"/>
  <c r="F11" i="19"/>
  <c r="F37" i="19"/>
  <c r="F35" i="19"/>
  <c r="F33" i="19"/>
  <c r="F32" i="19"/>
  <c r="F31" i="19"/>
  <c r="F30" i="19"/>
  <c r="F29" i="19"/>
  <c r="F17" i="19"/>
  <c r="F20" i="19" s="1"/>
  <c r="F16" i="19"/>
  <c r="F14" i="19"/>
  <c r="F35" i="18"/>
  <c r="F33" i="18"/>
  <c r="F31" i="18"/>
  <c r="F30" i="18"/>
  <c r="F29" i="18"/>
  <c r="F28" i="18"/>
  <c r="F27" i="18"/>
  <c r="F14" i="18"/>
  <c r="F17" i="18" s="1"/>
  <c r="F13" i="18"/>
  <c r="F11" i="18"/>
  <c r="F44" i="17"/>
  <c r="F42" i="17"/>
  <c r="F40" i="17"/>
  <c r="F39" i="17"/>
  <c r="F38" i="17"/>
  <c r="F37" i="17"/>
  <c r="F36" i="17"/>
  <c r="F15" i="17"/>
  <c r="F22" i="17" s="1"/>
  <c r="F14" i="17"/>
  <c r="F12" i="17"/>
  <c r="F35" i="16"/>
  <c r="F33" i="16"/>
  <c r="F31" i="16"/>
  <c r="F30" i="16"/>
  <c r="F29" i="16"/>
  <c r="F28" i="16"/>
  <c r="F27" i="16"/>
  <c r="F15" i="16"/>
  <c r="F21" i="16" s="1"/>
  <c r="F14" i="16"/>
  <c r="F12" i="16"/>
  <c r="F56" i="15"/>
  <c r="F54" i="15"/>
  <c r="F42" i="15"/>
  <c r="F41" i="15"/>
  <c r="F40" i="15"/>
  <c r="F39" i="15"/>
  <c r="F38" i="15"/>
  <c r="F34" i="15"/>
  <c r="F17" i="15"/>
  <c r="F20" i="15" s="1"/>
  <c r="F16" i="15"/>
  <c r="F14" i="15"/>
  <c r="F29" i="14"/>
  <c r="F27" i="14"/>
  <c r="F25" i="14"/>
  <c r="F24" i="14"/>
  <c r="F23" i="14"/>
  <c r="F22" i="14"/>
  <c r="F21" i="14"/>
  <c r="F11" i="14"/>
  <c r="F16" i="14" s="1"/>
  <c r="F42" i="13"/>
  <c r="F40" i="13"/>
  <c r="F38" i="13"/>
  <c r="F37" i="13"/>
  <c r="F36" i="13"/>
  <c r="F35" i="13"/>
  <c r="F34" i="13"/>
  <c r="F25" i="13"/>
  <c r="F30" i="13" s="1"/>
  <c r="F24" i="13"/>
  <c r="F23" i="13"/>
  <c r="F22" i="13"/>
  <c r="F20" i="13"/>
  <c r="F19" i="13"/>
  <c r="F18" i="13"/>
  <c r="F17" i="13"/>
  <c r="F16" i="13"/>
  <c r="F15" i="13"/>
  <c r="F13" i="13"/>
  <c r="F12" i="13"/>
  <c r="F41" i="12"/>
  <c r="F53" i="12"/>
  <c r="F51" i="12"/>
  <c r="F49" i="12"/>
  <c r="F48" i="12"/>
  <c r="F47" i="12"/>
  <c r="F46" i="12"/>
  <c r="F45" i="12"/>
  <c r="F43" i="12"/>
  <c r="F42" i="12"/>
  <c r="F40" i="12"/>
  <c r="F39" i="12"/>
  <c r="F28" i="12"/>
  <c r="F36" i="12" s="1"/>
  <c r="F23" i="12"/>
  <c r="F19" i="12"/>
  <c r="F18" i="12"/>
  <c r="F17" i="12"/>
  <c r="F16" i="12"/>
  <c r="F14" i="12"/>
  <c r="F12" i="12"/>
  <c r="F43" i="11"/>
  <c r="F41" i="11"/>
  <c r="F40" i="11"/>
  <c r="F39" i="11"/>
  <c r="F26" i="11"/>
  <c r="F25" i="11"/>
  <c r="F24" i="11"/>
  <c r="F23" i="11"/>
  <c r="F21" i="11"/>
  <c r="F20" i="11"/>
  <c r="F19" i="11"/>
  <c r="F18" i="11"/>
  <c r="F17" i="11"/>
  <c r="F16" i="11"/>
  <c r="F70" i="11"/>
  <c r="F68" i="11"/>
  <c r="F66" i="11"/>
  <c r="F65" i="11"/>
  <c r="F64" i="11"/>
  <c r="F63" i="11"/>
  <c r="F62" i="11"/>
  <c r="F60" i="11"/>
  <c r="F59" i="11"/>
  <c r="F58" i="11"/>
  <c r="F57" i="11"/>
  <c r="F56" i="11"/>
  <c r="F44" i="11"/>
  <c r="F51" i="11" s="1"/>
  <c r="F33" i="11"/>
  <c r="F29" i="11"/>
  <c r="F28" i="11"/>
  <c r="F14" i="11"/>
  <c r="F12" i="11"/>
  <c r="F23" i="20" l="1"/>
  <c r="F14" i="14"/>
  <c r="F15" i="14"/>
  <c r="F26" i="21"/>
  <c r="F30" i="21"/>
  <c r="F28" i="21"/>
  <c r="F31" i="21"/>
  <c r="F27" i="21"/>
  <c r="F22" i="20"/>
  <c r="F28" i="20"/>
  <c r="F21" i="20"/>
  <c r="F27" i="20"/>
  <c r="F12" i="20"/>
  <c r="F18" i="20"/>
  <c r="F11" i="20"/>
  <c r="F17" i="20"/>
  <c r="F16" i="20"/>
  <c r="F19" i="19"/>
  <c r="F25" i="19"/>
  <c r="F18" i="19"/>
  <c r="F24" i="19"/>
  <c r="F23" i="19"/>
  <c r="F16" i="18"/>
  <c r="F23" i="18"/>
  <c r="F15" i="18"/>
  <c r="F22" i="18"/>
  <c r="F21" i="18"/>
  <c r="F18" i="17"/>
  <c r="F29" i="17"/>
  <c r="F32" i="17"/>
  <c r="F33" i="17"/>
  <c r="F27" i="17"/>
  <c r="F28" i="17"/>
  <c r="F34" i="17"/>
  <c r="F17" i="17"/>
  <c r="F24" i="17"/>
  <c r="F16" i="17"/>
  <c r="F23" i="17"/>
  <c r="F18" i="16"/>
  <c r="F17" i="16"/>
  <c r="F23" i="16"/>
  <c r="F16" i="16"/>
  <c r="F22" i="16"/>
  <c r="F31" i="15"/>
  <c r="F25" i="15"/>
  <c r="F18" i="15"/>
  <c r="F24" i="15"/>
  <c r="F30" i="15"/>
  <c r="F36" i="15"/>
  <c r="F23" i="15"/>
  <c r="F29" i="15"/>
  <c r="F35" i="15"/>
  <c r="F19" i="15"/>
  <c r="F13" i="14"/>
  <c r="F17" i="14"/>
  <c r="F12" i="14"/>
  <c r="F28" i="13"/>
  <c r="F29" i="13"/>
  <c r="F27" i="13"/>
  <c r="F31" i="13"/>
  <c r="F26" i="13"/>
  <c r="F31" i="12"/>
  <c r="F22" i="12"/>
  <c r="F25" i="12"/>
  <c r="F34" i="12"/>
  <c r="F29" i="12"/>
  <c r="F35" i="12"/>
  <c r="F27" i="12"/>
  <c r="F21" i="12"/>
  <c r="F26" i="12"/>
  <c r="F30" i="12"/>
  <c r="F32" i="11"/>
  <c r="F35" i="11"/>
  <c r="F50" i="11"/>
  <c r="F47" i="11"/>
  <c r="F37" i="11"/>
  <c r="F31" i="11"/>
  <c r="F36" i="11"/>
  <c r="F46" i="11"/>
  <c r="F52" i="11"/>
  <c r="F45" i="11"/>
  <c r="M5" i="18" l="1"/>
  <c r="M5" i="19"/>
  <c r="M6" i="16" l="1"/>
  <c r="M5" i="21"/>
  <c r="M5" i="20"/>
  <c r="M6" i="15"/>
  <c r="M6" i="13"/>
  <c r="M6" i="12"/>
  <c r="M6" i="11"/>
  <c r="M6" i="17"/>
  <c r="M6" i="14"/>
  <c r="E21" i="6" l="1"/>
</calcChain>
</file>

<file path=xl/sharedStrings.xml><?xml version="1.0" encoding="utf-8"?>
<sst xmlns="http://schemas.openxmlformats.org/spreadsheetml/2006/main" count="1430" uniqueCount="203">
  <si>
    <t>სახარჯთაღრიცხვო ღირებულება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</si>
  <si>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</si>
  <si>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</si>
  <si>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</si>
  <si>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</si>
  <si>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</si>
  <si>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</si>
  <si>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</si>
  <si>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</si>
  <si>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</si>
  <si>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</si>
  <si>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</si>
  <si>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</si>
  <si>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>შრომითი რესურსი</t>
  </si>
  <si>
    <t>კაც/სთ</t>
  </si>
  <si>
    <r>
      <t>100მ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</si>
  <si>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მანქანები</t>
  </si>
  <si>
    <t>ლარი</t>
  </si>
  <si>
    <t>დემონტაჟის სამუშაოები</t>
  </si>
  <si>
    <t>მანქ/სთ</t>
  </si>
  <si>
    <t>მეტრი</t>
  </si>
  <si>
    <t>სხვა ხარჯები</t>
  </si>
  <si>
    <t>1ტ.</t>
  </si>
  <si>
    <t>ელექტროდი შედუღების დ-4მმ</t>
  </si>
  <si>
    <t>კგ.</t>
  </si>
  <si>
    <t>9-2-6</t>
  </si>
  <si>
    <t>ამწე საავტომობილო სვლაზე  16ტ.</t>
  </si>
  <si>
    <t xml:space="preserve">ლითონის დეტალები </t>
  </si>
  <si>
    <t>9-2-6     მისადაგებით</t>
  </si>
  <si>
    <t>კუთხოვანა 40*40*3მმ.</t>
  </si>
  <si>
    <t>ფოლადის ფურცლოვანა 3მმ.</t>
  </si>
  <si>
    <t>კვ.მ.</t>
  </si>
  <si>
    <t>საბაზრო</t>
  </si>
  <si>
    <t>ფეხბურთის ბადეები</t>
  </si>
  <si>
    <t>კომპ.</t>
  </si>
  <si>
    <r>
      <t xml:space="preserve">9-5-1     </t>
    </r>
    <r>
      <rPr>
        <b/>
        <sz val="10"/>
        <color theme="1"/>
        <rFont val="Calibri"/>
        <family val="2"/>
        <charset val="204"/>
        <scheme val="minor"/>
      </rPr>
      <t>მისადაგებით</t>
    </r>
  </si>
  <si>
    <t>ამწე საავტომობილო სვლაზე  25ტ.</t>
  </si>
  <si>
    <t>ანჯამა</t>
  </si>
  <si>
    <t>ცალი</t>
  </si>
  <si>
    <t>საკეტი</t>
  </si>
  <si>
    <t xml:space="preserve">შესასვლელი კარებების  აღდგენა  მონტაჟი </t>
  </si>
  <si>
    <t>10-32-5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</si>
  <si>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</si>
  <si>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ჭანჭიკი ქანჩით</t>
  </si>
  <si>
    <t>ხის ფიცრის მოწყობა მილკვადრატებზე</t>
  </si>
  <si>
    <t xml:space="preserve">ფიცარი ჩამოგანილი </t>
  </si>
  <si>
    <t>საღებავი ზეთოვანი ანტიკოროზიული</t>
  </si>
  <si>
    <t>ოლიფა</t>
  </si>
  <si>
    <t>15-165-1</t>
  </si>
  <si>
    <t xml:space="preserve">ზედნადები ხარჯები </t>
  </si>
  <si>
    <t>გეგმიური დაგროვება</t>
  </si>
  <si>
    <t>გაუთვალისწინებელი ხარჯები</t>
  </si>
  <si>
    <t>დღგ</t>
  </si>
  <si>
    <t>სულ ჯამი</t>
  </si>
  <si>
    <t>ჩუღურეთის რაიონში არსებული სტადიონის რეაბილიტაცია</t>
  </si>
  <si>
    <t>ლითონის მილ კვადრატი (25*40*2მმ.)</t>
  </si>
  <si>
    <t>ფეხბურთის კარებებისა და კალათბურთის კარებების აღდგენა</t>
  </si>
  <si>
    <t>კონსტრუქციების დამუშავება  და შეღებვა ზეთოვანი ანტიკოროზიული  წყალმედეგი საღებავით (ორი პირი ფერი შეთანხმდეს დამკვეთთან)</t>
  </si>
  <si>
    <t>38-01-006-07</t>
  </si>
  <si>
    <t>grZ.m.</t>
  </si>
  <si>
    <t>kac/sT</t>
  </si>
  <si>
    <t>srf</t>
  </si>
  <si>
    <t>lari</t>
  </si>
  <si>
    <t>ლითონის ბაგირი</t>
  </si>
  <si>
    <t>სხვა მასალა</t>
  </si>
  <si>
    <t>ლითონის ბაგირის მოწყობა (არსებულიუს დაჭიმვა) შესაბამისის სამაგრებით</t>
  </si>
  <si>
    <t>15-164-8</t>
  </si>
  <si>
    <t>kombiniribuli moednis moniSvna erTkomponentiani niSansadebi saRebaviT, proeqtis Sesabamisad</t>
  </si>
  <si>
    <t>kv.m.</t>
  </si>
  <si>
    <t>litri</t>
  </si>
  <si>
    <t>სხვა მანქანები</t>
  </si>
  <si>
    <t>საღებავი</t>
  </si>
  <si>
    <t>კალათბურთის  ბადე</t>
  </si>
  <si>
    <r>
      <t xml:space="preserve">7-21-9 </t>
    </r>
    <r>
      <rPr>
        <b/>
        <sz val="10"/>
        <color theme="1"/>
        <rFont val="Calibri"/>
        <family val="2"/>
        <charset val="204"/>
        <scheme val="minor"/>
      </rPr>
      <t>მისადაგებით</t>
    </r>
  </si>
  <si>
    <t>ბადის მოწყობა აქსესუარებით ბაგირზე სტადიონის გადასახურად</t>
  </si>
  <si>
    <t>100მ.</t>
  </si>
  <si>
    <t>ამწე საავტომობილო სვლაზე  10ტ.</t>
  </si>
  <si>
    <t>სამაგრი დეტალები ლითონის</t>
  </si>
  <si>
    <t>ტონა</t>
  </si>
  <si>
    <t>ბაგირი დ-4მმ.</t>
  </si>
  <si>
    <t xml:space="preserve">ბადე </t>
  </si>
  <si>
    <t>კვ.მ</t>
  </si>
  <si>
    <t>1-87-3</t>
  </si>
  <si>
    <t xml:space="preserve">kombinirebuli moednisaTvis axali xelovnuri safaris mowyoba </t>
  </si>
  <si>
    <r>
      <t>m</t>
    </r>
    <r>
      <rPr>
        <b/>
        <vertAlign val="superscript"/>
        <sz val="10"/>
        <rFont val="Arial"/>
        <family val="2"/>
        <charset val="204"/>
      </rPr>
      <t>2</t>
    </r>
  </si>
  <si>
    <t>sabazro</t>
  </si>
  <si>
    <t>SromiTi resursebi</t>
  </si>
  <si>
    <r>
      <t>m</t>
    </r>
    <r>
      <rPr>
        <vertAlign val="superscript"/>
        <sz val="10"/>
        <rFont val="AcadNusx"/>
      </rPr>
      <t>2</t>
    </r>
  </si>
  <si>
    <t>srf 198</t>
  </si>
  <si>
    <t>qviSa</t>
  </si>
  <si>
    <t>kub.m.</t>
  </si>
  <si>
    <t>sxva masalebi</t>
  </si>
  <si>
    <t>6-1-1.</t>
  </si>
  <si>
    <t>manqanebi</t>
  </si>
  <si>
    <r>
      <t xml:space="preserve">betoni </t>
    </r>
    <r>
      <rPr>
        <sz val="11"/>
        <rFont val="Academia"/>
        <family val="2"/>
      </rPr>
      <t>~M -150</t>
    </r>
  </si>
  <si>
    <t>sxva xarjebi</t>
  </si>
  <si>
    <t>კალათბურთის ბადე</t>
  </si>
  <si>
    <t>11-248</t>
  </si>
  <si>
    <t>ტერიტორიის მომზადება: დაზიანებული ხელოვნურ საფარიანი ბალახის დემონტაჟი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</si>
  <si>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</si>
  <si>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9-1-1</t>
  </si>
  <si>
    <t xml:space="preserve">დაზიანებული საყრდენი ძელებიდან მავთულბადის შემოღობვის სექციების  მოხსნა </t>
  </si>
  <si>
    <r>
      <t xml:space="preserve">7-21-7 </t>
    </r>
    <r>
      <rPr>
        <b/>
        <sz val="10"/>
        <color theme="1"/>
        <rFont val="Calibri"/>
        <family val="2"/>
        <charset val="204"/>
        <scheme val="minor"/>
      </rPr>
      <t>მისადაგებით</t>
    </r>
  </si>
  <si>
    <t>ლითონის პლასტმასის გარსაცმით  ბადის მოწყობა აქსესუარებით</t>
  </si>
  <si>
    <t>ლითონის პლასტმასის გარსაცმით ბადე  დ-2,8მმ.  უჯრედით 50*50</t>
  </si>
  <si>
    <t>liTonis bagiris mowyoba, Sesabamisi samagrebiT</t>
  </si>
  <si>
    <t>liTonis bagiri</t>
  </si>
  <si>
    <t>m/sT</t>
  </si>
  <si>
    <t>kg</t>
  </si>
  <si>
    <t xml:space="preserve">saobieqto xarjTaRricxva </t>
  </si>
  <si>
    <t>#</t>
  </si>
  <si>
    <t>saxarjT-aRricxvo gaangariSebis #</t>
  </si>
  <si>
    <t>sul</t>
  </si>
  <si>
    <t>ჩუღურეთის რაიონის ტერიტორიაზე სპორტული მოედნების რეაბილიტაციის ხარჯთაღრიცხვა</t>
  </si>
  <si>
    <t>lok.x.#10</t>
  </si>
  <si>
    <t>lok.x.#11</t>
  </si>
  <si>
    <t>lok.x.#12</t>
  </si>
  <si>
    <t xml:space="preserve">საყრდენი ძელებიდან მავთულბადის შემოღობვის სექციების  მოხსნა </t>
  </si>
  <si>
    <t>ლოკალური ხარჯთაღრიცხვა #10</t>
  </si>
  <si>
    <t>9-1-9</t>
  </si>
  <si>
    <t xml:space="preserve">ლითონი კონსტრუქციების  შედუღება </t>
  </si>
  <si>
    <t>ლითონის კონსტრუქციები</t>
  </si>
  <si>
    <t>არსებული ბადის მოწყობა (დაჭიმვა ახალი ტროსებით) აქსესუარებით ბაგირზე სტადიონის გადასახურად</t>
  </si>
  <si>
    <t>კალათბურთის ბადეები</t>
  </si>
  <si>
    <t>ლოკალური ხარჯთაღრიცხვა #11</t>
  </si>
  <si>
    <t>ლოკალური ხარჯთაღრიცხვა #12</t>
  </si>
  <si>
    <t>liTonis bagiris mowyoba, Sesabamisi samagrebiT (დამატება არსებულ გადახურვის ბადეზე)</t>
  </si>
  <si>
    <t>კალათბურთის ფარი ბადეთი</t>
  </si>
  <si>
    <t>კალათბურთის ფარი ბადეთი (მინაპლასტიკის ფარი)</t>
  </si>
  <si>
    <t>ხუდადოვის  მიდებარედ</t>
  </si>
  <si>
    <t>კალათბურთის  ფარი ბადით</t>
  </si>
  <si>
    <t>ლითონის ბაგირის მოწყობა შესაბამისის სამაგრებით (მავთულბადის დასაჭიმად)</t>
  </si>
  <si>
    <t xml:space="preserve"> საყრდენი ძელებიდან ამორტიზირებული გლინულას   მოხსნა  (პერიმეტრზე)</t>
  </si>
  <si>
    <t xml:space="preserve"> სამუშაოები</t>
  </si>
  <si>
    <t xml:space="preserve">46-15-2
</t>
  </si>
  <si>
    <t>kedlebiს gasufTaveba Zveli nalesisgan</t>
  </si>
  <si>
    <t xml:space="preserve"> Sromis danaxarji  </t>
  </si>
  <si>
    <t>k/sT</t>
  </si>
  <si>
    <t xml:space="preserve"> sxva manqanebi  </t>
  </si>
  <si>
    <t>15-55-9</t>
  </si>
  <si>
    <t>kedlebis Selesva qviSacementis xsnariT</t>
  </si>
  <si>
    <t xml:space="preserve"> xsnaris tumbo  3 m3/sT </t>
  </si>
  <si>
    <t>qviSa-cementis xsnari 3/1</t>
  </si>
  <si>
    <t xml:space="preserve"> sxva masalebi </t>
  </si>
  <si>
    <r>
      <t>m</t>
    </r>
    <r>
      <rPr>
        <b/>
        <vertAlign val="superscript"/>
        <sz val="10"/>
        <rFont val="AcadMtavr"/>
      </rPr>
      <t>2</t>
    </r>
  </si>
  <si>
    <r>
      <t xml:space="preserve"> m</t>
    </r>
    <r>
      <rPr>
        <b/>
        <vertAlign val="superscript"/>
        <sz val="10"/>
        <rFont val="AcadMtavr"/>
      </rPr>
      <t>2</t>
    </r>
  </si>
  <si>
    <r>
      <t>m</t>
    </r>
    <r>
      <rPr>
        <vertAlign val="superscript"/>
        <sz val="10"/>
        <rFont val="AcadMtavr"/>
      </rPr>
      <t>3</t>
    </r>
  </si>
  <si>
    <t>15-168-8</t>
  </si>
  <si>
    <t xml:space="preserve"> Sromis danaxarji </t>
  </si>
  <si>
    <t>4,2-37</t>
  </si>
  <si>
    <t xml:space="preserve"> emulsiis saRebavi </t>
  </si>
  <si>
    <t>4,2-80</t>
  </si>
  <si>
    <t xml:space="preserve"> safiTxni </t>
  </si>
  <si>
    <t xml:space="preserve"> sxva masalebi</t>
  </si>
  <si>
    <t>kedlebis  SeRebva</t>
  </si>
  <si>
    <t>ჩიტაიას ჩიხი #2</t>
  </si>
  <si>
    <t>სარეაბილიტაციო ობიექტების მისამართი</t>
  </si>
  <si>
    <t xml:space="preserve">saTamaSo moednisTvis betonis momzadebis mowyoba </t>
  </si>
  <si>
    <t>ლითონის მილ კვადრატის მოწყობა ორ რიგათ მილ კვადრატით (20*40*2მმ.) ხის გვერდულების მოსაწყობად)</t>
  </si>
  <si>
    <t>კალათბურთის  ფარი ბადით (სრული კომპლექტი)</t>
  </si>
  <si>
    <t>მილი დ-76</t>
  </si>
  <si>
    <t>რ.დავითაშვილის ქ.#46</t>
  </si>
  <si>
    <t>ართვინის ქ.#2</t>
  </si>
  <si>
    <t>საქარის ქ.#9</t>
  </si>
  <si>
    <t>ხუდადოვის ქ.#173 (კორ.6)</t>
  </si>
  <si>
    <t>ხუდადოვის (მიმდებარედ)</t>
  </si>
  <si>
    <t>აჭარის და მარუაშვილის (მიმდებარედ)</t>
  </si>
  <si>
    <t>აჭარის ქ.#10</t>
  </si>
  <si>
    <t>მეუნარგიას ქ.#58</t>
  </si>
  <si>
    <t xml:space="preserve">რ.დავითაშვილის ქ.# 46  </t>
  </si>
  <si>
    <t xml:space="preserve">ართვინის ქ.N2  </t>
  </si>
  <si>
    <t xml:space="preserve">საქარის ქ.#9 </t>
  </si>
  <si>
    <t>ნორიოს აღმართი #54  (მიდებარედ)</t>
  </si>
  <si>
    <t>ნორიოს აღმართი #54 (მიმდებარედ)</t>
  </si>
  <si>
    <t>სალხინოს და ლებარდეს ქუჩების კვეთაზე (იას სკვრი)</t>
  </si>
  <si>
    <t>ხუდადოვის ქ.#173   (კორ.6)</t>
  </si>
  <si>
    <t>ხუდადოვის ქ.#173   (მახათას მთა)</t>
  </si>
  <si>
    <t>ხუდადოვის ქ.#173 (მახათას მთა)</t>
  </si>
  <si>
    <t>აჭარის და მარუაშვილის  (მიდებარედ)</t>
  </si>
  <si>
    <t xml:space="preserve">აჭარის ქ.#10  </t>
  </si>
  <si>
    <t xml:space="preserve">მეუნარგიას ქ.#58  </t>
  </si>
  <si>
    <t xml:space="preserve"> ჯამი</t>
  </si>
  <si>
    <t>ფეხბურთის კარებებისა და (კალათბურთის ფარი ესკიზის შესაბამისად)  აღდგენა</t>
  </si>
  <si>
    <t>ლოკალური ხარჯთაღრიცხვა #5</t>
  </si>
  <si>
    <t>ლოკალური ხარჯთაღრიცხვა #1</t>
  </si>
  <si>
    <t>ლოკალური ხარჯთაღრიცხვა #2</t>
  </si>
  <si>
    <t>ლოკალური ხარჯთაღრიცხვა #3</t>
  </si>
  <si>
    <t>ლოკალური ხარჯთაღრიცხვა #4</t>
  </si>
  <si>
    <t>ლოკალური ხარჯთაღრიცხვა #6</t>
  </si>
  <si>
    <t>ლოკალური ხარჯთაღრიცხვა #7</t>
  </si>
  <si>
    <t>ლოკალური ხარჯთაღრიცხვა #8</t>
  </si>
  <si>
    <t>ლოკალური ხარჯთაღრიცხვა #9</t>
  </si>
  <si>
    <t xml:space="preserve">xelovnuri balaxi "mwvane safari" 22-26 მმ </t>
  </si>
  <si>
    <r>
      <t xml:space="preserve"> ექსპერტიზის ხარჯი (მოცულობები - ფორმა </t>
    </r>
    <r>
      <rPr>
        <sz val="10"/>
        <rFont val="Calibri Light"/>
        <family val="2"/>
        <scheme val="major"/>
      </rPr>
      <t xml:space="preserve">N2 </t>
    </r>
    <r>
      <rPr>
        <sz val="10"/>
        <rFont val="Calibri"/>
        <family val="2"/>
        <scheme val="minor"/>
      </rPr>
      <t>-ების დადგენა-დამოწმება, ხელშეკრულების პირობებთან შესაბამისობის დადგენა)  არაუმეტეს 2.2%</t>
    </r>
  </si>
  <si>
    <t>lok.x.#1</t>
  </si>
  <si>
    <t>lok.x.#2</t>
  </si>
  <si>
    <t>lok.x.#3</t>
  </si>
  <si>
    <t>lok.x.#4</t>
  </si>
  <si>
    <t>lok.x.#5</t>
  </si>
  <si>
    <t>lok.x.#6</t>
  </si>
  <si>
    <t>lok.x.#7</t>
  </si>
  <si>
    <t>lok.x.#8</t>
  </si>
  <si>
    <t>lok.x.#9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</si>
</sst>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0.0000"/>
    <numFmt numFmtId="166" formatCode="0.00000"/>
    <numFmt numFmtId="167" formatCode="0.000"/>
    <numFmt numFmtId="168" formatCode="0.0"/>
    <numFmt numFmtId="169" formatCode="_-* #,##0.00_р_._-;\-* #,##0.00_р_._-;_-* &quot;-&quot;??_р_._-;_-@_-"/>
    <numFmt numFmtId="170" formatCode="_-* #,##0.000_р_._-;\-* #,##0.000_р_._-;_-* &quot;-&quot;??_р_.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name val="AcadNusx"/>
    </font>
    <font>
      <b/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cadNusx"/>
    </font>
    <font>
      <sz val="10"/>
      <name val="Arial"/>
      <family val="2"/>
      <charset val="204"/>
    </font>
    <font>
      <sz val="10"/>
      <name val="AcadNusx"/>
    </font>
    <font>
      <sz val="11"/>
      <name val="AcadNusx"/>
    </font>
    <font>
      <sz val="11"/>
      <color theme="1" tint="0.14999847407452621"/>
      <name val="Calibri"/>
      <family val="2"/>
      <charset val="204"/>
      <scheme val="minor"/>
    </font>
    <font>
      <b/>
      <sz val="10"/>
      <name val="LitNusx"/>
    </font>
    <font>
      <b/>
      <vertAlign val="superscript"/>
      <sz val="10"/>
      <name val="Arial"/>
      <family val="2"/>
      <charset val="204"/>
    </font>
    <font>
      <sz val="9"/>
      <name val="AcadNusx"/>
    </font>
    <font>
      <vertAlign val="superscript"/>
      <sz val="10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Arachveulebrivi Thin"/>
      <family val="2"/>
    </font>
    <font>
      <sz val="11"/>
      <name val="AcadMtavr"/>
    </font>
    <font>
      <b/>
      <sz val="11"/>
      <name val="AcadMtavr"/>
    </font>
    <font>
      <sz val="10"/>
      <name val="AcadMtavr"/>
    </font>
    <font>
      <sz val="11"/>
      <name val="Academia"/>
      <family val="2"/>
    </font>
    <font>
      <sz val="12"/>
      <name val="AcadNusx"/>
    </font>
    <font>
      <sz val="14"/>
      <name val="AcadNusx"/>
    </font>
    <font>
      <b/>
      <sz val="9"/>
      <name val="AcadNusx"/>
    </font>
    <font>
      <b/>
      <sz val="12"/>
      <name val="AcadNusx"/>
    </font>
    <font>
      <sz val="16"/>
      <name val="AcadNusx"/>
    </font>
    <font>
      <sz val="10"/>
      <name val="Arial Cyr"/>
      <family val="2"/>
      <charset val="204"/>
    </font>
    <font>
      <b/>
      <sz val="10"/>
      <name val="AcadMtavr"/>
    </font>
    <font>
      <b/>
      <vertAlign val="superscript"/>
      <sz val="10"/>
      <name val="AcadMtavr"/>
    </font>
    <font>
      <b/>
      <sz val="10"/>
      <color theme="1"/>
      <name val="AcadMtavr"/>
    </font>
    <font>
      <sz val="10"/>
      <color theme="1"/>
      <name val="AcadMtavr"/>
    </font>
    <font>
      <vertAlign val="superscript"/>
      <sz val="10"/>
      <name val="AcadMtav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169" fontId="1" fillId="0" borderId="0" applyFont="0" applyFill="0" applyBorder="0" applyAlignment="0" applyProtection="0"/>
    <xf numFmtId="0" fontId="13" fillId="0" borderId="0"/>
    <xf numFmtId="0" fontId="13" fillId="0" borderId="0"/>
    <xf numFmtId="0" fontId="33" fillId="0" borderId="0"/>
    <xf numFmtId="0" fontId="13" fillId="0" borderId="0"/>
    <xf numFmtId="0" fontId="10" fillId="0" borderId="0"/>
    <xf numFmtId="0" fontId="10" fillId="0" borderId="0"/>
  </cellStyleXfs>
  <cellXfs count="26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right" vertical="center"/>
    </xf>
    <xf numFmtId="2" fontId="0" fillId="3" borderId="6" xfId="0" applyNumberForma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166" fontId="2" fillId="0" borderId="6" xfId="0" applyNumberFormat="1" applyFont="1" applyBorder="1" applyAlignment="1">
      <alignment horizontal="right" vertical="center"/>
    </xf>
    <xf numFmtId="0" fontId="8" fillId="3" borderId="6" xfId="0" applyFont="1" applyFill="1" applyBorder="1" applyAlignment="1">
      <alignment horizontal="center"/>
    </xf>
    <xf numFmtId="0" fontId="8" fillId="3" borderId="0" xfId="2" applyFont="1" applyFill="1" applyAlignment="1">
      <alignment horizontal="center" vertical="center"/>
    </xf>
    <xf numFmtId="165" fontId="8" fillId="3" borderId="6" xfId="1" applyNumberFormat="1" applyFont="1" applyFill="1" applyBorder="1" applyAlignment="1">
      <alignment horizontal="right"/>
    </xf>
    <xf numFmtId="2" fontId="8" fillId="3" borderId="6" xfId="1" applyNumberFormat="1" applyFont="1" applyFill="1" applyBorder="1" applyAlignment="1" applyProtection="1">
      <alignment horizontal="right"/>
      <protection locked="0"/>
    </xf>
    <xf numFmtId="2" fontId="9" fillId="3" borderId="6" xfId="1" applyNumberFormat="1" applyFont="1" applyFill="1" applyBorder="1" applyAlignment="1">
      <alignment horizontal="right" vertical="center"/>
    </xf>
    <xf numFmtId="2" fontId="9" fillId="3" borderId="6" xfId="2" applyNumberFormat="1" applyFont="1" applyFill="1" applyBorder="1" applyAlignment="1">
      <alignment horizontal="right" vertical="center"/>
    </xf>
    <xf numFmtId="2" fontId="9" fillId="3" borderId="6" xfId="1" applyNumberFormat="1" applyFont="1" applyFill="1" applyBorder="1" applyAlignment="1" applyProtection="1">
      <alignment horizontal="right" vertical="center"/>
      <protection locked="0"/>
    </xf>
    <xf numFmtId="2" fontId="0" fillId="0" borderId="6" xfId="0" applyNumberFormat="1" applyBorder="1"/>
    <xf numFmtId="2" fontId="2" fillId="0" borderId="6" xfId="0" applyNumberFormat="1" applyFont="1" applyBorder="1" applyAlignment="1">
      <alignment horizontal="right"/>
    </xf>
    <xf numFmtId="9" fontId="2" fillId="0" borderId="6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4" fontId="12" fillId="0" borderId="6" xfId="3" applyNumberFormat="1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167" fontId="12" fillId="0" borderId="6" xfId="3" applyNumberFormat="1" applyFont="1" applyBorder="1" applyAlignment="1">
      <alignment horizontal="center" vertical="center" wrapText="1"/>
    </xf>
    <xf numFmtId="2" fontId="12" fillId="3" borderId="6" xfId="3" applyNumberFormat="1" applyFont="1" applyFill="1" applyBorder="1" applyAlignment="1">
      <alignment horizontal="center" vertical="center" wrapText="1"/>
    </xf>
    <xf numFmtId="2" fontId="12" fillId="0" borderId="6" xfId="3" applyNumberFormat="1" applyFont="1" applyBorder="1" applyAlignment="1">
      <alignment horizontal="center" vertical="center" wrapText="1"/>
    </xf>
    <xf numFmtId="168" fontId="12" fillId="0" borderId="6" xfId="3" applyNumberFormat="1" applyFont="1" applyBorder="1" applyAlignment="1">
      <alignment horizontal="center" vertical="center" wrapText="1"/>
    </xf>
    <xf numFmtId="0" fontId="11" fillId="0" borderId="0" xfId="0" applyFont="1" applyFill="1"/>
    <xf numFmtId="0" fontId="14" fillId="0" borderId="6" xfId="3" applyFont="1" applyBorder="1" applyAlignment="1">
      <alignment horizontal="center"/>
    </xf>
    <xf numFmtId="2" fontId="14" fillId="0" borderId="6" xfId="3" applyNumberFormat="1" applyFont="1" applyBorder="1" applyAlignment="1">
      <alignment horizontal="center"/>
    </xf>
    <xf numFmtId="2" fontId="14" fillId="3" borderId="6" xfId="3" applyNumberFormat="1" applyFont="1" applyFill="1" applyBorder="1" applyAlignment="1">
      <alignment horizontal="center"/>
    </xf>
    <xf numFmtId="2" fontId="14" fillId="0" borderId="6" xfId="3" applyNumberFormat="1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49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center" vertical="center"/>
    </xf>
    <xf numFmtId="168" fontId="14" fillId="0" borderId="6" xfId="3" applyNumberFormat="1" applyFont="1" applyBorder="1" applyAlignment="1">
      <alignment horizontal="center" vertical="center"/>
    </xf>
    <xf numFmtId="0" fontId="14" fillId="0" borderId="0" xfId="0" applyFont="1"/>
    <xf numFmtId="165" fontId="14" fillId="0" borderId="6" xfId="0" applyNumberFormat="1" applyFont="1" applyFill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2" applyFont="1" applyBorder="1" applyAlignment="1">
      <alignment horizontal="left" vertical="center" wrapText="1"/>
    </xf>
    <xf numFmtId="167" fontId="14" fillId="0" borderId="6" xfId="2" applyNumberFormat="1" applyFont="1" applyBorder="1" applyAlignment="1">
      <alignment horizontal="center" vertical="center" wrapText="1"/>
    </xf>
    <xf numFmtId="2" fontId="12" fillId="0" borderId="6" xfId="2" applyNumberFormat="1" applyFont="1" applyBorder="1" applyAlignment="1">
      <alignment horizontal="center" vertical="center" wrapText="1"/>
    </xf>
    <xf numFmtId="2" fontId="14" fillId="0" borderId="6" xfId="4" applyNumberFormat="1" applyFont="1" applyBorder="1" applyAlignment="1">
      <alignment horizontal="center" vertical="center" wrapText="1"/>
    </xf>
    <xf numFmtId="2" fontId="14" fillId="0" borderId="6" xfId="2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/>
    </xf>
    <xf numFmtId="2" fontId="15" fillId="0" borderId="0" xfId="5" applyNumberFormat="1" applyFont="1" applyBorder="1" applyAlignment="1">
      <alignment horizontal="center"/>
    </xf>
    <xf numFmtId="0" fontId="0" fillId="0" borderId="0" xfId="0" applyFill="1" applyBorder="1"/>
    <xf numFmtId="0" fontId="14" fillId="0" borderId="6" xfId="2" applyFont="1" applyBorder="1" applyAlignment="1">
      <alignment horizontal="center"/>
    </xf>
    <xf numFmtId="167" fontId="14" fillId="0" borderId="6" xfId="2" applyNumberFormat="1" applyFont="1" applyBorder="1" applyAlignment="1">
      <alignment horizontal="center"/>
    </xf>
    <xf numFmtId="2" fontId="14" fillId="0" borderId="6" xfId="2" applyNumberFormat="1" applyFont="1" applyBorder="1" applyAlignment="1">
      <alignment horizontal="center"/>
    </xf>
    <xf numFmtId="2" fontId="14" fillId="0" borderId="6" xfId="5" applyNumberFormat="1" applyFont="1" applyBorder="1" applyAlignment="1">
      <alignment horizontal="center" vertical="center"/>
    </xf>
    <xf numFmtId="2" fontId="14" fillId="0" borderId="6" xfId="4" applyNumberFormat="1" applyFont="1" applyBorder="1" applyAlignment="1">
      <alignment horizontal="center"/>
    </xf>
    <xf numFmtId="0" fontId="14" fillId="0" borderId="6" xfId="4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5" fontId="0" fillId="3" borderId="6" xfId="0" applyNumberForma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165" fontId="0" fillId="3" borderId="6" xfId="0" applyNumberFormat="1" applyFont="1" applyFill="1" applyBorder="1" applyAlignment="1">
      <alignment horizontal="right" vertical="center"/>
    </xf>
    <xf numFmtId="2" fontId="0" fillId="3" borderId="6" xfId="0" applyNumberFormat="1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center" vertical="center"/>
    </xf>
    <xf numFmtId="0" fontId="6" fillId="0" borderId="0" xfId="0" applyFont="1"/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right" vertical="center"/>
    </xf>
    <xf numFmtId="2" fontId="16" fillId="0" borderId="6" xfId="0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/>
    </xf>
    <xf numFmtId="0" fontId="12" fillId="0" borderId="0" xfId="0" applyFont="1"/>
    <xf numFmtId="49" fontId="19" fillId="0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6" applyFont="1" applyBorder="1" applyAlignment="1">
      <alignment horizontal="center" vertical="center"/>
    </xf>
    <xf numFmtId="2" fontId="14" fillId="0" borderId="6" xfId="6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168" fontId="14" fillId="0" borderId="6" xfId="0" applyNumberFormat="1" applyFont="1" applyBorder="1" applyAlignment="1">
      <alignment horizontal="center" vertical="center"/>
    </xf>
    <xf numFmtId="168" fontId="14" fillId="0" borderId="6" xfId="6" applyNumberFormat="1" applyFont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21" fillId="0" borderId="6" xfId="0" applyFont="1" applyBorder="1" applyAlignment="1">
      <alignment vertical="center"/>
    </xf>
    <xf numFmtId="0" fontId="23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 vertical="center"/>
    </xf>
    <xf numFmtId="0" fontId="24" fillId="0" borderId="3" xfId="6" applyFont="1" applyBorder="1" applyAlignment="1"/>
    <xf numFmtId="0" fontId="24" fillId="0" borderId="7" xfId="6" applyFont="1" applyBorder="1" applyAlignment="1"/>
    <xf numFmtId="0" fontId="24" fillId="0" borderId="4" xfId="6" applyFont="1" applyBorder="1" applyAlignment="1"/>
    <xf numFmtId="0" fontId="23" fillId="0" borderId="0" xfId="0" applyFont="1"/>
    <xf numFmtId="0" fontId="26" fillId="0" borderId="0" xfId="0" applyFont="1"/>
    <xf numFmtId="0" fontId="24" fillId="0" borderId="6" xfId="0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2" fontId="24" fillId="0" borderId="6" xfId="6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6" xfId="6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6" xfId="0" applyFont="1" applyBorder="1" applyAlignment="1">
      <alignment horizontal="left" wrapText="1"/>
    </xf>
    <xf numFmtId="0" fontId="24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65" fontId="0" fillId="0" borderId="6" xfId="0" applyNumberFormat="1" applyFont="1" applyBorder="1" applyAlignment="1">
      <alignment horizontal="right" vertical="center"/>
    </xf>
    <xf numFmtId="2" fontId="0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8" fillId="0" borderId="0" xfId="7" applyFont="1" applyFill="1"/>
    <xf numFmtId="0" fontId="15" fillId="0" borderId="1" xfId="7" applyFont="1" applyFill="1" applyBorder="1"/>
    <xf numFmtId="0" fontId="15" fillId="0" borderId="0" xfId="7" applyFont="1" applyFill="1" applyBorder="1"/>
    <xf numFmtId="170" fontId="14" fillId="0" borderId="0" xfId="9" applyNumberFormat="1" applyFont="1" applyFill="1" applyBorder="1"/>
    <xf numFmtId="0" fontId="19" fillId="0" borderId="9" xfId="7" applyFont="1" applyFill="1" applyBorder="1"/>
    <xf numFmtId="0" fontId="14" fillId="0" borderId="0" xfId="7" applyFont="1" applyFill="1" applyBorder="1"/>
    <xf numFmtId="0" fontId="19" fillId="0" borderId="5" xfId="7" applyFont="1" applyFill="1" applyBorder="1" applyAlignment="1">
      <alignment horizontal="center"/>
    </xf>
    <xf numFmtId="0" fontId="19" fillId="0" borderId="1" xfId="7" applyFont="1" applyFill="1" applyBorder="1" applyAlignment="1">
      <alignment horizontal="center" wrapText="1"/>
    </xf>
    <xf numFmtId="0" fontId="28" fillId="0" borderId="0" xfId="7" applyFont="1" applyFill="1" applyBorder="1"/>
    <xf numFmtId="0" fontId="19" fillId="0" borderId="6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vertical="center" wrapText="1"/>
    </xf>
    <xf numFmtId="0" fontId="15" fillId="0" borderId="0" xfId="7" applyFont="1" applyFill="1" applyAlignment="1">
      <alignment vertical="center" wrapText="1"/>
    </xf>
    <xf numFmtId="0" fontId="19" fillId="0" borderId="6" xfId="10" applyFont="1" applyFill="1" applyBorder="1" applyAlignment="1">
      <alignment vertical="center"/>
    </xf>
    <xf numFmtId="169" fontId="30" fillId="0" borderId="6" xfId="9" applyNumberFormat="1" applyFont="1" applyFill="1" applyBorder="1" applyAlignment="1">
      <alignment horizontal="center"/>
    </xf>
    <xf numFmtId="166" fontId="28" fillId="0" borderId="0" xfId="11" applyNumberFormat="1" applyFont="1" applyFill="1"/>
    <xf numFmtId="0" fontId="28" fillId="0" borderId="0" xfId="11" applyFont="1" applyFill="1"/>
    <xf numFmtId="0" fontId="28" fillId="0" borderId="0" xfId="10" applyFont="1" applyFill="1" applyAlignment="1">
      <alignment vertical="center"/>
    </xf>
    <xf numFmtId="0" fontId="29" fillId="0" borderId="0" xfId="10" applyFont="1" applyFill="1"/>
    <xf numFmtId="0" fontId="28" fillId="0" borderId="0" xfId="10" applyFont="1" applyFill="1" applyBorder="1" applyAlignment="1">
      <alignment vertical="center"/>
    </xf>
    <xf numFmtId="0" fontId="28" fillId="0" borderId="0" xfId="10" applyFont="1" applyFill="1" applyBorder="1" applyAlignment="1">
      <alignment horizontal="center" vertical="center"/>
    </xf>
    <xf numFmtId="0" fontId="28" fillId="0" borderId="0" xfId="10" applyFont="1" applyFill="1" applyAlignment="1">
      <alignment horizontal="left" vertical="center"/>
    </xf>
    <xf numFmtId="0" fontId="14" fillId="0" borderId="0" xfId="11" applyFont="1" applyFill="1"/>
    <xf numFmtId="0" fontId="31" fillId="0" borderId="0" xfId="11" applyFont="1" applyFill="1"/>
    <xf numFmtId="0" fontId="12" fillId="0" borderId="0" xfId="11" applyFont="1" applyFill="1"/>
    <xf numFmtId="0" fontId="32" fillId="0" borderId="0" xfId="11" applyFont="1" applyFill="1" applyAlignment="1">
      <alignment vertical="center"/>
    </xf>
    <xf numFmtId="0" fontId="19" fillId="2" borderId="6" xfId="7" applyFont="1" applyFill="1" applyBorder="1" applyAlignment="1">
      <alignment horizontal="center"/>
    </xf>
    <xf numFmtId="0" fontId="19" fillId="2" borderId="7" xfId="7" applyFont="1" applyFill="1" applyBorder="1" applyAlignment="1">
      <alignment horizontal="center"/>
    </xf>
    <xf numFmtId="0" fontId="19" fillId="2" borderId="5" xfId="7" applyFont="1" applyFill="1" applyBorder="1" applyAlignment="1">
      <alignment horizontal="center"/>
    </xf>
    <xf numFmtId="0" fontId="31" fillId="0" borderId="6" xfId="10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right" vertical="center"/>
    </xf>
    <xf numFmtId="2" fontId="12" fillId="0" borderId="6" xfId="3" applyNumberFormat="1" applyFont="1" applyBorder="1" applyAlignment="1">
      <alignment horizontal="right" vertical="center" wrapText="1"/>
    </xf>
    <xf numFmtId="2" fontId="24" fillId="0" borderId="6" xfId="0" applyNumberFormat="1" applyFont="1" applyBorder="1" applyAlignment="1">
      <alignment horizontal="right"/>
    </xf>
    <xf numFmtId="2" fontId="12" fillId="0" borderId="6" xfId="0" applyNumberFormat="1" applyFont="1" applyFill="1" applyBorder="1" applyAlignment="1">
      <alignment horizontal="right" vertical="center"/>
    </xf>
    <xf numFmtId="2" fontId="14" fillId="0" borderId="6" xfId="2" applyNumberFormat="1" applyFont="1" applyBorder="1" applyAlignment="1">
      <alignment horizontal="right" vertical="center" wrapText="1"/>
    </xf>
    <xf numFmtId="0" fontId="16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center" vertical="center"/>
    </xf>
    <xf numFmtId="165" fontId="16" fillId="3" borderId="6" xfId="0" applyNumberFormat="1" applyFont="1" applyFill="1" applyBorder="1" applyAlignment="1">
      <alignment horizontal="right" vertical="center"/>
    </xf>
    <xf numFmtId="2" fontId="16" fillId="3" borderId="6" xfId="0" applyNumberFormat="1" applyFont="1" applyFill="1" applyBorder="1" applyAlignment="1">
      <alignment horizontal="right" vertical="center"/>
    </xf>
    <xf numFmtId="0" fontId="5" fillId="0" borderId="0" xfId="0" applyFont="1"/>
    <xf numFmtId="49" fontId="34" fillId="3" borderId="6" xfId="12" applyNumberFormat="1" applyFont="1" applyFill="1" applyBorder="1" applyAlignment="1">
      <alignment horizontal="center" vertical="center" wrapText="1"/>
    </xf>
    <xf numFmtId="0" fontId="34" fillId="3" borderId="6" xfId="0" applyNumberFormat="1" applyFont="1" applyFill="1" applyBorder="1" applyAlignment="1">
      <alignment horizontal="left" vertical="center" wrapText="1"/>
    </xf>
    <xf numFmtId="0" fontId="34" fillId="3" borderId="6" xfId="0" applyFont="1" applyFill="1" applyBorder="1" applyAlignment="1">
      <alignment horizontal="center" vertical="center" wrapText="1"/>
    </xf>
    <xf numFmtId="167" fontId="26" fillId="3" borderId="6" xfId="0" applyNumberFormat="1" applyFont="1" applyFill="1" applyBorder="1" applyAlignment="1">
      <alignment horizontal="right" vertical="center" wrapText="1"/>
    </xf>
    <xf numFmtId="2" fontId="34" fillId="3" borderId="6" xfId="0" applyNumberFormat="1" applyFont="1" applyFill="1" applyBorder="1" applyAlignment="1">
      <alignment horizontal="right" vertical="center" wrapText="1"/>
    </xf>
    <xf numFmtId="49" fontId="26" fillId="3" borderId="6" xfId="12" applyNumberFormat="1" applyFont="1" applyFill="1" applyBorder="1" applyAlignment="1">
      <alignment horizontal="center" vertical="center" wrapText="1"/>
    </xf>
    <xf numFmtId="0" fontId="26" fillId="3" borderId="6" xfId="12" applyNumberFormat="1" applyFont="1" applyFill="1" applyBorder="1" applyAlignment="1">
      <alignment horizontal="left" vertical="center"/>
    </xf>
    <xf numFmtId="0" fontId="26" fillId="3" borderId="6" xfId="0" applyNumberFormat="1" applyFont="1" applyFill="1" applyBorder="1" applyAlignment="1">
      <alignment horizontal="center" vertical="center"/>
    </xf>
    <xf numFmtId="2" fontId="26" fillId="3" borderId="6" xfId="0" applyNumberFormat="1" applyFont="1" applyFill="1" applyBorder="1" applyAlignment="1">
      <alignment horizontal="right" vertical="center" wrapText="1"/>
    </xf>
    <xf numFmtId="0" fontId="26" fillId="3" borderId="6" xfId="12" applyNumberFormat="1" applyFont="1" applyFill="1" applyBorder="1" applyAlignment="1">
      <alignment horizontal="left" vertical="justify"/>
    </xf>
    <xf numFmtId="49" fontId="34" fillId="3" borderId="6" xfId="7" applyNumberFormat="1" applyFont="1" applyFill="1" applyBorder="1" applyAlignment="1">
      <alignment horizontal="center" vertical="center" wrapText="1"/>
    </xf>
    <xf numFmtId="0" fontId="34" fillId="3" borderId="6" xfId="7" applyFont="1" applyFill="1" applyBorder="1" applyAlignment="1">
      <alignment horizontal="center" vertical="center" wrapText="1"/>
    </xf>
    <xf numFmtId="167" fontId="34" fillId="3" borderId="6" xfId="13" applyNumberFormat="1" applyFont="1" applyFill="1" applyBorder="1" applyAlignment="1">
      <alignment horizontal="right" vertical="center"/>
    </xf>
    <xf numFmtId="2" fontId="34" fillId="3" borderId="6" xfId="7" applyNumberFormat="1" applyFont="1" applyFill="1" applyBorder="1" applyAlignment="1">
      <alignment horizontal="right" vertical="center" wrapText="1"/>
    </xf>
    <xf numFmtId="167" fontId="34" fillId="3" borderId="6" xfId="7" applyNumberFormat="1" applyFont="1" applyFill="1" applyBorder="1" applyAlignment="1">
      <alignment horizontal="right" vertical="center" wrapText="1"/>
    </xf>
    <xf numFmtId="167" fontId="36" fillId="3" borderId="6" xfId="0" applyNumberFormat="1" applyFont="1" applyFill="1" applyBorder="1" applyAlignment="1">
      <alignment horizontal="right" vertical="center"/>
    </xf>
    <xf numFmtId="0" fontId="26" fillId="3" borderId="6" xfId="7" applyNumberFormat="1" applyFont="1" applyFill="1" applyBorder="1" applyAlignment="1">
      <alignment horizontal="justify" vertical="center"/>
    </xf>
    <xf numFmtId="0" fontId="26" fillId="3" borderId="6" xfId="7" applyFont="1" applyFill="1" applyBorder="1" applyAlignment="1">
      <alignment horizontal="center" vertical="center" wrapText="1"/>
    </xf>
    <xf numFmtId="167" fontId="37" fillId="3" borderId="6" xfId="7" applyNumberFormat="1" applyFont="1" applyFill="1" applyBorder="1" applyAlignment="1">
      <alignment horizontal="right" vertical="center" wrapText="1"/>
    </xf>
    <xf numFmtId="2" fontId="37" fillId="3" borderId="6" xfId="0" applyNumberFormat="1" applyFont="1" applyFill="1" applyBorder="1" applyAlignment="1">
      <alignment horizontal="right" vertical="center"/>
    </xf>
    <xf numFmtId="2" fontId="26" fillId="3" borderId="6" xfId="13" applyNumberFormat="1" applyFont="1" applyFill="1" applyBorder="1" applyAlignment="1">
      <alignment horizontal="right" vertical="center"/>
    </xf>
    <xf numFmtId="2" fontId="26" fillId="3" borderId="6" xfId="7" applyNumberFormat="1" applyFont="1" applyFill="1" applyBorder="1" applyAlignment="1">
      <alignment horizontal="right" vertical="center" wrapText="1"/>
    </xf>
    <xf numFmtId="2" fontId="26" fillId="3" borderId="6" xfId="14" applyNumberFormat="1" applyFont="1" applyFill="1" applyBorder="1" applyAlignment="1">
      <alignment horizontal="right" vertical="center" wrapText="1"/>
    </xf>
    <xf numFmtId="0" fontId="26" fillId="3" borderId="6" xfId="7" applyNumberFormat="1" applyFont="1" applyFill="1" applyBorder="1" applyAlignment="1">
      <alignment horizontal="justify" vertical="justify"/>
    </xf>
    <xf numFmtId="2" fontId="26" fillId="3" borderId="0" xfId="13" applyNumberFormat="1" applyFont="1" applyFill="1" applyAlignment="1">
      <alignment horizontal="right" vertical="center"/>
    </xf>
    <xf numFmtId="49" fontId="25" fillId="3" borderId="6" xfId="0" applyNumberFormat="1" applyFont="1" applyFill="1" applyBorder="1" applyAlignment="1">
      <alignment horizontal="center" vertical="center" wrapText="1"/>
    </xf>
    <xf numFmtId="49" fontId="26" fillId="3" borderId="6" xfId="7" applyNumberFormat="1" applyFont="1" applyFill="1" applyBorder="1" applyAlignment="1">
      <alignment horizontal="center" vertical="center" wrapText="1"/>
    </xf>
    <xf numFmtId="0" fontId="34" fillId="3" borderId="6" xfId="7" applyNumberFormat="1" applyFont="1" applyFill="1" applyBorder="1" applyAlignment="1">
      <alignment horizontal="left" vertical="center" wrapText="1"/>
    </xf>
    <xf numFmtId="2" fontId="36" fillId="3" borderId="6" xfId="0" applyNumberFormat="1" applyFont="1" applyFill="1" applyBorder="1" applyAlignment="1">
      <alignment horizontal="right" vertical="center"/>
    </xf>
    <xf numFmtId="2" fontId="36" fillId="3" borderId="6" xfId="7" applyNumberFormat="1" applyFont="1" applyFill="1" applyBorder="1" applyAlignment="1">
      <alignment horizontal="right" vertical="center" wrapText="1"/>
    </xf>
    <xf numFmtId="0" fontId="26" fillId="3" borderId="6" xfId="0" applyNumberFormat="1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center" vertical="center" wrapText="1"/>
    </xf>
    <xf numFmtId="167" fontId="39" fillId="3" borderId="6" xfId="0" applyNumberFormat="1" applyFont="1" applyFill="1" applyBorder="1" applyAlignment="1">
      <alignment horizontal="right" vertical="center"/>
    </xf>
    <xf numFmtId="2" fontId="26" fillId="3" borderId="6" xfId="13" applyNumberFormat="1" applyFont="1" applyFill="1" applyBorder="1" applyAlignment="1">
      <alignment horizontal="right" vertical="center" wrapText="1"/>
    </xf>
    <xf numFmtId="0" fontId="26" fillId="3" borderId="6" xfId="0" applyNumberFormat="1" applyFont="1" applyFill="1" applyBorder="1" applyAlignment="1">
      <alignment horizontal="left" vertical="center" wrapText="1"/>
    </xf>
    <xf numFmtId="2" fontId="26" fillId="3" borderId="6" xfId="12" applyNumberFormat="1" applyFont="1" applyFill="1" applyBorder="1" applyAlignment="1">
      <alignment horizontal="right" vertical="center" wrapText="1"/>
    </xf>
    <xf numFmtId="2" fontId="37" fillId="3" borderId="6" xfId="7" applyNumberFormat="1" applyFont="1" applyFill="1" applyBorder="1" applyAlignment="1">
      <alignment horizontal="right" vertical="center" wrapText="1"/>
    </xf>
    <xf numFmtId="49" fontId="34" fillId="3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right" vertical="center"/>
    </xf>
    <xf numFmtId="2" fontId="2" fillId="3" borderId="6" xfId="0" applyNumberFormat="1" applyFont="1" applyFill="1" applyBorder="1" applyAlignment="1">
      <alignment horizontal="right" vertical="center"/>
    </xf>
    <xf numFmtId="2" fontId="25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19" fillId="0" borderId="6" xfId="7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0" fillId="3" borderId="6" xfId="15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2" fontId="0" fillId="0" borderId="6" xfId="0" applyNumberFormat="1" applyBorder="1" applyAlignment="1">
      <alignment vertical="center"/>
    </xf>
    <xf numFmtId="2" fontId="11" fillId="0" borderId="6" xfId="0" applyNumberFormat="1" applyFont="1" applyBorder="1"/>
    <xf numFmtId="2" fontId="0" fillId="0" borderId="0" xfId="0" applyNumberFormat="1"/>
    <xf numFmtId="0" fontId="19" fillId="0" borderId="6" xfId="7" applyFont="1" applyFill="1" applyBorder="1" applyAlignment="1">
      <alignment horizontal="center" vertical="center" wrapText="1"/>
    </xf>
    <xf numFmtId="170" fontId="19" fillId="0" borderId="6" xfId="9" applyNumberFormat="1" applyFont="1" applyFill="1" applyBorder="1" applyAlignment="1">
      <alignment vertical="center" wrapText="1"/>
    </xf>
    <xf numFmtId="0" fontId="29" fillId="0" borderId="0" xfId="7" applyFont="1" applyFill="1" applyAlignment="1">
      <alignment horizontal="center"/>
    </xf>
    <xf numFmtId="0" fontId="8" fillId="0" borderId="0" xfId="8" applyFont="1" applyFill="1" applyAlignment="1">
      <alignment horizontal="center" vertical="center" wrapText="1"/>
    </xf>
    <xf numFmtId="0" fontId="14" fillId="0" borderId="0" xfId="7" applyFont="1" applyFill="1" applyAlignment="1">
      <alignment horizontal="center"/>
    </xf>
    <xf numFmtId="0" fontId="32" fillId="0" borderId="0" xfId="11" applyFont="1" applyFill="1" applyAlignment="1">
      <alignment horizontal="center" vertical="center"/>
    </xf>
    <xf numFmtId="0" fontId="19" fillId="0" borderId="6" xfId="7" applyFont="1" applyFill="1" applyBorder="1" applyAlignment="1">
      <alignment horizontal="center" vertical="center" wrapText="1"/>
    </xf>
    <xf numFmtId="0" fontId="19" fillId="0" borderId="9" xfId="7" applyFont="1" applyFill="1" applyBorder="1" applyAlignment="1">
      <alignment horizontal="center" vertical="center" wrapText="1"/>
    </xf>
    <xf numFmtId="0" fontId="19" fillId="0" borderId="10" xfId="7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6">
    <cellStyle name="Comma" xfId="1" builtinId="3"/>
    <cellStyle name="Normal" xfId="0" builtinId="0"/>
    <cellStyle name="Normal 10" xfId="2"/>
    <cellStyle name="Normal 11 2 2" xfId="5"/>
    <cellStyle name="Normal 16 2" xfId="11"/>
    <cellStyle name="Normal 2" xfId="14"/>
    <cellStyle name="Normal 2 10" xfId="15"/>
    <cellStyle name="Normal 3" xfId="7"/>
    <cellStyle name="Normal 33" xfId="10"/>
    <cellStyle name="Normal 38 2" xfId="3"/>
    <cellStyle name="Normal_gare wyalsadfenigagarini 10" xfId="6"/>
    <cellStyle name="Normal_gare wyalsadfenigagarini 2 2" xfId="4"/>
    <cellStyle name="Обычный 2" xfId="13"/>
    <cellStyle name="Обычный 4" xfId="8"/>
    <cellStyle name="Финансовый 4" xfId="9"/>
    <cellStyle name="ჩვეულებრივი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Q27"/>
  <sheetViews>
    <sheetView topLeftCell="A2" zoomScaleNormal="100" zoomScaleSheetLayoutView="100" workbookViewId="0">
      <selection activeCell="E21" sqref="E21"/>
    </sheetView>
  </sheetViews>
  <sheetFormatPr defaultRowHeight="16.5"/>
  <cols>
    <col min="1" max="1" width="0.140625" style="129" customWidth="1"/>
    <col min="2" max="2" width="5.140625" style="129" customWidth="1"/>
    <col min="3" max="3" width="13.42578125" style="129" customWidth="1"/>
    <col min="4" max="4" width="70.42578125" style="129" customWidth="1"/>
    <col min="5" max="5" width="16.5703125" style="129" customWidth="1"/>
    <col min="6" max="6" width="13.28515625" style="129" customWidth="1"/>
    <col min="7" max="7" width="8.42578125" style="129" customWidth="1"/>
    <col min="8" max="254" width="9.140625" style="129"/>
    <col min="255" max="255" width="5.140625" style="129" customWidth="1"/>
    <col min="256" max="256" width="13.42578125" style="129" customWidth="1"/>
    <col min="257" max="257" width="39.42578125" style="129" customWidth="1"/>
    <col min="258" max="259" width="11.85546875" style="129" customWidth="1"/>
    <col min="260" max="260" width="11" style="129" customWidth="1"/>
    <col min="261" max="261" width="13.42578125" style="129" customWidth="1"/>
    <col min="262" max="262" width="13.28515625" style="129" customWidth="1"/>
    <col min="263" max="263" width="8.42578125" style="129" customWidth="1"/>
    <col min="264" max="510" width="9.140625" style="129"/>
    <col min="511" max="511" width="5.140625" style="129" customWidth="1"/>
    <col min="512" max="512" width="13.42578125" style="129" customWidth="1"/>
    <col min="513" max="513" width="39.42578125" style="129" customWidth="1"/>
    <col min="514" max="515" width="11.85546875" style="129" customWidth="1"/>
    <col min="516" max="516" width="11" style="129" customWidth="1"/>
    <col min="517" max="517" width="13.42578125" style="129" customWidth="1"/>
    <col min="518" max="518" width="13.28515625" style="129" customWidth="1"/>
    <col min="519" max="519" width="8.42578125" style="129" customWidth="1"/>
    <col min="520" max="766" width="9.140625" style="129"/>
    <col min="767" max="767" width="5.140625" style="129" customWidth="1"/>
    <col min="768" max="768" width="13.42578125" style="129" customWidth="1"/>
    <col min="769" max="769" width="39.42578125" style="129" customWidth="1"/>
    <col min="770" max="771" width="11.85546875" style="129" customWidth="1"/>
    <col min="772" max="772" width="11" style="129" customWidth="1"/>
    <col min="773" max="773" width="13.42578125" style="129" customWidth="1"/>
    <col min="774" max="774" width="13.28515625" style="129" customWidth="1"/>
    <col min="775" max="775" width="8.42578125" style="129" customWidth="1"/>
    <col min="776" max="1022" width="9.140625" style="129"/>
    <col min="1023" max="1023" width="5.140625" style="129" customWidth="1"/>
    <col min="1024" max="1024" width="13.42578125" style="129" customWidth="1"/>
    <col min="1025" max="1025" width="39.42578125" style="129" customWidth="1"/>
    <col min="1026" max="1027" width="11.85546875" style="129" customWidth="1"/>
    <col min="1028" max="1028" width="11" style="129" customWidth="1"/>
    <col min="1029" max="1029" width="13.42578125" style="129" customWidth="1"/>
    <col min="1030" max="1030" width="13.28515625" style="129" customWidth="1"/>
    <col min="1031" max="1031" width="8.42578125" style="129" customWidth="1"/>
    <col min="1032" max="1278" width="9.140625" style="129"/>
    <col min="1279" max="1279" width="5.140625" style="129" customWidth="1"/>
    <col min="1280" max="1280" width="13.42578125" style="129" customWidth="1"/>
    <col min="1281" max="1281" width="39.42578125" style="129" customWidth="1"/>
    <col min="1282" max="1283" width="11.85546875" style="129" customWidth="1"/>
    <col min="1284" max="1284" width="11" style="129" customWidth="1"/>
    <col min="1285" max="1285" width="13.42578125" style="129" customWidth="1"/>
    <col min="1286" max="1286" width="13.28515625" style="129" customWidth="1"/>
    <col min="1287" max="1287" width="8.42578125" style="129" customWidth="1"/>
    <col min="1288" max="1534" width="9.140625" style="129"/>
    <col min="1535" max="1535" width="5.140625" style="129" customWidth="1"/>
    <col min="1536" max="1536" width="13.42578125" style="129" customWidth="1"/>
    <col min="1537" max="1537" width="39.42578125" style="129" customWidth="1"/>
    <col min="1538" max="1539" width="11.85546875" style="129" customWidth="1"/>
    <col min="1540" max="1540" width="11" style="129" customWidth="1"/>
    <col min="1541" max="1541" width="13.42578125" style="129" customWidth="1"/>
    <col min="1542" max="1542" width="13.28515625" style="129" customWidth="1"/>
    <col min="1543" max="1543" width="8.42578125" style="129" customWidth="1"/>
    <col min="1544" max="1790" width="9.140625" style="129"/>
    <col min="1791" max="1791" width="5.140625" style="129" customWidth="1"/>
    <col min="1792" max="1792" width="13.42578125" style="129" customWidth="1"/>
    <col min="1793" max="1793" width="39.42578125" style="129" customWidth="1"/>
    <col min="1794" max="1795" width="11.85546875" style="129" customWidth="1"/>
    <col min="1796" max="1796" width="11" style="129" customWidth="1"/>
    <col min="1797" max="1797" width="13.42578125" style="129" customWidth="1"/>
    <col min="1798" max="1798" width="13.28515625" style="129" customWidth="1"/>
    <col min="1799" max="1799" width="8.42578125" style="129" customWidth="1"/>
    <col min="1800" max="2046" width="9.140625" style="129"/>
    <col min="2047" max="2047" width="5.140625" style="129" customWidth="1"/>
    <col min="2048" max="2048" width="13.42578125" style="129" customWidth="1"/>
    <col min="2049" max="2049" width="39.42578125" style="129" customWidth="1"/>
    <col min="2050" max="2051" width="11.85546875" style="129" customWidth="1"/>
    <col min="2052" max="2052" width="11" style="129" customWidth="1"/>
    <col min="2053" max="2053" width="13.42578125" style="129" customWidth="1"/>
    <col min="2054" max="2054" width="13.28515625" style="129" customWidth="1"/>
    <col min="2055" max="2055" width="8.42578125" style="129" customWidth="1"/>
    <col min="2056" max="2302" width="9.140625" style="129"/>
    <col min="2303" max="2303" width="5.140625" style="129" customWidth="1"/>
    <col min="2304" max="2304" width="13.42578125" style="129" customWidth="1"/>
    <col min="2305" max="2305" width="39.42578125" style="129" customWidth="1"/>
    <col min="2306" max="2307" width="11.85546875" style="129" customWidth="1"/>
    <col min="2308" max="2308" width="11" style="129" customWidth="1"/>
    <col min="2309" max="2309" width="13.42578125" style="129" customWidth="1"/>
    <col min="2310" max="2310" width="13.28515625" style="129" customWidth="1"/>
    <col min="2311" max="2311" width="8.42578125" style="129" customWidth="1"/>
    <col min="2312" max="2558" width="9.140625" style="129"/>
    <col min="2559" max="2559" width="5.140625" style="129" customWidth="1"/>
    <col min="2560" max="2560" width="13.42578125" style="129" customWidth="1"/>
    <col min="2561" max="2561" width="39.42578125" style="129" customWidth="1"/>
    <col min="2562" max="2563" width="11.85546875" style="129" customWidth="1"/>
    <col min="2564" max="2564" width="11" style="129" customWidth="1"/>
    <col min="2565" max="2565" width="13.42578125" style="129" customWidth="1"/>
    <col min="2566" max="2566" width="13.28515625" style="129" customWidth="1"/>
    <col min="2567" max="2567" width="8.42578125" style="129" customWidth="1"/>
    <col min="2568" max="2814" width="9.140625" style="129"/>
    <col min="2815" max="2815" width="5.140625" style="129" customWidth="1"/>
    <col min="2816" max="2816" width="13.42578125" style="129" customWidth="1"/>
    <col min="2817" max="2817" width="39.42578125" style="129" customWidth="1"/>
    <col min="2818" max="2819" width="11.85546875" style="129" customWidth="1"/>
    <col min="2820" max="2820" width="11" style="129" customWidth="1"/>
    <col min="2821" max="2821" width="13.42578125" style="129" customWidth="1"/>
    <col min="2822" max="2822" width="13.28515625" style="129" customWidth="1"/>
    <col min="2823" max="2823" width="8.42578125" style="129" customWidth="1"/>
    <col min="2824" max="3070" width="9.140625" style="129"/>
    <col min="3071" max="3071" width="5.140625" style="129" customWidth="1"/>
    <col min="3072" max="3072" width="13.42578125" style="129" customWidth="1"/>
    <col min="3073" max="3073" width="39.42578125" style="129" customWidth="1"/>
    <col min="3074" max="3075" width="11.85546875" style="129" customWidth="1"/>
    <col min="3076" max="3076" width="11" style="129" customWidth="1"/>
    <col min="3077" max="3077" width="13.42578125" style="129" customWidth="1"/>
    <col min="3078" max="3078" width="13.28515625" style="129" customWidth="1"/>
    <col min="3079" max="3079" width="8.42578125" style="129" customWidth="1"/>
    <col min="3080" max="3326" width="9.140625" style="129"/>
    <col min="3327" max="3327" width="5.140625" style="129" customWidth="1"/>
    <col min="3328" max="3328" width="13.42578125" style="129" customWidth="1"/>
    <col min="3329" max="3329" width="39.42578125" style="129" customWidth="1"/>
    <col min="3330" max="3331" width="11.85546875" style="129" customWidth="1"/>
    <col min="3332" max="3332" width="11" style="129" customWidth="1"/>
    <col min="3333" max="3333" width="13.42578125" style="129" customWidth="1"/>
    <col min="3334" max="3334" width="13.28515625" style="129" customWidth="1"/>
    <col min="3335" max="3335" width="8.42578125" style="129" customWidth="1"/>
    <col min="3336" max="3582" width="9.140625" style="129"/>
    <col min="3583" max="3583" width="5.140625" style="129" customWidth="1"/>
    <col min="3584" max="3584" width="13.42578125" style="129" customWidth="1"/>
    <col min="3585" max="3585" width="39.42578125" style="129" customWidth="1"/>
    <col min="3586" max="3587" width="11.85546875" style="129" customWidth="1"/>
    <col min="3588" max="3588" width="11" style="129" customWidth="1"/>
    <col min="3589" max="3589" width="13.42578125" style="129" customWidth="1"/>
    <col min="3590" max="3590" width="13.28515625" style="129" customWidth="1"/>
    <col min="3591" max="3591" width="8.42578125" style="129" customWidth="1"/>
    <col min="3592" max="3838" width="9.140625" style="129"/>
    <col min="3839" max="3839" width="5.140625" style="129" customWidth="1"/>
    <col min="3840" max="3840" width="13.42578125" style="129" customWidth="1"/>
    <col min="3841" max="3841" width="39.42578125" style="129" customWidth="1"/>
    <col min="3842" max="3843" width="11.85546875" style="129" customWidth="1"/>
    <col min="3844" max="3844" width="11" style="129" customWidth="1"/>
    <col min="3845" max="3845" width="13.42578125" style="129" customWidth="1"/>
    <col min="3846" max="3846" width="13.28515625" style="129" customWidth="1"/>
    <col min="3847" max="3847" width="8.42578125" style="129" customWidth="1"/>
    <col min="3848" max="4094" width="9.140625" style="129"/>
    <col min="4095" max="4095" width="5.140625" style="129" customWidth="1"/>
    <col min="4096" max="4096" width="13.42578125" style="129" customWidth="1"/>
    <col min="4097" max="4097" width="39.42578125" style="129" customWidth="1"/>
    <col min="4098" max="4099" width="11.85546875" style="129" customWidth="1"/>
    <col min="4100" max="4100" width="11" style="129" customWidth="1"/>
    <col min="4101" max="4101" width="13.42578125" style="129" customWidth="1"/>
    <col min="4102" max="4102" width="13.28515625" style="129" customWidth="1"/>
    <col min="4103" max="4103" width="8.42578125" style="129" customWidth="1"/>
    <col min="4104" max="4350" width="9.140625" style="129"/>
    <col min="4351" max="4351" width="5.140625" style="129" customWidth="1"/>
    <col min="4352" max="4352" width="13.42578125" style="129" customWidth="1"/>
    <col min="4353" max="4353" width="39.42578125" style="129" customWidth="1"/>
    <col min="4354" max="4355" width="11.85546875" style="129" customWidth="1"/>
    <col min="4356" max="4356" width="11" style="129" customWidth="1"/>
    <col min="4357" max="4357" width="13.42578125" style="129" customWidth="1"/>
    <col min="4358" max="4358" width="13.28515625" style="129" customWidth="1"/>
    <col min="4359" max="4359" width="8.42578125" style="129" customWidth="1"/>
    <col min="4360" max="4606" width="9.140625" style="129"/>
    <col min="4607" max="4607" width="5.140625" style="129" customWidth="1"/>
    <col min="4608" max="4608" width="13.42578125" style="129" customWidth="1"/>
    <col min="4609" max="4609" width="39.42578125" style="129" customWidth="1"/>
    <col min="4610" max="4611" width="11.85546875" style="129" customWidth="1"/>
    <col min="4612" max="4612" width="11" style="129" customWidth="1"/>
    <col min="4613" max="4613" width="13.42578125" style="129" customWidth="1"/>
    <col min="4614" max="4614" width="13.28515625" style="129" customWidth="1"/>
    <col min="4615" max="4615" width="8.42578125" style="129" customWidth="1"/>
    <col min="4616" max="4862" width="9.140625" style="129"/>
    <col min="4863" max="4863" width="5.140625" style="129" customWidth="1"/>
    <col min="4864" max="4864" width="13.42578125" style="129" customWidth="1"/>
    <col min="4865" max="4865" width="39.42578125" style="129" customWidth="1"/>
    <col min="4866" max="4867" width="11.85546875" style="129" customWidth="1"/>
    <col min="4868" max="4868" width="11" style="129" customWidth="1"/>
    <col min="4869" max="4869" width="13.42578125" style="129" customWidth="1"/>
    <col min="4870" max="4870" width="13.28515625" style="129" customWidth="1"/>
    <col min="4871" max="4871" width="8.42578125" style="129" customWidth="1"/>
    <col min="4872" max="5118" width="9.140625" style="129"/>
    <col min="5119" max="5119" width="5.140625" style="129" customWidth="1"/>
    <col min="5120" max="5120" width="13.42578125" style="129" customWidth="1"/>
    <col min="5121" max="5121" width="39.42578125" style="129" customWidth="1"/>
    <col min="5122" max="5123" width="11.85546875" style="129" customWidth="1"/>
    <col min="5124" max="5124" width="11" style="129" customWidth="1"/>
    <col min="5125" max="5125" width="13.42578125" style="129" customWidth="1"/>
    <col min="5126" max="5126" width="13.28515625" style="129" customWidth="1"/>
    <col min="5127" max="5127" width="8.42578125" style="129" customWidth="1"/>
    <col min="5128" max="5374" width="9.140625" style="129"/>
    <col min="5375" max="5375" width="5.140625" style="129" customWidth="1"/>
    <col min="5376" max="5376" width="13.42578125" style="129" customWidth="1"/>
    <col min="5377" max="5377" width="39.42578125" style="129" customWidth="1"/>
    <col min="5378" max="5379" width="11.85546875" style="129" customWidth="1"/>
    <col min="5380" max="5380" width="11" style="129" customWidth="1"/>
    <col min="5381" max="5381" width="13.42578125" style="129" customWidth="1"/>
    <col min="5382" max="5382" width="13.28515625" style="129" customWidth="1"/>
    <col min="5383" max="5383" width="8.42578125" style="129" customWidth="1"/>
    <col min="5384" max="5630" width="9.140625" style="129"/>
    <col min="5631" max="5631" width="5.140625" style="129" customWidth="1"/>
    <col min="5632" max="5632" width="13.42578125" style="129" customWidth="1"/>
    <col min="5633" max="5633" width="39.42578125" style="129" customWidth="1"/>
    <col min="5634" max="5635" width="11.85546875" style="129" customWidth="1"/>
    <col min="5636" max="5636" width="11" style="129" customWidth="1"/>
    <col min="5637" max="5637" width="13.42578125" style="129" customWidth="1"/>
    <col min="5638" max="5638" width="13.28515625" style="129" customWidth="1"/>
    <col min="5639" max="5639" width="8.42578125" style="129" customWidth="1"/>
    <col min="5640" max="5886" width="9.140625" style="129"/>
    <col min="5887" max="5887" width="5.140625" style="129" customWidth="1"/>
    <col min="5888" max="5888" width="13.42578125" style="129" customWidth="1"/>
    <col min="5889" max="5889" width="39.42578125" style="129" customWidth="1"/>
    <col min="5890" max="5891" width="11.85546875" style="129" customWidth="1"/>
    <col min="5892" max="5892" width="11" style="129" customWidth="1"/>
    <col min="5893" max="5893" width="13.42578125" style="129" customWidth="1"/>
    <col min="5894" max="5894" width="13.28515625" style="129" customWidth="1"/>
    <col min="5895" max="5895" width="8.42578125" style="129" customWidth="1"/>
    <col min="5896" max="6142" width="9.140625" style="129"/>
    <col min="6143" max="6143" width="5.140625" style="129" customWidth="1"/>
    <col min="6144" max="6144" width="13.42578125" style="129" customWidth="1"/>
    <col min="6145" max="6145" width="39.42578125" style="129" customWidth="1"/>
    <col min="6146" max="6147" width="11.85546875" style="129" customWidth="1"/>
    <col min="6148" max="6148" width="11" style="129" customWidth="1"/>
    <col min="6149" max="6149" width="13.42578125" style="129" customWidth="1"/>
    <col min="6150" max="6150" width="13.28515625" style="129" customWidth="1"/>
    <col min="6151" max="6151" width="8.42578125" style="129" customWidth="1"/>
    <col min="6152" max="6398" width="9.140625" style="129"/>
    <col min="6399" max="6399" width="5.140625" style="129" customWidth="1"/>
    <col min="6400" max="6400" width="13.42578125" style="129" customWidth="1"/>
    <col min="6401" max="6401" width="39.42578125" style="129" customWidth="1"/>
    <col min="6402" max="6403" width="11.85546875" style="129" customWidth="1"/>
    <col min="6404" max="6404" width="11" style="129" customWidth="1"/>
    <col min="6405" max="6405" width="13.42578125" style="129" customWidth="1"/>
    <col min="6406" max="6406" width="13.28515625" style="129" customWidth="1"/>
    <col min="6407" max="6407" width="8.42578125" style="129" customWidth="1"/>
    <col min="6408" max="6654" width="9.140625" style="129"/>
    <col min="6655" max="6655" width="5.140625" style="129" customWidth="1"/>
    <col min="6656" max="6656" width="13.42578125" style="129" customWidth="1"/>
    <col min="6657" max="6657" width="39.42578125" style="129" customWidth="1"/>
    <col min="6658" max="6659" width="11.85546875" style="129" customWidth="1"/>
    <col min="6660" max="6660" width="11" style="129" customWidth="1"/>
    <col min="6661" max="6661" width="13.42578125" style="129" customWidth="1"/>
    <col min="6662" max="6662" width="13.28515625" style="129" customWidth="1"/>
    <col min="6663" max="6663" width="8.42578125" style="129" customWidth="1"/>
    <col min="6664" max="6910" width="9.140625" style="129"/>
    <col min="6911" max="6911" width="5.140625" style="129" customWidth="1"/>
    <col min="6912" max="6912" width="13.42578125" style="129" customWidth="1"/>
    <col min="6913" max="6913" width="39.42578125" style="129" customWidth="1"/>
    <col min="6914" max="6915" width="11.85546875" style="129" customWidth="1"/>
    <col min="6916" max="6916" width="11" style="129" customWidth="1"/>
    <col min="6917" max="6917" width="13.42578125" style="129" customWidth="1"/>
    <col min="6918" max="6918" width="13.28515625" style="129" customWidth="1"/>
    <col min="6919" max="6919" width="8.42578125" style="129" customWidth="1"/>
    <col min="6920" max="7166" width="9.140625" style="129"/>
    <col min="7167" max="7167" width="5.140625" style="129" customWidth="1"/>
    <col min="7168" max="7168" width="13.42578125" style="129" customWidth="1"/>
    <col min="7169" max="7169" width="39.42578125" style="129" customWidth="1"/>
    <col min="7170" max="7171" width="11.85546875" style="129" customWidth="1"/>
    <col min="7172" max="7172" width="11" style="129" customWidth="1"/>
    <col min="7173" max="7173" width="13.42578125" style="129" customWidth="1"/>
    <col min="7174" max="7174" width="13.28515625" style="129" customWidth="1"/>
    <col min="7175" max="7175" width="8.42578125" style="129" customWidth="1"/>
    <col min="7176" max="7422" width="9.140625" style="129"/>
    <col min="7423" max="7423" width="5.140625" style="129" customWidth="1"/>
    <col min="7424" max="7424" width="13.42578125" style="129" customWidth="1"/>
    <col min="7425" max="7425" width="39.42578125" style="129" customWidth="1"/>
    <col min="7426" max="7427" width="11.85546875" style="129" customWidth="1"/>
    <col min="7428" max="7428" width="11" style="129" customWidth="1"/>
    <col min="7429" max="7429" width="13.42578125" style="129" customWidth="1"/>
    <col min="7430" max="7430" width="13.28515625" style="129" customWidth="1"/>
    <col min="7431" max="7431" width="8.42578125" style="129" customWidth="1"/>
    <col min="7432" max="7678" width="9.140625" style="129"/>
    <col min="7679" max="7679" width="5.140625" style="129" customWidth="1"/>
    <col min="7680" max="7680" width="13.42578125" style="129" customWidth="1"/>
    <col min="7681" max="7681" width="39.42578125" style="129" customWidth="1"/>
    <col min="7682" max="7683" width="11.85546875" style="129" customWidth="1"/>
    <col min="7684" max="7684" width="11" style="129" customWidth="1"/>
    <col min="7685" max="7685" width="13.42578125" style="129" customWidth="1"/>
    <col min="7686" max="7686" width="13.28515625" style="129" customWidth="1"/>
    <col min="7687" max="7687" width="8.42578125" style="129" customWidth="1"/>
    <col min="7688" max="7934" width="9.140625" style="129"/>
    <col min="7935" max="7935" width="5.140625" style="129" customWidth="1"/>
    <col min="7936" max="7936" width="13.42578125" style="129" customWidth="1"/>
    <col min="7937" max="7937" width="39.42578125" style="129" customWidth="1"/>
    <col min="7938" max="7939" width="11.85546875" style="129" customWidth="1"/>
    <col min="7940" max="7940" width="11" style="129" customWidth="1"/>
    <col min="7941" max="7941" width="13.42578125" style="129" customWidth="1"/>
    <col min="7942" max="7942" width="13.28515625" style="129" customWidth="1"/>
    <col min="7943" max="7943" width="8.42578125" style="129" customWidth="1"/>
    <col min="7944" max="8190" width="9.140625" style="129"/>
    <col min="8191" max="8191" width="5.140625" style="129" customWidth="1"/>
    <col min="8192" max="8192" width="13.42578125" style="129" customWidth="1"/>
    <col min="8193" max="8193" width="39.42578125" style="129" customWidth="1"/>
    <col min="8194" max="8195" width="11.85546875" style="129" customWidth="1"/>
    <col min="8196" max="8196" width="11" style="129" customWidth="1"/>
    <col min="8197" max="8197" width="13.42578125" style="129" customWidth="1"/>
    <col min="8198" max="8198" width="13.28515625" style="129" customWidth="1"/>
    <col min="8199" max="8199" width="8.42578125" style="129" customWidth="1"/>
    <col min="8200" max="8446" width="9.140625" style="129"/>
    <col min="8447" max="8447" width="5.140625" style="129" customWidth="1"/>
    <col min="8448" max="8448" width="13.42578125" style="129" customWidth="1"/>
    <col min="8449" max="8449" width="39.42578125" style="129" customWidth="1"/>
    <col min="8450" max="8451" width="11.85546875" style="129" customWidth="1"/>
    <col min="8452" max="8452" width="11" style="129" customWidth="1"/>
    <col min="8453" max="8453" width="13.42578125" style="129" customWidth="1"/>
    <col min="8454" max="8454" width="13.28515625" style="129" customWidth="1"/>
    <col min="8455" max="8455" width="8.42578125" style="129" customWidth="1"/>
    <col min="8456" max="8702" width="9.140625" style="129"/>
    <col min="8703" max="8703" width="5.140625" style="129" customWidth="1"/>
    <col min="8704" max="8704" width="13.42578125" style="129" customWidth="1"/>
    <col min="8705" max="8705" width="39.42578125" style="129" customWidth="1"/>
    <col min="8706" max="8707" width="11.85546875" style="129" customWidth="1"/>
    <col min="8708" max="8708" width="11" style="129" customWidth="1"/>
    <col min="8709" max="8709" width="13.42578125" style="129" customWidth="1"/>
    <col min="8710" max="8710" width="13.28515625" style="129" customWidth="1"/>
    <col min="8711" max="8711" width="8.42578125" style="129" customWidth="1"/>
    <col min="8712" max="8958" width="9.140625" style="129"/>
    <col min="8959" max="8959" width="5.140625" style="129" customWidth="1"/>
    <col min="8960" max="8960" width="13.42578125" style="129" customWidth="1"/>
    <col min="8961" max="8961" width="39.42578125" style="129" customWidth="1"/>
    <col min="8962" max="8963" width="11.85546875" style="129" customWidth="1"/>
    <col min="8964" max="8964" width="11" style="129" customWidth="1"/>
    <col min="8965" max="8965" width="13.42578125" style="129" customWidth="1"/>
    <col min="8966" max="8966" width="13.28515625" style="129" customWidth="1"/>
    <col min="8967" max="8967" width="8.42578125" style="129" customWidth="1"/>
    <col min="8968" max="9214" width="9.140625" style="129"/>
    <col min="9215" max="9215" width="5.140625" style="129" customWidth="1"/>
    <col min="9216" max="9216" width="13.42578125" style="129" customWidth="1"/>
    <col min="9217" max="9217" width="39.42578125" style="129" customWidth="1"/>
    <col min="9218" max="9219" width="11.85546875" style="129" customWidth="1"/>
    <col min="9220" max="9220" width="11" style="129" customWidth="1"/>
    <col min="9221" max="9221" width="13.42578125" style="129" customWidth="1"/>
    <col min="9222" max="9222" width="13.28515625" style="129" customWidth="1"/>
    <col min="9223" max="9223" width="8.42578125" style="129" customWidth="1"/>
    <col min="9224" max="9470" width="9.140625" style="129"/>
    <col min="9471" max="9471" width="5.140625" style="129" customWidth="1"/>
    <col min="9472" max="9472" width="13.42578125" style="129" customWidth="1"/>
    <col min="9473" max="9473" width="39.42578125" style="129" customWidth="1"/>
    <col min="9474" max="9475" width="11.85546875" style="129" customWidth="1"/>
    <col min="9476" max="9476" width="11" style="129" customWidth="1"/>
    <col min="9477" max="9477" width="13.42578125" style="129" customWidth="1"/>
    <col min="9478" max="9478" width="13.28515625" style="129" customWidth="1"/>
    <col min="9479" max="9479" width="8.42578125" style="129" customWidth="1"/>
    <col min="9480" max="9726" width="9.140625" style="129"/>
    <col min="9727" max="9727" width="5.140625" style="129" customWidth="1"/>
    <col min="9728" max="9728" width="13.42578125" style="129" customWidth="1"/>
    <col min="9729" max="9729" width="39.42578125" style="129" customWidth="1"/>
    <col min="9730" max="9731" width="11.85546875" style="129" customWidth="1"/>
    <col min="9732" max="9732" width="11" style="129" customWidth="1"/>
    <col min="9733" max="9733" width="13.42578125" style="129" customWidth="1"/>
    <col min="9734" max="9734" width="13.28515625" style="129" customWidth="1"/>
    <col min="9735" max="9735" width="8.42578125" style="129" customWidth="1"/>
    <col min="9736" max="9982" width="9.140625" style="129"/>
    <col min="9983" max="9983" width="5.140625" style="129" customWidth="1"/>
    <col min="9984" max="9984" width="13.42578125" style="129" customWidth="1"/>
    <col min="9985" max="9985" width="39.42578125" style="129" customWidth="1"/>
    <col min="9986" max="9987" width="11.85546875" style="129" customWidth="1"/>
    <col min="9988" max="9988" width="11" style="129" customWidth="1"/>
    <col min="9989" max="9989" width="13.42578125" style="129" customWidth="1"/>
    <col min="9990" max="9990" width="13.28515625" style="129" customWidth="1"/>
    <col min="9991" max="9991" width="8.42578125" style="129" customWidth="1"/>
    <col min="9992" max="10238" width="9.140625" style="129"/>
    <col min="10239" max="10239" width="5.140625" style="129" customWidth="1"/>
    <col min="10240" max="10240" width="13.42578125" style="129" customWidth="1"/>
    <col min="10241" max="10241" width="39.42578125" style="129" customWidth="1"/>
    <col min="10242" max="10243" width="11.85546875" style="129" customWidth="1"/>
    <col min="10244" max="10244" width="11" style="129" customWidth="1"/>
    <col min="10245" max="10245" width="13.42578125" style="129" customWidth="1"/>
    <col min="10246" max="10246" width="13.28515625" style="129" customWidth="1"/>
    <col min="10247" max="10247" width="8.42578125" style="129" customWidth="1"/>
    <col min="10248" max="10494" width="9.140625" style="129"/>
    <col min="10495" max="10495" width="5.140625" style="129" customWidth="1"/>
    <col min="10496" max="10496" width="13.42578125" style="129" customWidth="1"/>
    <col min="10497" max="10497" width="39.42578125" style="129" customWidth="1"/>
    <col min="10498" max="10499" width="11.85546875" style="129" customWidth="1"/>
    <col min="10500" max="10500" width="11" style="129" customWidth="1"/>
    <col min="10501" max="10501" width="13.42578125" style="129" customWidth="1"/>
    <col min="10502" max="10502" width="13.28515625" style="129" customWidth="1"/>
    <col min="10503" max="10503" width="8.42578125" style="129" customWidth="1"/>
    <col min="10504" max="10750" width="9.140625" style="129"/>
    <col min="10751" max="10751" width="5.140625" style="129" customWidth="1"/>
    <col min="10752" max="10752" width="13.42578125" style="129" customWidth="1"/>
    <col min="10753" max="10753" width="39.42578125" style="129" customWidth="1"/>
    <col min="10754" max="10755" width="11.85546875" style="129" customWidth="1"/>
    <col min="10756" max="10756" width="11" style="129" customWidth="1"/>
    <col min="10757" max="10757" width="13.42578125" style="129" customWidth="1"/>
    <col min="10758" max="10758" width="13.28515625" style="129" customWidth="1"/>
    <col min="10759" max="10759" width="8.42578125" style="129" customWidth="1"/>
    <col min="10760" max="11006" width="9.140625" style="129"/>
    <col min="11007" max="11007" width="5.140625" style="129" customWidth="1"/>
    <col min="11008" max="11008" width="13.42578125" style="129" customWidth="1"/>
    <col min="11009" max="11009" width="39.42578125" style="129" customWidth="1"/>
    <col min="11010" max="11011" width="11.85546875" style="129" customWidth="1"/>
    <col min="11012" max="11012" width="11" style="129" customWidth="1"/>
    <col min="11013" max="11013" width="13.42578125" style="129" customWidth="1"/>
    <col min="11014" max="11014" width="13.28515625" style="129" customWidth="1"/>
    <col min="11015" max="11015" width="8.42578125" style="129" customWidth="1"/>
    <col min="11016" max="11262" width="9.140625" style="129"/>
    <col min="11263" max="11263" width="5.140625" style="129" customWidth="1"/>
    <col min="11264" max="11264" width="13.42578125" style="129" customWidth="1"/>
    <col min="11265" max="11265" width="39.42578125" style="129" customWidth="1"/>
    <col min="11266" max="11267" width="11.85546875" style="129" customWidth="1"/>
    <col min="11268" max="11268" width="11" style="129" customWidth="1"/>
    <col min="11269" max="11269" width="13.42578125" style="129" customWidth="1"/>
    <col min="11270" max="11270" width="13.28515625" style="129" customWidth="1"/>
    <col min="11271" max="11271" width="8.42578125" style="129" customWidth="1"/>
    <col min="11272" max="11518" width="9.140625" style="129"/>
    <col min="11519" max="11519" width="5.140625" style="129" customWidth="1"/>
    <col min="11520" max="11520" width="13.42578125" style="129" customWidth="1"/>
    <col min="11521" max="11521" width="39.42578125" style="129" customWidth="1"/>
    <col min="11522" max="11523" width="11.85546875" style="129" customWidth="1"/>
    <col min="11524" max="11524" width="11" style="129" customWidth="1"/>
    <col min="11525" max="11525" width="13.42578125" style="129" customWidth="1"/>
    <col min="11526" max="11526" width="13.28515625" style="129" customWidth="1"/>
    <col min="11527" max="11527" width="8.42578125" style="129" customWidth="1"/>
    <col min="11528" max="11774" width="9.140625" style="129"/>
    <col min="11775" max="11775" width="5.140625" style="129" customWidth="1"/>
    <col min="11776" max="11776" width="13.42578125" style="129" customWidth="1"/>
    <col min="11777" max="11777" width="39.42578125" style="129" customWidth="1"/>
    <col min="11778" max="11779" width="11.85546875" style="129" customWidth="1"/>
    <col min="11780" max="11780" width="11" style="129" customWidth="1"/>
    <col min="11781" max="11781" width="13.42578125" style="129" customWidth="1"/>
    <col min="11782" max="11782" width="13.28515625" style="129" customWidth="1"/>
    <col min="11783" max="11783" width="8.42578125" style="129" customWidth="1"/>
    <col min="11784" max="12030" width="9.140625" style="129"/>
    <col min="12031" max="12031" width="5.140625" style="129" customWidth="1"/>
    <col min="12032" max="12032" width="13.42578125" style="129" customWidth="1"/>
    <col min="12033" max="12033" width="39.42578125" style="129" customWidth="1"/>
    <col min="12034" max="12035" width="11.85546875" style="129" customWidth="1"/>
    <col min="12036" max="12036" width="11" style="129" customWidth="1"/>
    <col min="12037" max="12037" width="13.42578125" style="129" customWidth="1"/>
    <col min="12038" max="12038" width="13.28515625" style="129" customWidth="1"/>
    <col min="12039" max="12039" width="8.42578125" style="129" customWidth="1"/>
    <col min="12040" max="12286" width="9.140625" style="129"/>
    <col min="12287" max="12287" width="5.140625" style="129" customWidth="1"/>
    <col min="12288" max="12288" width="13.42578125" style="129" customWidth="1"/>
    <col min="12289" max="12289" width="39.42578125" style="129" customWidth="1"/>
    <col min="12290" max="12291" width="11.85546875" style="129" customWidth="1"/>
    <col min="12292" max="12292" width="11" style="129" customWidth="1"/>
    <col min="12293" max="12293" width="13.42578125" style="129" customWidth="1"/>
    <col min="12294" max="12294" width="13.28515625" style="129" customWidth="1"/>
    <col min="12295" max="12295" width="8.42578125" style="129" customWidth="1"/>
    <col min="12296" max="12542" width="9.140625" style="129"/>
    <col min="12543" max="12543" width="5.140625" style="129" customWidth="1"/>
    <col min="12544" max="12544" width="13.42578125" style="129" customWidth="1"/>
    <col min="12545" max="12545" width="39.42578125" style="129" customWidth="1"/>
    <col min="12546" max="12547" width="11.85546875" style="129" customWidth="1"/>
    <col min="12548" max="12548" width="11" style="129" customWidth="1"/>
    <col min="12549" max="12549" width="13.42578125" style="129" customWidth="1"/>
    <col min="12550" max="12550" width="13.28515625" style="129" customWidth="1"/>
    <col min="12551" max="12551" width="8.42578125" style="129" customWidth="1"/>
    <col min="12552" max="12798" width="9.140625" style="129"/>
    <col min="12799" max="12799" width="5.140625" style="129" customWidth="1"/>
    <col min="12800" max="12800" width="13.42578125" style="129" customWidth="1"/>
    <col min="12801" max="12801" width="39.42578125" style="129" customWidth="1"/>
    <col min="12802" max="12803" width="11.85546875" style="129" customWidth="1"/>
    <col min="12804" max="12804" width="11" style="129" customWidth="1"/>
    <col min="12805" max="12805" width="13.42578125" style="129" customWidth="1"/>
    <col min="12806" max="12806" width="13.28515625" style="129" customWidth="1"/>
    <col min="12807" max="12807" width="8.42578125" style="129" customWidth="1"/>
    <col min="12808" max="13054" width="9.140625" style="129"/>
    <col min="13055" max="13055" width="5.140625" style="129" customWidth="1"/>
    <col min="13056" max="13056" width="13.42578125" style="129" customWidth="1"/>
    <col min="13057" max="13057" width="39.42578125" style="129" customWidth="1"/>
    <col min="13058" max="13059" width="11.85546875" style="129" customWidth="1"/>
    <col min="13060" max="13060" width="11" style="129" customWidth="1"/>
    <col min="13061" max="13061" width="13.42578125" style="129" customWidth="1"/>
    <col min="13062" max="13062" width="13.28515625" style="129" customWidth="1"/>
    <col min="13063" max="13063" width="8.42578125" style="129" customWidth="1"/>
    <col min="13064" max="13310" width="9.140625" style="129"/>
    <col min="13311" max="13311" width="5.140625" style="129" customWidth="1"/>
    <col min="13312" max="13312" width="13.42578125" style="129" customWidth="1"/>
    <col min="13313" max="13313" width="39.42578125" style="129" customWidth="1"/>
    <col min="13314" max="13315" width="11.85546875" style="129" customWidth="1"/>
    <col min="13316" max="13316" width="11" style="129" customWidth="1"/>
    <col min="13317" max="13317" width="13.42578125" style="129" customWidth="1"/>
    <col min="13318" max="13318" width="13.28515625" style="129" customWidth="1"/>
    <col min="13319" max="13319" width="8.42578125" style="129" customWidth="1"/>
    <col min="13320" max="13566" width="9.140625" style="129"/>
    <col min="13567" max="13567" width="5.140625" style="129" customWidth="1"/>
    <col min="13568" max="13568" width="13.42578125" style="129" customWidth="1"/>
    <col min="13569" max="13569" width="39.42578125" style="129" customWidth="1"/>
    <col min="13570" max="13571" width="11.85546875" style="129" customWidth="1"/>
    <col min="13572" max="13572" width="11" style="129" customWidth="1"/>
    <col min="13573" max="13573" width="13.42578125" style="129" customWidth="1"/>
    <col min="13574" max="13574" width="13.28515625" style="129" customWidth="1"/>
    <col min="13575" max="13575" width="8.42578125" style="129" customWidth="1"/>
    <col min="13576" max="13822" width="9.140625" style="129"/>
    <col min="13823" max="13823" width="5.140625" style="129" customWidth="1"/>
    <col min="13824" max="13824" width="13.42578125" style="129" customWidth="1"/>
    <col min="13825" max="13825" width="39.42578125" style="129" customWidth="1"/>
    <col min="13826" max="13827" width="11.85546875" style="129" customWidth="1"/>
    <col min="13828" max="13828" width="11" style="129" customWidth="1"/>
    <col min="13829" max="13829" width="13.42578125" style="129" customWidth="1"/>
    <col min="13830" max="13830" width="13.28515625" style="129" customWidth="1"/>
    <col min="13831" max="13831" width="8.42578125" style="129" customWidth="1"/>
    <col min="13832" max="14078" width="9.140625" style="129"/>
    <col min="14079" max="14079" width="5.140625" style="129" customWidth="1"/>
    <col min="14080" max="14080" width="13.42578125" style="129" customWidth="1"/>
    <col min="14081" max="14081" width="39.42578125" style="129" customWidth="1"/>
    <col min="14082" max="14083" width="11.85546875" style="129" customWidth="1"/>
    <col min="14084" max="14084" width="11" style="129" customWidth="1"/>
    <col min="14085" max="14085" width="13.42578125" style="129" customWidth="1"/>
    <col min="14086" max="14086" width="13.28515625" style="129" customWidth="1"/>
    <col min="14087" max="14087" width="8.42578125" style="129" customWidth="1"/>
    <col min="14088" max="14334" width="9.140625" style="129"/>
    <col min="14335" max="14335" width="5.140625" style="129" customWidth="1"/>
    <col min="14336" max="14336" width="13.42578125" style="129" customWidth="1"/>
    <col min="14337" max="14337" width="39.42578125" style="129" customWidth="1"/>
    <col min="14338" max="14339" width="11.85546875" style="129" customWidth="1"/>
    <col min="14340" max="14340" width="11" style="129" customWidth="1"/>
    <col min="14341" max="14341" width="13.42578125" style="129" customWidth="1"/>
    <col min="14342" max="14342" width="13.28515625" style="129" customWidth="1"/>
    <col min="14343" max="14343" width="8.42578125" style="129" customWidth="1"/>
    <col min="14344" max="14590" width="9.140625" style="129"/>
    <col min="14591" max="14591" width="5.140625" style="129" customWidth="1"/>
    <col min="14592" max="14592" width="13.42578125" style="129" customWidth="1"/>
    <col min="14593" max="14593" width="39.42578125" style="129" customWidth="1"/>
    <col min="14594" max="14595" width="11.85546875" style="129" customWidth="1"/>
    <col min="14596" max="14596" width="11" style="129" customWidth="1"/>
    <col min="14597" max="14597" width="13.42578125" style="129" customWidth="1"/>
    <col min="14598" max="14598" width="13.28515625" style="129" customWidth="1"/>
    <col min="14599" max="14599" width="8.42578125" style="129" customWidth="1"/>
    <col min="14600" max="14846" width="9.140625" style="129"/>
    <col min="14847" max="14847" width="5.140625" style="129" customWidth="1"/>
    <col min="14848" max="14848" width="13.42578125" style="129" customWidth="1"/>
    <col min="14849" max="14849" width="39.42578125" style="129" customWidth="1"/>
    <col min="14850" max="14851" width="11.85546875" style="129" customWidth="1"/>
    <col min="14852" max="14852" width="11" style="129" customWidth="1"/>
    <col min="14853" max="14853" width="13.42578125" style="129" customWidth="1"/>
    <col min="14854" max="14854" width="13.28515625" style="129" customWidth="1"/>
    <col min="14855" max="14855" width="8.42578125" style="129" customWidth="1"/>
    <col min="14856" max="15102" width="9.140625" style="129"/>
    <col min="15103" max="15103" width="5.140625" style="129" customWidth="1"/>
    <col min="15104" max="15104" width="13.42578125" style="129" customWidth="1"/>
    <col min="15105" max="15105" width="39.42578125" style="129" customWidth="1"/>
    <col min="15106" max="15107" width="11.85546875" style="129" customWidth="1"/>
    <col min="15108" max="15108" width="11" style="129" customWidth="1"/>
    <col min="15109" max="15109" width="13.42578125" style="129" customWidth="1"/>
    <col min="15110" max="15110" width="13.28515625" style="129" customWidth="1"/>
    <col min="15111" max="15111" width="8.42578125" style="129" customWidth="1"/>
    <col min="15112" max="15358" width="9.140625" style="129"/>
    <col min="15359" max="15359" width="5.140625" style="129" customWidth="1"/>
    <col min="15360" max="15360" width="13.42578125" style="129" customWidth="1"/>
    <col min="15361" max="15361" width="39.42578125" style="129" customWidth="1"/>
    <col min="15362" max="15363" width="11.85546875" style="129" customWidth="1"/>
    <col min="15364" max="15364" width="11" style="129" customWidth="1"/>
    <col min="15365" max="15365" width="13.42578125" style="129" customWidth="1"/>
    <col min="15366" max="15366" width="13.28515625" style="129" customWidth="1"/>
    <col min="15367" max="15367" width="8.42578125" style="129" customWidth="1"/>
    <col min="15368" max="15614" width="9.140625" style="129"/>
    <col min="15615" max="15615" width="5.140625" style="129" customWidth="1"/>
    <col min="15616" max="15616" width="13.42578125" style="129" customWidth="1"/>
    <col min="15617" max="15617" width="39.42578125" style="129" customWidth="1"/>
    <col min="15618" max="15619" width="11.85546875" style="129" customWidth="1"/>
    <col min="15620" max="15620" width="11" style="129" customWidth="1"/>
    <col min="15621" max="15621" width="13.42578125" style="129" customWidth="1"/>
    <col min="15622" max="15622" width="13.28515625" style="129" customWidth="1"/>
    <col min="15623" max="15623" width="8.42578125" style="129" customWidth="1"/>
    <col min="15624" max="15870" width="9.140625" style="129"/>
    <col min="15871" max="15871" width="5.140625" style="129" customWidth="1"/>
    <col min="15872" max="15872" width="13.42578125" style="129" customWidth="1"/>
    <col min="15873" max="15873" width="39.42578125" style="129" customWidth="1"/>
    <col min="15874" max="15875" width="11.85546875" style="129" customWidth="1"/>
    <col min="15876" max="15876" width="11" style="129" customWidth="1"/>
    <col min="15877" max="15877" width="13.42578125" style="129" customWidth="1"/>
    <col min="15878" max="15878" width="13.28515625" style="129" customWidth="1"/>
    <col min="15879" max="15879" width="8.42578125" style="129" customWidth="1"/>
    <col min="15880" max="16126" width="9.140625" style="129"/>
    <col min="16127" max="16127" width="5.140625" style="129" customWidth="1"/>
    <col min="16128" max="16128" width="13.42578125" style="129" customWidth="1"/>
    <col min="16129" max="16129" width="39.42578125" style="129" customWidth="1"/>
    <col min="16130" max="16131" width="11.85546875" style="129" customWidth="1"/>
    <col min="16132" max="16132" width="11" style="129" customWidth="1"/>
    <col min="16133" max="16133" width="13.42578125" style="129" customWidth="1"/>
    <col min="16134" max="16134" width="13.28515625" style="129" customWidth="1"/>
    <col min="16135" max="16135" width="8.42578125" style="129" customWidth="1"/>
    <col min="16136" max="16384" width="9.140625" style="129"/>
  </cols>
  <sheetData>
    <row r="1" spans="2:7" hidden="1"/>
    <row r="2" spans="2:7" ht="21">
      <c r="B2" s="227" t="s">
        <v>109</v>
      </c>
      <c r="C2" s="227"/>
      <c r="D2" s="227"/>
      <c r="E2" s="227"/>
    </row>
    <row r="3" spans="2:7" ht="42.75" customHeight="1">
      <c r="B3" s="228" t="s">
        <v>113</v>
      </c>
      <c r="C3" s="228"/>
      <c r="D3" s="228"/>
      <c r="E3" s="228"/>
    </row>
    <row r="4" spans="2:7">
      <c r="B4" s="229"/>
      <c r="C4" s="229"/>
      <c r="D4" s="229"/>
      <c r="E4" s="229"/>
    </row>
    <row r="5" spans="2:7" s="131" customFormat="1" ht="15.75">
      <c r="B5" s="130"/>
      <c r="C5" s="130"/>
      <c r="D5" s="218"/>
      <c r="E5" s="132"/>
    </row>
    <row r="6" spans="2:7">
      <c r="B6" s="133"/>
      <c r="C6" s="133"/>
      <c r="D6" s="232" t="s">
        <v>156</v>
      </c>
      <c r="E6" s="231" t="s">
        <v>112</v>
      </c>
      <c r="F6" s="134"/>
      <c r="G6" s="134"/>
    </row>
    <row r="7" spans="2:7" ht="51.75">
      <c r="B7" s="135" t="s">
        <v>110</v>
      </c>
      <c r="C7" s="136" t="s">
        <v>111</v>
      </c>
      <c r="D7" s="233"/>
      <c r="E7" s="231"/>
      <c r="F7" s="134"/>
      <c r="G7" s="134"/>
    </row>
    <row r="8" spans="2:7">
      <c r="B8" s="154">
        <v>1</v>
      </c>
      <c r="C8" s="155">
        <v>2</v>
      </c>
      <c r="D8" s="154">
        <v>3</v>
      </c>
      <c r="E8" s="156">
        <v>4</v>
      </c>
      <c r="F8" s="137"/>
      <c r="G8" s="137"/>
    </row>
    <row r="9" spans="2:7" s="140" customFormat="1" ht="15.75">
      <c r="B9" s="138">
        <v>1</v>
      </c>
      <c r="C9" s="138" t="s">
        <v>194</v>
      </c>
      <c r="D9" s="138" t="s">
        <v>161</v>
      </c>
      <c r="E9" s="226">
        <f>'1'!M82</f>
        <v>0</v>
      </c>
      <c r="F9" s="139"/>
      <c r="G9" s="139"/>
    </row>
    <row r="10" spans="2:7" s="140" customFormat="1" ht="15.75">
      <c r="B10" s="216">
        <v>2</v>
      </c>
      <c r="C10" s="138" t="s">
        <v>195</v>
      </c>
      <c r="D10" s="138" t="s">
        <v>162</v>
      </c>
      <c r="E10" s="226">
        <f>'2'!M65</f>
        <v>0</v>
      </c>
      <c r="F10" s="139"/>
      <c r="G10" s="139"/>
    </row>
    <row r="11" spans="2:7" s="140" customFormat="1" ht="15.75">
      <c r="B11" s="216">
        <v>3</v>
      </c>
      <c r="C11" s="225" t="s">
        <v>196</v>
      </c>
      <c r="D11" s="138" t="s">
        <v>163</v>
      </c>
      <c r="E11" s="226">
        <f>'3'!M54</f>
        <v>0</v>
      </c>
      <c r="F11" s="139"/>
      <c r="G11" s="139"/>
    </row>
    <row r="12" spans="2:7" s="140" customFormat="1" ht="15.75">
      <c r="B12" s="216">
        <v>4</v>
      </c>
      <c r="C12" s="225" t="s">
        <v>197</v>
      </c>
      <c r="D12" s="138" t="s">
        <v>173</v>
      </c>
      <c r="E12" s="226">
        <f>'4'!M41</f>
        <v>0</v>
      </c>
      <c r="F12" s="139"/>
      <c r="G12" s="139"/>
    </row>
    <row r="13" spans="2:7" s="140" customFormat="1" ht="15.75">
      <c r="B13" s="216">
        <v>5</v>
      </c>
      <c r="C13" s="225" t="s">
        <v>198</v>
      </c>
      <c r="D13" s="138" t="s">
        <v>174</v>
      </c>
      <c r="E13" s="226">
        <f>'5'!M68</f>
        <v>0</v>
      </c>
      <c r="F13" s="139"/>
      <c r="G13" s="139"/>
    </row>
    <row r="14" spans="2:7" s="140" customFormat="1" ht="15.75">
      <c r="B14" s="216">
        <v>6</v>
      </c>
      <c r="C14" s="225" t="s">
        <v>199</v>
      </c>
      <c r="D14" s="138" t="s">
        <v>177</v>
      </c>
      <c r="E14" s="226">
        <f>'6'!M47</f>
        <v>0</v>
      </c>
      <c r="F14" s="139"/>
      <c r="G14" s="139"/>
    </row>
    <row r="15" spans="2:7" s="140" customFormat="1" ht="15.75">
      <c r="B15" s="216">
        <v>7</v>
      </c>
      <c r="C15" s="225" t="s">
        <v>200</v>
      </c>
      <c r="D15" s="138" t="s">
        <v>164</v>
      </c>
      <c r="E15" s="226">
        <f>'7'!M56</f>
        <v>0</v>
      </c>
      <c r="F15" s="139"/>
      <c r="G15" s="139"/>
    </row>
    <row r="16" spans="2:7" s="140" customFormat="1" ht="15.75">
      <c r="B16" s="216">
        <v>8</v>
      </c>
      <c r="C16" s="225" t="s">
        <v>201</v>
      </c>
      <c r="D16" s="138" t="s">
        <v>165</v>
      </c>
      <c r="E16" s="226">
        <f>'8'!M47</f>
        <v>0</v>
      </c>
      <c r="F16" s="139"/>
      <c r="G16" s="139"/>
    </row>
    <row r="17" spans="2:251" s="140" customFormat="1" ht="15.75">
      <c r="B17" s="216">
        <v>9</v>
      </c>
      <c r="C17" s="225" t="s">
        <v>202</v>
      </c>
      <c r="D17" s="138" t="s">
        <v>166</v>
      </c>
      <c r="E17" s="226">
        <f>'9'!M49</f>
        <v>0</v>
      </c>
      <c r="F17" s="139"/>
      <c r="G17" s="139"/>
    </row>
    <row r="18" spans="2:251" s="140" customFormat="1" ht="15.75">
      <c r="B18" s="216">
        <v>10</v>
      </c>
      <c r="C18" s="225" t="s">
        <v>114</v>
      </c>
      <c r="D18" s="138" t="s">
        <v>167</v>
      </c>
      <c r="E18" s="226">
        <f>'10'!M50</f>
        <v>0</v>
      </c>
      <c r="F18" s="139"/>
      <c r="G18" s="139"/>
    </row>
    <row r="19" spans="2:251" s="140" customFormat="1" ht="15.75">
      <c r="B19" s="216">
        <v>11</v>
      </c>
      <c r="C19" s="225" t="s">
        <v>115</v>
      </c>
      <c r="D19" s="138" t="s">
        <v>168</v>
      </c>
      <c r="E19" s="226">
        <f>'11'!M55</f>
        <v>0</v>
      </c>
      <c r="F19" s="139"/>
      <c r="G19" s="139"/>
    </row>
    <row r="20" spans="2:251" s="140" customFormat="1" ht="15.75">
      <c r="B20" s="216">
        <v>12</v>
      </c>
      <c r="C20" s="225" t="s">
        <v>116</v>
      </c>
      <c r="D20" s="138" t="s">
        <v>155</v>
      </c>
      <c r="E20" s="226">
        <f>'12'!M86</f>
        <v>0</v>
      </c>
      <c r="F20" s="139"/>
      <c r="G20" s="139"/>
    </row>
    <row r="21" spans="2:251" s="144" customFormat="1" ht="21">
      <c r="B21" s="141"/>
      <c r="C21" s="141"/>
      <c r="D21" s="157" t="s">
        <v>53</v>
      </c>
      <c r="E21" s="142">
        <f>SUM(E9:E20)</f>
        <v>0</v>
      </c>
      <c r="F21" s="143"/>
      <c r="H21" s="145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</row>
    <row r="22" spans="2:251" s="144" customFormat="1" ht="21">
      <c r="B22" s="147"/>
      <c r="C22" s="147"/>
      <c r="D22" s="148"/>
      <c r="E22" s="147"/>
      <c r="F22" s="143"/>
      <c r="H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</row>
    <row r="23" spans="2:251" s="144" customFormat="1" ht="21">
      <c r="B23" s="147"/>
      <c r="C23" s="147"/>
      <c r="D23" s="148"/>
      <c r="E23" s="147"/>
      <c r="H23" s="145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  <c r="IL23" s="146"/>
      <c r="IM23" s="146"/>
      <c r="IN23" s="146"/>
      <c r="IO23" s="146"/>
      <c r="IP23" s="146"/>
      <c r="IQ23" s="146"/>
    </row>
    <row r="24" spans="2:251" s="150" customFormat="1" ht="21">
      <c r="B24" s="149"/>
      <c r="C24" s="149"/>
      <c r="D24" s="149"/>
      <c r="E24" s="145"/>
      <c r="H24" s="145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</row>
    <row r="25" spans="2:251" s="150" customFormat="1" ht="21">
      <c r="B25" s="145"/>
      <c r="C25" s="145"/>
      <c r="D25" s="145"/>
      <c r="E25" s="145"/>
      <c r="H25" s="145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  <c r="HO25" s="146"/>
      <c r="HP25" s="146"/>
      <c r="HQ25" s="146"/>
      <c r="HR25" s="146"/>
      <c r="HS25" s="146"/>
      <c r="HT25" s="146"/>
      <c r="HU25" s="146"/>
      <c r="HV25" s="146"/>
      <c r="HW25" s="146"/>
      <c r="HX25" s="146"/>
      <c r="HY25" s="146"/>
      <c r="HZ25" s="146"/>
      <c r="IA25" s="146"/>
      <c r="IB25" s="146"/>
      <c r="IC25" s="146"/>
      <c r="ID25" s="146"/>
      <c r="IE25" s="146"/>
      <c r="IF25" s="146"/>
      <c r="IG25" s="146"/>
      <c r="IH25" s="146"/>
      <c r="II25" s="146"/>
      <c r="IJ25" s="146"/>
      <c r="IK25" s="146"/>
      <c r="IL25" s="146"/>
      <c r="IM25" s="146"/>
      <c r="IN25" s="146"/>
      <c r="IO25" s="146"/>
      <c r="IP25" s="146"/>
      <c r="IQ25" s="146"/>
    </row>
    <row r="26" spans="2:251" s="150" customFormat="1">
      <c r="D26" s="151"/>
      <c r="E26" s="152"/>
      <c r="F26" s="151"/>
    </row>
    <row r="27" spans="2:251" s="150" customFormat="1" ht="22.5">
      <c r="B27" s="230"/>
      <c r="C27" s="230"/>
      <c r="D27" s="230"/>
      <c r="E27" s="230"/>
      <c r="F27" s="153"/>
      <c r="G27" s="153"/>
      <c r="H27" s="153"/>
      <c r="I27" s="153"/>
    </row>
  </sheetData>
  <mergeCells count="6">
    <mergeCell ref="B2:E2"/>
    <mergeCell ref="B3:E3"/>
    <mergeCell ref="B4:E4"/>
    <mergeCell ref="B27:E27"/>
    <mergeCell ref="E6:E7"/>
    <mergeCell ref="D6:D7"/>
  </mergeCells>
  <pageMargins left="0.2" right="0" top="0.75" bottom="0.5" header="0.3" footer="0.3"/>
  <pageSetup scale="90" orientation="portrait" r:id="rId1"/>
  <rowBreaks count="1" manualBreakCount="1">
    <brk id="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28" zoomScaleNormal="100" zoomScaleSheetLayoutView="75" workbookViewId="0">
      <selection activeCell="A5" sqref="A5:XFD5"/>
    </sheetView>
  </sheetViews>
  <sheetFormatPr defaultRowHeight="15"/>
  <cols>
    <col min="1" max="1" width="3.28515625" style="75" bestFit="1" customWidth="1"/>
    <col min="2" max="2" width="12.5703125" bestFit="1" customWidth="1"/>
    <col min="3" max="3" width="58.85546875" customWidth="1"/>
    <col min="4" max="4" width="7.85546875" bestFit="1" customWidth="1"/>
    <col min="5" max="5" width="8.7109375" bestFit="1" customWidth="1"/>
    <col min="6" max="6" width="9.7109375" customWidth="1"/>
    <col min="7" max="7" width="9.140625" customWidth="1"/>
    <col min="8" max="8" width="8.570312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3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>
      <c r="A2" s="262" t="s">
        <v>178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63" t="s">
        <v>191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5" spans="1:13">
      <c r="A5" s="264"/>
      <c r="B5" s="264"/>
      <c r="C5" s="264"/>
      <c r="D5" s="264"/>
      <c r="E5" s="264"/>
      <c r="F5" s="76"/>
      <c r="G5" s="265" t="s">
        <v>0</v>
      </c>
      <c r="H5" s="265"/>
      <c r="I5" s="265"/>
      <c r="J5" s="265"/>
      <c r="K5" s="265"/>
      <c r="L5" s="265"/>
      <c r="M5" s="2">
        <f>M47</f>
        <v>0</v>
      </c>
    </row>
    <row r="6" spans="1:13">
      <c r="A6" s="239" t="s">
        <v>1</v>
      </c>
      <c r="B6" s="260" t="s">
        <v>2</v>
      </c>
      <c r="C6" s="239" t="s">
        <v>3</v>
      </c>
      <c r="D6" s="239" t="s">
        <v>4</v>
      </c>
      <c r="E6" s="253" t="s">
        <v>5</v>
      </c>
      <c r="F6" s="254"/>
      <c r="G6" s="251" t="s">
        <v>6</v>
      </c>
      <c r="H6" s="252"/>
      <c r="I6" s="251" t="s">
        <v>7</v>
      </c>
      <c r="J6" s="252"/>
      <c r="K6" s="253" t="s">
        <v>8</v>
      </c>
      <c r="L6" s="254"/>
      <c r="M6" s="239" t="s">
        <v>9</v>
      </c>
    </row>
    <row r="7" spans="1:13" ht="30">
      <c r="A7" s="241"/>
      <c r="B7" s="261"/>
      <c r="C7" s="241"/>
      <c r="D7" s="241"/>
      <c r="E7" s="3" t="s">
        <v>10</v>
      </c>
      <c r="F7" s="11" t="s">
        <v>11</v>
      </c>
      <c r="G7" s="3" t="s">
        <v>12</v>
      </c>
      <c r="H7" s="11" t="s">
        <v>9</v>
      </c>
      <c r="I7" s="3" t="s">
        <v>12</v>
      </c>
      <c r="J7" s="11" t="s">
        <v>9</v>
      </c>
      <c r="K7" s="3" t="s">
        <v>12</v>
      </c>
      <c r="L7" s="11" t="s">
        <v>9</v>
      </c>
      <c r="M7" s="241"/>
    </row>
    <row r="8" spans="1:13">
      <c r="A8" s="71">
        <v>1</v>
      </c>
      <c r="B8" s="72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  <c r="L8" s="71">
        <v>12</v>
      </c>
      <c r="M8" s="71">
        <v>13</v>
      </c>
    </row>
    <row r="9" spans="1:13">
      <c r="A9" s="73"/>
      <c r="B9" s="255" t="s">
        <v>18</v>
      </c>
      <c r="C9" s="256"/>
      <c r="D9" s="256"/>
      <c r="E9" s="256"/>
      <c r="F9" s="257"/>
      <c r="G9" s="11"/>
      <c r="H9" s="11"/>
      <c r="I9" s="11"/>
      <c r="J9" s="11"/>
      <c r="K9" s="11"/>
      <c r="L9" s="11"/>
      <c r="M9" s="11"/>
    </row>
    <row r="10" spans="1:13" ht="30">
      <c r="A10" s="237">
        <v>1</v>
      </c>
      <c r="B10" s="242" t="s">
        <v>100</v>
      </c>
      <c r="C10" s="5" t="s">
        <v>132</v>
      </c>
      <c r="D10" s="11" t="s">
        <v>15</v>
      </c>
      <c r="E10" s="6"/>
      <c r="F10" s="6">
        <v>2.4</v>
      </c>
      <c r="G10" s="7"/>
      <c r="H10" s="7"/>
      <c r="I10" s="7"/>
      <c r="J10" s="7"/>
      <c r="K10" s="7"/>
      <c r="L10" s="7"/>
      <c r="M10" s="7"/>
    </row>
    <row r="11" spans="1:13">
      <c r="A11" s="237"/>
      <c r="B11" s="243"/>
      <c r="C11" s="10" t="s">
        <v>13</v>
      </c>
      <c r="D11" s="8" t="s">
        <v>14</v>
      </c>
      <c r="E11" s="9">
        <v>18.600000000000001</v>
      </c>
      <c r="F11" s="9">
        <f>E11*F10</f>
        <v>44.64</v>
      </c>
      <c r="G11" s="7"/>
      <c r="H11" s="7"/>
      <c r="I11" s="7"/>
      <c r="J11" s="7"/>
      <c r="K11" s="7"/>
      <c r="L11" s="7"/>
      <c r="M11" s="7"/>
    </row>
    <row r="12" spans="1:13">
      <c r="A12" s="237"/>
      <c r="B12" s="244"/>
      <c r="C12" s="10" t="s">
        <v>16</v>
      </c>
      <c r="D12" s="8" t="s">
        <v>17</v>
      </c>
      <c r="E12" s="9">
        <v>4.97</v>
      </c>
      <c r="F12" s="9">
        <f>E12*F10</f>
        <v>11.927999999999999</v>
      </c>
      <c r="G12" s="7"/>
      <c r="H12" s="7"/>
      <c r="I12" s="7"/>
      <c r="J12" s="7"/>
      <c r="K12" s="7"/>
      <c r="L12" s="7"/>
      <c r="M12" s="7"/>
    </row>
    <row r="13" spans="1:13" s="41" customFormat="1" ht="30" customHeight="1">
      <c r="A13" s="34">
        <v>1</v>
      </c>
      <c r="B13" s="35" t="s">
        <v>58</v>
      </c>
      <c r="C13" s="5" t="s">
        <v>131</v>
      </c>
      <c r="D13" s="36" t="s">
        <v>59</v>
      </c>
      <c r="E13" s="37"/>
      <c r="F13" s="38">
        <v>240</v>
      </c>
      <c r="G13" s="39"/>
      <c r="H13" s="40"/>
      <c r="I13" s="39"/>
      <c r="J13" s="40"/>
      <c r="K13" s="39"/>
      <c r="L13" s="40"/>
      <c r="M13" s="39"/>
    </row>
    <row r="14" spans="1:13" s="48" customFormat="1">
      <c r="A14" s="258"/>
      <c r="B14" s="258"/>
      <c r="C14" s="19" t="s">
        <v>13</v>
      </c>
      <c r="D14" s="42" t="s">
        <v>60</v>
      </c>
      <c r="E14" s="43">
        <v>0.7</v>
      </c>
      <c r="F14" s="44">
        <f>F13*E14</f>
        <v>168</v>
      </c>
      <c r="G14" s="45"/>
      <c r="H14" s="45"/>
      <c r="I14" s="45"/>
      <c r="J14" s="45"/>
      <c r="K14" s="46"/>
      <c r="L14" s="46"/>
      <c r="M14" s="47"/>
    </row>
    <row r="15" spans="1:13" s="53" customFormat="1" ht="17.25" customHeight="1">
      <c r="A15" s="259"/>
      <c r="B15" s="259"/>
      <c r="C15" s="20" t="s">
        <v>63</v>
      </c>
      <c r="D15" s="50" t="s">
        <v>59</v>
      </c>
      <c r="E15" s="47"/>
      <c r="F15" s="51">
        <v>240</v>
      </c>
      <c r="G15" s="45"/>
      <c r="H15" s="52"/>
      <c r="I15" s="47"/>
      <c r="J15" s="47"/>
      <c r="K15" s="47"/>
      <c r="L15" s="47"/>
      <c r="M15" s="47"/>
    </row>
    <row r="16" spans="1:13" s="53" customFormat="1">
      <c r="A16" s="34"/>
      <c r="B16" s="49" t="s">
        <v>61</v>
      </c>
      <c r="C16" s="20" t="s">
        <v>64</v>
      </c>
      <c r="D16" s="50" t="s">
        <v>62</v>
      </c>
      <c r="E16" s="54">
        <v>0.49</v>
      </c>
      <c r="F16" s="51">
        <f>F13*E16</f>
        <v>117.6</v>
      </c>
      <c r="G16" s="47"/>
      <c r="H16" s="47"/>
      <c r="I16" s="47"/>
      <c r="J16" s="47"/>
      <c r="K16" s="47"/>
      <c r="L16" s="47"/>
      <c r="M16" s="47"/>
    </row>
    <row r="17" spans="1:17" ht="30">
      <c r="A17" s="239">
        <v>2</v>
      </c>
      <c r="B17" s="247" t="s">
        <v>28</v>
      </c>
      <c r="C17" s="18" t="s">
        <v>56</v>
      </c>
      <c r="D17" s="15" t="s">
        <v>22</v>
      </c>
      <c r="E17" s="16"/>
      <c r="F17" s="16">
        <f>318.416/1000</f>
        <v>0.31841599999999998</v>
      </c>
      <c r="G17" s="17"/>
      <c r="H17" s="17"/>
      <c r="I17" s="17"/>
      <c r="J17" s="17"/>
      <c r="K17" s="17"/>
      <c r="L17" s="17"/>
      <c r="M17" s="17"/>
    </row>
    <row r="18" spans="1:17">
      <c r="A18" s="240"/>
      <c r="B18" s="248"/>
      <c r="C18" s="12" t="s">
        <v>13</v>
      </c>
      <c r="D18" s="13" t="s">
        <v>14</v>
      </c>
      <c r="E18" s="9">
        <v>25.3</v>
      </c>
      <c r="F18" s="9">
        <f>E18*F17</f>
        <v>8.0559247999999997</v>
      </c>
      <c r="G18" s="7"/>
      <c r="H18" s="7"/>
      <c r="I18" s="7"/>
      <c r="J18" s="7"/>
      <c r="K18" s="7"/>
      <c r="L18" s="7"/>
      <c r="M18" s="7"/>
    </row>
    <row r="19" spans="1:17">
      <c r="A19" s="240"/>
      <c r="B19" s="248"/>
      <c r="C19" s="14" t="s">
        <v>26</v>
      </c>
      <c r="D19" s="13" t="s">
        <v>19</v>
      </c>
      <c r="E19" s="9">
        <v>2.74</v>
      </c>
      <c r="F19" s="9">
        <f>E19*F17</f>
        <v>0.87245983999999999</v>
      </c>
      <c r="G19" s="7"/>
      <c r="H19" s="7"/>
      <c r="I19" s="7"/>
      <c r="J19" s="7"/>
      <c r="K19" s="7"/>
      <c r="L19" s="7"/>
      <c r="M19" s="7"/>
    </row>
    <row r="20" spans="1:17">
      <c r="A20" s="240"/>
      <c r="B20" s="248"/>
      <c r="C20" s="12" t="s">
        <v>16</v>
      </c>
      <c r="D20" s="13" t="s">
        <v>17</v>
      </c>
      <c r="E20" s="9">
        <v>5.83</v>
      </c>
      <c r="F20" s="9">
        <f>E20*F17</f>
        <v>1.8563652799999999</v>
      </c>
      <c r="G20" s="7"/>
      <c r="H20" s="7"/>
      <c r="I20" s="7"/>
      <c r="J20" s="7"/>
      <c r="K20" s="7"/>
      <c r="L20" s="7"/>
      <c r="M20" s="7"/>
    </row>
    <row r="21" spans="1:17">
      <c r="A21" s="240"/>
      <c r="B21" s="248"/>
      <c r="C21" s="86" t="s">
        <v>29</v>
      </c>
      <c r="D21" s="87" t="s">
        <v>20</v>
      </c>
      <c r="E21" s="88"/>
      <c r="F21" s="88">
        <v>12.8</v>
      </c>
      <c r="G21" s="89"/>
      <c r="H21" s="89"/>
      <c r="I21" s="89"/>
      <c r="J21" s="89"/>
      <c r="K21" s="89"/>
      <c r="L21" s="89"/>
      <c r="M21" s="89"/>
      <c r="N21" s="250"/>
      <c r="O21" s="250"/>
      <c r="P21" s="250"/>
      <c r="Q21" s="250"/>
    </row>
    <row r="22" spans="1:17">
      <c r="A22" s="240"/>
      <c r="B22" s="248"/>
      <c r="C22" s="86" t="s">
        <v>30</v>
      </c>
      <c r="D22" s="87" t="s">
        <v>31</v>
      </c>
      <c r="E22" s="88"/>
      <c r="F22" s="88">
        <v>1.92</v>
      </c>
      <c r="G22" s="89"/>
      <c r="H22" s="89"/>
      <c r="I22" s="89"/>
      <c r="J22" s="89"/>
      <c r="K22" s="89"/>
      <c r="L22" s="89"/>
      <c r="M22" s="89"/>
      <c r="N22" s="250"/>
      <c r="O22" s="250"/>
      <c r="P22" s="250"/>
      <c r="Q22" s="250"/>
    </row>
    <row r="23" spans="1:17">
      <c r="A23" s="240"/>
      <c r="B23" s="248"/>
      <c r="C23" s="21" t="s">
        <v>27</v>
      </c>
      <c r="D23" s="8" t="s">
        <v>24</v>
      </c>
      <c r="E23" s="9">
        <v>12</v>
      </c>
      <c r="F23" s="9">
        <f>E23*F17</f>
        <v>3.8209919999999995</v>
      </c>
      <c r="G23" s="7"/>
      <c r="H23" s="7"/>
      <c r="I23" s="7"/>
      <c r="J23" s="7"/>
      <c r="K23" s="7"/>
      <c r="L23" s="7"/>
      <c r="M23" s="7"/>
    </row>
    <row r="24" spans="1:17">
      <c r="A24" s="240"/>
      <c r="B24" s="248"/>
      <c r="C24" s="21" t="s">
        <v>23</v>
      </c>
      <c r="D24" s="8" t="s">
        <v>24</v>
      </c>
      <c r="E24" s="9">
        <v>10</v>
      </c>
      <c r="F24" s="9">
        <f>E24*F17</f>
        <v>3.1841599999999999</v>
      </c>
      <c r="G24" s="7"/>
      <c r="H24" s="7"/>
      <c r="I24" s="7"/>
      <c r="J24" s="7"/>
      <c r="K24" s="7"/>
      <c r="L24" s="7"/>
      <c r="M24" s="7"/>
    </row>
    <row r="25" spans="1:17">
      <c r="A25" s="241"/>
      <c r="B25" s="249"/>
      <c r="C25" s="21" t="s">
        <v>21</v>
      </c>
      <c r="D25" s="8" t="s">
        <v>17</v>
      </c>
      <c r="E25" s="9">
        <v>2.78</v>
      </c>
      <c r="F25" s="9">
        <f>E25*F17</f>
        <v>0.88519647999999984</v>
      </c>
      <c r="G25" s="7"/>
      <c r="H25" s="7"/>
      <c r="I25" s="7"/>
      <c r="J25" s="7"/>
      <c r="K25" s="7"/>
      <c r="L25" s="7"/>
      <c r="M25" s="7"/>
    </row>
    <row r="26" spans="1:17">
      <c r="A26" s="11"/>
      <c r="B26" s="4" t="s">
        <v>32</v>
      </c>
      <c r="C26" s="21" t="s">
        <v>33</v>
      </c>
      <c r="D26" s="4" t="s">
        <v>34</v>
      </c>
      <c r="E26" s="9"/>
      <c r="F26" s="9">
        <v>2</v>
      </c>
      <c r="G26" s="7"/>
      <c r="H26" s="7"/>
      <c r="I26" s="7"/>
      <c r="J26" s="7"/>
      <c r="K26" s="7"/>
      <c r="L26" s="7"/>
      <c r="M26" s="7"/>
    </row>
    <row r="27" spans="1:17">
      <c r="A27" s="11"/>
      <c r="B27" s="4" t="s">
        <v>32</v>
      </c>
      <c r="C27" s="21" t="s">
        <v>130</v>
      </c>
      <c r="D27" s="4" t="s">
        <v>34</v>
      </c>
      <c r="E27" s="9"/>
      <c r="F27" s="9">
        <v>2</v>
      </c>
      <c r="G27" s="7"/>
      <c r="H27" s="7"/>
      <c r="I27" s="7"/>
      <c r="J27" s="7"/>
      <c r="K27" s="7"/>
      <c r="L27" s="7"/>
      <c r="M27" s="7"/>
    </row>
    <row r="28" spans="1:17" ht="60">
      <c r="A28" s="239">
        <v>3</v>
      </c>
      <c r="B28" s="242" t="s">
        <v>48</v>
      </c>
      <c r="C28" s="5" t="s">
        <v>57</v>
      </c>
      <c r="D28" s="11" t="s">
        <v>15</v>
      </c>
      <c r="E28" s="6"/>
      <c r="F28" s="6">
        <v>0.15</v>
      </c>
      <c r="G28" s="7"/>
      <c r="H28" s="7"/>
      <c r="I28" s="7"/>
      <c r="J28" s="7"/>
      <c r="K28" s="7"/>
      <c r="L28" s="7"/>
      <c r="M28" s="7"/>
    </row>
    <row r="29" spans="1:17">
      <c r="A29" s="240"/>
      <c r="B29" s="243"/>
      <c r="C29" s="19" t="s">
        <v>13</v>
      </c>
      <c r="D29" s="13" t="s">
        <v>14</v>
      </c>
      <c r="E29" s="9">
        <v>61.3</v>
      </c>
      <c r="F29" s="9">
        <f>E29*F28</f>
        <v>9.1949999999999985</v>
      </c>
      <c r="G29" s="7"/>
      <c r="H29" s="7"/>
      <c r="I29" s="7"/>
      <c r="J29" s="7"/>
      <c r="K29" s="7"/>
      <c r="L29" s="7"/>
      <c r="M29" s="7"/>
    </row>
    <row r="30" spans="1:17">
      <c r="A30" s="240"/>
      <c r="B30" s="243"/>
      <c r="C30" s="19" t="s">
        <v>16</v>
      </c>
      <c r="D30" s="13" t="s">
        <v>17</v>
      </c>
      <c r="E30" s="9">
        <v>7.0000000000000007E-2</v>
      </c>
      <c r="F30" s="9">
        <f>E30*F28</f>
        <v>1.0500000000000001E-2</v>
      </c>
      <c r="G30" s="7"/>
      <c r="H30" s="7"/>
      <c r="I30" s="7"/>
      <c r="J30" s="7"/>
      <c r="K30" s="7"/>
      <c r="L30" s="7"/>
      <c r="M30" s="7"/>
    </row>
    <row r="31" spans="1:17">
      <c r="A31" s="240"/>
      <c r="B31" s="243"/>
      <c r="C31" s="10" t="s">
        <v>46</v>
      </c>
      <c r="D31" s="8" t="s">
        <v>24</v>
      </c>
      <c r="E31" s="9">
        <v>10.42</v>
      </c>
      <c r="F31" s="9">
        <f>E31*F28</f>
        <v>1.5629999999999999</v>
      </c>
      <c r="G31" s="7"/>
      <c r="H31" s="7"/>
      <c r="I31" s="7"/>
      <c r="J31" s="7"/>
      <c r="K31" s="7"/>
      <c r="L31" s="7"/>
      <c r="M31" s="7"/>
    </row>
    <row r="32" spans="1:17">
      <c r="A32" s="240"/>
      <c r="B32" s="243"/>
      <c r="C32" s="10" t="s">
        <v>47</v>
      </c>
      <c r="D32" s="8" t="s">
        <v>24</v>
      </c>
      <c r="E32" s="9">
        <v>10.5</v>
      </c>
      <c r="F32" s="9">
        <f>E32*F28</f>
        <v>1.575</v>
      </c>
      <c r="G32" s="7"/>
      <c r="H32" s="7"/>
      <c r="I32" s="7"/>
      <c r="J32" s="7"/>
      <c r="K32" s="7"/>
      <c r="L32" s="7"/>
      <c r="M32" s="7"/>
    </row>
    <row r="33" spans="1:20">
      <c r="A33" s="241"/>
      <c r="B33" s="244"/>
      <c r="C33" s="10" t="s">
        <v>21</v>
      </c>
      <c r="D33" s="8" t="s">
        <v>17</v>
      </c>
      <c r="E33" s="9">
        <v>0.4</v>
      </c>
      <c r="F33" s="9">
        <f>E33*F28</f>
        <v>0.06</v>
      </c>
      <c r="G33" s="7"/>
      <c r="H33" s="7"/>
      <c r="I33" s="7"/>
      <c r="J33" s="7"/>
      <c r="K33" s="7"/>
      <c r="L33" s="7"/>
      <c r="M33" s="7"/>
    </row>
    <row r="34" spans="1:20" s="64" customFormat="1" ht="27">
      <c r="A34" s="55">
        <v>4</v>
      </c>
      <c r="B34" s="56" t="s">
        <v>66</v>
      </c>
      <c r="C34" s="57" t="s">
        <v>67</v>
      </c>
      <c r="D34" s="55" t="s">
        <v>68</v>
      </c>
      <c r="E34" s="58"/>
      <c r="F34" s="59">
        <v>18.5</v>
      </c>
      <c r="G34" s="60"/>
      <c r="H34" s="60"/>
      <c r="I34" s="61"/>
      <c r="J34" s="61"/>
      <c r="K34" s="60"/>
      <c r="L34" s="60"/>
      <c r="M34" s="61"/>
      <c r="N34" s="62"/>
      <c r="O34" s="62"/>
      <c r="P34" s="62"/>
      <c r="Q34" s="62"/>
      <c r="R34" s="62"/>
      <c r="S34" s="62"/>
      <c r="T34" s="63"/>
    </row>
    <row r="35" spans="1:20" s="64" customFormat="1" ht="15.75">
      <c r="A35" s="234"/>
      <c r="B35" s="234"/>
      <c r="C35" s="10" t="s">
        <v>13</v>
      </c>
      <c r="D35" s="65" t="s">
        <v>60</v>
      </c>
      <c r="E35" s="66">
        <v>1.75</v>
      </c>
      <c r="F35" s="66">
        <f>F34*E35</f>
        <v>32.375</v>
      </c>
      <c r="G35" s="67"/>
      <c r="H35" s="67"/>
      <c r="I35" s="68"/>
      <c r="J35" s="68"/>
      <c r="K35" s="69"/>
      <c r="L35" s="69"/>
      <c r="M35" s="47"/>
      <c r="N35" s="62"/>
      <c r="O35" s="62"/>
      <c r="P35" s="62"/>
      <c r="Q35" s="62"/>
      <c r="R35" s="62"/>
      <c r="S35" s="62"/>
      <c r="T35" s="63"/>
    </row>
    <row r="36" spans="1:20" s="64" customFormat="1">
      <c r="A36" s="235"/>
      <c r="B36" s="235"/>
      <c r="C36" s="10" t="s">
        <v>70</v>
      </c>
      <c r="D36" s="65" t="s">
        <v>62</v>
      </c>
      <c r="E36" s="66">
        <v>0.45</v>
      </c>
      <c r="F36" s="66">
        <v>9</v>
      </c>
      <c r="G36" s="70"/>
      <c r="H36" s="69"/>
      <c r="I36" s="67"/>
      <c r="J36" s="67"/>
      <c r="K36" s="67"/>
      <c r="L36" s="67"/>
      <c r="M36" s="47"/>
    </row>
    <row r="37" spans="1:20" s="64" customFormat="1">
      <c r="A37" s="236"/>
      <c r="B37" s="236"/>
      <c r="C37" s="10" t="s">
        <v>71</v>
      </c>
      <c r="D37" s="65" t="s">
        <v>69</v>
      </c>
      <c r="E37" s="66">
        <v>0.8</v>
      </c>
      <c r="F37" s="66">
        <f>F34*E37</f>
        <v>14.8</v>
      </c>
      <c r="G37" s="69"/>
      <c r="H37" s="67"/>
      <c r="I37" s="67"/>
      <c r="J37" s="67"/>
      <c r="K37" s="69"/>
      <c r="L37" s="69"/>
      <c r="M37" s="47"/>
    </row>
    <row r="38" spans="1:20" ht="15.75">
      <c r="A38" s="24"/>
      <c r="B38" s="24"/>
      <c r="C38" s="25" t="s">
        <v>9</v>
      </c>
      <c r="D38" s="24"/>
      <c r="E38" s="26"/>
      <c r="F38" s="26"/>
      <c r="G38" s="27"/>
      <c r="H38" s="28"/>
      <c r="I38" s="29"/>
      <c r="J38" s="29"/>
      <c r="K38" s="30"/>
      <c r="L38" s="28"/>
      <c r="M38" s="28"/>
    </row>
    <row r="39" spans="1:20" hidden="1">
      <c r="A39" s="4"/>
      <c r="B39" s="4"/>
      <c r="C39" s="11" t="s">
        <v>9</v>
      </c>
      <c r="D39" s="22"/>
      <c r="E39" s="4"/>
      <c r="F39" s="4"/>
      <c r="G39" s="31"/>
      <c r="H39" s="32"/>
      <c r="I39" s="32"/>
      <c r="J39" s="32"/>
      <c r="K39" s="32"/>
      <c r="L39" s="32"/>
      <c r="M39" s="32"/>
    </row>
    <row r="40" spans="1:20">
      <c r="A40" s="4"/>
      <c r="B40" s="4"/>
      <c r="C40" s="11" t="s">
        <v>49</v>
      </c>
      <c r="D40" s="33"/>
      <c r="E40" s="4"/>
      <c r="F40" s="4"/>
      <c r="G40" s="31"/>
      <c r="H40" s="32"/>
      <c r="I40" s="32"/>
      <c r="J40" s="32"/>
      <c r="K40" s="32"/>
      <c r="L40" s="32"/>
      <c r="M40" s="32"/>
    </row>
    <row r="41" spans="1:20">
      <c r="A41" s="4"/>
      <c r="B41" s="4"/>
      <c r="C41" s="11" t="s">
        <v>9</v>
      </c>
      <c r="D41" s="121"/>
      <c r="E41" s="4"/>
      <c r="F41" s="4"/>
      <c r="G41" s="31"/>
      <c r="H41" s="32"/>
      <c r="I41" s="32"/>
      <c r="J41" s="32"/>
      <c r="K41" s="32"/>
      <c r="L41" s="32"/>
      <c r="M41" s="32"/>
    </row>
    <row r="42" spans="1:20">
      <c r="A42" s="4"/>
      <c r="B42" s="4"/>
      <c r="C42" s="11" t="s">
        <v>50</v>
      </c>
      <c r="D42" s="33"/>
      <c r="E42" s="4"/>
      <c r="F42" s="4"/>
      <c r="G42" s="31"/>
      <c r="H42" s="32"/>
      <c r="I42" s="32"/>
      <c r="J42" s="32"/>
      <c r="K42" s="32"/>
      <c r="L42" s="32"/>
      <c r="M42" s="32"/>
    </row>
    <row r="43" spans="1:20">
      <c r="A43" s="4"/>
      <c r="B43" s="4"/>
      <c r="C43" s="11" t="s">
        <v>9</v>
      </c>
      <c r="D43" s="22"/>
      <c r="E43" s="4"/>
      <c r="F43" s="4"/>
      <c r="G43" s="31"/>
      <c r="H43" s="32"/>
      <c r="I43" s="32"/>
      <c r="J43" s="32"/>
      <c r="K43" s="32"/>
      <c r="L43" s="32"/>
      <c r="M43" s="32"/>
    </row>
    <row r="44" spans="1:20">
      <c r="A44" s="4"/>
      <c r="B44" s="4"/>
      <c r="C44" s="11" t="s">
        <v>51</v>
      </c>
      <c r="D44" s="33">
        <v>0.03</v>
      </c>
      <c r="E44" s="4"/>
      <c r="F44" s="4"/>
      <c r="G44" s="31"/>
      <c r="H44" s="32"/>
      <c r="I44" s="32"/>
      <c r="J44" s="32"/>
      <c r="K44" s="32"/>
      <c r="L44" s="32"/>
      <c r="M44" s="32"/>
    </row>
    <row r="45" spans="1:20">
      <c r="A45" s="4"/>
      <c r="B45" s="4"/>
      <c r="C45" s="11" t="s">
        <v>9</v>
      </c>
      <c r="D45" s="4"/>
      <c r="E45" s="4"/>
      <c r="F45" s="4"/>
      <c r="G45" s="31"/>
      <c r="H45" s="32"/>
      <c r="I45" s="32"/>
      <c r="J45" s="32"/>
      <c r="K45" s="32"/>
      <c r="L45" s="32"/>
      <c r="M45" s="32"/>
    </row>
    <row r="46" spans="1:20">
      <c r="A46" s="4"/>
      <c r="B46" s="4"/>
      <c r="C46" s="11" t="s">
        <v>52</v>
      </c>
      <c r="D46" s="33"/>
      <c r="E46" s="4"/>
      <c r="F46" s="4"/>
      <c r="G46" s="31"/>
      <c r="H46" s="32"/>
      <c r="I46" s="32"/>
      <c r="J46" s="32"/>
      <c r="K46" s="32"/>
      <c r="L46" s="32"/>
      <c r="M46" s="32"/>
    </row>
    <row r="47" spans="1:20">
      <c r="A47" s="4"/>
      <c r="B47" s="4"/>
      <c r="C47" s="11" t="s">
        <v>9</v>
      </c>
      <c r="D47" s="4"/>
      <c r="E47" s="4"/>
      <c r="F47" s="4"/>
      <c r="G47" s="31"/>
      <c r="H47" s="32"/>
      <c r="I47" s="32"/>
      <c r="J47" s="32"/>
      <c r="K47" s="32"/>
      <c r="L47" s="32"/>
      <c r="M47" s="32"/>
    </row>
    <row r="48" spans="1:20" ht="38.25">
      <c r="A48" s="219"/>
      <c r="B48" s="4"/>
      <c r="C48" s="220" t="s">
        <v>193</v>
      </c>
      <c r="D48" s="4"/>
      <c r="E48" s="4"/>
      <c r="F48" s="4"/>
      <c r="G48" s="4"/>
      <c r="H48" s="4"/>
      <c r="I48" s="4"/>
      <c r="J48" s="4"/>
      <c r="K48" s="4"/>
      <c r="L48" s="4"/>
      <c r="M48" s="222"/>
    </row>
    <row r="49" spans="1:13">
      <c r="A49" s="219"/>
      <c r="B49" s="4"/>
      <c r="C49" s="219" t="s">
        <v>53</v>
      </c>
      <c r="D49" s="4"/>
      <c r="E49" s="4"/>
      <c r="F49" s="4"/>
      <c r="G49" s="4"/>
      <c r="H49" s="4"/>
      <c r="I49" s="4"/>
      <c r="J49" s="4"/>
      <c r="K49" s="4"/>
      <c r="L49" s="4"/>
      <c r="M49" s="223"/>
    </row>
  </sheetData>
  <mergeCells count="26">
    <mergeCell ref="A1:M1"/>
    <mergeCell ref="A2:M2"/>
    <mergeCell ref="A3:M3"/>
    <mergeCell ref="A5:E5"/>
    <mergeCell ref="G5:L5"/>
    <mergeCell ref="A35:A37"/>
    <mergeCell ref="B35:B37"/>
    <mergeCell ref="I6:J6"/>
    <mergeCell ref="K6:L6"/>
    <mergeCell ref="M6:M7"/>
    <mergeCell ref="B9:F9"/>
    <mergeCell ref="A14:A15"/>
    <mergeCell ref="B14:B15"/>
    <mergeCell ref="A10:A12"/>
    <mergeCell ref="B10:B12"/>
    <mergeCell ref="A6:A7"/>
    <mergeCell ref="B6:B7"/>
    <mergeCell ref="C6:C7"/>
    <mergeCell ref="D6:D7"/>
    <mergeCell ref="E6:F6"/>
    <mergeCell ref="G6:H6"/>
    <mergeCell ref="A17:A25"/>
    <mergeCell ref="B17:B25"/>
    <mergeCell ref="N21:Q22"/>
    <mergeCell ref="A28:A33"/>
    <mergeCell ref="B28:B33"/>
  </mergeCells>
  <pageMargins left="0.2" right="0.2" top="0.25" bottom="0.25" header="0.3" footer="0.3"/>
  <pageSetup scale="67" orientation="landscape" r:id="rId1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25" zoomScaleNormal="100" zoomScaleSheetLayoutView="77" workbookViewId="0">
      <selection activeCell="A5" sqref="A5:XFD5"/>
    </sheetView>
  </sheetViews>
  <sheetFormatPr defaultRowHeight="15"/>
  <cols>
    <col min="1" max="1" width="3.28515625" style="75" bestFit="1" customWidth="1"/>
    <col min="2" max="2" width="12.5703125" bestFit="1" customWidth="1"/>
    <col min="3" max="3" width="58.85546875" customWidth="1"/>
    <col min="4" max="4" width="7.85546875" bestFit="1" customWidth="1"/>
    <col min="5" max="5" width="8.7109375" bestFit="1" customWidth="1"/>
    <col min="6" max="6" width="9.7109375" customWidth="1"/>
    <col min="7" max="7" width="9.140625" customWidth="1"/>
    <col min="8" max="8" width="8.570312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7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7">
      <c r="A2" s="262" t="s">
        <v>179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7">
      <c r="A3" s="263" t="s">
        <v>118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5" spans="1:17">
      <c r="A5" s="264"/>
      <c r="B5" s="264"/>
      <c r="C5" s="264"/>
      <c r="D5" s="264"/>
      <c r="E5" s="264"/>
      <c r="F5" s="76"/>
      <c r="G5" s="265" t="s">
        <v>0</v>
      </c>
      <c r="H5" s="265"/>
      <c r="I5" s="265"/>
      <c r="J5" s="265"/>
      <c r="K5" s="265"/>
      <c r="L5" s="265"/>
      <c r="M5" s="2">
        <f>M48</f>
        <v>0</v>
      </c>
    </row>
    <row r="6" spans="1:17">
      <c r="A6" s="239" t="s">
        <v>1</v>
      </c>
      <c r="B6" s="260" t="s">
        <v>2</v>
      </c>
      <c r="C6" s="239" t="s">
        <v>3</v>
      </c>
      <c r="D6" s="239" t="s">
        <v>4</v>
      </c>
      <c r="E6" s="253" t="s">
        <v>5</v>
      </c>
      <c r="F6" s="254"/>
      <c r="G6" s="251" t="s">
        <v>6</v>
      </c>
      <c r="H6" s="252"/>
      <c r="I6" s="251" t="s">
        <v>7</v>
      </c>
      <c r="J6" s="252"/>
      <c r="K6" s="253" t="s">
        <v>8</v>
      </c>
      <c r="L6" s="254"/>
      <c r="M6" s="239" t="s">
        <v>9</v>
      </c>
    </row>
    <row r="7" spans="1:17" ht="30">
      <c r="A7" s="241"/>
      <c r="B7" s="261"/>
      <c r="C7" s="241"/>
      <c r="D7" s="241"/>
      <c r="E7" s="3" t="s">
        <v>10</v>
      </c>
      <c r="F7" s="11" t="s">
        <v>11</v>
      </c>
      <c r="G7" s="3" t="s">
        <v>12</v>
      </c>
      <c r="H7" s="11" t="s">
        <v>9</v>
      </c>
      <c r="I7" s="3" t="s">
        <v>12</v>
      </c>
      <c r="J7" s="11" t="s">
        <v>9</v>
      </c>
      <c r="K7" s="3" t="s">
        <v>12</v>
      </c>
      <c r="L7" s="11" t="s">
        <v>9</v>
      </c>
      <c r="M7" s="241"/>
    </row>
    <row r="8" spans="1:17">
      <c r="A8" s="71">
        <v>1</v>
      </c>
      <c r="B8" s="72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  <c r="L8" s="71">
        <v>12</v>
      </c>
      <c r="M8" s="71">
        <v>13</v>
      </c>
    </row>
    <row r="9" spans="1:17">
      <c r="A9" s="73"/>
      <c r="B9" s="255" t="s">
        <v>133</v>
      </c>
      <c r="C9" s="256"/>
      <c r="D9" s="256"/>
      <c r="E9" s="256"/>
      <c r="F9" s="257"/>
      <c r="G9" s="11"/>
      <c r="H9" s="11"/>
      <c r="I9" s="11"/>
      <c r="J9" s="11"/>
      <c r="K9" s="11"/>
      <c r="L9" s="11"/>
      <c r="M9" s="11"/>
    </row>
    <row r="10" spans="1:17" ht="30">
      <c r="A10" s="239">
        <v>1</v>
      </c>
      <c r="B10" s="247" t="s">
        <v>28</v>
      </c>
      <c r="C10" s="18" t="s">
        <v>56</v>
      </c>
      <c r="D10" s="15" t="s">
        <v>22</v>
      </c>
      <c r="E10" s="16"/>
      <c r="F10" s="16">
        <f>318.416/1000</f>
        <v>0.31841599999999998</v>
      </c>
      <c r="G10" s="17"/>
      <c r="H10" s="17"/>
      <c r="I10" s="17"/>
      <c r="J10" s="17"/>
      <c r="K10" s="17"/>
      <c r="L10" s="17"/>
      <c r="M10" s="17"/>
    </row>
    <row r="11" spans="1:17">
      <c r="A11" s="240"/>
      <c r="B11" s="248"/>
      <c r="C11" s="12" t="s">
        <v>13</v>
      </c>
      <c r="D11" s="13" t="s">
        <v>14</v>
      </c>
      <c r="E11" s="9">
        <v>25.3</v>
      </c>
      <c r="F11" s="9">
        <f>E11*F10</f>
        <v>8.0559247999999997</v>
      </c>
      <c r="G11" s="7"/>
      <c r="H11" s="7"/>
      <c r="I11" s="7"/>
      <c r="J11" s="7"/>
      <c r="K11" s="7"/>
      <c r="L11" s="7"/>
      <c r="M11" s="7"/>
    </row>
    <row r="12" spans="1:17">
      <c r="A12" s="240"/>
      <c r="B12" s="248"/>
      <c r="C12" s="14" t="s">
        <v>26</v>
      </c>
      <c r="D12" s="13" t="s">
        <v>19</v>
      </c>
      <c r="E12" s="9">
        <v>2.74</v>
      </c>
      <c r="F12" s="9">
        <f>E12*F10</f>
        <v>0.87245983999999999</v>
      </c>
      <c r="G12" s="7"/>
      <c r="H12" s="7"/>
      <c r="I12" s="7"/>
      <c r="J12" s="7"/>
      <c r="K12" s="7"/>
      <c r="L12" s="7"/>
      <c r="M12" s="7"/>
    </row>
    <row r="13" spans="1:17">
      <c r="A13" s="240"/>
      <c r="B13" s="248"/>
      <c r="C13" s="12" t="s">
        <v>16</v>
      </c>
      <c r="D13" s="13" t="s">
        <v>17</v>
      </c>
      <c r="E13" s="9">
        <v>5.83</v>
      </c>
      <c r="F13" s="9">
        <f>E13*F10</f>
        <v>1.8563652799999999</v>
      </c>
      <c r="G13" s="7"/>
      <c r="H13" s="7"/>
      <c r="I13" s="7"/>
      <c r="J13" s="7"/>
      <c r="K13" s="7"/>
      <c r="L13" s="7"/>
      <c r="M13" s="7"/>
    </row>
    <row r="14" spans="1:17">
      <c r="A14" s="240"/>
      <c r="B14" s="248"/>
      <c r="C14" s="86" t="s">
        <v>29</v>
      </c>
      <c r="D14" s="87" t="s">
        <v>20</v>
      </c>
      <c r="E14" s="88"/>
      <c r="F14" s="88">
        <v>12.8</v>
      </c>
      <c r="G14" s="89"/>
      <c r="H14" s="89"/>
      <c r="I14" s="89"/>
      <c r="J14" s="89"/>
      <c r="K14" s="89"/>
      <c r="L14" s="89"/>
      <c r="M14" s="89"/>
      <c r="N14" s="250"/>
      <c r="O14" s="250"/>
      <c r="P14" s="250"/>
      <c r="Q14" s="250"/>
    </row>
    <row r="15" spans="1:17">
      <c r="A15" s="240"/>
      <c r="B15" s="248"/>
      <c r="C15" s="86" t="s">
        <v>30</v>
      </c>
      <c r="D15" s="87" t="s">
        <v>31</v>
      </c>
      <c r="E15" s="88"/>
      <c r="F15" s="88">
        <v>1.92</v>
      </c>
      <c r="G15" s="89"/>
      <c r="H15" s="89"/>
      <c r="I15" s="89"/>
      <c r="J15" s="89"/>
      <c r="K15" s="89"/>
      <c r="L15" s="89"/>
      <c r="M15" s="89"/>
      <c r="N15" s="250"/>
      <c r="O15" s="250"/>
      <c r="P15" s="250"/>
      <c r="Q15" s="250"/>
    </row>
    <row r="16" spans="1:17">
      <c r="A16" s="240"/>
      <c r="B16" s="248"/>
      <c r="C16" s="21" t="s">
        <v>27</v>
      </c>
      <c r="D16" s="8" t="s">
        <v>24</v>
      </c>
      <c r="E16" s="9">
        <v>12</v>
      </c>
      <c r="F16" s="9">
        <f>E16*F10</f>
        <v>3.8209919999999995</v>
      </c>
      <c r="G16" s="7"/>
      <c r="H16" s="7"/>
      <c r="I16" s="7"/>
      <c r="J16" s="7"/>
      <c r="K16" s="7"/>
      <c r="L16" s="7"/>
      <c r="M16" s="7"/>
    </row>
    <row r="17" spans="1:13">
      <c r="A17" s="240"/>
      <c r="B17" s="248"/>
      <c r="C17" s="21" t="s">
        <v>23</v>
      </c>
      <c r="D17" s="8" t="s">
        <v>24</v>
      </c>
      <c r="E17" s="9">
        <v>10</v>
      </c>
      <c r="F17" s="9">
        <f>E17*F10</f>
        <v>3.1841599999999999</v>
      </c>
      <c r="G17" s="7"/>
      <c r="H17" s="7"/>
      <c r="I17" s="7"/>
      <c r="J17" s="7"/>
      <c r="K17" s="7"/>
      <c r="L17" s="7"/>
      <c r="M17" s="7"/>
    </row>
    <row r="18" spans="1:13">
      <c r="A18" s="241"/>
      <c r="B18" s="249"/>
      <c r="C18" s="21" t="s">
        <v>21</v>
      </c>
      <c r="D18" s="8" t="s">
        <v>17</v>
      </c>
      <c r="E18" s="9">
        <v>2.78</v>
      </c>
      <c r="F18" s="9">
        <f>E18*F10</f>
        <v>0.88519647999999984</v>
      </c>
      <c r="G18" s="7"/>
      <c r="H18" s="7"/>
      <c r="I18" s="7"/>
      <c r="J18" s="7"/>
      <c r="K18" s="7"/>
      <c r="L18" s="7"/>
      <c r="M18" s="7"/>
    </row>
    <row r="19" spans="1:13">
      <c r="A19" s="11"/>
      <c r="B19" s="4" t="s">
        <v>32</v>
      </c>
      <c r="C19" s="21" t="s">
        <v>33</v>
      </c>
      <c r="D19" s="4" t="s">
        <v>34</v>
      </c>
      <c r="E19" s="9"/>
      <c r="F19" s="9">
        <v>2</v>
      </c>
      <c r="G19" s="7"/>
      <c r="H19" s="7"/>
      <c r="I19" s="7"/>
      <c r="J19" s="7"/>
      <c r="K19" s="7"/>
      <c r="L19" s="7"/>
      <c r="M19" s="7"/>
    </row>
    <row r="20" spans="1:13" ht="17.25">
      <c r="A20" s="239">
        <v>2</v>
      </c>
      <c r="B20" s="247" t="s">
        <v>35</v>
      </c>
      <c r="C20" s="18" t="s">
        <v>40</v>
      </c>
      <c r="D20" s="15" t="s">
        <v>15</v>
      </c>
      <c r="E20" s="16"/>
      <c r="F20" s="16">
        <v>0.03</v>
      </c>
      <c r="G20" s="17"/>
      <c r="H20" s="17"/>
      <c r="I20" s="17"/>
      <c r="J20" s="17"/>
      <c r="K20" s="17"/>
      <c r="L20" s="17"/>
      <c r="M20" s="17"/>
    </row>
    <row r="21" spans="1:13">
      <c r="A21" s="240"/>
      <c r="B21" s="248"/>
      <c r="C21" s="12" t="s">
        <v>13</v>
      </c>
      <c r="D21" s="13" t="s">
        <v>14</v>
      </c>
      <c r="E21" s="9">
        <v>111</v>
      </c>
      <c r="F21" s="9">
        <f>E21*F20</f>
        <v>3.33</v>
      </c>
      <c r="G21" s="7"/>
      <c r="H21" s="7"/>
      <c r="I21" s="7"/>
      <c r="J21" s="7"/>
      <c r="K21" s="7"/>
      <c r="L21" s="7"/>
      <c r="M21" s="7"/>
    </row>
    <row r="22" spans="1:13">
      <c r="A22" s="240"/>
      <c r="B22" s="248"/>
      <c r="C22" s="14" t="s">
        <v>36</v>
      </c>
      <c r="D22" s="13" t="s">
        <v>19</v>
      </c>
      <c r="E22" s="9">
        <v>15.1</v>
      </c>
      <c r="F22" s="9">
        <f>E22*F20</f>
        <v>0.45299999999999996</v>
      </c>
      <c r="G22" s="7"/>
      <c r="H22" s="7"/>
      <c r="I22" s="7"/>
      <c r="J22" s="7"/>
      <c r="K22" s="7"/>
      <c r="L22" s="7"/>
      <c r="M22" s="7"/>
    </row>
    <row r="23" spans="1:13">
      <c r="A23" s="240"/>
      <c r="B23" s="248"/>
      <c r="C23" s="12" t="s">
        <v>16</v>
      </c>
      <c r="D23" s="13" t="s">
        <v>17</v>
      </c>
      <c r="E23" s="9">
        <v>51.6</v>
      </c>
      <c r="F23" s="9">
        <f>E23*F20</f>
        <v>1.548</v>
      </c>
      <c r="G23" s="7"/>
      <c r="H23" s="7"/>
      <c r="I23" s="7"/>
      <c r="J23" s="7"/>
      <c r="K23" s="7"/>
      <c r="L23" s="7"/>
      <c r="M23" s="7"/>
    </row>
    <row r="24" spans="1:13">
      <c r="A24" s="240"/>
      <c r="B24" s="248"/>
      <c r="C24" s="21" t="s">
        <v>37</v>
      </c>
      <c r="D24" s="8" t="s">
        <v>38</v>
      </c>
      <c r="E24" s="9"/>
      <c r="F24" s="9">
        <v>4</v>
      </c>
      <c r="G24" s="7"/>
      <c r="H24" s="7"/>
      <c r="I24" s="7"/>
      <c r="J24" s="7"/>
      <c r="K24" s="7"/>
      <c r="L24" s="7"/>
      <c r="M24" s="7"/>
    </row>
    <row r="25" spans="1:13">
      <c r="A25" s="240"/>
      <c r="B25" s="248"/>
      <c r="C25" s="21" t="s">
        <v>39</v>
      </c>
      <c r="D25" s="8" t="s">
        <v>38</v>
      </c>
      <c r="E25" s="9"/>
      <c r="F25" s="9">
        <v>2</v>
      </c>
      <c r="G25" s="7"/>
      <c r="H25" s="7"/>
      <c r="I25" s="7"/>
      <c r="J25" s="7"/>
      <c r="K25" s="7"/>
      <c r="L25" s="7"/>
      <c r="M25" s="7"/>
    </row>
    <row r="26" spans="1:13">
      <c r="A26" s="240"/>
      <c r="B26" s="248"/>
      <c r="C26" s="21" t="s">
        <v>27</v>
      </c>
      <c r="D26" s="8" t="s">
        <v>24</v>
      </c>
      <c r="E26" s="9">
        <v>156</v>
      </c>
      <c r="F26" s="9">
        <f>E26*F20</f>
        <v>4.68</v>
      </c>
      <c r="G26" s="7"/>
      <c r="H26" s="7"/>
      <c r="I26" s="7"/>
      <c r="J26" s="7"/>
      <c r="K26" s="7"/>
      <c r="L26" s="7"/>
      <c r="M26" s="7"/>
    </row>
    <row r="27" spans="1:13">
      <c r="A27" s="240"/>
      <c r="B27" s="248"/>
      <c r="C27" s="21" t="s">
        <v>23</v>
      </c>
      <c r="D27" s="8" t="s">
        <v>24</v>
      </c>
      <c r="E27" s="9">
        <v>4.8</v>
      </c>
      <c r="F27" s="9">
        <f>E27*F20</f>
        <v>0.14399999999999999</v>
      </c>
      <c r="G27" s="7"/>
      <c r="H27" s="7"/>
      <c r="I27" s="7"/>
      <c r="J27" s="7"/>
      <c r="K27" s="7"/>
      <c r="L27" s="7"/>
      <c r="M27" s="7"/>
    </row>
    <row r="28" spans="1:13">
      <c r="A28" s="241"/>
      <c r="B28" s="249"/>
      <c r="C28" s="21" t="s">
        <v>21</v>
      </c>
      <c r="D28" s="8" t="s">
        <v>17</v>
      </c>
      <c r="E28" s="9">
        <v>5.4</v>
      </c>
      <c r="F28" s="9">
        <f>E28*F20</f>
        <v>0.16200000000000001</v>
      </c>
      <c r="G28" s="7"/>
      <c r="H28" s="7"/>
      <c r="I28" s="7"/>
      <c r="J28" s="7"/>
      <c r="K28" s="7"/>
      <c r="L28" s="7"/>
      <c r="M28" s="7"/>
    </row>
    <row r="29" spans="1:13" ht="60">
      <c r="A29" s="239">
        <v>3</v>
      </c>
      <c r="B29" s="242" t="s">
        <v>48</v>
      </c>
      <c r="C29" s="5" t="s">
        <v>57</v>
      </c>
      <c r="D29" s="11" t="s">
        <v>15</v>
      </c>
      <c r="E29" s="6"/>
      <c r="F29" s="6">
        <v>0.85</v>
      </c>
      <c r="G29" s="7"/>
      <c r="H29" s="7"/>
      <c r="I29" s="7"/>
      <c r="J29" s="7"/>
      <c r="K29" s="7"/>
      <c r="L29" s="7"/>
      <c r="M29" s="7"/>
    </row>
    <row r="30" spans="1:13">
      <c r="A30" s="240"/>
      <c r="B30" s="243"/>
      <c r="C30" s="19" t="s">
        <v>13</v>
      </c>
      <c r="D30" s="13" t="s">
        <v>14</v>
      </c>
      <c r="E30" s="9">
        <v>61.3</v>
      </c>
      <c r="F30" s="9">
        <f>E30*F29</f>
        <v>52.104999999999997</v>
      </c>
      <c r="G30" s="7"/>
      <c r="H30" s="7"/>
      <c r="I30" s="7"/>
      <c r="J30" s="7"/>
      <c r="K30" s="7"/>
      <c r="L30" s="7"/>
      <c r="M30" s="7"/>
    </row>
    <row r="31" spans="1:13">
      <c r="A31" s="240"/>
      <c r="B31" s="243"/>
      <c r="C31" s="19" t="s">
        <v>16</v>
      </c>
      <c r="D31" s="13" t="s">
        <v>17</v>
      </c>
      <c r="E31" s="9">
        <v>7.0000000000000007E-2</v>
      </c>
      <c r="F31" s="9">
        <f>E31*F29</f>
        <v>5.9500000000000004E-2</v>
      </c>
      <c r="G31" s="7"/>
      <c r="H31" s="7"/>
      <c r="I31" s="7"/>
      <c r="J31" s="7"/>
      <c r="K31" s="7"/>
      <c r="L31" s="7"/>
      <c r="M31" s="7"/>
    </row>
    <row r="32" spans="1:13">
      <c r="A32" s="240"/>
      <c r="B32" s="243"/>
      <c r="C32" s="10" t="s">
        <v>46</v>
      </c>
      <c r="D32" s="8" t="s">
        <v>24</v>
      </c>
      <c r="E32" s="9">
        <v>10.42</v>
      </c>
      <c r="F32" s="9">
        <f>E32*F29</f>
        <v>8.8569999999999993</v>
      </c>
      <c r="G32" s="7"/>
      <c r="H32" s="7"/>
      <c r="I32" s="7"/>
      <c r="J32" s="7"/>
      <c r="K32" s="7"/>
      <c r="L32" s="7"/>
      <c r="M32" s="7"/>
    </row>
    <row r="33" spans="1:20">
      <c r="A33" s="240"/>
      <c r="B33" s="243"/>
      <c r="C33" s="10" t="s">
        <v>47</v>
      </c>
      <c r="D33" s="8" t="s">
        <v>24</v>
      </c>
      <c r="E33" s="9">
        <v>10.5</v>
      </c>
      <c r="F33" s="9">
        <f>E33*F29</f>
        <v>8.9249999999999989</v>
      </c>
      <c r="G33" s="7"/>
      <c r="H33" s="7"/>
      <c r="I33" s="7"/>
      <c r="J33" s="7"/>
      <c r="K33" s="7"/>
      <c r="L33" s="7"/>
      <c r="M33" s="7"/>
    </row>
    <row r="34" spans="1:20">
      <c r="A34" s="241"/>
      <c r="B34" s="244"/>
      <c r="C34" s="10" t="s">
        <v>21</v>
      </c>
      <c r="D34" s="8" t="s">
        <v>17</v>
      </c>
      <c r="E34" s="9">
        <v>0.4</v>
      </c>
      <c r="F34" s="9">
        <f>E34*F29</f>
        <v>0.34</v>
      </c>
      <c r="G34" s="7"/>
      <c r="H34" s="7"/>
      <c r="I34" s="7"/>
      <c r="J34" s="7"/>
      <c r="K34" s="7"/>
      <c r="L34" s="7"/>
      <c r="M34" s="7"/>
    </row>
    <row r="35" spans="1:20" s="64" customFormat="1" ht="27">
      <c r="A35" s="55">
        <v>4</v>
      </c>
      <c r="B35" s="56" t="s">
        <v>66</v>
      </c>
      <c r="C35" s="57" t="s">
        <v>67</v>
      </c>
      <c r="D35" s="55" t="s">
        <v>68</v>
      </c>
      <c r="E35" s="58"/>
      <c r="F35" s="59">
        <v>18.5</v>
      </c>
      <c r="G35" s="60"/>
      <c r="H35" s="60"/>
      <c r="I35" s="61"/>
      <c r="J35" s="61"/>
      <c r="K35" s="60"/>
      <c r="L35" s="60"/>
      <c r="M35" s="61"/>
      <c r="N35" s="62"/>
      <c r="O35" s="62"/>
      <c r="P35" s="62"/>
      <c r="Q35" s="62"/>
      <c r="R35" s="62"/>
      <c r="S35" s="62"/>
      <c r="T35" s="63"/>
    </row>
    <row r="36" spans="1:20" s="64" customFormat="1" ht="15.75">
      <c r="A36" s="234"/>
      <c r="B36" s="234"/>
      <c r="C36" s="10" t="s">
        <v>13</v>
      </c>
      <c r="D36" s="65" t="s">
        <v>60</v>
      </c>
      <c r="E36" s="66">
        <v>1.75</v>
      </c>
      <c r="F36" s="66">
        <f>F35*E36</f>
        <v>32.375</v>
      </c>
      <c r="G36" s="67"/>
      <c r="H36" s="67"/>
      <c r="I36" s="68"/>
      <c r="J36" s="68"/>
      <c r="K36" s="69"/>
      <c r="L36" s="69"/>
      <c r="M36" s="47"/>
      <c r="N36" s="62"/>
      <c r="O36" s="62"/>
      <c r="P36" s="62"/>
      <c r="Q36" s="62"/>
      <c r="R36" s="62"/>
      <c r="S36" s="62"/>
      <c r="T36" s="63"/>
    </row>
    <row r="37" spans="1:20" s="64" customFormat="1">
      <c r="A37" s="235"/>
      <c r="B37" s="235"/>
      <c r="C37" s="10" t="s">
        <v>70</v>
      </c>
      <c r="D37" s="65" t="s">
        <v>62</v>
      </c>
      <c r="E37" s="66">
        <v>0.45</v>
      </c>
      <c r="F37" s="66">
        <v>9</v>
      </c>
      <c r="G37" s="70"/>
      <c r="H37" s="69"/>
      <c r="I37" s="67"/>
      <c r="J37" s="67"/>
      <c r="K37" s="67"/>
      <c r="L37" s="67"/>
      <c r="M37" s="47"/>
    </row>
    <row r="38" spans="1:20" s="64" customFormat="1">
      <c r="A38" s="236"/>
      <c r="B38" s="236"/>
      <c r="C38" s="10" t="s">
        <v>71</v>
      </c>
      <c r="D38" s="65" t="s">
        <v>69</v>
      </c>
      <c r="E38" s="66">
        <v>0.8</v>
      </c>
      <c r="F38" s="66">
        <f>F35*E38</f>
        <v>14.8</v>
      </c>
      <c r="G38" s="69"/>
      <c r="H38" s="67"/>
      <c r="I38" s="67"/>
      <c r="J38" s="67"/>
      <c r="K38" s="69"/>
      <c r="L38" s="69"/>
      <c r="M38" s="47"/>
    </row>
    <row r="39" spans="1:20" ht="15.75">
      <c r="A39" s="24"/>
      <c r="B39" s="24"/>
      <c r="C39" s="25" t="s">
        <v>9</v>
      </c>
      <c r="D39" s="24"/>
      <c r="E39" s="26"/>
      <c r="F39" s="26"/>
      <c r="G39" s="27"/>
      <c r="H39" s="28"/>
      <c r="I39" s="29"/>
      <c r="J39" s="29"/>
      <c r="K39" s="30"/>
      <c r="L39" s="28"/>
      <c r="M39" s="28"/>
    </row>
    <row r="40" spans="1:20" hidden="1">
      <c r="A40" s="4"/>
      <c r="B40" s="4"/>
      <c r="C40" s="11" t="s">
        <v>9</v>
      </c>
      <c r="D40" s="22"/>
      <c r="E40" s="4"/>
      <c r="F40" s="4"/>
      <c r="G40" s="31"/>
      <c r="H40" s="32"/>
      <c r="I40" s="32"/>
      <c r="J40" s="32"/>
      <c r="K40" s="32"/>
      <c r="L40" s="32"/>
      <c r="M40" s="32"/>
    </row>
    <row r="41" spans="1:20">
      <c r="A41" s="4"/>
      <c r="B41" s="4"/>
      <c r="C41" s="11" t="s">
        <v>49</v>
      </c>
      <c r="D41" s="33"/>
      <c r="E41" s="4"/>
      <c r="F41" s="4"/>
      <c r="G41" s="31"/>
      <c r="H41" s="32"/>
      <c r="I41" s="32"/>
      <c r="J41" s="32"/>
      <c r="K41" s="32"/>
      <c r="L41" s="32"/>
      <c r="M41" s="32"/>
    </row>
    <row r="42" spans="1:20">
      <c r="A42" s="4"/>
      <c r="B42" s="4"/>
      <c r="C42" s="11" t="s">
        <v>9</v>
      </c>
      <c r="D42" s="121"/>
      <c r="E42" s="4"/>
      <c r="F42" s="4"/>
      <c r="G42" s="31"/>
      <c r="H42" s="32"/>
      <c r="I42" s="32"/>
      <c r="J42" s="32"/>
      <c r="K42" s="32"/>
      <c r="L42" s="32"/>
      <c r="M42" s="32"/>
    </row>
    <row r="43" spans="1:20">
      <c r="A43" s="4"/>
      <c r="B43" s="4"/>
      <c r="C43" s="11" t="s">
        <v>50</v>
      </c>
      <c r="D43" s="33"/>
      <c r="E43" s="4"/>
      <c r="F43" s="4"/>
      <c r="G43" s="31"/>
      <c r="H43" s="32"/>
      <c r="I43" s="32"/>
      <c r="J43" s="32"/>
      <c r="K43" s="32"/>
      <c r="L43" s="32"/>
      <c r="M43" s="32"/>
    </row>
    <row r="44" spans="1:20">
      <c r="A44" s="4"/>
      <c r="B44" s="4"/>
      <c r="C44" s="11" t="s">
        <v>9</v>
      </c>
      <c r="D44" s="22"/>
      <c r="E44" s="4"/>
      <c r="F44" s="4"/>
      <c r="G44" s="31"/>
      <c r="H44" s="32"/>
      <c r="I44" s="32"/>
      <c r="J44" s="32"/>
      <c r="K44" s="32"/>
      <c r="L44" s="32"/>
      <c r="M44" s="32"/>
    </row>
    <row r="45" spans="1:20">
      <c r="A45" s="4"/>
      <c r="B45" s="4"/>
      <c r="C45" s="11" t="s">
        <v>51</v>
      </c>
      <c r="D45" s="33">
        <v>0.03</v>
      </c>
      <c r="E45" s="4"/>
      <c r="F45" s="4"/>
      <c r="G45" s="31"/>
      <c r="H45" s="32"/>
      <c r="I45" s="32"/>
      <c r="J45" s="32"/>
      <c r="K45" s="32"/>
      <c r="L45" s="32"/>
      <c r="M45" s="32"/>
    </row>
    <row r="46" spans="1:20">
      <c r="A46" s="4"/>
      <c r="B46" s="4"/>
      <c r="C46" s="11" t="s">
        <v>9</v>
      </c>
      <c r="D46" s="4"/>
      <c r="E46" s="4"/>
      <c r="F46" s="4"/>
      <c r="G46" s="31"/>
      <c r="H46" s="32"/>
      <c r="I46" s="32"/>
      <c r="J46" s="32"/>
      <c r="K46" s="32"/>
      <c r="L46" s="32"/>
      <c r="M46" s="32"/>
    </row>
    <row r="47" spans="1:20">
      <c r="A47" s="4"/>
      <c r="B47" s="4"/>
      <c r="C47" s="11" t="s">
        <v>52</v>
      </c>
      <c r="D47" s="33"/>
      <c r="E47" s="4"/>
      <c r="F47" s="4"/>
      <c r="G47" s="31"/>
      <c r="H47" s="32"/>
      <c r="I47" s="32"/>
      <c r="J47" s="32"/>
      <c r="K47" s="32"/>
      <c r="L47" s="32"/>
      <c r="M47" s="32"/>
    </row>
    <row r="48" spans="1:20">
      <c r="A48" s="4"/>
      <c r="B48" s="4"/>
      <c r="C48" s="11" t="s">
        <v>9</v>
      </c>
      <c r="D48" s="4"/>
      <c r="E48" s="4"/>
      <c r="F48" s="4"/>
      <c r="G48" s="31"/>
      <c r="H48" s="32"/>
      <c r="I48" s="32"/>
      <c r="J48" s="32"/>
      <c r="K48" s="32"/>
      <c r="L48" s="32"/>
      <c r="M48" s="32"/>
    </row>
    <row r="49" spans="1:13" ht="38.25">
      <c r="A49" s="219"/>
      <c r="B49" s="4"/>
      <c r="C49" s="220" t="s">
        <v>193</v>
      </c>
      <c r="D49" s="4"/>
      <c r="E49" s="4"/>
      <c r="F49" s="4"/>
      <c r="G49" s="4"/>
      <c r="H49" s="4"/>
      <c r="I49" s="4"/>
      <c r="J49" s="4"/>
      <c r="K49" s="4"/>
      <c r="L49" s="4"/>
      <c r="M49" s="222"/>
    </row>
    <row r="50" spans="1:13">
      <c r="A50" s="219"/>
      <c r="B50" s="4"/>
      <c r="C50" s="219" t="s">
        <v>53</v>
      </c>
      <c r="D50" s="4"/>
      <c r="E50" s="4"/>
      <c r="F50" s="4"/>
      <c r="G50" s="4"/>
      <c r="H50" s="4"/>
      <c r="I50" s="4"/>
      <c r="J50" s="4"/>
      <c r="K50" s="4"/>
      <c r="L50" s="4"/>
      <c r="M50" s="223"/>
    </row>
  </sheetData>
  <mergeCells count="24">
    <mergeCell ref="A1:M1"/>
    <mergeCell ref="A2:M2"/>
    <mergeCell ref="A3:M3"/>
    <mergeCell ref="A5:E5"/>
    <mergeCell ref="G5:L5"/>
    <mergeCell ref="N14:Q15"/>
    <mergeCell ref="A29:A34"/>
    <mergeCell ref="B29:B34"/>
    <mergeCell ref="I6:J6"/>
    <mergeCell ref="K6:L6"/>
    <mergeCell ref="M6:M7"/>
    <mergeCell ref="B9:F9"/>
    <mergeCell ref="A6:A7"/>
    <mergeCell ref="B6:B7"/>
    <mergeCell ref="C6:C7"/>
    <mergeCell ref="D6:D7"/>
    <mergeCell ref="E6:F6"/>
    <mergeCell ref="G6:H6"/>
    <mergeCell ref="A36:A38"/>
    <mergeCell ref="B36:B38"/>
    <mergeCell ref="A20:A28"/>
    <mergeCell ref="B20:B28"/>
    <mergeCell ref="A10:A18"/>
    <mergeCell ref="B10:B18"/>
  </mergeCells>
  <pageMargins left="0.2" right="0.2" top="0.5" bottom="0.25" header="0.3" footer="0.3"/>
  <pageSetup scale="66" orientation="landscape" r:id="rId1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37" zoomScaleNormal="100" zoomScaleSheetLayoutView="78" workbookViewId="0">
      <selection activeCell="A5" sqref="A5:XFD5"/>
    </sheetView>
  </sheetViews>
  <sheetFormatPr defaultRowHeight="15"/>
  <cols>
    <col min="1" max="1" width="3.28515625" style="75" bestFit="1" customWidth="1"/>
    <col min="2" max="2" width="12.5703125" bestFit="1" customWidth="1"/>
    <col min="3" max="3" width="58.85546875" customWidth="1"/>
    <col min="4" max="4" width="7.85546875" bestFit="1" customWidth="1"/>
    <col min="5" max="5" width="8.7109375" bestFit="1" customWidth="1"/>
    <col min="6" max="6" width="9.7109375" customWidth="1"/>
    <col min="7" max="7" width="9.140625" customWidth="1"/>
    <col min="8" max="8" width="8.570312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3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>
      <c r="A2" s="262" t="s">
        <v>180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63" t="s">
        <v>124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5" spans="1:13">
      <c r="A5" s="264"/>
      <c r="B5" s="264"/>
      <c r="C5" s="264"/>
      <c r="D5" s="264"/>
      <c r="E5" s="264"/>
      <c r="F5" s="76"/>
      <c r="G5" s="265" t="s">
        <v>0</v>
      </c>
      <c r="H5" s="265"/>
      <c r="I5" s="265"/>
      <c r="J5" s="265"/>
      <c r="K5" s="265"/>
      <c r="L5" s="265"/>
      <c r="M5" s="2">
        <f>M53</f>
        <v>0</v>
      </c>
    </row>
    <row r="6" spans="1:13">
      <c r="A6" s="239" t="s">
        <v>1</v>
      </c>
      <c r="B6" s="260" t="s">
        <v>2</v>
      </c>
      <c r="C6" s="239" t="s">
        <v>3</v>
      </c>
      <c r="D6" s="239" t="s">
        <v>4</v>
      </c>
      <c r="E6" s="253" t="s">
        <v>5</v>
      </c>
      <c r="F6" s="254"/>
      <c r="G6" s="251" t="s">
        <v>6</v>
      </c>
      <c r="H6" s="252"/>
      <c r="I6" s="251" t="s">
        <v>7</v>
      </c>
      <c r="J6" s="252"/>
      <c r="K6" s="253" t="s">
        <v>8</v>
      </c>
      <c r="L6" s="254"/>
      <c r="M6" s="239" t="s">
        <v>9</v>
      </c>
    </row>
    <row r="7" spans="1:13" ht="30">
      <c r="A7" s="241"/>
      <c r="B7" s="261"/>
      <c r="C7" s="241"/>
      <c r="D7" s="241"/>
      <c r="E7" s="3" t="s">
        <v>10</v>
      </c>
      <c r="F7" s="11" t="s">
        <v>11</v>
      </c>
      <c r="G7" s="3" t="s">
        <v>12</v>
      </c>
      <c r="H7" s="11" t="s">
        <v>9</v>
      </c>
      <c r="I7" s="3" t="s">
        <v>12</v>
      </c>
      <c r="J7" s="11" t="s">
        <v>9</v>
      </c>
      <c r="K7" s="3" t="s">
        <v>12</v>
      </c>
      <c r="L7" s="11" t="s">
        <v>9</v>
      </c>
      <c r="M7" s="241"/>
    </row>
    <row r="8" spans="1:13">
      <c r="A8" s="71">
        <v>1</v>
      </c>
      <c r="B8" s="72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  <c r="L8" s="71">
        <v>12</v>
      </c>
      <c r="M8" s="71">
        <v>13</v>
      </c>
    </row>
    <row r="9" spans="1:13">
      <c r="A9" s="73"/>
      <c r="B9" s="255" t="s">
        <v>133</v>
      </c>
      <c r="C9" s="256"/>
      <c r="D9" s="256"/>
      <c r="E9" s="256"/>
      <c r="F9" s="257"/>
      <c r="G9" s="11"/>
      <c r="H9" s="11"/>
      <c r="I9" s="11"/>
      <c r="J9" s="11"/>
      <c r="K9" s="11"/>
      <c r="L9" s="11"/>
      <c r="M9" s="11"/>
    </row>
    <row r="10" spans="1:13" s="167" customFormat="1" ht="36.75" customHeight="1">
      <c r="A10" s="73">
        <v>1</v>
      </c>
      <c r="B10" s="168" t="s">
        <v>134</v>
      </c>
      <c r="C10" s="169" t="s">
        <v>135</v>
      </c>
      <c r="D10" s="170" t="s">
        <v>144</v>
      </c>
      <c r="E10" s="171"/>
      <c r="F10" s="172">
        <v>5</v>
      </c>
      <c r="G10" s="171"/>
      <c r="H10" s="171"/>
      <c r="I10" s="171"/>
      <c r="J10" s="171"/>
      <c r="K10" s="171"/>
      <c r="L10" s="171"/>
      <c r="M10" s="171"/>
    </row>
    <row r="11" spans="1:13" s="167" customFormat="1">
      <c r="A11" s="77"/>
      <c r="B11" s="173"/>
      <c r="C11" s="174" t="s">
        <v>136</v>
      </c>
      <c r="D11" s="175" t="s">
        <v>137</v>
      </c>
      <c r="E11" s="171">
        <v>0.186</v>
      </c>
      <c r="F11" s="176">
        <f>F10*E11</f>
        <v>0.92999999999999994</v>
      </c>
      <c r="G11" s="171"/>
      <c r="H11" s="171"/>
      <c r="I11" s="171"/>
      <c r="J11" s="171"/>
      <c r="K11" s="171"/>
      <c r="L11" s="171"/>
      <c r="M11" s="171"/>
    </row>
    <row r="12" spans="1:13" s="167" customFormat="1">
      <c r="A12" s="74"/>
      <c r="B12" s="173"/>
      <c r="C12" s="177" t="s">
        <v>138</v>
      </c>
      <c r="D12" s="175" t="s">
        <v>62</v>
      </c>
      <c r="E12" s="171">
        <v>1.6000000000000001E-3</v>
      </c>
      <c r="F12" s="176">
        <f>E12*F10</f>
        <v>8.0000000000000002E-3</v>
      </c>
      <c r="G12" s="171"/>
      <c r="H12" s="171"/>
      <c r="I12" s="171"/>
      <c r="J12" s="171"/>
      <c r="K12" s="171"/>
      <c r="L12" s="171"/>
      <c r="M12" s="171"/>
    </row>
    <row r="13" spans="1:13" s="167" customFormat="1">
      <c r="A13" s="73">
        <v>2</v>
      </c>
      <c r="B13" s="178" t="s">
        <v>139</v>
      </c>
      <c r="C13" s="169" t="s">
        <v>140</v>
      </c>
      <c r="D13" s="179" t="s">
        <v>145</v>
      </c>
      <c r="E13" s="180"/>
      <c r="F13" s="181">
        <v>5</v>
      </c>
      <c r="G13" s="182"/>
      <c r="H13" s="182"/>
      <c r="I13" s="183"/>
      <c r="J13" s="180"/>
      <c r="K13" s="182"/>
      <c r="L13" s="182"/>
      <c r="M13" s="182"/>
    </row>
    <row r="14" spans="1:13" s="167" customFormat="1">
      <c r="A14" s="77"/>
      <c r="B14" s="178"/>
      <c r="C14" s="184" t="s">
        <v>136</v>
      </c>
      <c r="D14" s="185" t="s">
        <v>137</v>
      </c>
      <c r="E14" s="186">
        <v>1.01</v>
      </c>
      <c r="F14" s="187">
        <f>F13*E14</f>
        <v>5.05</v>
      </c>
      <c r="G14" s="188"/>
      <c r="H14" s="188"/>
      <c r="I14" s="189"/>
      <c r="J14" s="187"/>
      <c r="K14" s="190"/>
      <c r="L14" s="190"/>
      <c r="M14" s="190"/>
    </row>
    <row r="15" spans="1:13" s="167" customFormat="1">
      <c r="A15" s="77"/>
      <c r="B15" s="178"/>
      <c r="C15" s="191" t="s">
        <v>138</v>
      </c>
      <c r="D15" s="185" t="s">
        <v>62</v>
      </c>
      <c r="E15" s="186">
        <v>2.7E-2</v>
      </c>
      <c r="F15" s="187">
        <f>F13*E15</f>
        <v>0.13500000000000001</v>
      </c>
      <c r="G15" s="188"/>
      <c r="H15" s="188"/>
      <c r="I15" s="187"/>
      <c r="J15" s="188"/>
      <c r="K15" s="189"/>
      <c r="L15" s="190"/>
      <c r="M15" s="190"/>
    </row>
    <row r="16" spans="1:13" s="167" customFormat="1">
      <c r="A16" s="77"/>
      <c r="B16" s="178"/>
      <c r="C16" s="191" t="s">
        <v>141</v>
      </c>
      <c r="D16" s="185" t="s">
        <v>107</v>
      </c>
      <c r="E16" s="186">
        <v>4.1000000000000002E-2</v>
      </c>
      <c r="F16" s="187">
        <f>F13*E16</f>
        <v>0.20500000000000002</v>
      </c>
      <c r="G16" s="192"/>
      <c r="H16" s="188"/>
      <c r="I16" s="187"/>
      <c r="J16" s="188"/>
      <c r="K16" s="189"/>
      <c r="L16" s="190"/>
      <c r="M16" s="190"/>
    </row>
    <row r="17" spans="1:17" s="167" customFormat="1">
      <c r="A17" s="77"/>
      <c r="B17" s="178"/>
      <c r="C17" s="191" t="s">
        <v>142</v>
      </c>
      <c r="D17" s="185" t="s">
        <v>146</v>
      </c>
      <c r="E17" s="186">
        <v>2.3800000000000002E-2</v>
      </c>
      <c r="F17" s="187">
        <f>F13*E17</f>
        <v>0.11900000000000001</v>
      </c>
      <c r="G17" s="189"/>
      <c r="H17" s="187"/>
      <c r="I17" s="187"/>
      <c r="J17" s="187"/>
      <c r="K17" s="190"/>
      <c r="L17" s="190"/>
      <c r="M17" s="190"/>
    </row>
    <row r="18" spans="1:17" s="167" customFormat="1">
      <c r="A18" s="74"/>
      <c r="B18" s="178"/>
      <c r="C18" s="191" t="s">
        <v>143</v>
      </c>
      <c r="D18" s="185" t="s">
        <v>62</v>
      </c>
      <c r="E18" s="186">
        <v>3.0000000000000001E-3</v>
      </c>
      <c r="F18" s="188">
        <f>E18*F13</f>
        <v>1.4999999999999999E-2</v>
      </c>
      <c r="G18" s="189"/>
      <c r="H18" s="187"/>
      <c r="I18" s="187"/>
      <c r="J18" s="187"/>
      <c r="K18" s="190"/>
      <c r="L18" s="190"/>
      <c r="M18" s="190"/>
    </row>
    <row r="19" spans="1:17" s="167" customFormat="1">
      <c r="A19" s="73">
        <v>3</v>
      </c>
      <c r="B19" s="205" t="s">
        <v>147</v>
      </c>
      <c r="C19" s="195" t="s">
        <v>154</v>
      </c>
      <c r="D19" s="170" t="s">
        <v>144</v>
      </c>
      <c r="E19" s="183"/>
      <c r="F19" s="172">
        <v>5</v>
      </c>
      <c r="G19" s="172"/>
      <c r="H19" s="196"/>
      <c r="I19" s="196"/>
      <c r="J19" s="196"/>
      <c r="K19" s="172"/>
      <c r="L19" s="197"/>
      <c r="M19" s="197"/>
    </row>
    <row r="20" spans="1:17" s="167" customFormat="1">
      <c r="A20" s="77"/>
      <c r="B20" s="205"/>
      <c r="C20" s="198" t="s">
        <v>148</v>
      </c>
      <c r="D20" s="199" t="s">
        <v>137</v>
      </c>
      <c r="E20" s="200">
        <v>0.85599999999999998</v>
      </c>
      <c r="F20" s="176">
        <f>F19*E20</f>
        <v>4.28</v>
      </c>
      <c r="G20" s="176"/>
      <c r="H20" s="187"/>
      <c r="I20" s="201"/>
      <c r="J20" s="176"/>
      <c r="K20" s="176"/>
      <c r="L20" s="176"/>
      <c r="M20" s="176"/>
    </row>
    <row r="21" spans="1:17" s="167" customFormat="1">
      <c r="A21" s="77"/>
      <c r="B21" s="205"/>
      <c r="C21" s="198" t="s">
        <v>138</v>
      </c>
      <c r="D21" s="199" t="s">
        <v>62</v>
      </c>
      <c r="E21" s="200">
        <v>1.2E-2</v>
      </c>
      <c r="F21" s="189">
        <f>E21*F19</f>
        <v>0.06</v>
      </c>
      <c r="G21" s="176"/>
      <c r="H21" s="187"/>
      <c r="I21" s="187"/>
      <c r="J21" s="187"/>
      <c r="K21" s="176"/>
      <c r="L21" s="176"/>
      <c r="M21" s="176"/>
    </row>
    <row r="22" spans="1:17" s="167" customFormat="1">
      <c r="A22" s="77"/>
      <c r="B22" s="194" t="s">
        <v>149</v>
      </c>
      <c r="C22" s="202" t="s">
        <v>150</v>
      </c>
      <c r="D22" s="199" t="s">
        <v>108</v>
      </c>
      <c r="E22" s="200">
        <v>0.63</v>
      </c>
      <c r="F22" s="203">
        <f>E22*F19</f>
        <v>3.15</v>
      </c>
      <c r="G22" s="203"/>
      <c r="H22" s="203"/>
      <c r="I22" s="176"/>
      <c r="J22" s="176"/>
      <c r="K22" s="204"/>
      <c r="L22" s="204"/>
      <c r="M22" s="204"/>
    </row>
    <row r="23" spans="1:17" s="167" customFormat="1">
      <c r="A23" s="77"/>
      <c r="B23" s="194" t="s">
        <v>151</v>
      </c>
      <c r="C23" s="202" t="s">
        <v>152</v>
      </c>
      <c r="D23" s="199" t="s">
        <v>108</v>
      </c>
      <c r="E23" s="200">
        <v>0.92</v>
      </c>
      <c r="F23" s="189">
        <f>E23*F19</f>
        <v>4.6000000000000005</v>
      </c>
      <c r="G23" s="203"/>
      <c r="H23" s="203"/>
      <c r="I23" s="176"/>
      <c r="J23" s="176"/>
      <c r="K23" s="204"/>
      <c r="L23" s="204"/>
      <c r="M23" s="204"/>
    </row>
    <row r="24" spans="1:17" s="167" customFormat="1">
      <c r="A24" s="74"/>
      <c r="B24" s="193"/>
      <c r="C24" s="202" t="s">
        <v>153</v>
      </c>
      <c r="D24" s="199" t="s">
        <v>62</v>
      </c>
      <c r="E24" s="200">
        <v>1.7999999999999999E-2</v>
      </c>
      <c r="F24" s="176">
        <f>E24*F19</f>
        <v>0.09</v>
      </c>
      <c r="G24" s="176"/>
      <c r="H24" s="176"/>
      <c r="I24" s="176"/>
      <c r="J24" s="176"/>
      <c r="K24" s="176"/>
      <c r="L24" s="176"/>
      <c r="M24" s="176"/>
    </row>
    <row r="25" spans="1:17" ht="30">
      <c r="A25" s="239">
        <v>4</v>
      </c>
      <c r="B25" s="247" t="s">
        <v>28</v>
      </c>
      <c r="C25" s="18" t="s">
        <v>56</v>
      </c>
      <c r="D25" s="15" t="s">
        <v>22</v>
      </c>
      <c r="E25" s="16"/>
      <c r="F25" s="16">
        <f>318.416/1000</f>
        <v>0.31841599999999998</v>
      </c>
      <c r="G25" s="17"/>
      <c r="H25" s="17"/>
      <c r="I25" s="17"/>
      <c r="J25" s="17"/>
      <c r="K25" s="17"/>
      <c r="L25" s="17"/>
      <c r="M25" s="17"/>
    </row>
    <row r="26" spans="1:17">
      <c r="A26" s="240"/>
      <c r="B26" s="248"/>
      <c r="C26" s="12" t="s">
        <v>13</v>
      </c>
      <c r="D26" s="13" t="s">
        <v>14</v>
      </c>
      <c r="E26" s="9">
        <v>25.3</v>
      </c>
      <c r="F26" s="9">
        <f>E26*F25</f>
        <v>8.0559247999999997</v>
      </c>
      <c r="G26" s="7"/>
      <c r="H26" s="7"/>
      <c r="I26" s="7"/>
      <c r="J26" s="7"/>
      <c r="K26" s="7"/>
      <c r="L26" s="7"/>
      <c r="M26" s="7"/>
    </row>
    <row r="27" spans="1:17">
      <c r="A27" s="240"/>
      <c r="B27" s="248"/>
      <c r="C27" s="14" t="s">
        <v>26</v>
      </c>
      <c r="D27" s="13" t="s">
        <v>19</v>
      </c>
      <c r="E27" s="9">
        <v>2.74</v>
      </c>
      <c r="F27" s="9">
        <f>E27*F25</f>
        <v>0.87245983999999999</v>
      </c>
      <c r="G27" s="7"/>
      <c r="H27" s="7"/>
      <c r="I27" s="7"/>
      <c r="J27" s="7"/>
      <c r="K27" s="7"/>
      <c r="L27" s="7"/>
      <c r="M27" s="7"/>
    </row>
    <row r="28" spans="1:17">
      <c r="A28" s="240"/>
      <c r="B28" s="248"/>
      <c r="C28" s="12" t="s">
        <v>16</v>
      </c>
      <c r="D28" s="13" t="s">
        <v>17</v>
      </c>
      <c r="E28" s="9">
        <v>5.83</v>
      </c>
      <c r="F28" s="9">
        <f>E28*F25</f>
        <v>1.8563652799999999</v>
      </c>
      <c r="G28" s="7"/>
      <c r="H28" s="7"/>
      <c r="I28" s="7"/>
      <c r="J28" s="7"/>
      <c r="K28" s="7"/>
      <c r="L28" s="7"/>
      <c r="M28" s="7"/>
    </row>
    <row r="29" spans="1:17">
      <c r="A29" s="240"/>
      <c r="B29" s="248"/>
      <c r="C29" s="86" t="s">
        <v>30</v>
      </c>
      <c r="D29" s="87" t="s">
        <v>31</v>
      </c>
      <c r="E29" s="88"/>
      <c r="F29" s="88">
        <v>1.92</v>
      </c>
      <c r="G29" s="89"/>
      <c r="H29" s="89"/>
      <c r="I29" s="89"/>
      <c r="J29" s="89"/>
      <c r="K29" s="89"/>
      <c r="L29" s="89"/>
      <c r="M29" s="89"/>
      <c r="N29" s="250"/>
      <c r="O29" s="250"/>
      <c r="P29" s="250"/>
      <c r="Q29" s="250"/>
    </row>
    <row r="30" spans="1:17">
      <c r="A30" s="240"/>
      <c r="B30" s="248"/>
      <c r="C30" s="21" t="s">
        <v>27</v>
      </c>
      <c r="D30" s="8" t="s">
        <v>24</v>
      </c>
      <c r="E30" s="9">
        <v>12</v>
      </c>
      <c r="F30" s="9">
        <f>E30*F25</f>
        <v>3.8209919999999995</v>
      </c>
      <c r="G30" s="7"/>
      <c r="H30" s="7"/>
      <c r="I30" s="7"/>
      <c r="J30" s="7"/>
      <c r="K30" s="7"/>
      <c r="L30" s="7"/>
      <c r="M30" s="7"/>
    </row>
    <row r="31" spans="1:17">
      <c r="A31" s="240"/>
      <c r="B31" s="248"/>
      <c r="C31" s="21" t="s">
        <v>23</v>
      </c>
      <c r="D31" s="8" t="s">
        <v>24</v>
      </c>
      <c r="E31" s="9">
        <v>10</v>
      </c>
      <c r="F31" s="9">
        <f>E31*F25</f>
        <v>3.1841599999999999</v>
      </c>
      <c r="G31" s="7"/>
      <c r="H31" s="7"/>
      <c r="I31" s="7"/>
      <c r="J31" s="7"/>
      <c r="K31" s="7"/>
      <c r="L31" s="7"/>
      <c r="M31" s="7"/>
    </row>
    <row r="32" spans="1:17">
      <c r="A32" s="241"/>
      <c r="B32" s="249"/>
      <c r="C32" s="21" t="s">
        <v>21</v>
      </c>
      <c r="D32" s="8" t="s">
        <v>17</v>
      </c>
      <c r="E32" s="9">
        <v>2.78</v>
      </c>
      <c r="F32" s="9">
        <f>E32*F25</f>
        <v>0.88519647999999984</v>
      </c>
      <c r="G32" s="7"/>
      <c r="H32" s="7"/>
      <c r="I32" s="7"/>
      <c r="J32" s="7"/>
      <c r="K32" s="7"/>
      <c r="L32" s="7"/>
      <c r="M32" s="7"/>
    </row>
    <row r="33" spans="1:20">
      <c r="A33" s="11"/>
      <c r="B33" s="4" t="s">
        <v>32</v>
      </c>
      <c r="C33" s="21" t="s">
        <v>33</v>
      </c>
      <c r="D33" s="4" t="s">
        <v>34</v>
      </c>
      <c r="E33" s="9"/>
      <c r="F33" s="9">
        <v>2</v>
      </c>
      <c r="G33" s="7"/>
      <c r="H33" s="7"/>
      <c r="I33" s="7"/>
      <c r="J33" s="7"/>
      <c r="K33" s="7"/>
      <c r="L33" s="7"/>
      <c r="M33" s="7"/>
    </row>
    <row r="34" spans="1:20" ht="60">
      <c r="A34" s="239">
        <v>5</v>
      </c>
      <c r="B34" s="242" t="s">
        <v>48</v>
      </c>
      <c r="C34" s="5" t="s">
        <v>57</v>
      </c>
      <c r="D34" s="11" t="s">
        <v>15</v>
      </c>
      <c r="E34" s="6"/>
      <c r="F34" s="6">
        <v>0.1</v>
      </c>
      <c r="G34" s="7"/>
      <c r="H34" s="7"/>
      <c r="I34" s="7"/>
      <c r="J34" s="7"/>
      <c r="K34" s="7"/>
      <c r="L34" s="7"/>
      <c r="M34" s="7"/>
    </row>
    <row r="35" spans="1:20">
      <c r="A35" s="240"/>
      <c r="B35" s="243"/>
      <c r="C35" s="19" t="s">
        <v>13</v>
      </c>
      <c r="D35" s="13" t="s">
        <v>14</v>
      </c>
      <c r="E35" s="9">
        <v>61.3</v>
      </c>
      <c r="F35" s="9">
        <f>E35*F34</f>
        <v>6.13</v>
      </c>
      <c r="G35" s="7"/>
      <c r="H35" s="7"/>
      <c r="I35" s="7"/>
      <c r="J35" s="7"/>
      <c r="K35" s="7"/>
      <c r="L35" s="7"/>
      <c r="M35" s="7"/>
    </row>
    <row r="36" spans="1:20">
      <c r="A36" s="240"/>
      <c r="B36" s="243"/>
      <c r="C36" s="19" t="s">
        <v>16</v>
      </c>
      <c r="D36" s="13" t="s">
        <v>17</v>
      </c>
      <c r="E36" s="9">
        <v>7.0000000000000007E-2</v>
      </c>
      <c r="F36" s="9">
        <f>E36*F34</f>
        <v>7.000000000000001E-3</v>
      </c>
      <c r="G36" s="7"/>
      <c r="H36" s="7"/>
      <c r="I36" s="7"/>
      <c r="J36" s="7"/>
      <c r="K36" s="7"/>
      <c r="L36" s="7"/>
      <c r="M36" s="7"/>
    </row>
    <row r="37" spans="1:20">
      <c r="A37" s="240"/>
      <c r="B37" s="243"/>
      <c r="C37" s="10" t="s">
        <v>46</v>
      </c>
      <c r="D37" s="8" t="s">
        <v>24</v>
      </c>
      <c r="E37" s="9">
        <v>10.42</v>
      </c>
      <c r="F37" s="9">
        <f>E37*F34</f>
        <v>1.042</v>
      </c>
      <c r="G37" s="7"/>
      <c r="H37" s="7"/>
      <c r="I37" s="7"/>
      <c r="J37" s="7"/>
      <c r="K37" s="7"/>
      <c r="L37" s="7"/>
      <c r="M37" s="7"/>
    </row>
    <row r="38" spans="1:20">
      <c r="A38" s="240"/>
      <c r="B38" s="243"/>
      <c r="C38" s="10" t="s">
        <v>47</v>
      </c>
      <c r="D38" s="8" t="s">
        <v>24</v>
      </c>
      <c r="E38" s="9">
        <v>10.5</v>
      </c>
      <c r="F38" s="9">
        <f>E38*F34</f>
        <v>1.05</v>
      </c>
      <c r="G38" s="7"/>
      <c r="H38" s="7"/>
      <c r="I38" s="7"/>
      <c r="J38" s="7"/>
      <c r="K38" s="7"/>
      <c r="L38" s="7"/>
      <c r="M38" s="7"/>
    </row>
    <row r="39" spans="1:20">
      <c r="A39" s="241"/>
      <c r="B39" s="244"/>
      <c r="C39" s="10" t="s">
        <v>21</v>
      </c>
      <c r="D39" s="8" t="s">
        <v>17</v>
      </c>
      <c r="E39" s="9">
        <v>0.4</v>
      </c>
      <c r="F39" s="9">
        <f>E39*F34</f>
        <v>4.0000000000000008E-2</v>
      </c>
      <c r="G39" s="7"/>
      <c r="H39" s="7"/>
      <c r="I39" s="7"/>
      <c r="J39" s="7"/>
      <c r="K39" s="7"/>
      <c r="L39" s="7"/>
      <c r="M39" s="7"/>
    </row>
    <row r="40" spans="1:20" s="64" customFormat="1" ht="27">
      <c r="A40" s="55">
        <v>6</v>
      </c>
      <c r="B40" s="56" t="s">
        <v>66</v>
      </c>
      <c r="C40" s="57" t="s">
        <v>67</v>
      </c>
      <c r="D40" s="55" t="s">
        <v>68</v>
      </c>
      <c r="E40" s="58"/>
      <c r="F40" s="59">
        <v>20</v>
      </c>
      <c r="G40" s="60"/>
      <c r="H40" s="60"/>
      <c r="I40" s="61"/>
      <c r="J40" s="61"/>
      <c r="K40" s="60"/>
      <c r="L40" s="60"/>
      <c r="M40" s="61"/>
      <c r="N40" s="62"/>
      <c r="O40" s="62"/>
      <c r="P40" s="62"/>
      <c r="Q40" s="62"/>
      <c r="R40" s="62"/>
      <c r="S40" s="62"/>
      <c r="T40" s="63"/>
    </row>
    <row r="41" spans="1:20" s="64" customFormat="1" ht="15.75">
      <c r="A41" s="234"/>
      <c r="B41" s="234"/>
      <c r="C41" s="10" t="s">
        <v>13</v>
      </c>
      <c r="D41" s="65" t="s">
        <v>60</v>
      </c>
      <c r="E41" s="66">
        <v>1.75</v>
      </c>
      <c r="F41" s="66">
        <f>F40*E41</f>
        <v>35</v>
      </c>
      <c r="G41" s="67"/>
      <c r="H41" s="67"/>
      <c r="I41" s="68"/>
      <c r="J41" s="68"/>
      <c r="K41" s="69"/>
      <c r="L41" s="69"/>
      <c r="M41" s="47"/>
      <c r="N41" s="62"/>
      <c r="O41" s="62"/>
      <c r="P41" s="62"/>
      <c r="Q41" s="62"/>
      <c r="R41" s="62"/>
      <c r="S41" s="62"/>
      <c r="T41" s="63"/>
    </row>
    <row r="42" spans="1:20" s="64" customFormat="1">
      <c r="A42" s="235"/>
      <c r="B42" s="235"/>
      <c r="C42" s="10" t="s">
        <v>70</v>
      </c>
      <c r="D42" s="65" t="s">
        <v>62</v>
      </c>
      <c r="E42" s="66">
        <v>0.45</v>
      </c>
      <c r="F42" s="66">
        <v>9</v>
      </c>
      <c r="G42" s="70"/>
      <c r="H42" s="69"/>
      <c r="I42" s="67"/>
      <c r="J42" s="67"/>
      <c r="K42" s="67"/>
      <c r="L42" s="67"/>
      <c r="M42" s="47"/>
    </row>
    <row r="43" spans="1:20" s="64" customFormat="1">
      <c r="A43" s="236"/>
      <c r="B43" s="236"/>
      <c r="C43" s="10" t="s">
        <v>71</v>
      </c>
      <c r="D43" s="65" t="s">
        <v>69</v>
      </c>
      <c r="E43" s="66">
        <v>0.8</v>
      </c>
      <c r="F43" s="66">
        <f>F40*E43</f>
        <v>16</v>
      </c>
      <c r="G43" s="69"/>
      <c r="H43" s="67"/>
      <c r="I43" s="67"/>
      <c r="J43" s="67"/>
      <c r="K43" s="69"/>
      <c r="L43" s="69"/>
      <c r="M43" s="47"/>
    </row>
    <row r="44" spans="1:20" ht="15.75">
      <c r="A44" s="24"/>
      <c r="B44" s="24"/>
      <c r="C44" s="25" t="s">
        <v>9</v>
      </c>
      <c r="D44" s="24"/>
      <c r="E44" s="26"/>
      <c r="F44" s="26"/>
      <c r="G44" s="27"/>
      <c r="H44" s="28"/>
      <c r="I44" s="29"/>
      <c r="J44" s="29"/>
      <c r="K44" s="30"/>
      <c r="L44" s="28"/>
      <c r="M44" s="28"/>
    </row>
    <row r="45" spans="1:20" hidden="1">
      <c r="A45" s="4"/>
      <c r="B45" s="4"/>
      <c r="C45" s="11" t="s">
        <v>9</v>
      </c>
      <c r="D45" s="22"/>
      <c r="E45" s="4"/>
      <c r="F45" s="4"/>
      <c r="G45" s="31"/>
      <c r="H45" s="32"/>
      <c r="I45" s="32"/>
      <c r="J45" s="32"/>
      <c r="K45" s="32"/>
      <c r="L45" s="32"/>
      <c r="M45" s="32"/>
    </row>
    <row r="46" spans="1:20">
      <c r="A46" s="4"/>
      <c r="B46" s="4"/>
      <c r="C46" s="11" t="s">
        <v>49</v>
      </c>
      <c r="D46" s="33"/>
      <c r="E46" s="4"/>
      <c r="F46" s="4"/>
      <c r="G46" s="31"/>
      <c r="H46" s="32"/>
      <c r="I46" s="32"/>
      <c r="J46" s="32"/>
      <c r="K46" s="32"/>
      <c r="L46" s="32"/>
      <c r="M46" s="32"/>
    </row>
    <row r="47" spans="1:20">
      <c r="A47" s="4"/>
      <c r="B47" s="4"/>
      <c r="C47" s="11" t="s">
        <v>9</v>
      </c>
      <c r="D47" s="121"/>
      <c r="E47" s="4"/>
      <c r="F47" s="4"/>
      <c r="G47" s="31"/>
      <c r="H47" s="32"/>
      <c r="I47" s="32"/>
      <c r="J47" s="32"/>
      <c r="K47" s="32"/>
      <c r="L47" s="32"/>
      <c r="M47" s="32"/>
    </row>
    <row r="48" spans="1:20">
      <c r="A48" s="4"/>
      <c r="B48" s="4"/>
      <c r="C48" s="11" t="s">
        <v>50</v>
      </c>
      <c r="D48" s="33"/>
      <c r="E48" s="4"/>
      <c r="F48" s="4"/>
      <c r="G48" s="31"/>
      <c r="H48" s="32"/>
      <c r="I48" s="32"/>
      <c r="J48" s="32"/>
      <c r="K48" s="32"/>
      <c r="L48" s="32"/>
      <c r="M48" s="32"/>
    </row>
    <row r="49" spans="1:13">
      <c r="A49" s="4"/>
      <c r="B49" s="4"/>
      <c r="C49" s="11" t="s">
        <v>9</v>
      </c>
      <c r="D49" s="22"/>
      <c r="E49" s="4"/>
      <c r="F49" s="4"/>
      <c r="G49" s="31"/>
      <c r="H49" s="32"/>
      <c r="I49" s="32"/>
      <c r="J49" s="32"/>
      <c r="K49" s="32"/>
      <c r="L49" s="32"/>
      <c r="M49" s="32"/>
    </row>
    <row r="50" spans="1:13">
      <c r="A50" s="4"/>
      <c r="B50" s="4"/>
      <c r="C50" s="11" t="s">
        <v>51</v>
      </c>
      <c r="D50" s="33">
        <v>0.03</v>
      </c>
      <c r="E50" s="4"/>
      <c r="F50" s="4"/>
      <c r="G50" s="31"/>
      <c r="H50" s="32"/>
      <c r="I50" s="32"/>
      <c r="J50" s="32"/>
      <c r="K50" s="32"/>
      <c r="L50" s="32"/>
      <c r="M50" s="32"/>
    </row>
    <row r="51" spans="1:13">
      <c r="A51" s="4"/>
      <c r="B51" s="4"/>
      <c r="C51" s="11" t="s">
        <v>9</v>
      </c>
      <c r="D51" s="4"/>
      <c r="E51" s="4"/>
      <c r="F51" s="4"/>
      <c r="G51" s="31"/>
      <c r="H51" s="32"/>
      <c r="I51" s="32"/>
      <c r="J51" s="32"/>
      <c r="K51" s="32"/>
      <c r="L51" s="32"/>
      <c r="M51" s="32"/>
    </row>
    <row r="52" spans="1:13">
      <c r="A52" s="4"/>
      <c r="B52" s="4"/>
      <c r="C52" s="11" t="s">
        <v>52</v>
      </c>
      <c r="D52" s="33"/>
      <c r="E52" s="4"/>
      <c r="F52" s="4"/>
      <c r="G52" s="31"/>
      <c r="H52" s="32"/>
      <c r="I52" s="32"/>
      <c r="J52" s="32"/>
      <c r="K52" s="32"/>
      <c r="L52" s="32"/>
      <c r="M52" s="32"/>
    </row>
    <row r="53" spans="1:13">
      <c r="A53" s="4"/>
      <c r="B53" s="4"/>
      <c r="C53" s="11" t="s">
        <v>9</v>
      </c>
      <c r="D53" s="4"/>
      <c r="E53" s="4"/>
      <c r="F53" s="4"/>
      <c r="G53" s="31"/>
      <c r="H53" s="32"/>
      <c r="I53" s="32"/>
      <c r="J53" s="32"/>
      <c r="K53" s="32"/>
      <c r="L53" s="32"/>
      <c r="M53" s="32"/>
    </row>
    <row r="54" spans="1:13" ht="38.25">
      <c r="A54" s="219"/>
      <c r="B54" s="4"/>
      <c r="C54" s="220" t="s">
        <v>193</v>
      </c>
      <c r="D54" s="4"/>
      <c r="E54" s="4"/>
      <c r="F54" s="4"/>
      <c r="G54" s="4"/>
      <c r="H54" s="4"/>
      <c r="I54" s="4"/>
      <c r="J54" s="4"/>
      <c r="K54" s="4"/>
      <c r="L54" s="4"/>
      <c r="M54" s="222"/>
    </row>
    <row r="55" spans="1:13">
      <c r="A55" s="219"/>
      <c r="B55" s="4"/>
      <c r="C55" s="219" t="s">
        <v>53</v>
      </c>
      <c r="D55" s="4"/>
      <c r="E55" s="4"/>
      <c r="F55" s="4"/>
      <c r="G55" s="4"/>
      <c r="H55" s="4"/>
      <c r="I55" s="4"/>
      <c r="J55" s="4"/>
      <c r="K55" s="4"/>
      <c r="L55" s="4"/>
      <c r="M55" s="223"/>
    </row>
  </sheetData>
  <mergeCells count="22">
    <mergeCell ref="A1:M1"/>
    <mergeCell ref="A2:M2"/>
    <mergeCell ref="A3:M3"/>
    <mergeCell ref="A5:E5"/>
    <mergeCell ref="G5:L5"/>
    <mergeCell ref="I6:J6"/>
    <mergeCell ref="K6:L6"/>
    <mergeCell ref="M6:M7"/>
    <mergeCell ref="B9:F9"/>
    <mergeCell ref="A25:A32"/>
    <mergeCell ref="B25:B32"/>
    <mergeCell ref="A6:A7"/>
    <mergeCell ref="B6:B7"/>
    <mergeCell ref="C6:C7"/>
    <mergeCell ref="D6:D7"/>
    <mergeCell ref="E6:F6"/>
    <mergeCell ref="G6:H6"/>
    <mergeCell ref="N29:Q29"/>
    <mergeCell ref="A34:A39"/>
    <mergeCell ref="B34:B39"/>
    <mergeCell ref="A41:A43"/>
    <mergeCell ref="B41:B43"/>
  </mergeCells>
  <pageMargins left="0.2" right="0.2" top="0.25" bottom="0.25" header="0.3" footer="0.3"/>
  <pageSetup scale="83" orientation="landscape" r:id="rId1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opLeftCell="A61" zoomScaleNormal="100" zoomScaleSheetLayoutView="84" workbookViewId="0">
      <selection activeCell="P9" sqref="P9"/>
    </sheetView>
  </sheetViews>
  <sheetFormatPr defaultRowHeight="15"/>
  <cols>
    <col min="1" max="1" width="3.28515625" style="75" bestFit="1" customWidth="1"/>
    <col min="2" max="2" width="12.5703125" bestFit="1" customWidth="1"/>
    <col min="3" max="3" width="58.85546875" customWidth="1"/>
    <col min="4" max="4" width="7.85546875" bestFit="1" customWidth="1"/>
    <col min="5" max="5" width="8.7109375" bestFit="1" customWidth="1"/>
    <col min="6" max="6" width="9.7109375" customWidth="1"/>
    <col min="7" max="7" width="9.140625" customWidth="1"/>
    <col min="8" max="8" width="8.570312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3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>
      <c r="A2" s="262" t="s">
        <v>155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63" t="s">
        <v>125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5" spans="1:13">
      <c r="A5" s="264"/>
      <c r="B5" s="264"/>
      <c r="C5" s="264"/>
      <c r="D5" s="264"/>
      <c r="E5" s="264"/>
      <c r="F5" s="76"/>
      <c r="G5" s="265" t="s">
        <v>0</v>
      </c>
      <c r="H5" s="265"/>
      <c r="I5" s="265"/>
      <c r="J5" s="265"/>
      <c r="K5" s="265"/>
      <c r="L5" s="265"/>
      <c r="M5" s="2">
        <f>M84</f>
        <v>0</v>
      </c>
    </row>
    <row r="6" spans="1:13">
      <c r="A6" s="239" t="s">
        <v>1</v>
      </c>
      <c r="B6" s="260" t="s">
        <v>2</v>
      </c>
      <c r="C6" s="239" t="s">
        <v>3</v>
      </c>
      <c r="D6" s="239" t="s">
        <v>4</v>
      </c>
      <c r="E6" s="253" t="s">
        <v>5</v>
      </c>
      <c r="F6" s="254"/>
      <c r="G6" s="251" t="s">
        <v>6</v>
      </c>
      <c r="H6" s="252"/>
      <c r="I6" s="251" t="s">
        <v>7</v>
      </c>
      <c r="J6" s="252"/>
      <c r="K6" s="253" t="s">
        <v>8</v>
      </c>
      <c r="L6" s="254"/>
      <c r="M6" s="239" t="s">
        <v>9</v>
      </c>
    </row>
    <row r="7" spans="1:13" ht="30">
      <c r="A7" s="241"/>
      <c r="B7" s="261"/>
      <c r="C7" s="241"/>
      <c r="D7" s="241"/>
      <c r="E7" s="3" t="s">
        <v>10</v>
      </c>
      <c r="F7" s="11" t="s">
        <v>11</v>
      </c>
      <c r="G7" s="3" t="s">
        <v>12</v>
      </c>
      <c r="H7" s="11" t="s">
        <v>9</v>
      </c>
      <c r="I7" s="3" t="s">
        <v>12</v>
      </c>
      <c r="J7" s="11" t="s">
        <v>9</v>
      </c>
      <c r="K7" s="3" t="s">
        <v>12</v>
      </c>
      <c r="L7" s="11" t="s">
        <v>9</v>
      </c>
      <c r="M7" s="241"/>
    </row>
    <row r="8" spans="1:13">
      <c r="A8" s="71">
        <v>1</v>
      </c>
      <c r="B8" s="72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  <c r="L8" s="71">
        <v>12</v>
      </c>
      <c r="M8" s="71">
        <v>13</v>
      </c>
    </row>
    <row r="9" spans="1:13">
      <c r="A9" s="73"/>
      <c r="B9" s="255" t="s">
        <v>18</v>
      </c>
      <c r="C9" s="256"/>
      <c r="D9" s="256"/>
      <c r="E9" s="256"/>
      <c r="F9" s="257"/>
      <c r="G9" s="11"/>
      <c r="H9" s="11"/>
      <c r="I9" s="11"/>
      <c r="J9" s="11"/>
      <c r="K9" s="11"/>
      <c r="L9" s="11"/>
      <c r="M9" s="11"/>
    </row>
    <row r="10" spans="1:13" s="41" customFormat="1" ht="30" customHeight="1">
      <c r="A10" s="34">
        <v>1</v>
      </c>
      <c r="B10" s="35" t="s">
        <v>58</v>
      </c>
      <c r="C10" s="128" t="s">
        <v>105</v>
      </c>
      <c r="D10" s="36" t="s">
        <v>59</v>
      </c>
      <c r="E10" s="37"/>
      <c r="F10" s="38">
        <v>20</v>
      </c>
      <c r="G10" s="39"/>
      <c r="H10" s="40"/>
      <c r="I10" s="39"/>
      <c r="J10" s="40"/>
      <c r="K10" s="39"/>
      <c r="L10" s="40"/>
      <c r="M10" s="39"/>
    </row>
    <row r="11" spans="1:13" s="48" customFormat="1" ht="15.75">
      <c r="A11" s="42"/>
      <c r="B11" s="42"/>
      <c r="C11" s="127" t="s">
        <v>86</v>
      </c>
      <c r="D11" s="42" t="s">
        <v>60</v>
      </c>
      <c r="E11" s="43">
        <v>1.1000000000000001</v>
      </c>
      <c r="F11" s="44">
        <f>F10*E11</f>
        <v>22</v>
      </c>
      <c r="G11" s="45"/>
      <c r="H11" s="45"/>
      <c r="I11" s="45"/>
      <c r="J11" s="45"/>
      <c r="K11" s="46"/>
      <c r="L11" s="46"/>
      <c r="M11" s="158"/>
    </row>
    <row r="12" spans="1:13" s="53" customFormat="1" ht="17.25" customHeight="1">
      <c r="A12" s="34"/>
      <c r="B12" s="49"/>
      <c r="C12" s="127" t="s">
        <v>106</v>
      </c>
      <c r="D12" s="50" t="s">
        <v>59</v>
      </c>
      <c r="E12" s="47">
        <v>1.05</v>
      </c>
      <c r="F12" s="51">
        <f>E12*F10</f>
        <v>21</v>
      </c>
      <c r="G12" s="45"/>
      <c r="H12" s="52"/>
      <c r="I12" s="47"/>
      <c r="J12" s="47"/>
      <c r="K12" s="47"/>
      <c r="L12" s="47"/>
      <c r="M12" s="158"/>
    </row>
    <row r="13" spans="1:13" s="53" customFormat="1" ht="15.75">
      <c r="A13" s="34"/>
      <c r="B13" s="49" t="s">
        <v>61</v>
      </c>
      <c r="C13" s="127" t="s">
        <v>91</v>
      </c>
      <c r="D13" s="50" t="s">
        <v>62</v>
      </c>
      <c r="E13" s="54">
        <v>0.49</v>
      </c>
      <c r="F13" s="51">
        <f>F10*E13</f>
        <v>9.8000000000000007</v>
      </c>
      <c r="G13" s="47"/>
      <c r="H13" s="47"/>
      <c r="I13" s="47"/>
      <c r="J13" s="47"/>
      <c r="K13" s="47"/>
      <c r="L13" s="47"/>
      <c r="M13" s="158"/>
    </row>
    <row r="14" spans="1:13" s="41" customFormat="1" ht="30" customHeight="1">
      <c r="A14" s="34">
        <v>2</v>
      </c>
      <c r="B14" s="35" t="s">
        <v>58</v>
      </c>
      <c r="C14" s="5" t="s">
        <v>65</v>
      </c>
      <c r="D14" s="36" t="s">
        <v>59</v>
      </c>
      <c r="E14" s="37"/>
      <c r="F14" s="38">
        <v>120</v>
      </c>
      <c r="G14" s="39"/>
      <c r="H14" s="40"/>
      <c r="I14" s="39"/>
      <c r="J14" s="40"/>
      <c r="K14" s="39"/>
      <c r="L14" s="40"/>
      <c r="M14" s="159"/>
    </row>
    <row r="15" spans="1:13" s="48" customFormat="1">
      <c r="A15" s="258"/>
      <c r="B15" s="258"/>
      <c r="C15" s="19" t="s">
        <v>13</v>
      </c>
      <c r="D15" s="42" t="s">
        <v>60</v>
      </c>
      <c r="E15" s="43">
        <v>0.5</v>
      </c>
      <c r="F15" s="44">
        <f>F14*E15</f>
        <v>60</v>
      </c>
      <c r="G15" s="45"/>
      <c r="H15" s="45"/>
      <c r="I15" s="45"/>
      <c r="J15" s="45"/>
      <c r="K15" s="46"/>
      <c r="L15" s="46"/>
      <c r="M15" s="158"/>
    </row>
    <row r="16" spans="1:13" s="53" customFormat="1" ht="17.25" customHeight="1">
      <c r="A16" s="259"/>
      <c r="B16" s="259"/>
      <c r="C16" s="20" t="s">
        <v>63</v>
      </c>
      <c r="D16" s="50" t="s">
        <v>59</v>
      </c>
      <c r="E16" s="47"/>
      <c r="F16" s="51">
        <v>20</v>
      </c>
      <c r="G16" s="45"/>
      <c r="H16" s="52"/>
      <c r="I16" s="47"/>
      <c r="J16" s="47"/>
      <c r="K16" s="47"/>
      <c r="L16" s="47"/>
      <c r="M16" s="158"/>
    </row>
    <row r="17" spans="1:19" s="53" customFormat="1">
      <c r="A17" s="34"/>
      <c r="B17" s="49" t="s">
        <v>61</v>
      </c>
      <c r="C17" s="20" t="s">
        <v>64</v>
      </c>
      <c r="D17" s="50" t="s">
        <v>62</v>
      </c>
      <c r="E17" s="54">
        <v>0.49</v>
      </c>
      <c r="F17" s="51">
        <f>F14*E17</f>
        <v>58.8</v>
      </c>
      <c r="G17" s="47"/>
      <c r="H17" s="47"/>
      <c r="I17" s="47"/>
      <c r="J17" s="47"/>
      <c r="K17" s="47"/>
      <c r="L17" s="47"/>
      <c r="M17" s="158"/>
    </row>
    <row r="18" spans="1:19" ht="30">
      <c r="A18" s="245">
        <v>3</v>
      </c>
      <c r="B18" s="246" t="s">
        <v>73</v>
      </c>
      <c r="C18" s="18" t="s">
        <v>74</v>
      </c>
      <c r="D18" s="15" t="s">
        <v>75</v>
      </c>
      <c r="E18" s="78"/>
      <c r="F18" s="16">
        <v>2.2999999999999998</v>
      </c>
      <c r="G18" s="17"/>
      <c r="H18" s="17"/>
      <c r="I18" s="17"/>
      <c r="J18" s="17"/>
      <c r="K18" s="17"/>
      <c r="L18" s="17"/>
      <c r="M18" s="17"/>
    </row>
    <row r="19" spans="1:19">
      <c r="A19" s="245"/>
      <c r="B19" s="246"/>
      <c r="C19" s="79" t="s">
        <v>13</v>
      </c>
      <c r="D19" s="80" t="s">
        <v>14</v>
      </c>
      <c r="E19" s="78">
        <v>249</v>
      </c>
      <c r="F19" s="78">
        <f>E19*F18</f>
        <v>572.69999999999993</v>
      </c>
      <c r="G19" s="17"/>
      <c r="H19" s="17"/>
      <c r="I19" s="17"/>
      <c r="J19" s="17"/>
      <c r="K19" s="17"/>
      <c r="L19" s="17"/>
      <c r="M19" s="17"/>
    </row>
    <row r="20" spans="1:19">
      <c r="A20" s="245"/>
      <c r="B20" s="246"/>
      <c r="C20" s="81" t="s">
        <v>76</v>
      </c>
      <c r="D20" s="80" t="s">
        <v>19</v>
      </c>
      <c r="E20" s="78">
        <v>18.100000000000001</v>
      </c>
      <c r="F20" s="78">
        <f>E20*F18</f>
        <v>41.63</v>
      </c>
      <c r="G20" s="17"/>
      <c r="H20" s="17"/>
      <c r="I20" s="17"/>
      <c r="J20" s="17"/>
      <c r="K20" s="17"/>
      <c r="L20" s="17"/>
      <c r="M20" s="17"/>
    </row>
    <row r="21" spans="1:19">
      <c r="A21" s="245"/>
      <c r="B21" s="246"/>
      <c r="C21" s="79" t="s">
        <v>16</v>
      </c>
      <c r="D21" s="80" t="s">
        <v>17</v>
      </c>
      <c r="E21" s="82">
        <v>6</v>
      </c>
      <c r="F21" s="82">
        <f>E21*F18</f>
        <v>13.799999999999999</v>
      </c>
      <c r="G21" s="83"/>
      <c r="H21" s="83"/>
      <c r="I21" s="17"/>
      <c r="J21" s="17"/>
      <c r="K21" s="17"/>
      <c r="L21" s="17"/>
      <c r="M21" s="17"/>
    </row>
    <row r="22" spans="1:19">
      <c r="A22" s="245"/>
      <c r="B22" s="246"/>
      <c r="C22" s="81" t="s">
        <v>77</v>
      </c>
      <c r="D22" s="84" t="s">
        <v>78</v>
      </c>
      <c r="E22" s="82">
        <v>0.161</v>
      </c>
      <c r="F22" s="82">
        <f>E22*F18</f>
        <v>0.37029999999999996</v>
      </c>
      <c r="G22" s="83"/>
      <c r="H22" s="83"/>
      <c r="I22" s="17"/>
      <c r="J22" s="17"/>
      <c r="K22" s="17"/>
      <c r="L22" s="17"/>
      <c r="M22" s="17"/>
    </row>
    <row r="23" spans="1:19">
      <c r="A23" s="245"/>
      <c r="B23" s="246"/>
      <c r="C23" s="81" t="s">
        <v>79</v>
      </c>
      <c r="D23" s="84" t="s">
        <v>20</v>
      </c>
      <c r="E23" s="82"/>
      <c r="F23" s="82">
        <v>145</v>
      </c>
      <c r="G23" s="83"/>
      <c r="H23" s="83"/>
      <c r="I23" s="17"/>
      <c r="J23" s="17"/>
      <c r="K23" s="17"/>
      <c r="L23" s="17"/>
      <c r="M23" s="17"/>
    </row>
    <row r="24" spans="1:19">
      <c r="A24" s="245"/>
      <c r="B24" s="246"/>
      <c r="C24" s="163" t="s">
        <v>80</v>
      </c>
      <c r="D24" s="164" t="s">
        <v>81</v>
      </c>
      <c r="E24" s="165"/>
      <c r="F24" s="165">
        <v>230</v>
      </c>
      <c r="G24" s="166"/>
      <c r="H24" s="166"/>
      <c r="I24" s="166"/>
      <c r="J24" s="166"/>
      <c r="K24" s="166"/>
      <c r="L24" s="166"/>
      <c r="M24" s="166"/>
      <c r="O24" s="85"/>
      <c r="P24" s="85"/>
      <c r="Q24" s="85"/>
      <c r="R24" s="85"/>
      <c r="S24" s="85"/>
    </row>
    <row r="25" spans="1:19">
      <c r="A25" s="245"/>
      <c r="B25" s="246"/>
      <c r="C25" s="81" t="s">
        <v>21</v>
      </c>
      <c r="D25" s="84" t="s">
        <v>17</v>
      </c>
      <c r="E25" s="82">
        <v>4</v>
      </c>
      <c r="F25" s="82">
        <f>E25*F18</f>
        <v>9.1999999999999993</v>
      </c>
      <c r="G25" s="83"/>
      <c r="H25" s="83"/>
      <c r="I25" s="17"/>
      <c r="J25" s="17"/>
      <c r="K25" s="17"/>
      <c r="L25" s="17"/>
      <c r="M25" s="17"/>
    </row>
    <row r="26" spans="1:19" ht="45">
      <c r="A26" s="239">
        <v>4</v>
      </c>
      <c r="B26" s="242" t="s">
        <v>25</v>
      </c>
      <c r="C26" s="5" t="s">
        <v>158</v>
      </c>
      <c r="D26" s="11" t="s">
        <v>22</v>
      </c>
      <c r="E26" s="6"/>
      <c r="F26" s="6">
        <f>F30*1.4/1000</f>
        <v>0.1176</v>
      </c>
      <c r="G26" s="7"/>
      <c r="H26" s="7"/>
      <c r="I26" s="7"/>
      <c r="J26" s="7"/>
      <c r="K26" s="7"/>
      <c r="L26" s="7"/>
      <c r="M26" s="7"/>
    </row>
    <row r="27" spans="1:19">
      <c r="A27" s="240"/>
      <c r="B27" s="243"/>
      <c r="C27" s="19" t="s">
        <v>13</v>
      </c>
      <c r="D27" s="13" t="s">
        <v>14</v>
      </c>
      <c r="E27" s="9">
        <v>25.3</v>
      </c>
      <c r="F27" s="9">
        <f>E27*F26</f>
        <v>2.9752800000000001</v>
      </c>
      <c r="G27" s="7"/>
      <c r="H27" s="7"/>
      <c r="I27" s="7"/>
      <c r="J27" s="7"/>
      <c r="K27" s="7"/>
      <c r="L27" s="7"/>
      <c r="M27" s="7"/>
    </row>
    <row r="28" spans="1:19">
      <c r="A28" s="240"/>
      <c r="B28" s="243"/>
      <c r="C28" s="20" t="s">
        <v>26</v>
      </c>
      <c r="D28" s="13" t="s">
        <v>19</v>
      </c>
      <c r="E28" s="9">
        <v>2.74</v>
      </c>
      <c r="F28" s="9">
        <f>E28*F26</f>
        <v>0.32222400000000001</v>
      </c>
      <c r="G28" s="7"/>
      <c r="H28" s="7"/>
      <c r="I28" s="7"/>
      <c r="J28" s="7"/>
      <c r="K28" s="7"/>
      <c r="L28" s="7"/>
      <c r="M28" s="7"/>
    </row>
    <row r="29" spans="1:19">
      <c r="A29" s="240"/>
      <c r="B29" s="243"/>
      <c r="C29" s="19" t="s">
        <v>16</v>
      </c>
      <c r="D29" s="13" t="s">
        <v>17</v>
      </c>
      <c r="E29" s="9">
        <v>5.83</v>
      </c>
      <c r="F29" s="9">
        <f>E29*F26</f>
        <v>0.685608</v>
      </c>
      <c r="G29" s="7"/>
      <c r="H29" s="7"/>
      <c r="I29" s="7"/>
      <c r="J29" s="7"/>
      <c r="K29" s="7"/>
      <c r="L29" s="7"/>
      <c r="M29" s="7"/>
    </row>
    <row r="30" spans="1:19">
      <c r="A30" s="240"/>
      <c r="B30" s="243"/>
      <c r="C30" s="10" t="s">
        <v>55</v>
      </c>
      <c r="D30" s="8" t="s">
        <v>20</v>
      </c>
      <c r="E30" s="9"/>
      <c r="F30" s="9">
        <v>84</v>
      </c>
      <c r="G30" s="7"/>
      <c r="H30" s="7"/>
      <c r="I30" s="7"/>
      <c r="J30" s="7"/>
      <c r="K30" s="7"/>
      <c r="L30" s="7"/>
      <c r="M30" s="7"/>
    </row>
    <row r="31" spans="1:19">
      <c r="A31" s="240"/>
      <c r="B31" s="243"/>
      <c r="C31" s="10" t="s">
        <v>27</v>
      </c>
      <c r="D31" s="8" t="s">
        <v>24</v>
      </c>
      <c r="E31" s="9">
        <v>12</v>
      </c>
      <c r="F31" s="9">
        <f>E31*F26</f>
        <v>1.4112</v>
      </c>
      <c r="G31" s="7"/>
      <c r="H31" s="7"/>
      <c r="I31" s="7"/>
      <c r="J31" s="7"/>
      <c r="K31" s="7"/>
      <c r="L31" s="7"/>
      <c r="M31" s="7"/>
    </row>
    <row r="32" spans="1:19">
      <c r="A32" s="240"/>
      <c r="B32" s="243"/>
      <c r="C32" s="10" t="s">
        <v>23</v>
      </c>
      <c r="D32" s="8" t="s">
        <v>24</v>
      </c>
      <c r="E32" s="9">
        <v>10</v>
      </c>
      <c r="F32" s="9">
        <f>E32*F26</f>
        <v>1.1759999999999999</v>
      </c>
      <c r="G32" s="7"/>
      <c r="H32" s="7"/>
      <c r="I32" s="7"/>
      <c r="J32" s="7"/>
      <c r="K32" s="7"/>
      <c r="L32" s="7"/>
      <c r="M32" s="7"/>
    </row>
    <row r="33" spans="1:13">
      <c r="A33" s="241"/>
      <c r="B33" s="244"/>
      <c r="C33" s="10" t="s">
        <v>21</v>
      </c>
      <c r="D33" s="8" t="s">
        <v>17</v>
      </c>
      <c r="E33" s="9">
        <v>2.78</v>
      </c>
      <c r="F33" s="9">
        <f>E33*F26</f>
        <v>0.32692799999999994</v>
      </c>
      <c r="G33" s="7"/>
      <c r="H33" s="7"/>
      <c r="I33" s="7"/>
      <c r="J33" s="7"/>
      <c r="K33" s="7"/>
      <c r="L33" s="7"/>
      <c r="M33" s="7"/>
    </row>
    <row r="34" spans="1:13" ht="30">
      <c r="A34" s="239">
        <v>5</v>
      </c>
      <c r="B34" s="247" t="s">
        <v>28</v>
      </c>
      <c r="C34" s="18" t="s">
        <v>56</v>
      </c>
      <c r="D34" s="15" t="s">
        <v>22</v>
      </c>
      <c r="E34" s="16"/>
      <c r="F34" s="16">
        <f>318.416/1000</f>
        <v>0.31841599999999998</v>
      </c>
      <c r="G34" s="17"/>
      <c r="H34" s="17"/>
      <c r="I34" s="17"/>
      <c r="J34" s="17"/>
      <c r="K34" s="17"/>
      <c r="L34" s="17"/>
      <c r="M34" s="17"/>
    </row>
    <row r="35" spans="1:13">
      <c r="A35" s="240"/>
      <c r="B35" s="248"/>
      <c r="C35" s="12" t="s">
        <v>13</v>
      </c>
      <c r="D35" s="13" t="s">
        <v>14</v>
      </c>
      <c r="E35" s="9">
        <v>25.3</v>
      </c>
      <c r="F35" s="9">
        <f>E35*F34</f>
        <v>8.0559247999999997</v>
      </c>
      <c r="G35" s="7"/>
      <c r="H35" s="7"/>
      <c r="I35" s="7"/>
      <c r="J35" s="7"/>
      <c r="K35" s="7"/>
      <c r="L35" s="7"/>
      <c r="M35" s="7"/>
    </row>
    <row r="36" spans="1:13">
      <c r="A36" s="240"/>
      <c r="B36" s="248"/>
      <c r="C36" s="14" t="s">
        <v>26</v>
      </c>
      <c r="D36" s="13" t="s">
        <v>19</v>
      </c>
      <c r="E36" s="9">
        <v>2.74</v>
      </c>
      <c r="F36" s="9">
        <f>E36*F34</f>
        <v>0.87245983999999999</v>
      </c>
      <c r="G36" s="7"/>
      <c r="H36" s="7"/>
      <c r="I36" s="7"/>
      <c r="J36" s="7"/>
      <c r="K36" s="7"/>
      <c r="L36" s="7"/>
      <c r="M36" s="7"/>
    </row>
    <row r="37" spans="1:13">
      <c r="A37" s="240"/>
      <c r="B37" s="248"/>
      <c r="C37" s="12" t="s">
        <v>16</v>
      </c>
      <c r="D37" s="13" t="s">
        <v>17</v>
      </c>
      <c r="E37" s="9">
        <v>5.83</v>
      </c>
      <c r="F37" s="9">
        <f>E37*F34</f>
        <v>1.8563652799999999</v>
      </c>
      <c r="G37" s="7"/>
      <c r="H37" s="7"/>
      <c r="I37" s="7"/>
      <c r="J37" s="7"/>
      <c r="K37" s="7"/>
      <c r="L37" s="7"/>
      <c r="M37" s="7"/>
    </row>
    <row r="38" spans="1:13">
      <c r="A38" s="240"/>
      <c r="B38" s="248"/>
      <c r="C38" s="21" t="s">
        <v>27</v>
      </c>
      <c r="D38" s="8" t="s">
        <v>24</v>
      </c>
      <c r="E38" s="9">
        <v>12</v>
      </c>
      <c r="F38" s="9">
        <f>E38*F34</f>
        <v>3.8209919999999995</v>
      </c>
      <c r="G38" s="7"/>
      <c r="H38" s="7"/>
      <c r="I38" s="7"/>
      <c r="J38" s="7"/>
      <c r="K38" s="7"/>
      <c r="L38" s="7"/>
      <c r="M38" s="7"/>
    </row>
    <row r="39" spans="1:13">
      <c r="A39" s="240"/>
      <c r="B39" s="248"/>
      <c r="C39" s="21" t="s">
        <v>23</v>
      </c>
      <c r="D39" s="8" t="s">
        <v>24</v>
      </c>
      <c r="E39" s="9">
        <v>10</v>
      </c>
      <c r="F39" s="9">
        <f>E39*F34</f>
        <v>3.1841599999999999</v>
      </c>
      <c r="G39" s="7"/>
      <c r="H39" s="7"/>
      <c r="I39" s="7"/>
      <c r="J39" s="7"/>
      <c r="K39" s="7"/>
      <c r="L39" s="7"/>
      <c r="M39" s="7"/>
    </row>
    <row r="40" spans="1:13">
      <c r="A40" s="241"/>
      <c r="B40" s="249"/>
      <c r="C40" s="21" t="s">
        <v>21</v>
      </c>
      <c r="D40" s="8" t="s">
        <v>17</v>
      </c>
      <c r="E40" s="9">
        <v>2.78</v>
      </c>
      <c r="F40" s="9">
        <f>E40*F34</f>
        <v>0.88519647999999984</v>
      </c>
      <c r="G40" s="7"/>
      <c r="H40" s="7"/>
      <c r="I40" s="7"/>
      <c r="J40" s="7"/>
      <c r="K40" s="7"/>
      <c r="L40" s="7"/>
      <c r="M40" s="7"/>
    </row>
    <row r="41" spans="1:13">
      <c r="A41" s="11"/>
      <c r="B41" s="4" t="s">
        <v>32</v>
      </c>
      <c r="C41" s="21" t="s">
        <v>33</v>
      </c>
      <c r="D41" s="4" t="s">
        <v>34</v>
      </c>
      <c r="E41" s="9"/>
      <c r="F41" s="9">
        <v>2</v>
      </c>
      <c r="G41" s="7"/>
      <c r="H41" s="7"/>
      <c r="I41" s="7"/>
      <c r="J41" s="7"/>
      <c r="K41" s="7"/>
      <c r="L41" s="7"/>
      <c r="M41" s="7"/>
    </row>
    <row r="42" spans="1:13">
      <c r="A42" s="11"/>
      <c r="B42" s="4" t="s">
        <v>32</v>
      </c>
      <c r="C42" s="21" t="s">
        <v>96</v>
      </c>
      <c r="D42" s="4" t="s">
        <v>34</v>
      </c>
      <c r="E42" s="9"/>
      <c r="F42" s="9">
        <v>1</v>
      </c>
      <c r="G42" s="7"/>
      <c r="H42" s="7"/>
      <c r="I42" s="7"/>
      <c r="J42" s="7"/>
      <c r="K42" s="7"/>
      <c r="L42" s="7"/>
      <c r="M42" s="7"/>
    </row>
    <row r="43" spans="1:13" ht="17.25">
      <c r="A43" s="239">
        <v>6</v>
      </c>
      <c r="B43" s="247" t="s">
        <v>35</v>
      </c>
      <c r="C43" s="18" t="s">
        <v>40</v>
      </c>
      <c r="D43" s="15" t="s">
        <v>15</v>
      </c>
      <c r="E43" s="16"/>
      <c r="F43" s="16">
        <v>0.03</v>
      </c>
      <c r="G43" s="17"/>
      <c r="H43" s="17"/>
      <c r="I43" s="17"/>
      <c r="J43" s="17"/>
      <c r="K43" s="17"/>
      <c r="L43" s="17"/>
      <c r="M43" s="17"/>
    </row>
    <row r="44" spans="1:13">
      <c r="A44" s="240"/>
      <c r="B44" s="248"/>
      <c r="C44" s="12" t="s">
        <v>13</v>
      </c>
      <c r="D44" s="13" t="s">
        <v>14</v>
      </c>
      <c r="E44" s="9">
        <v>111</v>
      </c>
      <c r="F44" s="9">
        <f>E44*F43</f>
        <v>3.33</v>
      </c>
      <c r="G44" s="7"/>
      <c r="H44" s="7"/>
      <c r="I44" s="7"/>
      <c r="J44" s="7"/>
      <c r="K44" s="7"/>
      <c r="L44" s="7"/>
      <c r="M44" s="7"/>
    </row>
    <row r="45" spans="1:13">
      <c r="A45" s="240"/>
      <c r="B45" s="248"/>
      <c r="C45" s="14" t="s">
        <v>36</v>
      </c>
      <c r="D45" s="13" t="s">
        <v>19</v>
      </c>
      <c r="E45" s="9">
        <v>15.1</v>
      </c>
      <c r="F45" s="9">
        <f>E45*F43</f>
        <v>0.45299999999999996</v>
      </c>
      <c r="G45" s="7"/>
      <c r="H45" s="7"/>
      <c r="I45" s="7"/>
      <c r="J45" s="7"/>
      <c r="K45" s="7"/>
      <c r="L45" s="7"/>
      <c r="M45" s="7"/>
    </row>
    <row r="46" spans="1:13">
      <c r="A46" s="240"/>
      <c r="B46" s="248"/>
      <c r="C46" s="12" t="s">
        <v>16</v>
      </c>
      <c r="D46" s="13" t="s">
        <v>17</v>
      </c>
      <c r="E46" s="9">
        <v>51.6</v>
      </c>
      <c r="F46" s="9">
        <f>E46*F43</f>
        <v>1.548</v>
      </c>
      <c r="G46" s="7"/>
      <c r="H46" s="7"/>
      <c r="I46" s="7"/>
      <c r="J46" s="7"/>
      <c r="K46" s="7"/>
      <c r="L46" s="7"/>
      <c r="M46" s="7"/>
    </row>
    <row r="47" spans="1:13">
      <c r="A47" s="240"/>
      <c r="B47" s="248"/>
      <c r="C47" s="86" t="s">
        <v>29</v>
      </c>
      <c r="D47" s="87" t="s">
        <v>20</v>
      </c>
      <c r="E47" s="88"/>
      <c r="F47" s="88">
        <v>12.8</v>
      </c>
      <c r="G47" s="89"/>
      <c r="H47" s="89"/>
      <c r="I47" s="89"/>
      <c r="J47" s="89"/>
      <c r="K47" s="89"/>
      <c r="L47" s="89"/>
      <c r="M47" s="89"/>
    </row>
    <row r="48" spans="1:13">
      <c r="A48" s="240"/>
      <c r="B48" s="248"/>
      <c r="C48" s="21" t="s">
        <v>37</v>
      </c>
      <c r="D48" s="8" t="s">
        <v>38</v>
      </c>
      <c r="E48" s="9"/>
      <c r="F48" s="9">
        <v>4</v>
      </c>
      <c r="G48" s="7"/>
      <c r="H48" s="7"/>
      <c r="I48" s="7"/>
      <c r="J48" s="7"/>
      <c r="K48" s="7"/>
      <c r="L48" s="7"/>
      <c r="M48" s="7"/>
    </row>
    <row r="49" spans="1:13">
      <c r="A49" s="240"/>
      <c r="B49" s="248"/>
      <c r="C49" s="21" t="s">
        <v>39</v>
      </c>
      <c r="D49" s="8" t="s">
        <v>38</v>
      </c>
      <c r="E49" s="9"/>
      <c r="F49" s="9">
        <v>2</v>
      </c>
      <c r="G49" s="7"/>
      <c r="H49" s="7"/>
      <c r="I49" s="7"/>
      <c r="J49" s="7"/>
      <c r="K49" s="7"/>
      <c r="L49" s="7"/>
      <c r="M49" s="7"/>
    </row>
    <row r="50" spans="1:13">
      <c r="A50" s="240"/>
      <c r="B50" s="248"/>
      <c r="C50" s="21" t="s">
        <v>27</v>
      </c>
      <c r="D50" s="8" t="s">
        <v>24</v>
      </c>
      <c r="E50" s="9">
        <v>156</v>
      </c>
      <c r="F50" s="9">
        <f>E50*F43</f>
        <v>4.68</v>
      </c>
      <c r="G50" s="7"/>
      <c r="H50" s="7"/>
      <c r="I50" s="7"/>
      <c r="J50" s="7"/>
      <c r="K50" s="7"/>
      <c r="L50" s="7"/>
      <c r="M50" s="7"/>
    </row>
    <row r="51" spans="1:13">
      <c r="A51" s="240"/>
      <c r="B51" s="248"/>
      <c r="C51" s="21" t="s">
        <v>23</v>
      </c>
      <c r="D51" s="8" t="s">
        <v>24</v>
      </c>
      <c r="E51" s="9">
        <v>4.8</v>
      </c>
      <c r="F51" s="9">
        <f>E51*F43</f>
        <v>0.14399999999999999</v>
      </c>
      <c r="G51" s="7"/>
      <c r="H51" s="7"/>
      <c r="I51" s="7"/>
      <c r="J51" s="7"/>
      <c r="K51" s="7"/>
      <c r="L51" s="7"/>
      <c r="M51" s="7"/>
    </row>
    <row r="52" spans="1:13">
      <c r="A52" s="241"/>
      <c r="B52" s="249"/>
      <c r="C52" s="21" t="s">
        <v>21</v>
      </c>
      <c r="D52" s="8" t="s">
        <v>17</v>
      </c>
      <c r="E52" s="9">
        <v>5.4</v>
      </c>
      <c r="F52" s="9">
        <f>E52*F43</f>
        <v>0.16200000000000001</v>
      </c>
      <c r="G52" s="7"/>
      <c r="H52" s="7"/>
      <c r="I52" s="7"/>
      <c r="J52" s="7"/>
      <c r="K52" s="7"/>
      <c r="L52" s="7"/>
      <c r="M52" s="7"/>
    </row>
    <row r="53" spans="1:13" ht="21" customHeight="1">
      <c r="A53" s="239">
        <v>7</v>
      </c>
      <c r="B53" s="242" t="s">
        <v>41</v>
      </c>
      <c r="C53" s="5" t="s">
        <v>44</v>
      </c>
      <c r="D53" s="11" t="s">
        <v>15</v>
      </c>
      <c r="E53" s="6"/>
      <c r="F53" s="23">
        <v>0.22</v>
      </c>
      <c r="G53" s="7"/>
      <c r="H53" s="7"/>
      <c r="I53" s="7"/>
      <c r="J53" s="7"/>
      <c r="K53" s="7"/>
      <c r="L53" s="7"/>
      <c r="M53" s="7"/>
    </row>
    <row r="54" spans="1:13">
      <c r="A54" s="240"/>
      <c r="B54" s="243"/>
      <c r="C54" s="19" t="s">
        <v>13</v>
      </c>
      <c r="D54" s="13" t="s">
        <v>14</v>
      </c>
      <c r="E54" s="9">
        <v>251</v>
      </c>
      <c r="F54" s="9">
        <f>E54*F53</f>
        <v>55.22</v>
      </c>
      <c r="G54" s="7"/>
      <c r="H54" s="7"/>
      <c r="I54" s="7"/>
      <c r="J54" s="7"/>
      <c r="K54" s="7"/>
      <c r="L54" s="7"/>
      <c r="M54" s="7"/>
    </row>
    <row r="55" spans="1:13">
      <c r="A55" s="240"/>
      <c r="B55" s="243"/>
      <c r="C55" s="19" t="s">
        <v>16</v>
      </c>
      <c r="D55" s="13" t="s">
        <v>17</v>
      </c>
      <c r="E55" s="9">
        <v>7.53</v>
      </c>
      <c r="F55" s="9">
        <f>E55*F53</f>
        <v>1.6566000000000001</v>
      </c>
      <c r="G55" s="7"/>
      <c r="H55" s="7"/>
      <c r="I55" s="7"/>
      <c r="J55" s="7"/>
      <c r="K55" s="7"/>
      <c r="L55" s="7"/>
      <c r="M55" s="7"/>
    </row>
    <row r="56" spans="1:13" ht="17.25">
      <c r="A56" s="240"/>
      <c r="B56" s="243"/>
      <c r="C56" s="10" t="s">
        <v>45</v>
      </c>
      <c r="D56" s="8" t="s">
        <v>42</v>
      </c>
      <c r="E56" s="9"/>
      <c r="F56" s="9">
        <f>F53*5</f>
        <v>1.1000000000000001</v>
      </c>
      <c r="G56" s="7"/>
      <c r="H56" s="7"/>
      <c r="I56" s="7"/>
      <c r="J56" s="7"/>
      <c r="K56" s="7"/>
      <c r="L56" s="7"/>
      <c r="M56" s="7"/>
    </row>
    <row r="57" spans="1:13">
      <c r="A57" s="240"/>
      <c r="B57" s="243"/>
      <c r="C57" s="10" t="s">
        <v>43</v>
      </c>
      <c r="D57" s="8" t="s">
        <v>24</v>
      </c>
      <c r="E57" s="9">
        <v>98.7</v>
      </c>
      <c r="F57" s="9">
        <f>E57*F53</f>
        <v>21.714000000000002</v>
      </c>
      <c r="G57" s="7"/>
      <c r="H57" s="7"/>
      <c r="I57" s="7"/>
      <c r="J57" s="7"/>
      <c r="K57" s="7"/>
      <c r="L57" s="7"/>
      <c r="M57" s="7"/>
    </row>
    <row r="58" spans="1:13">
      <c r="A58" s="241"/>
      <c r="B58" s="244"/>
      <c r="C58" s="10" t="s">
        <v>21</v>
      </c>
      <c r="D58" s="8" t="s">
        <v>17</v>
      </c>
      <c r="E58" s="9">
        <v>17.5</v>
      </c>
      <c r="F58" s="9">
        <f>E58*F53</f>
        <v>3.85</v>
      </c>
      <c r="G58" s="7"/>
      <c r="H58" s="7"/>
      <c r="I58" s="7"/>
      <c r="J58" s="7"/>
      <c r="K58" s="7"/>
      <c r="L58" s="7"/>
      <c r="M58" s="7"/>
    </row>
    <row r="59" spans="1:13" ht="60">
      <c r="A59" s="239">
        <v>8</v>
      </c>
      <c r="B59" s="242" t="s">
        <v>48</v>
      </c>
      <c r="C59" s="5" t="s">
        <v>57</v>
      </c>
      <c r="D59" s="11" t="s">
        <v>15</v>
      </c>
      <c r="E59" s="6"/>
      <c r="F59" s="6">
        <v>0.85</v>
      </c>
      <c r="G59" s="7"/>
      <c r="H59" s="7"/>
      <c r="I59" s="7"/>
      <c r="J59" s="7"/>
      <c r="K59" s="7"/>
      <c r="L59" s="7"/>
      <c r="M59" s="7"/>
    </row>
    <row r="60" spans="1:13">
      <c r="A60" s="240"/>
      <c r="B60" s="243"/>
      <c r="C60" s="19" t="s">
        <v>13</v>
      </c>
      <c r="D60" s="13" t="s">
        <v>14</v>
      </c>
      <c r="E60" s="9">
        <v>61.3</v>
      </c>
      <c r="F60" s="9">
        <f>E60*F59</f>
        <v>52.104999999999997</v>
      </c>
      <c r="G60" s="7"/>
      <c r="H60" s="7"/>
      <c r="I60" s="7"/>
      <c r="J60" s="7"/>
      <c r="K60" s="7"/>
      <c r="L60" s="7"/>
      <c r="M60" s="7"/>
    </row>
    <row r="61" spans="1:13">
      <c r="A61" s="240"/>
      <c r="B61" s="243"/>
      <c r="C61" s="19" t="s">
        <v>16</v>
      </c>
      <c r="D61" s="13" t="s">
        <v>17</v>
      </c>
      <c r="E61" s="9">
        <v>7.0000000000000007E-2</v>
      </c>
      <c r="F61" s="9">
        <f>E61*F59</f>
        <v>5.9500000000000004E-2</v>
      </c>
      <c r="G61" s="7"/>
      <c r="H61" s="7"/>
      <c r="I61" s="7"/>
      <c r="J61" s="7"/>
      <c r="K61" s="7"/>
      <c r="L61" s="7"/>
      <c r="M61" s="7"/>
    </row>
    <row r="62" spans="1:13">
      <c r="A62" s="240"/>
      <c r="B62" s="243"/>
      <c r="C62" s="10" t="s">
        <v>46</v>
      </c>
      <c r="D62" s="8" t="s">
        <v>24</v>
      </c>
      <c r="E62" s="9">
        <v>10.42</v>
      </c>
      <c r="F62" s="9">
        <f>E62*F59</f>
        <v>8.8569999999999993</v>
      </c>
      <c r="G62" s="7"/>
      <c r="H62" s="7"/>
      <c r="I62" s="7"/>
      <c r="J62" s="7"/>
      <c r="K62" s="7"/>
      <c r="L62" s="7"/>
      <c r="M62" s="7"/>
    </row>
    <row r="63" spans="1:13">
      <c r="A63" s="240"/>
      <c r="B63" s="243"/>
      <c r="C63" s="10" t="s">
        <v>47</v>
      </c>
      <c r="D63" s="8" t="s">
        <v>24</v>
      </c>
      <c r="E63" s="9">
        <v>10.5</v>
      </c>
      <c r="F63" s="9">
        <f>E63*F59</f>
        <v>8.9249999999999989</v>
      </c>
      <c r="G63" s="7"/>
      <c r="H63" s="7"/>
      <c r="I63" s="7"/>
      <c r="J63" s="7"/>
      <c r="K63" s="7"/>
      <c r="L63" s="7"/>
      <c r="M63" s="7"/>
    </row>
    <row r="64" spans="1:13">
      <c r="A64" s="241"/>
      <c r="B64" s="244"/>
      <c r="C64" s="10" t="s">
        <v>21</v>
      </c>
      <c r="D64" s="8" t="s">
        <v>17</v>
      </c>
      <c r="E64" s="9">
        <v>0.4</v>
      </c>
      <c r="F64" s="9">
        <f>E64*F59</f>
        <v>0.34</v>
      </c>
      <c r="G64" s="7"/>
      <c r="H64" s="7"/>
      <c r="I64" s="7"/>
      <c r="J64" s="7"/>
      <c r="K64" s="7"/>
      <c r="L64" s="7"/>
      <c r="M64" s="7"/>
    </row>
    <row r="65" spans="1:20" s="64" customFormat="1" ht="27">
      <c r="A65" s="55">
        <v>9</v>
      </c>
      <c r="B65" s="56" t="s">
        <v>66</v>
      </c>
      <c r="C65" s="57" t="s">
        <v>67</v>
      </c>
      <c r="D65" s="55" t="s">
        <v>68</v>
      </c>
      <c r="E65" s="58"/>
      <c r="F65" s="59">
        <v>24</v>
      </c>
      <c r="G65" s="60"/>
      <c r="H65" s="60"/>
      <c r="I65" s="61"/>
      <c r="J65" s="61"/>
      <c r="K65" s="60"/>
      <c r="L65" s="60"/>
      <c r="M65" s="162"/>
      <c r="N65" s="62"/>
      <c r="O65" s="62"/>
      <c r="P65" s="62"/>
      <c r="Q65" s="62"/>
      <c r="R65" s="62"/>
      <c r="S65" s="62"/>
      <c r="T65" s="63"/>
    </row>
    <row r="66" spans="1:20" s="64" customFormat="1" ht="15.75">
      <c r="A66" s="234"/>
      <c r="B66" s="234"/>
      <c r="C66" s="10" t="s">
        <v>13</v>
      </c>
      <c r="D66" s="65" t="s">
        <v>60</v>
      </c>
      <c r="E66" s="66">
        <v>1.75</v>
      </c>
      <c r="F66" s="66">
        <f>F65*E66</f>
        <v>42</v>
      </c>
      <c r="G66" s="67"/>
      <c r="H66" s="67"/>
      <c r="I66" s="68"/>
      <c r="J66" s="68"/>
      <c r="K66" s="69"/>
      <c r="L66" s="69"/>
      <c r="M66" s="158"/>
      <c r="N66" s="62"/>
      <c r="O66" s="62"/>
      <c r="P66" s="62"/>
      <c r="Q66" s="62"/>
      <c r="R66" s="62"/>
      <c r="S66" s="62"/>
      <c r="T66" s="63"/>
    </row>
    <row r="67" spans="1:20" s="64" customFormat="1">
      <c r="A67" s="235"/>
      <c r="B67" s="235"/>
      <c r="C67" s="10" t="s">
        <v>70</v>
      </c>
      <c r="D67" s="65" t="s">
        <v>62</v>
      </c>
      <c r="E67" s="66">
        <v>0.45</v>
      </c>
      <c r="F67" s="66">
        <v>9</v>
      </c>
      <c r="G67" s="70"/>
      <c r="H67" s="69"/>
      <c r="I67" s="67"/>
      <c r="J67" s="67"/>
      <c r="K67" s="67"/>
      <c r="L67" s="67"/>
      <c r="M67" s="158"/>
    </row>
    <row r="68" spans="1:20" s="64" customFormat="1">
      <c r="A68" s="236"/>
      <c r="B68" s="236"/>
      <c r="C68" s="10" t="s">
        <v>71</v>
      </c>
      <c r="D68" s="65" t="s">
        <v>69</v>
      </c>
      <c r="E68" s="66">
        <v>0.8</v>
      </c>
      <c r="F68" s="66">
        <f>F65*E68</f>
        <v>19.200000000000003</v>
      </c>
      <c r="G68" s="69"/>
      <c r="H68" s="67"/>
      <c r="I68" s="67"/>
      <c r="J68" s="67"/>
      <c r="K68" s="69"/>
      <c r="L68" s="69"/>
      <c r="M68" s="158"/>
    </row>
    <row r="69" spans="1:20" s="167" customFormat="1">
      <c r="A69" s="73">
        <v>10</v>
      </c>
      <c r="B69" s="205" t="s">
        <v>147</v>
      </c>
      <c r="C69" s="195" t="s">
        <v>154</v>
      </c>
      <c r="D69" s="170" t="s">
        <v>144</v>
      </c>
      <c r="E69" s="183"/>
      <c r="F69" s="172">
        <v>40</v>
      </c>
      <c r="G69" s="172"/>
      <c r="H69" s="196"/>
      <c r="I69" s="196"/>
      <c r="J69" s="196"/>
      <c r="K69" s="172"/>
      <c r="L69" s="197"/>
      <c r="M69" s="197"/>
    </row>
    <row r="70" spans="1:20" s="167" customFormat="1">
      <c r="A70" s="77"/>
      <c r="B70" s="205"/>
      <c r="C70" s="198" t="s">
        <v>148</v>
      </c>
      <c r="D70" s="199" t="s">
        <v>137</v>
      </c>
      <c r="E70" s="200">
        <v>0.85599999999999998</v>
      </c>
      <c r="F70" s="176">
        <f>F69*E70</f>
        <v>34.24</v>
      </c>
      <c r="G70" s="176"/>
      <c r="H70" s="187"/>
      <c r="I70" s="201"/>
      <c r="J70" s="176"/>
      <c r="K70" s="176"/>
      <c r="L70" s="176"/>
      <c r="M70" s="176"/>
    </row>
    <row r="71" spans="1:20" s="167" customFormat="1">
      <c r="A71" s="77"/>
      <c r="B71" s="205"/>
      <c r="C71" s="198" t="s">
        <v>138</v>
      </c>
      <c r="D71" s="199" t="s">
        <v>62</v>
      </c>
      <c r="E71" s="200">
        <v>1.2E-2</v>
      </c>
      <c r="F71" s="189">
        <f>E71*F69</f>
        <v>0.48</v>
      </c>
      <c r="G71" s="176"/>
      <c r="H71" s="187"/>
      <c r="I71" s="187"/>
      <c r="J71" s="187"/>
      <c r="K71" s="176"/>
      <c r="L71" s="176"/>
      <c r="M71" s="176"/>
    </row>
    <row r="72" spans="1:20" s="167" customFormat="1">
      <c r="A72" s="77"/>
      <c r="B72" s="194" t="s">
        <v>149</v>
      </c>
      <c r="C72" s="202" t="s">
        <v>150</v>
      </c>
      <c r="D72" s="199" t="s">
        <v>108</v>
      </c>
      <c r="E72" s="200">
        <v>0.63</v>
      </c>
      <c r="F72" s="203">
        <f>E72*F69</f>
        <v>25.2</v>
      </c>
      <c r="G72" s="203"/>
      <c r="H72" s="203"/>
      <c r="I72" s="176"/>
      <c r="J72" s="176"/>
      <c r="K72" s="204"/>
      <c r="L72" s="204"/>
      <c r="M72" s="204"/>
    </row>
    <row r="73" spans="1:20" s="167" customFormat="1">
      <c r="A73" s="77"/>
      <c r="B73" s="194" t="s">
        <v>151</v>
      </c>
      <c r="C73" s="202" t="s">
        <v>152</v>
      </c>
      <c r="D73" s="199" t="s">
        <v>108</v>
      </c>
      <c r="E73" s="200">
        <v>0.92</v>
      </c>
      <c r="F73" s="189">
        <f>E73*F69</f>
        <v>36.800000000000004</v>
      </c>
      <c r="G73" s="203"/>
      <c r="H73" s="203"/>
      <c r="I73" s="176"/>
      <c r="J73" s="176"/>
      <c r="K73" s="204"/>
      <c r="L73" s="204"/>
      <c r="M73" s="204"/>
    </row>
    <row r="74" spans="1:20" s="167" customFormat="1">
      <c r="A74" s="74"/>
      <c r="B74" s="193"/>
      <c r="C74" s="202" t="s">
        <v>153</v>
      </c>
      <c r="D74" s="199" t="s">
        <v>62</v>
      </c>
      <c r="E74" s="200">
        <v>1.7999999999999999E-2</v>
      </c>
      <c r="F74" s="176">
        <f>E74*F69</f>
        <v>0.72</v>
      </c>
      <c r="G74" s="176"/>
      <c r="H74" s="176"/>
      <c r="I74" s="176"/>
      <c r="J74" s="176"/>
      <c r="K74" s="176"/>
      <c r="L74" s="176"/>
      <c r="M74" s="176"/>
    </row>
    <row r="75" spans="1:20" ht="15.75">
      <c r="A75" s="24"/>
      <c r="B75" s="24"/>
      <c r="C75" s="25" t="s">
        <v>9</v>
      </c>
      <c r="D75" s="24"/>
      <c r="E75" s="26"/>
      <c r="F75" s="26"/>
      <c r="G75" s="27"/>
      <c r="H75" s="28"/>
      <c r="I75" s="29"/>
      <c r="J75" s="29"/>
      <c r="K75" s="30"/>
      <c r="L75" s="28"/>
      <c r="M75" s="28"/>
    </row>
    <row r="76" spans="1:20" hidden="1">
      <c r="A76" s="4"/>
      <c r="B76" s="4"/>
      <c r="C76" s="11" t="s">
        <v>9</v>
      </c>
      <c r="D76" s="22"/>
      <c r="E76" s="4"/>
      <c r="F76" s="4"/>
      <c r="G76" s="31"/>
      <c r="H76" s="32"/>
      <c r="I76" s="32"/>
      <c r="J76" s="32"/>
      <c r="K76" s="32"/>
      <c r="L76" s="32"/>
      <c r="M76" s="32"/>
    </row>
    <row r="77" spans="1:20">
      <c r="A77" s="4"/>
      <c r="B77" s="4"/>
      <c r="C77" s="11" t="s">
        <v>49</v>
      </c>
      <c r="D77" s="33"/>
      <c r="E77" s="4"/>
      <c r="F77" s="4"/>
      <c r="G77" s="31"/>
      <c r="H77" s="32"/>
      <c r="I77" s="32"/>
      <c r="J77" s="32"/>
      <c r="K77" s="32"/>
      <c r="L77" s="32"/>
      <c r="M77" s="32"/>
    </row>
    <row r="78" spans="1:20">
      <c r="A78" s="4"/>
      <c r="B78" s="4"/>
      <c r="C78" s="11" t="s">
        <v>9</v>
      </c>
      <c r="D78" s="121"/>
      <c r="E78" s="4"/>
      <c r="F78" s="4"/>
      <c r="G78" s="31"/>
      <c r="H78" s="32"/>
      <c r="I78" s="32"/>
      <c r="J78" s="32"/>
      <c r="K78" s="32"/>
      <c r="L78" s="32"/>
      <c r="M78" s="32"/>
    </row>
    <row r="79" spans="1:20">
      <c r="A79" s="4"/>
      <c r="B79" s="4"/>
      <c r="C79" s="11" t="s">
        <v>50</v>
      </c>
      <c r="D79" s="33"/>
      <c r="E79" s="4"/>
      <c r="F79" s="4"/>
      <c r="G79" s="31"/>
      <c r="H79" s="32"/>
      <c r="I79" s="32"/>
      <c r="J79" s="32"/>
      <c r="K79" s="32"/>
      <c r="L79" s="32"/>
      <c r="M79" s="32"/>
    </row>
    <row r="80" spans="1:20">
      <c r="A80" s="4"/>
      <c r="B80" s="4"/>
      <c r="C80" s="11" t="s">
        <v>9</v>
      </c>
      <c r="D80" s="22"/>
      <c r="E80" s="4"/>
      <c r="F80" s="4"/>
      <c r="G80" s="31"/>
      <c r="H80" s="32"/>
      <c r="I80" s="32"/>
      <c r="J80" s="32"/>
      <c r="K80" s="32"/>
      <c r="L80" s="32"/>
      <c r="M80" s="32"/>
    </row>
    <row r="81" spans="1:13">
      <c r="A81" s="4"/>
      <c r="B81" s="4"/>
      <c r="C81" s="11" t="s">
        <v>51</v>
      </c>
      <c r="D81" s="33">
        <v>0.03</v>
      </c>
      <c r="E81" s="4"/>
      <c r="F81" s="4"/>
      <c r="G81" s="31"/>
      <c r="H81" s="32"/>
      <c r="I81" s="32"/>
      <c r="J81" s="32"/>
      <c r="K81" s="32"/>
      <c r="L81" s="32"/>
      <c r="M81" s="32"/>
    </row>
    <row r="82" spans="1:13">
      <c r="A82" s="4"/>
      <c r="B82" s="4"/>
      <c r="C82" s="11" t="s">
        <v>9</v>
      </c>
      <c r="D82" s="4"/>
      <c r="E82" s="4"/>
      <c r="F82" s="4"/>
      <c r="G82" s="31"/>
      <c r="H82" s="32"/>
      <c r="I82" s="32"/>
      <c r="J82" s="32"/>
      <c r="K82" s="32"/>
      <c r="L82" s="32"/>
      <c r="M82" s="32"/>
    </row>
    <row r="83" spans="1:13">
      <c r="A83" s="4"/>
      <c r="B83" s="4"/>
      <c r="C83" s="11" t="s">
        <v>52</v>
      </c>
      <c r="D83" s="33"/>
      <c r="E83" s="4"/>
      <c r="F83" s="4"/>
      <c r="G83" s="31"/>
      <c r="H83" s="32"/>
      <c r="I83" s="32"/>
      <c r="J83" s="32"/>
      <c r="K83" s="32"/>
      <c r="L83" s="32"/>
      <c r="M83" s="32"/>
    </row>
    <row r="84" spans="1:13">
      <c r="A84" s="4"/>
      <c r="B84" s="4"/>
      <c r="C84" s="11" t="s">
        <v>9</v>
      </c>
      <c r="D84" s="4"/>
      <c r="E84" s="4"/>
      <c r="F84" s="4"/>
      <c r="G84" s="31"/>
      <c r="H84" s="32"/>
      <c r="I84" s="32"/>
      <c r="J84" s="32"/>
      <c r="K84" s="32"/>
      <c r="L84" s="32"/>
      <c r="M84" s="32"/>
    </row>
    <row r="85" spans="1:13" ht="38.25">
      <c r="A85" s="219"/>
      <c r="B85" s="4"/>
      <c r="C85" s="220" t="s">
        <v>193</v>
      </c>
      <c r="D85" s="4"/>
      <c r="E85" s="4"/>
      <c r="F85" s="4"/>
      <c r="G85" s="4"/>
      <c r="H85" s="4"/>
      <c r="I85" s="4"/>
      <c r="J85" s="4"/>
      <c r="K85" s="4"/>
      <c r="L85" s="4"/>
      <c r="M85" s="222"/>
    </row>
    <row r="86" spans="1:13">
      <c r="A86" s="219"/>
      <c r="B86" s="4"/>
      <c r="C86" s="219" t="s">
        <v>53</v>
      </c>
      <c r="D86" s="4"/>
      <c r="E86" s="4"/>
      <c r="F86" s="4"/>
      <c r="G86" s="4"/>
      <c r="H86" s="4"/>
      <c r="I86" s="4"/>
      <c r="J86" s="4"/>
      <c r="K86" s="4"/>
      <c r="L86" s="4"/>
      <c r="M86" s="223"/>
    </row>
  </sheetData>
  <mergeCells count="31">
    <mergeCell ref="A1:M1"/>
    <mergeCell ref="A2:M2"/>
    <mergeCell ref="A3:M3"/>
    <mergeCell ref="A5:E5"/>
    <mergeCell ref="G5:L5"/>
    <mergeCell ref="K6:L6"/>
    <mergeCell ref="M6:M7"/>
    <mergeCell ref="B9:F9"/>
    <mergeCell ref="A6:A7"/>
    <mergeCell ref="B6:B7"/>
    <mergeCell ref="C6:C7"/>
    <mergeCell ref="D6:D7"/>
    <mergeCell ref="E6:F6"/>
    <mergeCell ref="G6:H6"/>
    <mergeCell ref="A15:A16"/>
    <mergeCell ref="B15:B16"/>
    <mergeCell ref="A18:A25"/>
    <mergeCell ref="B18:B25"/>
    <mergeCell ref="I6:J6"/>
    <mergeCell ref="A26:A33"/>
    <mergeCell ref="B26:B33"/>
    <mergeCell ref="A34:A40"/>
    <mergeCell ref="B34:B40"/>
    <mergeCell ref="A43:A52"/>
    <mergeCell ref="B43:B52"/>
    <mergeCell ref="A53:A58"/>
    <mergeCell ref="B53:B58"/>
    <mergeCell ref="A59:A64"/>
    <mergeCell ref="B59:B64"/>
    <mergeCell ref="A66:A68"/>
    <mergeCell ref="B66:B68"/>
  </mergeCells>
  <pageMargins left="0.2" right="0.2" top="0.25" bottom="0.25" header="0.3" footer="0.3"/>
  <pageSetup scale="78" orientation="landscape" r:id="rId1"/>
  <rowBreaks count="1" manualBreakCount="1">
    <brk id="42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zoomScaleNormal="100" workbookViewId="0">
      <selection activeCell="M82" sqref="M82"/>
    </sheetView>
  </sheetViews>
  <sheetFormatPr defaultRowHeight="15"/>
  <cols>
    <col min="1" max="1" width="3.28515625" style="75" bestFit="1" customWidth="1"/>
    <col min="2" max="2" width="12.5703125" bestFit="1" customWidth="1"/>
    <col min="3" max="3" width="58.85546875" customWidth="1"/>
    <col min="4" max="4" width="7.85546875" bestFit="1" customWidth="1"/>
    <col min="5" max="5" width="9.42578125" customWidth="1"/>
    <col min="6" max="6" width="9.7109375" customWidth="1"/>
    <col min="7" max="7" width="9.140625" customWidth="1"/>
    <col min="8" max="8" width="8.570312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3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>
      <c r="A2" s="262" t="s">
        <v>169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63" t="s">
        <v>184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5" spans="1:13">
      <c r="A5" s="263"/>
      <c r="B5" s="263"/>
      <c r="C5" s="263"/>
      <c r="D5" s="263"/>
      <c r="E5" s="1"/>
      <c r="F5" s="1"/>
      <c r="G5" s="1"/>
      <c r="H5" s="1"/>
      <c r="I5" s="1"/>
      <c r="J5" s="1"/>
      <c r="K5" s="1"/>
      <c r="L5" s="1"/>
      <c r="M5" s="1"/>
    </row>
    <row r="6" spans="1:13">
      <c r="A6" s="264"/>
      <c r="B6" s="264"/>
      <c r="C6" s="264"/>
      <c r="D6" s="264"/>
      <c r="E6" s="264"/>
      <c r="F6" s="76"/>
      <c r="G6" s="265" t="s">
        <v>0</v>
      </c>
      <c r="H6" s="265"/>
      <c r="I6" s="265"/>
      <c r="J6" s="265"/>
      <c r="K6" s="265"/>
      <c r="L6" s="265"/>
      <c r="M6" s="2">
        <f>M80</f>
        <v>0</v>
      </c>
    </row>
    <row r="7" spans="1:13">
      <c r="A7" s="239" t="s">
        <v>1</v>
      </c>
      <c r="B7" s="260" t="s">
        <v>2</v>
      </c>
      <c r="C7" s="239" t="s">
        <v>3</v>
      </c>
      <c r="D7" s="239" t="s">
        <v>4</v>
      </c>
      <c r="E7" s="253" t="s">
        <v>5</v>
      </c>
      <c r="F7" s="254"/>
      <c r="G7" s="251" t="s">
        <v>6</v>
      </c>
      <c r="H7" s="252"/>
      <c r="I7" s="251" t="s">
        <v>7</v>
      </c>
      <c r="J7" s="252"/>
      <c r="K7" s="253" t="s">
        <v>8</v>
      </c>
      <c r="L7" s="254"/>
      <c r="M7" s="239" t="s">
        <v>9</v>
      </c>
    </row>
    <row r="8" spans="1:13" ht="30">
      <c r="A8" s="241"/>
      <c r="B8" s="261"/>
      <c r="C8" s="241"/>
      <c r="D8" s="241"/>
      <c r="E8" s="3" t="s">
        <v>10</v>
      </c>
      <c r="F8" s="11" t="s">
        <v>11</v>
      </c>
      <c r="G8" s="3" t="s">
        <v>12</v>
      </c>
      <c r="H8" s="11" t="s">
        <v>9</v>
      </c>
      <c r="I8" s="3" t="s">
        <v>12</v>
      </c>
      <c r="J8" s="11" t="s">
        <v>9</v>
      </c>
      <c r="K8" s="3" t="s">
        <v>12</v>
      </c>
      <c r="L8" s="11" t="s">
        <v>9</v>
      </c>
      <c r="M8" s="241"/>
    </row>
    <row r="9" spans="1:13">
      <c r="A9" s="71">
        <v>1</v>
      </c>
      <c r="B9" s="72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</row>
    <row r="10" spans="1:13">
      <c r="A10" s="73"/>
      <c r="B10" s="255" t="s">
        <v>18</v>
      </c>
      <c r="C10" s="256"/>
      <c r="D10" s="256"/>
      <c r="E10" s="256"/>
      <c r="F10" s="257"/>
      <c r="G10" s="11"/>
      <c r="H10" s="11"/>
      <c r="I10" s="11"/>
      <c r="J10" s="11"/>
      <c r="K10" s="11"/>
      <c r="L10" s="11"/>
      <c r="M10" s="11"/>
    </row>
    <row r="11" spans="1:13" s="41" customFormat="1" ht="30" customHeight="1">
      <c r="A11" s="34">
        <v>1</v>
      </c>
      <c r="B11" s="35" t="s">
        <v>58</v>
      </c>
      <c r="C11" s="5" t="s">
        <v>65</v>
      </c>
      <c r="D11" s="36" t="s">
        <v>59</v>
      </c>
      <c r="E11" s="39"/>
      <c r="F11" s="38">
        <v>135</v>
      </c>
      <c r="G11" s="39"/>
      <c r="H11" s="40"/>
      <c r="I11" s="39"/>
      <c r="J11" s="40"/>
      <c r="K11" s="39"/>
      <c r="L11" s="40"/>
      <c r="M11" s="39"/>
    </row>
    <row r="12" spans="1:13" s="48" customFormat="1">
      <c r="A12" s="258"/>
      <c r="B12" s="258"/>
      <c r="C12" s="19" t="s">
        <v>13</v>
      </c>
      <c r="D12" s="42" t="s">
        <v>60</v>
      </c>
      <c r="E12" s="43">
        <v>0.5</v>
      </c>
      <c r="F12" s="44">
        <f>F11*E12</f>
        <v>67.5</v>
      </c>
      <c r="G12" s="45"/>
      <c r="H12" s="45"/>
      <c r="I12" s="45"/>
      <c r="J12" s="45"/>
      <c r="K12" s="46"/>
      <c r="L12" s="46"/>
      <c r="M12" s="47"/>
    </row>
    <row r="13" spans="1:13" s="53" customFormat="1" ht="17.25" customHeight="1">
      <c r="A13" s="259"/>
      <c r="B13" s="259"/>
      <c r="C13" s="20" t="s">
        <v>63</v>
      </c>
      <c r="D13" s="50" t="s">
        <v>59</v>
      </c>
      <c r="E13" s="47"/>
      <c r="F13" s="51">
        <v>20</v>
      </c>
      <c r="G13" s="45"/>
      <c r="H13" s="52"/>
      <c r="I13" s="47"/>
      <c r="J13" s="47"/>
      <c r="K13" s="47"/>
      <c r="L13" s="47"/>
      <c r="M13" s="47"/>
    </row>
    <row r="14" spans="1:13" s="53" customFormat="1">
      <c r="A14" s="34"/>
      <c r="B14" s="49" t="s">
        <v>61</v>
      </c>
      <c r="C14" s="20" t="s">
        <v>64</v>
      </c>
      <c r="D14" s="50" t="s">
        <v>62</v>
      </c>
      <c r="E14" s="47">
        <v>0.49</v>
      </c>
      <c r="F14" s="51">
        <f>F11*E14</f>
        <v>66.150000000000006</v>
      </c>
      <c r="G14" s="47"/>
      <c r="H14" s="47"/>
      <c r="I14" s="47"/>
      <c r="J14" s="47"/>
      <c r="K14" s="47"/>
      <c r="L14" s="47"/>
      <c r="M14" s="47"/>
    </row>
    <row r="15" spans="1:13" ht="30">
      <c r="A15" s="237">
        <v>2</v>
      </c>
      <c r="B15" s="238" t="s">
        <v>102</v>
      </c>
      <c r="C15" s="18" t="s">
        <v>103</v>
      </c>
      <c r="D15" s="15" t="s">
        <v>75</v>
      </c>
      <c r="E15" s="213"/>
      <c r="F15" s="211">
        <v>0.2</v>
      </c>
      <c r="G15" s="17"/>
      <c r="H15" s="17"/>
      <c r="I15" s="17"/>
      <c r="J15" s="17"/>
      <c r="K15" s="17"/>
      <c r="L15" s="17"/>
      <c r="M15" s="17"/>
    </row>
    <row r="16" spans="1:13">
      <c r="A16" s="237"/>
      <c r="B16" s="238"/>
      <c r="C16" s="12" t="s">
        <v>13</v>
      </c>
      <c r="D16" s="13" t="s">
        <v>14</v>
      </c>
      <c r="E16" s="210">
        <v>197</v>
      </c>
      <c r="F16" s="210">
        <f>E16*F15</f>
        <v>39.400000000000006</v>
      </c>
      <c r="G16" s="7"/>
      <c r="H16" s="7"/>
      <c r="I16" s="7"/>
      <c r="J16" s="7"/>
      <c r="K16" s="7"/>
      <c r="L16" s="7"/>
      <c r="M16" s="7"/>
    </row>
    <row r="17" spans="1:13">
      <c r="A17" s="237"/>
      <c r="B17" s="238"/>
      <c r="C17" s="14" t="s">
        <v>76</v>
      </c>
      <c r="D17" s="13" t="s">
        <v>19</v>
      </c>
      <c r="E17" s="210">
        <v>18.100000000000001</v>
      </c>
      <c r="F17" s="210">
        <f>E17*F15</f>
        <v>3.6200000000000006</v>
      </c>
      <c r="G17" s="7"/>
      <c r="H17" s="7"/>
      <c r="I17" s="7"/>
      <c r="J17" s="7"/>
      <c r="K17" s="7"/>
      <c r="L17" s="7"/>
      <c r="M17" s="7"/>
    </row>
    <row r="18" spans="1:13">
      <c r="A18" s="237"/>
      <c r="B18" s="238"/>
      <c r="C18" s="12" t="s">
        <v>16</v>
      </c>
      <c r="D18" s="13" t="s">
        <v>17</v>
      </c>
      <c r="E18" s="212">
        <v>5</v>
      </c>
      <c r="F18" s="212">
        <f>E18*F15</f>
        <v>1</v>
      </c>
      <c r="G18" s="125"/>
      <c r="H18" s="125"/>
      <c r="I18" s="7"/>
      <c r="J18" s="7"/>
      <c r="K18" s="7"/>
      <c r="L18" s="7"/>
      <c r="M18" s="7"/>
    </row>
    <row r="19" spans="1:13">
      <c r="A19" s="237"/>
      <c r="B19" s="238"/>
      <c r="C19" s="14" t="s">
        <v>77</v>
      </c>
      <c r="D19" s="122" t="s">
        <v>78</v>
      </c>
      <c r="E19" s="212">
        <v>0.161</v>
      </c>
      <c r="F19" s="212">
        <f>E19*F15</f>
        <v>3.2199999999999999E-2</v>
      </c>
      <c r="G19" s="125"/>
      <c r="H19" s="125"/>
      <c r="I19" s="7"/>
      <c r="J19" s="7"/>
      <c r="K19" s="7"/>
      <c r="L19" s="7"/>
      <c r="M19" s="7"/>
    </row>
    <row r="20" spans="1:13" ht="30">
      <c r="A20" s="237"/>
      <c r="B20" s="238"/>
      <c r="C20" s="126" t="s">
        <v>104</v>
      </c>
      <c r="D20" s="122" t="s">
        <v>81</v>
      </c>
      <c r="E20" s="212"/>
      <c r="F20" s="212">
        <f>F15*100</f>
        <v>20</v>
      </c>
      <c r="G20" s="125"/>
      <c r="H20" s="125"/>
      <c r="I20" s="7"/>
      <c r="J20" s="7"/>
      <c r="K20" s="7"/>
      <c r="L20" s="7"/>
      <c r="M20" s="7"/>
    </row>
    <row r="21" spans="1:13">
      <c r="A21" s="237"/>
      <c r="B21" s="238"/>
      <c r="C21" s="14" t="s">
        <v>21</v>
      </c>
      <c r="D21" s="122" t="s">
        <v>17</v>
      </c>
      <c r="E21" s="212">
        <v>4</v>
      </c>
      <c r="F21" s="212">
        <f>E21*F15</f>
        <v>0.8</v>
      </c>
      <c r="G21" s="125"/>
      <c r="H21" s="125"/>
      <c r="I21" s="7"/>
      <c r="J21" s="7"/>
      <c r="K21" s="7"/>
      <c r="L21" s="7"/>
      <c r="M21" s="7"/>
    </row>
    <row r="22" spans="1:13">
      <c r="A22" s="239">
        <v>3</v>
      </c>
      <c r="B22" s="242" t="s">
        <v>119</v>
      </c>
      <c r="C22" s="5" t="s">
        <v>120</v>
      </c>
      <c r="D22" s="11" t="s">
        <v>22</v>
      </c>
      <c r="E22" s="209"/>
      <c r="F22" s="209">
        <v>0.01</v>
      </c>
      <c r="G22" s="7"/>
      <c r="H22" s="7"/>
      <c r="I22" s="7"/>
      <c r="J22" s="7"/>
      <c r="K22" s="7"/>
      <c r="L22" s="7"/>
      <c r="M22" s="7"/>
    </row>
    <row r="23" spans="1:13">
      <c r="A23" s="240"/>
      <c r="B23" s="243"/>
      <c r="C23" s="19" t="s">
        <v>13</v>
      </c>
      <c r="D23" s="13" t="s">
        <v>14</v>
      </c>
      <c r="E23" s="210">
        <v>2.56</v>
      </c>
      <c r="F23" s="210">
        <f>E23*F22</f>
        <v>2.5600000000000001E-2</v>
      </c>
      <c r="G23" s="7"/>
      <c r="H23" s="7"/>
      <c r="I23" s="7"/>
      <c r="J23" s="7"/>
      <c r="K23" s="7"/>
      <c r="L23" s="7"/>
      <c r="M23" s="7"/>
    </row>
    <row r="24" spans="1:13">
      <c r="A24" s="240"/>
      <c r="B24" s="243"/>
      <c r="C24" s="19" t="s">
        <v>16</v>
      </c>
      <c r="D24" s="13" t="s">
        <v>17</v>
      </c>
      <c r="E24" s="210">
        <v>3.63</v>
      </c>
      <c r="F24" s="210">
        <f>E24*F22</f>
        <v>3.6299999999999999E-2</v>
      </c>
      <c r="G24" s="7"/>
      <c r="H24" s="7"/>
      <c r="I24" s="7"/>
      <c r="J24" s="7"/>
      <c r="K24" s="7"/>
      <c r="L24" s="7"/>
      <c r="M24" s="7"/>
    </row>
    <row r="25" spans="1:13">
      <c r="A25" s="240"/>
      <c r="B25" s="243"/>
      <c r="C25" s="10" t="s">
        <v>121</v>
      </c>
      <c r="D25" s="8" t="s">
        <v>78</v>
      </c>
      <c r="E25" s="210">
        <v>1</v>
      </c>
      <c r="F25" s="210">
        <f>E25*F22</f>
        <v>0.01</v>
      </c>
      <c r="G25" s="7"/>
      <c r="H25" s="7"/>
      <c r="I25" s="7"/>
      <c r="J25" s="7"/>
      <c r="K25" s="7"/>
      <c r="L25" s="7"/>
      <c r="M25" s="7"/>
    </row>
    <row r="26" spans="1:13">
      <c r="A26" s="241"/>
      <c r="B26" s="244"/>
      <c r="C26" s="10" t="s">
        <v>23</v>
      </c>
      <c r="D26" s="8" t="s">
        <v>24</v>
      </c>
      <c r="E26" s="210">
        <v>2.5</v>
      </c>
      <c r="F26" s="210">
        <f>E26*F22</f>
        <v>2.5000000000000001E-2</v>
      </c>
      <c r="G26" s="7"/>
      <c r="H26" s="7"/>
      <c r="I26" s="7"/>
      <c r="J26" s="7"/>
      <c r="K26" s="7"/>
      <c r="L26" s="7"/>
      <c r="M26" s="7"/>
    </row>
    <row r="27" spans="1:13" ht="30">
      <c r="A27" s="237">
        <v>4</v>
      </c>
      <c r="B27" s="242" t="s">
        <v>100</v>
      </c>
      <c r="C27" s="5" t="s">
        <v>117</v>
      </c>
      <c r="D27" s="11" t="s">
        <v>15</v>
      </c>
      <c r="E27" s="209"/>
      <c r="F27" s="209">
        <v>0.2</v>
      </c>
      <c r="G27" s="7"/>
      <c r="H27" s="7"/>
      <c r="I27" s="7"/>
      <c r="J27" s="7"/>
      <c r="K27" s="7"/>
      <c r="L27" s="7"/>
      <c r="M27" s="7"/>
    </row>
    <row r="28" spans="1:13">
      <c r="A28" s="237"/>
      <c r="B28" s="243"/>
      <c r="C28" s="10" t="s">
        <v>13</v>
      </c>
      <c r="D28" s="8" t="s">
        <v>14</v>
      </c>
      <c r="E28" s="210">
        <v>18.600000000000001</v>
      </c>
      <c r="F28" s="210">
        <f>E28*F27</f>
        <v>3.7200000000000006</v>
      </c>
      <c r="G28" s="7"/>
      <c r="H28" s="7"/>
      <c r="I28" s="7"/>
      <c r="J28" s="7"/>
      <c r="K28" s="7"/>
      <c r="L28" s="7"/>
      <c r="M28" s="7"/>
    </row>
    <row r="29" spans="1:13">
      <c r="A29" s="237"/>
      <c r="B29" s="244"/>
      <c r="C29" s="10" t="s">
        <v>16</v>
      </c>
      <c r="D29" s="8" t="s">
        <v>17</v>
      </c>
      <c r="E29" s="210">
        <v>4.97</v>
      </c>
      <c r="F29" s="210">
        <f>E29*F27</f>
        <v>0.99399999999999999</v>
      </c>
      <c r="G29" s="7"/>
      <c r="H29" s="7"/>
      <c r="I29" s="7"/>
      <c r="J29" s="7"/>
      <c r="K29" s="7"/>
      <c r="L29" s="7"/>
      <c r="M29" s="7"/>
    </row>
    <row r="30" spans="1:13" ht="45">
      <c r="A30" s="239">
        <v>5</v>
      </c>
      <c r="B30" s="242" t="s">
        <v>25</v>
      </c>
      <c r="C30" s="5" t="s">
        <v>158</v>
      </c>
      <c r="D30" s="11" t="s">
        <v>22</v>
      </c>
      <c r="E30" s="209"/>
      <c r="F30" s="209">
        <f>F34*1.4/1000</f>
        <v>2.8000000000000001E-2</v>
      </c>
      <c r="G30" s="7"/>
      <c r="H30" s="7"/>
      <c r="I30" s="7"/>
      <c r="J30" s="7"/>
      <c r="K30" s="7"/>
      <c r="L30" s="7"/>
      <c r="M30" s="7"/>
    </row>
    <row r="31" spans="1:13">
      <c r="A31" s="240"/>
      <c r="B31" s="243"/>
      <c r="C31" s="19" t="s">
        <v>13</v>
      </c>
      <c r="D31" s="13" t="s">
        <v>14</v>
      </c>
      <c r="E31" s="210">
        <v>25.3</v>
      </c>
      <c r="F31" s="210">
        <f>E31*F30</f>
        <v>0.70840000000000003</v>
      </c>
      <c r="G31" s="7"/>
      <c r="H31" s="7"/>
      <c r="I31" s="7"/>
      <c r="J31" s="7"/>
      <c r="K31" s="7"/>
      <c r="L31" s="7"/>
      <c r="M31" s="7"/>
    </row>
    <row r="32" spans="1:13">
      <c r="A32" s="240"/>
      <c r="B32" s="243"/>
      <c r="C32" s="20" t="s">
        <v>26</v>
      </c>
      <c r="D32" s="13" t="s">
        <v>19</v>
      </c>
      <c r="E32" s="210">
        <v>2.74</v>
      </c>
      <c r="F32" s="210">
        <f>E32*F30</f>
        <v>7.672000000000001E-2</v>
      </c>
      <c r="G32" s="7"/>
      <c r="H32" s="7"/>
      <c r="I32" s="7"/>
      <c r="J32" s="7"/>
      <c r="K32" s="7"/>
      <c r="L32" s="7"/>
      <c r="M32" s="7"/>
    </row>
    <row r="33" spans="1:17">
      <c r="A33" s="240"/>
      <c r="B33" s="243"/>
      <c r="C33" s="19" t="s">
        <v>16</v>
      </c>
      <c r="D33" s="13" t="s">
        <v>17</v>
      </c>
      <c r="E33" s="210">
        <v>5.83</v>
      </c>
      <c r="F33" s="210">
        <f>E33*F30</f>
        <v>0.16324</v>
      </c>
      <c r="G33" s="7"/>
      <c r="H33" s="7"/>
      <c r="I33" s="7"/>
      <c r="J33" s="7"/>
      <c r="K33" s="7"/>
      <c r="L33" s="7"/>
      <c r="M33" s="7"/>
    </row>
    <row r="34" spans="1:17">
      <c r="A34" s="240"/>
      <c r="B34" s="243"/>
      <c r="C34" s="10" t="s">
        <v>55</v>
      </c>
      <c r="D34" s="8" t="s">
        <v>20</v>
      </c>
      <c r="E34" s="210"/>
      <c r="F34" s="210">
        <v>20</v>
      </c>
      <c r="G34" s="7"/>
      <c r="H34" s="7"/>
      <c r="I34" s="7"/>
      <c r="J34" s="7"/>
      <c r="K34" s="7"/>
      <c r="L34" s="7"/>
      <c r="M34" s="7"/>
    </row>
    <row r="35" spans="1:17">
      <c r="A35" s="240"/>
      <c r="B35" s="243"/>
      <c r="C35" s="10" t="s">
        <v>27</v>
      </c>
      <c r="D35" s="8" t="s">
        <v>24</v>
      </c>
      <c r="E35" s="210">
        <v>12</v>
      </c>
      <c r="F35" s="210">
        <f>E35*F30</f>
        <v>0.33600000000000002</v>
      </c>
      <c r="G35" s="7"/>
      <c r="H35" s="7"/>
      <c r="I35" s="7"/>
      <c r="J35" s="7"/>
      <c r="K35" s="7"/>
      <c r="L35" s="7"/>
      <c r="M35" s="7"/>
    </row>
    <row r="36" spans="1:17">
      <c r="A36" s="240"/>
      <c r="B36" s="243"/>
      <c r="C36" s="10" t="s">
        <v>23</v>
      </c>
      <c r="D36" s="8" t="s">
        <v>24</v>
      </c>
      <c r="E36" s="210">
        <v>10</v>
      </c>
      <c r="F36" s="210">
        <f>E36*F30</f>
        <v>0.28000000000000003</v>
      </c>
      <c r="G36" s="7"/>
      <c r="H36" s="7"/>
      <c r="I36" s="7"/>
      <c r="J36" s="7"/>
      <c r="K36" s="7"/>
      <c r="L36" s="7"/>
      <c r="M36" s="7"/>
    </row>
    <row r="37" spans="1:17">
      <c r="A37" s="241"/>
      <c r="B37" s="244"/>
      <c r="C37" s="10" t="s">
        <v>21</v>
      </c>
      <c r="D37" s="8" t="s">
        <v>17</v>
      </c>
      <c r="E37" s="210">
        <v>2.78</v>
      </c>
      <c r="F37" s="210">
        <f>E37*F30</f>
        <v>7.7839999999999993E-2</v>
      </c>
      <c r="G37" s="7"/>
      <c r="H37" s="7"/>
      <c r="I37" s="7"/>
      <c r="J37" s="7"/>
      <c r="K37" s="7"/>
      <c r="L37" s="7"/>
      <c r="M37" s="7"/>
    </row>
    <row r="38" spans="1:17" ht="45">
      <c r="A38" s="245">
        <v>6</v>
      </c>
      <c r="B38" s="246" t="s">
        <v>73</v>
      </c>
      <c r="C38" s="18" t="s">
        <v>122</v>
      </c>
      <c r="D38" s="15" t="s">
        <v>75</v>
      </c>
      <c r="E38" s="213"/>
      <c r="F38" s="211">
        <v>1.8</v>
      </c>
      <c r="G38" s="17"/>
      <c r="H38" s="17"/>
      <c r="I38" s="17"/>
      <c r="J38" s="17"/>
      <c r="K38" s="17"/>
      <c r="L38" s="17"/>
      <c r="M38" s="17"/>
    </row>
    <row r="39" spans="1:17">
      <c r="A39" s="245"/>
      <c r="B39" s="246"/>
      <c r="C39" s="79" t="s">
        <v>13</v>
      </c>
      <c r="D39" s="80" t="s">
        <v>14</v>
      </c>
      <c r="E39" s="213">
        <v>249</v>
      </c>
      <c r="F39" s="213">
        <f>E39*F38</f>
        <v>448.2</v>
      </c>
      <c r="G39" s="17"/>
      <c r="H39" s="17"/>
      <c r="I39" s="17"/>
      <c r="J39" s="17"/>
      <c r="K39" s="17"/>
      <c r="L39" s="17"/>
      <c r="M39" s="17"/>
    </row>
    <row r="40" spans="1:17">
      <c r="A40" s="245"/>
      <c r="B40" s="246"/>
      <c r="C40" s="79" t="s">
        <v>16</v>
      </c>
      <c r="D40" s="80" t="s">
        <v>17</v>
      </c>
      <c r="E40" s="214">
        <v>6</v>
      </c>
      <c r="F40" s="214">
        <f>E40*F38</f>
        <v>10.8</v>
      </c>
      <c r="G40" s="83"/>
      <c r="H40" s="83"/>
      <c r="I40" s="17"/>
      <c r="J40" s="17"/>
      <c r="K40" s="17"/>
      <c r="L40" s="17"/>
      <c r="M40" s="17"/>
    </row>
    <row r="41" spans="1:17">
      <c r="A41" s="245"/>
      <c r="B41" s="246"/>
      <c r="C41" s="81" t="s">
        <v>77</v>
      </c>
      <c r="D41" s="84" t="s">
        <v>78</v>
      </c>
      <c r="E41" s="214">
        <v>0.05</v>
      </c>
      <c r="F41" s="214">
        <f>E41*F38</f>
        <v>9.0000000000000011E-2</v>
      </c>
      <c r="G41" s="83"/>
      <c r="H41" s="83"/>
      <c r="I41" s="17"/>
      <c r="J41" s="17"/>
      <c r="K41" s="17"/>
      <c r="L41" s="17"/>
      <c r="M41" s="17"/>
    </row>
    <row r="42" spans="1:17">
      <c r="A42" s="245"/>
      <c r="B42" s="246"/>
      <c r="C42" s="81" t="s">
        <v>79</v>
      </c>
      <c r="D42" s="84" t="s">
        <v>20</v>
      </c>
      <c r="E42" s="214"/>
      <c r="F42" s="214">
        <v>150</v>
      </c>
      <c r="G42" s="83"/>
      <c r="H42" s="83"/>
      <c r="I42" s="17"/>
      <c r="J42" s="17"/>
      <c r="K42" s="17"/>
      <c r="L42" s="17"/>
      <c r="M42" s="17"/>
    </row>
    <row r="43" spans="1:17">
      <c r="A43" s="245"/>
      <c r="B43" s="246"/>
      <c r="C43" s="81" t="s">
        <v>21</v>
      </c>
      <c r="D43" s="84" t="s">
        <v>17</v>
      </c>
      <c r="E43" s="214">
        <v>4</v>
      </c>
      <c r="F43" s="214">
        <f>E43*F38</f>
        <v>7.2</v>
      </c>
      <c r="G43" s="83"/>
      <c r="H43" s="83"/>
      <c r="I43" s="17"/>
      <c r="J43" s="17"/>
      <c r="K43" s="17"/>
      <c r="L43" s="17"/>
      <c r="M43" s="17"/>
    </row>
    <row r="44" spans="1:17" ht="30">
      <c r="A44" s="239">
        <v>7</v>
      </c>
      <c r="B44" s="247" t="s">
        <v>28</v>
      </c>
      <c r="C44" s="18" t="s">
        <v>56</v>
      </c>
      <c r="D44" s="15" t="s">
        <v>22</v>
      </c>
      <c r="E44" s="211"/>
      <c r="F44" s="211">
        <f>318.416/1000</f>
        <v>0.31841599999999998</v>
      </c>
      <c r="G44" s="17"/>
      <c r="H44" s="17"/>
      <c r="I44" s="17"/>
      <c r="J44" s="17"/>
      <c r="K44" s="17"/>
      <c r="L44" s="17"/>
      <c r="M44" s="17"/>
    </row>
    <row r="45" spans="1:17">
      <c r="A45" s="240"/>
      <c r="B45" s="248"/>
      <c r="C45" s="12" t="s">
        <v>13</v>
      </c>
      <c r="D45" s="13" t="s">
        <v>14</v>
      </c>
      <c r="E45" s="210">
        <v>25.3</v>
      </c>
      <c r="F45" s="210">
        <f>E45*F44</f>
        <v>8.0559247999999997</v>
      </c>
      <c r="G45" s="7"/>
      <c r="H45" s="7"/>
      <c r="I45" s="7"/>
      <c r="J45" s="7"/>
      <c r="K45" s="7"/>
      <c r="L45" s="7"/>
      <c r="M45" s="7"/>
    </row>
    <row r="46" spans="1:17">
      <c r="A46" s="240"/>
      <c r="B46" s="248"/>
      <c r="C46" s="14" t="s">
        <v>26</v>
      </c>
      <c r="D46" s="13" t="s">
        <v>19</v>
      </c>
      <c r="E46" s="210">
        <v>2.74</v>
      </c>
      <c r="F46" s="210">
        <f>E46*F44</f>
        <v>0.87245983999999999</v>
      </c>
      <c r="G46" s="7"/>
      <c r="H46" s="7"/>
      <c r="I46" s="7"/>
      <c r="J46" s="7"/>
      <c r="K46" s="7"/>
      <c r="L46" s="7"/>
      <c r="M46" s="7"/>
    </row>
    <row r="47" spans="1:17">
      <c r="A47" s="240"/>
      <c r="B47" s="248"/>
      <c r="C47" s="12" t="s">
        <v>16</v>
      </c>
      <c r="D47" s="13" t="s">
        <v>17</v>
      </c>
      <c r="E47" s="210">
        <v>5.83</v>
      </c>
      <c r="F47" s="210">
        <f>E47*F44</f>
        <v>1.8563652799999999</v>
      </c>
      <c r="G47" s="7"/>
      <c r="H47" s="7"/>
      <c r="I47" s="7"/>
      <c r="J47" s="7"/>
      <c r="K47" s="7"/>
      <c r="L47" s="7"/>
      <c r="M47" s="7"/>
    </row>
    <row r="48" spans="1:17">
      <c r="A48" s="240"/>
      <c r="B48" s="248"/>
      <c r="C48" s="86" t="s">
        <v>29</v>
      </c>
      <c r="D48" s="87" t="s">
        <v>20</v>
      </c>
      <c r="E48" s="215"/>
      <c r="F48" s="215">
        <v>12.8</v>
      </c>
      <c r="G48" s="89"/>
      <c r="H48" s="89"/>
      <c r="I48" s="89"/>
      <c r="J48" s="89"/>
      <c r="K48" s="89"/>
      <c r="L48" s="89"/>
      <c r="M48" s="89"/>
      <c r="N48" s="250"/>
      <c r="O48" s="250"/>
      <c r="P48" s="250"/>
      <c r="Q48" s="250"/>
    </row>
    <row r="49" spans="1:17">
      <c r="A49" s="240"/>
      <c r="B49" s="248"/>
      <c r="C49" s="86" t="s">
        <v>30</v>
      </c>
      <c r="D49" s="87" t="s">
        <v>31</v>
      </c>
      <c r="E49" s="215"/>
      <c r="F49" s="215">
        <v>1.92</v>
      </c>
      <c r="G49" s="89"/>
      <c r="H49" s="89"/>
      <c r="I49" s="89"/>
      <c r="J49" s="89"/>
      <c r="K49" s="89"/>
      <c r="L49" s="89"/>
      <c r="M49" s="89"/>
      <c r="N49" s="250"/>
      <c r="O49" s="250"/>
      <c r="P49" s="250"/>
      <c r="Q49" s="250"/>
    </row>
    <row r="50" spans="1:17">
      <c r="A50" s="240"/>
      <c r="B50" s="248"/>
      <c r="C50" s="21" t="s">
        <v>27</v>
      </c>
      <c r="D50" s="8" t="s">
        <v>24</v>
      </c>
      <c r="E50" s="210">
        <v>12</v>
      </c>
      <c r="F50" s="210">
        <f>E50*F44</f>
        <v>3.8209919999999995</v>
      </c>
      <c r="G50" s="7"/>
      <c r="H50" s="7"/>
      <c r="I50" s="7"/>
      <c r="J50" s="7"/>
      <c r="K50" s="7"/>
      <c r="L50" s="7"/>
      <c r="M50" s="7"/>
    </row>
    <row r="51" spans="1:17">
      <c r="A51" s="240"/>
      <c r="B51" s="248"/>
      <c r="C51" s="21" t="s">
        <v>23</v>
      </c>
      <c r="D51" s="8" t="s">
        <v>24</v>
      </c>
      <c r="E51" s="210">
        <v>10</v>
      </c>
      <c r="F51" s="210">
        <f>E51*F44</f>
        <v>3.1841599999999999</v>
      </c>
      <c r="G51" s="7"/>
      <c r="H51" s="7"/>
      <c r="I51" s="7"/>
      <c r="J51" s="7"/>
      <c r="K51" s="7"/>
      <c r="L51" s="7"/>
      <c r="M51" s="7"/>
    </row>
    <row r="52" spans="1:17">
      <c r="A52" s="241"/>
      <c r="B52" s="249"/>
      <c r="C52" s="21" t="s">
        <v>21</v>
      </c>
      <c r="D52" s="8" t="s">
        <v>17</v>
      </c>
      <c r="E52" s="210">
        <v>2.78</v>
      </c>
      <c r="F52" s="210">
        <f>E52*F44</f>
        <v>0.88519647999999984</v>
      </c>
      <c r="G52" s="7"/>
      <c r="H52" s="7"/>
      <c r="I52" s="7"/>
      <c r="J52" s="7"/>
      <c r="K52" s="7"/>
      <c r="L52" s="7"/>
      <c r="M52" s="7"/>
    </row>
    <row r="53" spans="1:17">
      <c r="A53" s="11"/>
      <c r="B53" s="4" t="s">
        <v>32</v>
      </c>
      <c r="C53" s="21" t="s">
        <v>33</v>
      </c>
      <c r="D53" s="4" t="s">
        <v>34</v>
      </c>
      <c r="E53" s="210"/>
      <c r="F53" s="210">
        <v>2</v>
      </c>
      <c r="G53" s="7"/>
      <c r="H53" s="7"/>
      <c r="I53" s="7"/>
      <c r="J53" s="7"/>
      <c r="K53" s="7"/>
      <c r="L53" s="7"/>
      <c r="M53" s="7"/>
    </row>
    <row r="54" spans="1:17">
      <c r="A54" s="11"/>
      <c r="B54" s="4" t="s">
        <v>32</v>
      </c>
      <c r="C54" s="21" t="s">
        <v>123</v>
      </c>
      <c r="D54" s="4" t="s">
        <v>34</v>
      </c>
      <c r="E54" s="210"/>
      <c r="F54" s="210">
        <v>1</v>
      </c>
      <c r="G54" s="7"/>
      <c r="H54" s="7"/>
      <c r="I54" s="7"/>
      <c r="J54" s="7"/>
      <c r="K54" s="7"/>
      <c r="L54" s="7"/>
      <c r="M54" s="7"/>
    </row>
    <row r="55" spans="1:17" ht="21" customHeight="1">
      <c r="A55" s="239">
        <v>8</v>
      </c>
      <c r="B55" s="242" t="s">
        <v>41</v>
      </c>
      <c r="C55" s="5" t="s">
        <v>44</v>
      </c>
      <c r="D55" s="11" t="s">
        <v>15</v>
      </c>
      <c r="E55" s="209"/>
      <c r="F55" s="209">
        <v>0.1</v>
      </c>
      <c r="G55" s="7"/>
      <c r="H55" s="7"/>
      <c r="I55" s="7"/>
      <c r="J55" s="7"/>
      <c r="K55" s="7"/>
      <c r="L55" s="7"/>
      <c r="M55" s="7"/>
    </row>
    <row r="56" spans="1:17">
      <c r="A56" s="240"/>
      <c r="B56" s="243"/>
      <c r="C56" s="19" t="s">
        <v>13</v>
      </c>
      <c r="D56" s="13" t="s">
        <v>14</v>
      </c>
      <c r="E56" s="210">
        <v>251</v>
      </c>
      <c r="F56" s="210">
        <f>E56*F55</f>
        <v>25.1</v>
      </c>
      <c r="G56" s="7"/>
      <c r="H56" s="7"/>
      <c r="I56" s="7"/>
      <c r="J56" s="7"/>
      <c r="K56" s="7"/>
      <c r="L56" s="7"/>
      <c r="M56" s="7"/>
    </row>
    <row r="57" spans="1:17">
      <c r="A57" s="240"/>
      <c r="B57" s="243"/>
      <c r="C57" s="19" t="s">
        <v>16</v>
      </c>
      <c r="D57" s="13" t="s">
        <v>17</v>
      </c>
      <c r="E57" s="210">
        <v>7.53</v>
      </c>
      <c r="F57" s="210">
        <f>E57*F55</f>
        <v>0.75300000000000011</v>
      </c>
      <c r="G57" s="7"/>
      <c r="H57" s="7"/>
      <c r="I57" s="7"/>
      <c r="J57" s="7"/>
      <c r="K57" s="7"/>
      <c r="L57" s="7"/>
      <c r="M57" s="7"/>
    </row>
    <row r="58" spans="1:17" ht="17.25">
      <c r="A58" s="240"/>
      <c r="B58" s="243"/>
      <c r="C58" s="10" t="s">
        <v>45</v>
      </c>
      <c r="D58" s="8" t="s">
        <v>42</v>
      </c>
      <c r="E58" s="210"/>
      <c r="F58" s="210">
        <f>F55*5</f>
        <v>0.5</v>
      </c>
      <c r="G58" s="7"/>
      <c r="H58" s="7"/>
      <c r="I58" s="7"/>
      <c r="J58" s="7"/>
      <c r="K58" s="7"/>
      <c r="L58" s="7"/>
      <c r="M58" s="7"/>
    </row>
    <row r="59" spans="1:17">
      <c r="A59" s="240"/>
      <c r="B59" s="243"/>
      <c r="C59" s="10" t="s">
        <v>43</v>
      </c>
      <c r="D59" s="8" t="s">
        <v>24</v>
      </c>
      <c r="E59" s="210">
        <v>98.7</v>
      </c>
      <c r="F59" s="210">
        <f>E59*F55</f>
        <v>9.870000000000001</v>
      </c>
      <c r="G59" s="7"/>
      <c r="H59" s="7"/>
      <c r="I59" s="7"/>
      <c r="J59" s="7"/>
      <c r="K59" s="7"/>
      <c r="L59" s="7"/>
      <c r="M59" s="7"/>
    </row>
    <row r="60" spans="1:17">
      <c r="A60" s="241"/>
      <c r="B60" s="244"/>
      <c r="C60" s="10" t="s">
        <v>21</v>
      </c>
      <c r="D60" s="8" t="s">
        <v>17</v>
      </c>
      <c r="E60" s="210">
        <v>17.5</v>
      </c>
      <c r="F60" s="210">
        <f>E60*F55</f>
        <v>1.75</v>
      </c>
      <c r="G60" s="7"/>
      <c r="H60" s="7"/>
      <c r="I60" s="7"/>
      <c r="J60" s="7"/>
      <c r="K60" s="7"/>
      <c r="L60" s="7"/>
      <c r="M60" s="7"/>
    </row>
    <row r="61" spans="1:17" ht="60">
      <c r="A61" s="239">
        <v>9</v>
      </c>
      <c r="B61" s="242" t="s">
        <v>48</v>
      </c>
      <c r="C61" s="5" t="s">
        <v>57</v>
      </c>
      <c r="D61" s="11" t="s">
        <v>15</v>
      </c>
      <c r="E61" s="209"/>
      <c r="F61" s="209">
        <v>0.8</v>
      </c>
      <c r="G61" s="7"/>
      <c r="H61" s="7"/>
      <c r="I61" s="7"/>
      <c r="J61" s="7"/>
      <c r="K61" s="7"/>
      <c r="L61" s="7"/>
      <c r="M61" s="7"/>
    </row>
    <row r="62" spans="1:17">
      <c r="A62" s="240"/>
      <c r="B62" s="243"/>
      <c r="C62" s="19" t="s">
        <v>13</v>
      </c>
      <c r="D62" s="13" t="s">
        <v>14</v>
      </c>
      <c r="E62" s="210">
        <v>61.3</v>
      </c>
      <c r="F62" s="210">
        <f>E62*F61</f>
        <v>49.04</v>
      </c>
      <c r="G62" s="7"/>
      <c r="H62" s="7"/>
      <c r="I62" s="7"/>
      <c r="J62" s="7"/>
      <c r="K62" s="7"/>
      <c r="L62" s="7"/>
      <c r="M62" s="7"/>
    </row>
    <row r="63" spans="1:17">
      <c r="A63" s="240"/>
      <c r="B63" s="243"/>
      <c r="C63" s="19" t="s">
        <v>16</v>
      </c>
      <c r="D63" s="13" t="s">
        <v>17</v>
      </c>
      <c r="E63" s="210">
        <v>7.0000000000000007E-2</v>
      </c>
      <c r="F63" s="210">
        <f>E63*F61</f>
        <v>5.6000000000000008E-2</v>
      </c>
      <c r="G63" s="7"/>
      <c r="H63" s="7"/>
      <c r="I63" s="7"/>
      <c r="J63" s="7"/>
      <c r="K63" s="7"/>
      <c r="L63" s="7"/>
      <c r="M63" s="7"/>
    </row>
    <row r="64" spans="1:17">
      <c r="A64" s="240"/>
      <c r="B64" s="243"/>
      <c r="C64" s="10" t="s">
        <v>46</v>
      </c>
      <c r="D64" s="8" t="s">
        <v>24</v>
      </c>
      <c r="E64" s="7">
        <v>10.42</v>
      </c>
      <c r="F64" s="210">
        <f>E64*F61</f>
        <v>8.3360000000000003</v>
      </c>
      <c r="G64" s="7"/>
      <c r="H64" s="7"/>
      <c r="I64" s="7"/>
      <c r="J64" s="7"/>
      <c r="K64" s="7"/>
      <c r="L64" s="7"/>
      <c r="M64" s="7"/>
    </row>
    <row r="65" spans="1:20">
      <c r="A65" s="240"/>
      <c r="B65" s="243"/>
      <c r="C65" s="10" t="s">
        <v>47</v>
      </c>
      <c r="D65" s="8" t="s">
        <v>24</v>
      </c>
      <c r="E65" s="7">
        <v>10.5</v>
      </c>
      <c r="F65" s="210">
        <f>E65*F61</f>
        <v>8.4</v>
      </c>
      <c r="G65" s="7"/>
      <c r="H65" s="7"/>
      <c r="I65" s="7"/>
      <c r="J65" s="7"/>
      <c r="K65" s="7"/>
      <c r="L65" s="7"/>
      <c r="M65" s="7"/>
    </row>
    <row r="66" spans="1:20">
      <c r="A66" s="241"/>
      <c r="B66" s="244"/>
      <c r="C66" s="10" t="s">
        <v>21</v>
      </c>
      <c r="D66" s="8" t="s">
        <v>17</v>
      </c>
      <c r="E66" s="7">
        <v>0.4</v>
      </c>
      <c r="F66" s="210">
        <f>E66*F61</f>
        <v>0.32000000000000006</v>
      </c>
      <c r="G66" s="7"/>
      <c r="H66" s="7"/>
      <c r="I66" s="7"/>
      <c r="J66" s="7"/>
      <c r="K66" s="7"/>
      <c r="L66" s="7"/>
      <c r="M66" s="7"/>
    </row>
    <row r="67" spans="1:20" s="64" customFormat="1" ht="27">
      <c r="A67" s="55">
        <v>10</v>
      </c>
      <c r="B67" s="56" t="s">
        <v>66</v>
      </c>
      <c r="C67" s="57" t="s">
        <v>67</v>
      </c>
      <c r="D67" s="55" t="s">
        <v>68</v>
      </c>
      <c r="E67" s="61"/>
      <c r="F67" s="59">
        <v>18</v>
      </c>
      <c r="G67" s="60"/>
      <c r="H67" s="60"/>
      <c r="I67" s="61"/>
      <c r="J67" s="61"/>
      <c r="K67" s="60"/>
      <c r="L67" s="60"/>
      <c r="M67" s="61"/>
      <c r="N67" s="62"/>
      <c r="O67" s="62"/>
      <c r="P67" s="62"/>
      <c r="Q67" s="62"/>
      <c r="R67" s="62"/>
      <c r="S67" s="62"/>
      <c r="T67" s="63"/>
    </row>
    <row r="68" spans="1:20" s="64" customFormat="1" ht="15.75">
      <c r="A68" s="234"/>
      <c r="B68" s="234"/>
      <c r="C68" s="10" t="s">
        <v>13</v>
      </c>
      <c r="D68" s="65" t="s">
        <v>60</v>
      </c>
      <c r="E68" s="67">
        <v>1.75</v>
      </c>
      <c r="F68" s="67">
        <f>F67*E68</f>
        <v>31.5</v>
      </c>
      <c r="G68" s="67"/>
      <c r="H68" s="67"/>
      <c r="I68" s="68"/>
      <c r="J68" s="68"/>
      <c r="K68" s="69"/>
      <c r="L68" s="69"/>
      <c r="M68" s="47"/>
      <c r="N68" s="62"/>
      <c r="O68" s="62"/>
      <c r="P68" s="62"/>
      <c r="Q68" s="62"/>
      <c r="R68" s="62"/>
      <c r="S68" s="62"/>
      <c r="T68" s="63"/>
    </row>
    <row r="69" spans="1:20" s="64" customFormat="1">
      <c r="A69" s="235"/>
      <c r="B69" s="235"/>
      <c r="C69" s="10" t="s">
        <v>70</v>
      </c>
      <c r="D69" s="65" t="s">
        <v>62</v>
      </c>
      <c r="E69" s="67">
        <v>0.45</v>
      </c>
      <c r="F69" s="67">
        <v>9</v>
      </c>
      <c r="G69" s="70"/>
      <c r="H69" s="69"/>
      <c r="I69" s="67"/>
      <c r="J69" s="67"/>
      <c r="K69" s="67"/>
      <c r="L69" s="67"/>
      <c r="M69" s="47"/>
    </row>
    <row r="70" spans="1:20" s="64" customFormat="1">
      <c r="A70" s="236"/>
      <c r="B70" s="236"/>
      <c r="C70" s="10" t="s">
        <v>71</v>
      </c>
      <c r="D70" s="65" t="s">
        <v>69</v>
      </c>
      <c r="E70" s="67">
        <v>0.8</v>
      </c>
      <c r="F70" s="67">
        <f>F67*E70</f>
        <v>14.4</v>
      </c>
      <c r="G70" s="69"/>
      <c r="H70" s="67"/>
      <c r="I70" s="67"/>
      <c r="J70" s="67"/>
      <c r="K70" s="69"/>
      <c r="L70" s="69"/>
      <c r="M70" s="47"/>
    </row>
    <row r="71" spans="1:20" ht="15.75">
      <c r="A71" s="24"/>
      <c r="B71" s="24"/>
      <c r="C71" s="25" t="s">
        <v>9</v>
      </c>
      <c r="D71" s="24"/>
      <c r="E71" s="26"/>
      <c r="F71" s="26"/>
      <c r="G71" s="27"/>
      <c r="H71" s="28"/>
      <c r="I71" s="29"/>
      <c r="J71" s="29"/>
      <c r="K71" s="30"/>
      <c r="L71" s="28"/>
      <c r="M71" s="28"/>
    </row>
    <row r="72" spans="1:20" hidden="1">
      <c r="A72" s="4"/>
      <c r="B72" s="4"/>
      <c r="C72" s="11" t="s">
        <v>9</v>
      </c>
      <c r="D72" s="22"/>
      <c r="E72" s="4"/>
      <c r="F72" s="4"/>
      <c r="G72" s="31"/>
      <c r="H72" s="32"/>
      <c r="I72" s="32"/>
      <c r="J72" s="32"/>
      <c r="K72" s="32"/>
      <c r="L72" s="32"/>
      <c r="M72" s="32"/>
    </row>
    <row r="73" spans="1:20">
      <c r="A73" s="4"/>
      <c r="B73" s="4"/>
      <c r="C73" s="11" t="s">
        <v>49</v>
      </c>
      <c r="D73" s="33"/>
      <c r="E73" s="4"/>
      <c r="F73" s="4"/>
      <c r="G73" s="31"/>
      <c r="H73" s="32"/>
      <c r="I73" s="32"/>
      <c r="J73" s="32"/>
      <c r="K73" s="32"/>
      <c r="L73" s="32"/>
      <c r="M73" s="32"/>
    </row>
    <row r="74" spans="1:20">
      <c r="A74" s="4"/>
      <c r="B74" s="4"/>
      <c r="C74" s="11" t="s">
        <v>9</v>
      </c>
      <c r="D74" s="121"/>
      <c r="E74" s="4"/>
      <c r="F74" s="4"/>
      <c r="G74" s="31"/>
      <c r="H74" s="32"/>
      <c r="I74" s="32"/>
      <c r="J74" s="32"/>
      <c r="K74" s="32"/>
      <c r="L74" s="32"/>
      <c r="M74" s="32"/>
    </row>
    <row r="75" spans="1:20">
      <c r="A75" s="4"/>
      <c r="B75" s="4"/>
      <c r="C75" s="11" t="s">
        <v>50</v>
      </c>
      <c r="D75" s="33"/>
      <c r="E75" s="4"/>
      <c r="F75" s="4"/>
      <c r="G75" s="31"/>
      <c r="H75" s="32"/>
      <c r="I75" s="32"/>
      <c r="J75" s="32"/>
      <c r="K75" s="32"/>
      <c r="L75" s="32"/>
      <c r="M75" s="32"/>
    </row>
    <row r="76" spans="1:20">
      <c r="A76" s="4"/>
      <c r="B76" s="4"/>
      <c r="C76" s="11" t="s">
        <v>9</v>
      </c>
      <c r="D76" s="22"/>
      <c r="E76" s="4"/>
      <c r="F76" s="4"/>
      <c r="G76" s="31"/>
      <c r="H76" s="32"/>
      <c r="I76" s="32"/>
      <c r="J76" s="32"/>
      <c r="K76" s="32"/>
      <c r="L76" s="32"/>
      <c r="M76" s="32"/>
    </row>
    <row r="77" spans="1:20">
      <c r="A77" s="4"/>
      <c r="B77" s="4"/>
      <c r="C77" s="11" t="s">
        <v>51</v>
      </c>
      <c r="D77" s="33">
        <v>0.03</v>
      </c>
      <c r="E77" s="4"/>
      <c r="F77" s="4"/>
      <c r="G77" s="31"/>
      <c r="H77" s="32"/>
      <c r="I77" s="32"/>
      <c r="J77" s="32"/>
      <c r="K77" s="32"/>
      <c r="L77" s="32"/>
      <c r="M77" s="32"/>
    </row>
    <row r="78" spans="1:20">
      <c r="A78" s="4"/>
      <c r="B78" s="4"/>
      <c r="C78" s="11" t="s">
        <v>9</v>
      </c>
      <c r="D78" s="4"/>
      <c r="E78" s="4"/>
      <c r="F78" s="4"/>
      <c r="G78" s="31"/>
      <c r="H78" s="32"/>
      <c r="I78" s="32"/>
      <c r="J78" s="32"/>
      <c r="K78" s="32"/>
      <c r="L78" s="32"/>
      <c r="M78" s="32"/>
    </row>
    <row r="79" spans="1:20">
      <c r="A79" s="4"/>
      <c r="B79" s="4"/>
      <c r="C79" s="11" t="s">
        <v>52</v>
      </c>
      <c r="D79" s="33"/>
      <c r="E79" s="4"/>
      <c r="F79" s="4"/>
      <c r="G79" s="31"/>
      <c r="H79" s="32"/>
      <c r="I79" s="32"/>
      <c r="J79" s="32"/>
      <c r="K79" s="32"/>
      <c r="L79" s="32"/>
      <c r="M79" s="32"/>
    </row>
    <row r="80" spans="1:20">
      <c r="A80" s="4"/>
      <c r="B80" s="4"/>
      <c r="C80" s="11" t="s">
        <v>181</v>
      </c>
      <c r="D80" s="4"/>
      <c r="E80" s="4"/>
      <c r="F80" s="4"/>
      <c r="G80" s="31"/>
      <c r="H80" s="32"/>
      <c r="I80" s="32"/>
      <c r="J80" s="32"/>
      <c r="K80" s="32"/>
      <c r="L80" s="32"/>
      <c r="M80" s="32"/>
    </row>
    <row r="81" spans="1:13" ht="38.25">
      <c r="A81" s="217"/>
      <c r="B81" s="4"/>
      <c r="C81" s="220" t="s">
        <v>193</v>
      </c>
      <c r="D81" s="4"/>
      <c r="E81" s="4"/>
      <c r="F81" s="4"/>
      <c r="G81" s="4"/>
      <c r="H81" s="4"/>
      <c r="I81" s="4"/>
      <c r="J81" s="4"/>
      <c r="K81" s="4"/>
      <c r="L81" s="4"/>
      <c r="M81" s="222"/>
    </row>
    <row r="82" spans="1:13">
      <c r="A82" s="217"/>
      <c r="B82" s="4"/>
      <c r="C82" s="221" t="s">
        <v>53</v>
      </c>
      <c r="D82" s="4"/>
      <c r="E82" s="4"/>
      <c r="F82" s="4"/>
      <c r="G82" s="4"/>
      <c r="H82" s="4"/>
      <c r="I82" s="4"/>
      <c r="J82" s="4"/>
      <c r="K82" s="4"/>
      <c r="L82" s="4"/>
      <c r="M82" s="223"/>
    </row>
  </sheetData>
  <mergeCells count="37">
    <mergeCell ref="A1:M1"/>
    <mergeCell ref="A2:M2"/>
    <mergeCell ref="A3:M3"/>
    <mergeCell ref="A5:D5"/>
    <mergeCell ref="A6:E6"/>
    <mergeCell ref="G6:L6"/>
    <mergeCell ref="I7:J7"/>
    <mergeCell ref="K7:L7"/>
    <mergeCell ref="M7:M8"/>
    <mergeCell ref="B10:F10"/>
    <mergeCell ref="A12:A13"/>
    <mergeCell ref="B12:B13"/>
    <mergeCell ref="A7:A8"/>
    <mergeCell ref="B7:B8"/>
    <mergeCell ref="C7:C8"/>
    <mergeCell ref="D7:D8"/>
    <mergeCell ref="E7:F7"/>
    <mergeCell ref="G7:H7"/>
    <mergeCell ref="N48:Q49"/>
    <mergeCell ref="A55:A60"/>
    <mergeCell ref="B55:B60"/>
    <mergeCell ref="A61:A66"/>
    <mergeCell ref="B61:B66"/>
    <mergeCell ref="A68:A70"/>
    <mergeCell ref="B68:B70"/>
    <mergeCell ref="A15:A21"/>
    <mergeCell ref="B15:B21"/>
    <mergeCell ref="A22:A26"/>
    <mergeCell ref="B22:B26"/>
    <mergeCell ref="A38:A43"/>
    <mergeCell ref="B38:B43"/>
    <mergeCell ref="A44:A52"/>
    <mergeCell ref="B44:B52"/>
    <mergeCell ref="A27:A29"/>
    <mergeCell ref="B27:B29"/>
    <mergeCell ref="A30:A37"/>
    <mergeCell ref="B30:B37"/>
  </mergeCells>
  <pageMargins left="0.2" right="0.2" top="0.25" bottom="0.25" header="0.3" footer="0.3"/>
  <pageSetup scale="78" orientation="landscape" r:id="rId1"/>
  <rowBreaks count="1" manualBreakCount="1">
    <brk id="38" max="12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43" zoomScaleNormal="100" zoomScaleSheetLayoutView="78" workbookViewId="0">
      <selection activeCell="D62" sqref="D62"/>
    </sheetView>
  </sheetViews>
  <sheetFormatPr defaultRowHeight="15"/>
  <cols>
    <col min="1" max="1" width="3.28515625" style="75" bestFit="1" customWidth="1"/>
    <col min="2" max="2" width="12.5703125" bestFit="1" customWidth="1"/>
    <col min="3" max="3" width="56.28515625" customWidth="1"/>
    <col min="4" max="4" width="7.85546875" bestFit="1" customWidth="1"/>
    <col min="5" max="5" width="8.7109375" bestFit="1" customWidth="1"/>
    <col min="6" max="6" width="9.7109375" customWidth="1"/>
    <col min="7" max="7" width="9.140625" customWidth="1"/>
    <col min="8" max="8" width="8.570312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3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>
      <c r="A2" s="262" t="s">
        <v>170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63" t="s">
        <v>185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5" spans="1:13">
      <c r="A5" s="263"/>
      <c r="B5" s="263"/>
      <c r="C5" s="263"/>
      <c r="D5" s="263"/>
      <c r="E5" s="1"/>
      <c r="F5" s="1"/>
      <c r="G5" s="1"/>
      <c r="H5" s="1"/>
      <c r="I5" s="1"/>
      <c r="J5" s="1"/>
      <c r="K5" s="1"/>
      <c r="L5" s="1"/>
      <c r="M5" s="1"/>
    </row>
    <row r="6" spans="1:13">
      <c r="A6" s="264"/>
      <c r="B6" s="264"/>
      <c r="C6" s="264"/>
      <c r="D6" s="264"/>
      <c r="E6" s="264"/>
      <c r="F6" s="76"/>
      <c r="G6" s="265" t="s">
        <v>0</v>
      </c>
      <c r="H6" s="265"/>
      <c r="I6" s="265"/>
      <c r="J6" s="265"/>
      <c r="K6" s="265"/>
      <c r="L6" s="265"/>
      <c r="M6" s="2">
        <f>M63</f>
        <v>0</v>
      </c>
    </row>
    <row r="7" spans="1:13">
      <c r="A7" s="239" t="s">
        <v>1</v>
      </c>
      <c r="B7" s="260" t="s">
        <v>2</v>
      </c>
      <c r="C7" s="239" t="s">
        <v>3</v>
      </c>
      <c r="D7" s="239" t="s">
        <v>4</v>
      </c>
      <c r="E7" s="253" t="s">
        <v>5</v>
      </c>
      <c r="F7" s="254"/>
      <c r="G7" s="251" t="s">
        <v>6</v>
      </c>
      <c r="H7" s="252"/>
      <c r="I7" s="251" t="s">
        <v>7</v>
      </c>
      <c r="J7" s="252"/>
      <c r="K7" s="253" t="s">
        <v>8</v>
      </c>
      <c r="L7" s="254"/>
      <c r="M7" s="239" t="s">
        <v>9</v>
      </c>
    </row>
    <row r="8" spans="1:13" ht="30">
      <c r="A8" s="241"/>
      <c r="B8" s="261"/>
      <c r="C8" s="241"/>
      <c r="D8" s="241"/>
      <c r="E8" s="3" t="s">
        <v>10</v>
      </c>
      <c r="F8" s="11" t="s">
        <v>11</v>
      </c>
      <c r="G8" s="3" t="s">
        <v>12</v>
      </c>
      <c r="H8" s="11" t="s">
        <v>9</v>
      </c>
      <c r="I8" s="3" t="s">
        <v>12</v>
      </c>
      <c r="J8" s="11" t="s">
        <v>9</v>
      </c>
      <c r="K8" s="3" t="s">
        <v>12</v>
      </c>
      <c r="L8" s="11" t="s">
        <v>9</v>
      </c>
      <c r="M8" s="241"/>
    </row>
    <row r="9" spans="1:13">
      <c r="A9" s="71">
        <v>1</v>
      </c>
      <c r="B9" s="72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</row>
    <row r="10" spans="1:13">
      <c r="A10" s="73"/>
      <c r="B10" s="255" t="s">
        <v>18</v>
      </c>
      <c r="C10" s="256"/>
      <c r="D10" s="256"/>
      <c r="E10" s="256"/>
      <c r="F10" s="257"/>
      <c r="G10" s="11"/>
      <c r="H10" s="11"/>
      <c r="I10" s="11"/>
      <c r="J10" s="11"/>
      <c r="K10" s="11"/>
      <c r="L10" s="11"/>
      <c r="M10" s="11"/>
    </row>
    <row r="11" spans="1:13" s="41" customFormat="1" ht="30" customHeight="1">
      <c r="A11" s="34">
        <v>1</v>
      </c>
      <c r="B11" s="35" t="s">
        <v>58</v>
      </c>
      <c r="C11" s="5" t="s">
        <v>65</v>
      </c>
      <c r="D11" s="36" t="s">
        <v>59</v>
      </c>
      <c r="E11" s="37"/>
      <c r="F11" s="38">
        <v>200</v>
      </c>
      <c r="G11" s="39"/>
      <c r="H11" s="40"/>
      <c r="I11" s="39"/>
      <c r="J11" s="40"/>
      <c r="K11" s="39"/>
      <c r="L11" s="40"/>
      <c r="M11" s="39"/>
    </row>
    <row r="12" spans="1:13" s="48" customFormat="1">
      <c r="A12" s="258"/>
      <c r="B12" s="258"/>
      <c r="C12" s="19" t="s">
        <v>13</v>
      </c>
      <c r="D12" s="42" t="s">
        <v>60</v>
      </c>
      <c r="E12" s="43">
        <v>0.5</v>
      </c>
      <c r="F12" s="44">
        <f>F11*E12</f>
        <v>100</v>
      </c>
      <c r="G12" s="45"/>
      <c r="H12" s="45"/>
      <c r="I12" s="45"/>
      <c r="J12" s="45"/>
      <c r="K12" s="46"/>
      <c r="L12" s="46"/>
      <c r="M12" s="47"/>
    </row>
    <row r="13" spans="1:13" s="53" customFormat="1" ht="17.25" customHeight="1">
      <c r="A13" s="259"/>
      <c r="B13" s="259"/>
      <c r="C13" s="20" t="s">
        <v>63</v>
      </c>
      <c r="D13" s="50" t="s">
        <v>59</v>
      </c>
      <c r="E13" s="47"/>
      <c r="F13" s="51">
        <v>20</v>
      </c>
      <c r="G13" s="45"/>
      <c r="H13" s="52"/>
      <c r="I13" s="47"/>
      <c r="J13" s="47"/>
      <c r="K13" s="47"/>
      <c r="L13" s="47"/>
      <c r="M13" s="47"/>
    </row>
    <row r="14" spans="1:13" s="53" customFormat="1">
      <c r="A14" s="34"/>
      <c r="B14" s="49" t="s">
        <v>61</v>
      </c>
      <c r="C14" s="20" t="s">
        <v>64</v>
      </c>
      <c r="D14" s="50" t="s">
        <v>62</v>
      </c>
      <c r="E14" s="54">
        <v>0.49</v>
      </c>
      <c r="F14" s="51">
        <f>F11*E14</f>
        <v>98</v>
      </c>
      <c r="G14" s="47"/>
      <c r="H14" s="47"/>
      <c r="I14" s="47"/>
      <c r="J14" s="47"/>
      <c r="K14" s="47"/>
      <c r="L14" s="47"/>
      <c r="M14" s="47"/>
    </row>
    <row r="15" spans="1:13">
      <c r="A15" s="239">
        <v>2</v>
      </c>
      <c r="B15" s="242" t="s">
        <v>119</v>
      </c>
      <c r="C15" s="5" t="s">
        <v>120</v>
      </c>
      <c r="D15" s="11" t="s">
        <v>22</v>
      </c>
      <c r="E15" s="6"/>
      <c r="F15" s="6">
        <v>0.1</v>
      </c>
      <c r="G15" s="7"/>
      <c r="H15" s="7"/>
      <c r="I15" s="7"/>
      <c r="J15" s="7"/>
      <c r="K15" s="7"/>
      <c r="L15" s="7"/>
      <c r="M15" s="7"/>
    </row>
    <row r="16" spans="1:13">
      <c r="A16" s="240"/>
      <c r="B16" s="243"/>
      <c r="C16" s="19" t="s">
        <v>13</v>
      </c>
      <c r="D16" s="13" t="s">
        <v>14</v>
      </c>
      <c r="E16" s="9">
        <v>2.56</v>
      </c>
      <c r="F16" s="9">
        <f>E16*F15</f>
        <v>0.25600000000000001</v>
      </c>
      <c r="G16" s="7"/>
      <c r="H16" s="7"/>
      <c r="I16" s="7"/>
      <c r="J16" s="7"/>
      <c r="K16" s="7"/>
      <c r="L16" s="7"/>
      <c r="M16" s="7"/>
    </row>
    <row r="17" spans="1:17">
      <c r="A17" s="240"/>
      <c r="B17" s="243"/>
      <c r="C17" s="19" t="s">
        <v>16</v>
      </c>
      <c r="D17" s="13" t="s">
        <v>17</v>
      </c>
      <c r="E17" s="9">
        <v>3.63</v>
      </c>
      <c r="F17" s="9">
        <f>E17*F15</f>
        <v>0.36299999999999999</v>
      </c>
      <c r="G17" s="7"/>
      <c r="H17" s="7"/>
      <c r="I17" s="7"/>
      <c r="J17" s="7"/>
      <c r="K17" s="7"/>
      <c r="L17" s="7"/>
      <c r="M17" s="7"/>
    </row>
    <row r="18" spans="1:17">
      <c r="A18" s="240"/>
      <c r="B18" s="243"/>
      <c r="C18" s="10" t="s">
        <v>121</v>
      </c>
      <c r="D18" s="8" t="s">
        <v>78</v>
      </c>
      <c r="E18" s="9">
        <v>1</v>
      </c>
      <c r="F18" s="9">
        <f>E18*F15</f>
        <v>0.1</v>
      </c>
      <c r="G18" s="7"/>
      <c r="H18" s="7"/>
      <c r="I18" s="7"/>
      <c r="J18" s="7"/>
      <c r="K18" s="7"/>
      <c r="L18" s="7"/>
      <c r="M18" s="7"/>
    </row>
    <row r="19" spans="1:17">
      <c r="A19" s="241"/>
      <c r="B19" s="244"/>
      <c r="C19" s="10" t="s">
        <v>23</v>
      </c>
      <c r="D19" s="8" t="s">
        <v>24</v>
      </c>
      <c r="E19" s="9">
        <v>2.5</v>
      </c>
      <c r="F19" s="9">
        <f>E19*F15</f>
        <v>0.25</v>
      </c>
      <c r="G19" s="7"/>
      <c r="H19" s="7"/>
      <c r="I19" s="7"/>
      <c r="J19" s="7"/>
      <c r="K19" s="7"/>
      <c r="L19" s="7"/>
      <c r="M19" s="7"/>
    </row>
    <row r="20" spans="1:17" ht="45">
      <c r="A20" s="239">
        <v>3</v>
      </c>
      <c r="B20" s="242" t="s">
        <v>25</v>
      </c>
      <c r="C20" s="5" t="s">
        <v>158</v>
      </c>
      <c r="D20" s="11" t="s">
        <v>22</v>
      </c>
      <c r="E20" s="6"/>
      <c r="F20" s="6">
        <f>F24*1.4/1000</f>
        <v>5.3199999999999997E-2</v>
      </c>
      <c r="G20" s="7"/>
      <c r="H20" s="7"/>
      <c r="I20" s="7"/>
      <c r="J20" s="7"/>
      <c r="K20" s="7"/>
      <c r="L20" s="7"/>
      <c r="M20" s="7"/>
    </row>
    <row r="21" spans="1:17">
      <c r="A21" s="240"/>
      <c r="B21" s="243"/>
      <c r="C21" s="19" t="s">
        <v>13</v>
      </c>
      <c r="D21" s="13" t="s">
        <v>14</v>
      </c>
      <c r="E21" s="9">
        <v>25.3</v>
      </c>
      <c r="F21" s="9">
        <f>E21*F20</f>
        <v>1.34596</v>
      </c>
      <c r="G21" s="7"/>
      <c r="H21" s="7"/>
      <c r="I21" s="7"/>
      <c r="J21" s="7"/>
      <c r="K21" s="7"/>
      <c r="L21" s="7"/>
      <c r="M21" s="7"/>
    </row>
    <row r="22" spans="1:17">
      <c r="A22" s="240"/>
      <c r="B22" s="243"/>
      <c r="C22" s="20" t="s">
        <v>26</v>
      </c>
      <c r="D22" s="13" t="s">
        <v>19</v>
      </c>
      <c r="E22" s="9">
        <v>2.74</v>
      </c>
      <c r="F22" s="9">
        <f>E22*F20</f>
        <v>0.14576800000000001</v>
      </c>
      <c r="G22" s="7"/>
      <c r="H22" s="7"/>
      <c r="I22" s="7"/>
      <c r="J22" s="7"/>
      <c r="K22" s="7"/>
      <c r="L22" s="7"/>
      <c r="M22" s="7"/>
    </row>
    <row r="23" spans="1:17">
      <c r="A23" s="240"/>
      <c r="B23" s="243"/>
      <c r="C23" s="19" t="s">
        <v>16</v>
      </c>
      <c r="D23" s="13" t="s">
        <v>17</v>
      </c>
      <c r="E23" s="9">
        <v>5.83</v>
      </c>
      <c r="F23" s="9">
        <f>E23*F20</f>
        <v>0.31015599999999999</v>
      </c>
      <c r="G23" s="7"/>
      <c r="H23" s="7"/>
      <c r="I23" s="7"/>
      <c r="J23" s="7"/>
      <c r="K23" s="7"/>
      <c r="L23" s="7"/>
      <c r="M23" s="7"/>
    </row>
    <row r="24" spans="1:17">
      <c r="A24" s="240"/>
      <c r="B24" s="243"/>
      <c r="C24" s="10" t="s">
        <v>55</v>
      </c>
      <c r="D24" s="8" t="s">
        <v>20</v>
      </c>
      <c r="E24" s="9"/>
      <c r="F24" s="9">
        <v>38</v>
      </c>
      <c r="G24" s="7"/>
      <c r="H24" s="7"/>
      <c r="I24" s="7"/>
      <c r="J24" s="7"/>
      <c r="K24" s="7"/>
      <c r="L24" s="7"/>
      <c r="M24" s="7"/>
    </row>
    <row r="25" spans="1:17">
      <c r="A25" s="240"/>
      <c r="B25" s="243"/>
      <c r="C25" s="10" t="s">
        <v>27</v>
      </c>
      <c r="D25" s="8" t="s">
        <v>24</v>
      </c>
      <c r="E25" s="9">
        <v>12</v>
      </c>
      <c r="F25" s="9">
        <f>E25*F20</f>
        <v>0.63839999999999997</v>
      </c>
      <c r="G25" s="7"/>
      <c r="H25" s="7"/>
      <c r="I25" s="7"/>
      <c r="J25" s="7"/>
      <c r="K25" s="7"/>
      <c r="L25" s="7"/>
      <c r="M25" s="7"/>
    </row>
    <row r="26" spans="1:17">
      <c r="A26" s="240"/>
      <c r="B26" s="243"/>
      <c r="C26" s="10" t="s">
        <v>23</v>
      </c>
      <c r="D26" s="8" t="s">
        <v>24</v>
      </c>
      <c r="E26" s="9">
        <v>10</v>
      </c>
      <c r="F26" s="9">
        <f>E26*F20</f>
        <v>0.53200000000000003</v>
      </c>
      <c r="G26" s="7"/>
      <c r="H26" s="7"/>
      <c r="I26" s="7"/>
      <c r="J26" s="7"/>
      <c r="K26" s="7"/>
      <c r="L26" s="7"/>
      <c r="M26" s="7"/>
    </row>
    <row r="27" spans="1:17">
      <c r="A27" s="241"/>
      <c r="B27" s="244"/>
      <c r="C27" s="10" t="s">
        <v>21</v>
      </c>
      <c r="D27" s="8" t="s">
        <v>17</v>
      </c>
      <c r="E27" s="9">
        <v>2.78</v>
      </c>
      <c r="F27" s="9">
        <f>E27*F20</f>
        <v>0.14789599999999997</v>
      </c>
      <c r="G27" s="7"/>
      <c r="H27" s="7"/>
      <c r="I27" s="7"/>
      <c r="J27" s="7"/>
      <c r="K27" s="7"/>
      <c r="L27" s="7"/>
      <c r="M27" s="7"/>
    </row>
    <row r="28" spans="1:17" ht="30">
      <c r="A28" s="239">
        <v>4</v>
      </c>
      <c r="B28" s="247" t="s">
        <v>28</v>
      </c>
      <c r="C28" s="18" t="s">
        <v>56</v>
      </c>
      <c r="D28" s="15" t="s">
        <v>22</v>
      </c>
      <c r="E28" s="16"/>
      <c r="F28" s="16">
        <f>318.416/1000</f>
        <v>0.31841599999999998</v>
      </c>
      <c r="G28" s="17"/>
      <c r="H28" s="17"/>
      <c r="I28" s="17"/>
      <c r="J28" s="17"/>
      <c r="K28" s="17"/>
      <c r="L28" s="17"/>
      <c r="M28" s="17"/>
    </row>
    <row r="29" spans="1:17">
      <c r="A29" s="240"/>
      <c r="B29" s="248"/>
      <c r="C29" s="12" t="s">
        <v>13</v>
      </c>
      <c r="D29" s="13" t="s">
        <v>14</v>
      </c>
      <c r="E29" s="9">
        <v>25.3</v>
      </c>
      <c r="F29" s="9">
        <f>E29*F28</f>
        <v>8.0559247999999997</v>
      </c>
      <c r="G29" s="7"/>
      <c r="H29" s="7"/>
      <c r="I29" s="7"/>
      <c r="J29" s="7"/>
      <c r="K29" s="7"/>
      <c r="L29" s="7"/>
      <c r="M29" s="7"/>
    </row>
    <row r="30" spans="1:17">
      <c r="A30" s="240"/>
      <c r="B30" s="248"/>
      <c r="C30" s="14" t="s">
        <v>26</v>
      </c>
      <c r="D30" s="13" t="s">
        <v>19</v>
      </c>
      <c r="E30" s="9">
        <v>2.74</v>
      </c>
      <c r="F30" s="9">
        <f>E30*F28</f>
        <v>0.87245983999999999</v>
      </c>
      <c r="G30" s="7"/>
      <c r="H30" s="7"/>
      <c r="I30" s="7"/>
      <c r="J30" s="7"/>
      <c r="K30" s="7"/>
      <c r="L30" s="7"/>
      <c r="M30" s="7"/>
    </row>
    <row r="31" spans="1:17">
      <c r="A31" s="240"/>
      <c r="B31" s="248"/>
      <c r="C31" s="12" t="s">
        <v>16</v>
      </c>
      <c r="D31" s="13" t="s">
        <v>17</v>
      </c>
      <c r="E31" s="9">
        <v>5.83</v>
      </c>
      <c r="F31" s="9">
        <f>E31*F28</f>
        <v>1.8563652799999999</v>
      </c>
      <c r="G31" s="7"/>
      <c r="H31" s="7"/>
      <c r="I31" s="7"/>
      <c r="J31" s="7"/>
      <c r="K31" s="7"/>
      <c r="L31" s="7"/>
      <c r="M31" s="7"/>
    </row>
    <row r="32" spans="1:17">
      <c r="A32" s="240"/>
      <c r="B32" s="248"/>
      <c r="C32" s="86" t="s">
        <v>29</v>
      </c>
      <c r="D32" s="87" t="s">
        <v>20</v>
      </c>
      <c r="E32" s="88"/>
      <c r="F32" s="88">
        <v>12.8</v>
      </c>
      <c r="G32" s="89"/>
      <c r="H32" s="89"/>
      <c r="I32" s="89"/>
      <c r="J32" s="89"/>
      <c r="K32" s="89"/>
      <c r="L32" s="89"/>
      <c r="M32" s="89"/>
      <c r="N32" s="250"/>
      <c r="O32" s="250"/>
      <c r="P32" s="250"/>
      <c r="Q32" s="250"/>
    </row>
    <row r="33" spans="1:17">
      <c r="A33" s="240"/>
      <c r="B33" s="248"/>
      <c r="C33" s="86" t="s">
        <v>30</v>
      </c>
      <c r="D33" s="87" t="s">
        <v>31</v>
      </c>
      <c r="E33" s="88"/>
      <c r="F33" s="88">
        <v>1.92</v>
      </c>
      <c r="G33" s="89"/>
      <c r="H33" s="89"/>
      <c r="I33" s="89"/>
      <c r="J33" s="89"/>
      <c r="K33" s="89"/>
      <c r="L33" s="89"/>
      <c r="M33" s="89"/>
      <c r="N33" s="250"/>
      <c r="O33" s="250"/>
      <c r="P33" s="250"/>
      <c r="Q33" s="250"/>
    </row>
    <row r="34" spans="1:17">
      <c r="A34" s="240"/>
      <c r="B34" s="248"/>
      <c r="C34" s="21" t="s">
        <v>27</v>
      </c>
      <c r="D34" s="8" t="s">
        <v>24</v>
      </c>
      <c r="E34" s="9">
        <v>12</v>
      </c>
      <c r="F34" s="9">
        <f>E34*F28</f>
        <v>3.8209919999999995</v>
      </c>
      <c r="G34" s="7"/>
      <c r="H34" s="7"/>
      <c r="I34" s="7"/>
      <c r="J34" s="7"/>
      <c r="K34" s="7"/>
      <c r="L34" s="7"/>
      <c r="M34" s="7"/>
    </row>
    <row r="35" spans="1:17">
      <c r="A35" s="240"/>
      <c r="B35" s="248"/>
      <c r="C35" s="21" t="s">
        <v>23</v>
      </c>
      <c r="D35" s="8" t="s">
        <v>24</v>
      </c>
      <c r="E35" s="9">
        <v>10</v>
      </c>
      <c r="F35" s="9">
        <f>E35*F28</f>
        <v>3.1841599999999999</v>
      </c>
      <c r="G35" s="7"/>
      <c r="H35" s="7"/>
      <c r="I35" s="7"/>
      <c r="J35" s="7"/>
      <c r="K35" s="7"/>
      <c r="L35" s="7"/>
      <c r="M35" s="7"/>
    </row>
    <row r="36" spans="1:17">
      <c r="A36" s="241"/>
      <c r="B36" s="249"/>
      <c r="C36" s="21" t="s">
        <v>21</v>
      </c>
      <c r="D36" s="8" t="s">
        <v>17</v>
      </c>
      <c r="E36" s="9">
        <v>2.78</v>
      </c>
      <c r="F36" s="9">
        <f>E36*F28</f>
        <v>0.88519647999999984</v>
      </c>
      <c r="G36" s="7"/>
      <c r="H36" s="7"/>
      <c r="I36" s="7"/>
      <c r="J36" s="7"/>
      <c r="K36" s="7"/>
      <c r="L36" s="7"/>
      <c r="M36" s="7"/>
    </row>
    <row r="37" spans="1:17">
      <c r="A37" s="11"/>
      <c r="B37" s="4" t="s">
        <v>32</v>
      </c>
      <c r="C37" s="21" t="s">
        <v>33</v>
      </c>
      <c r="D37" s="4" t="s">
        <v>34</v>
      </c>
      <c r="E37" s="9"/>
      <c r="F37" s="9">
        <v>2</v>
      </c>
      <c r="G37" s="7"/>
      <c r="H37" s="7"/>
      <c r="I37" s="7"/>
      <c r="J37" s="7"/>
      <c r="K37" s="7"/>
      <c r="L37" s="7"/>
      <c r="M37" s="7"/>
    </row>
    <row r="38" spans="1:17" ht="21" customHeight="1">
      <c r="A38" s="239">
        <v>6</v>
      </c>
      <c r="B38" s="242" t="s">
        <v>41</v>
      </c>
      <c r="C38" s="5" t="s">
        <v>44</v>
      </c>
      <c r="D38" s="11" t="s">
        <v>15</v>
      </c>
      <c r="E38" s="6"/>
      <c r="F38" s="23">
        <v>0.1</v>
      </c>
      <c r="G38" s="7"/>
      <c r="H38" s="7"/>
      <c r="I38" s="7"/>
      <c r="J38" s="7"/>
      <c r="K38" s="7"/>
      <c r="L38" s="7"/>
      <c r="M38" s="7"/>
    </row>
    <row r="39" spans="1:17">
      <c r="A39" s="240"/>
      <c r="B39" s="243"/>
      <c r="C39" s="19" t="s">
        <v>13</v>
      </c>
      <c r="D39" s="13" t="s">
        <v>14</v>
      </c>
      <c r="E39" s="9">
        <v>251</v>
      </c>
      <c r="F39" s="9">
        <f>E39*F38</f>
        <v>25.1</v>
      </c>
      <c r="G39" s="7"/>
      <c r="H39" s="7"/>
      <c r="I39" s="7"/>
      <c r="J39" s="7"/>
      <c r="K39" s="7"/>
      <c r="L39" s="7"/>
      <c r="M39" s="7"/>
    </row>
    <row r="40" spans="1:17">
      <c r="A40" s="240"/>
      <c r="B40" s="243"/>
      <c r="C40" s="19" t="s">
        <v>16</v>
      </c>
      <c r="D40" s="13" t="s">
        <v>17</v>
      </c>
      <c r="E40" s="9">
        <v>7.53</v>
      </c>
      <c r="F40" s="9">
        <f>E40*F38</f>
        <v>0.75300000000000011</v>
      </c>
      <c r="G40" s="7"/>
      <c r="H40" s="7"/>
      <c r="I40" s="7"/>
      <c r="J40" s="7"/>
      <c r="K40" s="7"/>
      <c r="L40" s="7"/>
      <c r="M40" s="7"/>
    </row>
    <row r="41" spans="1:17" ht="17.25">
      <c r="A41" s="240"/>
      <c r="B41" s="243"/>
      <c r="C41" s="10" t="s">
        <v>45</v>
      </c>
      <c r="D41" s="8" t="s">
        <v>42</v>
      </c>
      <c r="E41" s="9"/>
      <c r="F41" s="9">
        <f>F38*5</f>
        <v>0.5</v>
      </c>
      <c r="G41" s="7"/>
      <c r="H41" s="7"/>
      <c r="I41" s="7"/>
      <c r="J41" s="7"/>
      <c r="K41" s="7"/>
      <c r="L41" s="7"/>
      <c r="M41" s="7"/>
    </row>
    <row r="42" spans="1:17">
      <c r="A42" s="240"/>
      <c r="B42" s="243"/>
      <c r="C42" s="10" t="s">
        <v>43</v>
      </c>
      <c r="D42" s="8" t="s">
        <v>24</v>
      </c>
      <c r="E42" s="9">
        <v>98.7</v>
      </c>
      <c r="F42" s="9">
        <f>E42*F38</f>
        <v>9.870000000000001</v>
      </c>
      <c r="G42" s="7"/>
      <c r="H42" s="7"/>
      <c r="I42" s="7"/>
      <c r="J42" s="7"/>
      <c r="K42" s="7"/>
      <c r="L42" s="7"/>
      <c r="M42" s="7"/>
    </row>
    <row r="43" spans="1:17">
      <c r="A43" s="241"/>
      <c r="B43" s="244"/>
      <c r="C43" s="10" t="s">
        <v>21</v>
      </c>
      <c r="D43" s="8" t="s">
        <v>17</v>
      </c>
      <c r="E43" s="9">
        <v>17.5</v>
      </c>
      <c r="F43" s="9">
        <f>E43*F38</f>
        <v>1.75</v>
      </c>
      <c r="G43" s="7"/>
      <c r="H43" s="7"/>
      <c r="I43" s="7"/>
      <c r="J43" s="7"/>
      <c r="K43" s="7"/>
      <c r="L43" s="7"/>
      <c r="M43" s="7"/>
    </row>
    <row r="44" spans="1:17" ht="60">
      <c r="A44" s="239">
        <v>7</v>
      </c>
      <c r="B44" s="242" t="s">
        <v>48</v>
      </c>
      <c r="C44" s="5" t="s">
        <v>57</v>
      </c>
      <c r="D44" s="11" t="s">
        <v>15</v>
      </c>
      <c r="E44" s="6"/>
      <c r="F44" s="6">
        <v>0.8</v>
      </c>
      <c r="G44" s="7"/>
      <c r="H44" s="7"/>
      <c r="I44" s="7"/>
      <c r="J44" s="7"/>
      <c r="K44" s="7"/>
      <c r="L44" s="7"/>
      <c r="M44" s="7"/>
    </row>
    <row r="45" spans="1:17">
      <c r="A45" s="240"/>
      <c r="B45" s="243"/>
      <c r="C45" s="19" t="s">
        <v>13</v>
      </c>
      <c r="D45" s="13" t="s">
        <v>14</v>
      </c>
      <c r="E45" s="9">
        <v>61.3</v>
      </c>
      <c r="F45" s="9">
        <f>E45*F44</f>
        <v>49.04</v>
      </c>
      <c r="G45" s="7"/>
      <c r="H45" s="7"/>
      <c r="I45" s="7"/>
      <c r="J45" s="7"/>
      <c r="K45" s="7"/>
      <c r="L45" s="7"/>
      <c r="M45" s="7"/>
    </row>
    <row r="46" spans="1:17">
      <c r="A46" s="240"/>
      <c r="B46" s="243"/>
      <c r="C46" s="19" t="s">
        <v>16</v>
      </c>
      <c r="D46" s="13" t="s">
        <v>17</v>
      </c>
      <c r="E46" s="9">
        <v>7.0000000000000007E-2</v>
      </c>
      <c r="F46" s="9">
        <f>E46*F44</f>
        <v>5.6000000000000008E-2</v>
      </c>
      <c r="G46" s="7"/>
      <c r="H46" s="7"/>
      <c r="I46" s="7"/>
      <c r="J46" s="7"/>
      <c r="K46" s="7"/>
      <c r="L46" s="7"/>
      <c r="M46" s="7"/>
    </row>
    <row r="47" spans="1:17">
      <c r="A47" s="240"/>
      <c r="B47" s="243"/>
      <c r="C47" s="10" t="s">
        <v>46</v>
      </c>
      <c r="D47" s="8" t="s">
        <v>24</v>
      </c>
      <c r="E47" s="9">
        <v>10.42</v>
      </c>
      <c r="F47" s="9">
        <f>E47*F44</f>
        <v>8.3360000000000003</v>
      </c>
      <c r="G47" s="7"/>
      <c r="H47" s="7"/>
      <c r="I47" s="7"/>
      <c r="J47" s="7"/>
      <c r="K47" s="7"/>
      <c r="L47" s="7"/>
      <c r="M47" s="7"/>
    </row>
    <row r="48" spans="1:17">
      <c r="A48" s="240"/>
      <c r="B48" s="243"/>
      <c r="C48" s="10" t="s">
        <v>47</v>
      </c>
      <c r="D48" s="8" t="s">
        <v>24</v>
      </c>
      <c r="E48" s="9">
        <v>10.5</v>
      </c>
      <c r="F48" s="9">
        <f>E48*F44</f>
        <v>8.4</v>
      </c>
      <c r="G48" s="7"/>
      <c r="H48" s="7"/>
      <c r="I48" s="7"/>
      <c r="J48" s="7"/>
      <c r="K48" s="7"/>
      <c r="L48" s="7"/>
      <c r="M48" s="7"/>
    </row>
    <row r="49" spans="1:20">
      <c r="A49" s="241"/>
      <c r="B49" s="244"/>
      <c r="C49" s="10" t="s">
        <v>21</v>
      </c>
      <c r="D49" s="8" t="s">
        <v>17</v>
      </c>
      <c r="E49" s="9">
        <v>0.4</v>
      </c>
      <c r="F49" s="9">
        <f>E49*F44</f>
        <v>0.32000000000000006</v>
      </c>
      <c r="G49" s="7"/>
      <c r="H49" s="7"/>
      <c r="I49" s="7"/>
      <c r="J49" s="7"/>
      <c r="K49" s="7"/>
      <c r="L49" s="7"/>
      <c r="M49" s="7"/>
    </row>
    <row r="50" spans="1:20" s="64" customFormat="1" ht="40.5">
      <c r="A50" s="55">
        <v>8</v>
      </c>
      <c r="B50" s="56" t="s">
        <v>66</v>
      </c>
      <c r="C50" s="57" t="s">
        <v>67</v>
      </c>
      <c r="D50" s="55" t="s">
        <v>68</v>
      </c>
      <c r="E50" s="58"/>
      <c r="F50" s="59">
        <v>18</v>
      </c>
      <c r="G50" s="60"/>
      <c r="H50" s="60"/>
      <c r="I50" s="61"/>
      <c r="J50" s="61"/>
      <c r="K50" s="60"/>
      <c r="L50" s="60"/>
      <c r="M50" s="61"/>
      <c r="N50" s="62"/>
      <c r="O50" s="62"/>
      <c r="P50" s="62"/>
      <c r="Q50" s="62"/>
      <c r="R50" s="62"/>
      <c r="S50" s="62"/>
      <c r="T50" s="63"/>
    </row>
    <row r="51" spans="1:20" s="64" customFormat="1" ht="15.75">
      <c r="A51" s="234"/>
      <c r="B51" s="234"/>
      <c r="C51" s="10" t="s">
        <v>13</v>
      </c>
      <c r="D51" s="65" t="s">
        <v>60</v>
      </c>
      <c r="E51" s="66">
        <v>1.75</v>
      </c>
      <c r="F51" s="66">
        <f>F50*E51</f>
        <v>31.5</v>
      </c>
      <c r="G51" s="67"/>
      <c r="H51" s="67"/>
      <c r="I51" s="68"/>
      <c r="J51" s="68"/>
      <c r="K51" s="69"/>
      <c r="L51" s="69"/>
      <c r="M51" s="47"/>
      <c r="N51" s="62"/>
      <c r="O51" s="62"/>
      <c r="P51" s="62"/>
      <c r="Q51" s="62"/>
      <c r="R51" s="62"/>
      <c r="S51" s="62"/>
      <c r="T51" s="63"/>
    </row>
    <row r="52" spans="1:20" s="64" customFormat="1">
      <c r="A52" s="235"/>
      <c r="B52" s="235"/>
      <c r="C52" s="10" t="s">
        <v>70</v>
      </c>
      <c r="D52" s="65" t="s">
        <v>62</v>
      </c>
      <c r="E52" s="66">
        <v>0.45</v>
      </c>
      <c r="F52" s="66">
        <v>9</v>
      </c>
      <c r="G52" s="70"/>
      <c r="H52" s="69"/>
      <c r="I52" s="67"/>
      <c r="J52" s="67"/>
      <c r="K52" s="67"/>
      <c r="L52" s="67"/>
      <c r="M52" s="47"/>
    </row>
    <row r="53" spans="1:20" s="64" customFormat="1">
      <c r="A53" s="236"/>
      <c r="B53" s="236"/>
      <c r="C53" s="10" t="s">
        <v>71</v>
      </c>
      <c r="D53" s="65" t="s">
        <v>69</v>
      </c>
      <c r="E53" s="66">
        <v>0.8</v>
      </c>
      <c r="F53" s="66">
        <f>F50*E53</f>
        <v>14.4</v>
      </c>
      <c r="G53" s="69"/>
      <c r="H53" s="67"/>
      <c r="I53" s="67"/>
      <c r="J53" s="67"/>
      <c r="K53" s="69"/>
      <c r="L53" s="69"/>
      <c r="M53" s="47"/>
    </row>
    <row r="54" spans="1:20" ht="15.75">
      <c r="A54" s="24"/>
      <c r="B54" s="24"/>
      <c r="C54" s="25" t="s">
        <v>9</v>
      </c>
      <c r="D54" s="24"/>
      <c r="E54" s="26"/>
      <c r="F54" s="26"/>
      <c r="G54" s="27"/>
      <c r="H54" s="28"/>
      <c r="I54" s="29"/>
      <c r="J54" s="29"/>
      <c r="K54" s="30"/>
      <c r="L54" s="28"/>
      <c r="M54" s="28"/>
    </row>
    <row r="55" spans="1:20" hidden="1">
      <c r="A55" s="4"/>
      <c r="B55" s="4"/>
      <c r="C55" s="11" t="s">
        <v>9</v>
      </c>
      <c r="D55" s="22"/>
      <c r="E55" s="4"/>
      <c r="F55" s="4"/>
      <c r="G55" s="31"/>
      <c r="H55" s="32"/>
      <c r="I55" s="32"/>
      <c r="J55" s="32"/>
      <c r="K55" s="32"/>
      <c r="L55" s="32"/>
      <c r="M55" s="32"/>
    </row>
    <row r="56" spans="1:20">
      <c r="A56" s="4"/>
      <c r="B56" s="4"/>
      <c r="C56" s="11" t="s">
        <v>49</v>
      </c>
      <c r="D56" s="33"/>
      <c r="E56" s="4"/>
      <c r="F56" s="4"/>
      <c r="G56" s="31"/>
      <c r="H56" s="32"/>
      <c r="I56" s="32"/>
      <c r="J56" s="32"/>
      <c r="K56" s="32"/>
      <c r="L56" s="32"/>
      <c r="M56" s="32"/>
    </row>
    <row r="57" spans="1:20">
      <c r="A57" s="4"/>
      <c r="B57" s="4"/>
      <c r="C57" s="11" t="s">
        <v>9</v>
      </c>
      <c r="D57" s="121"/>
      <c r="E57" s="4"/>
      <c r="F57" s="4"/>
      <c r="G57" s="31"/>
      <c r="H57" s="32"/>
      <c r="I57" s="32"/>
      <c r="J57" s="32"/>
      <c r="K57" s="32"/>
      <c r="L57" s="32"/>
      <c r="M57" s="32"/>
    </row>
    <row r="58" spans="1:20">
      <c r="A58" s="4"/>
      <c r="B58" s="4"/>
      <c r="C58" s="11" t="s">
        <v>50</v>
      </c>
      <c r="D58" s="33"/>
      <c r="E58" s="4"/>
      <c r="F58" s="4"/>
      <c r="G58" s="31"/>
      <c r="H58" s="32"/>
      <c r="I58" s="32"/>
      <c r="J58" s="32"/>
      <c r="K58" s="32"/>
      <c r="L58" s="32"/>
      <c r="M58" s="32"/>
    </row>
    <row r="59" spans="1:20">
      <c r="A59" s="4"/>
      <c r="B59" s="4"/>
      <c r="C59" s="11" t="s">
        <v>9</v>
      </c>
      <c r="D59" s="22"/>
      <c r="E59" s="4"/>
      <c r="F59" s="4"/>
      <c r="G59" s="31"/>
      <c r="H59" s="32"/>
      <c r="I59" s="32"/>
      <c r="J59" s="32"/>
      <c r="K59" s="32"/>
      <c r="L59" s="32"/>
      <c r="M59" s="32"/>
    </row>
    <row r="60" spans="1:20">
      <c r="A60" s="4"/>
      <c r="B60" s="4"/>
      <c r="C60" s="11" t="s">
        <v>51</v>
      </c>
      <c r="D60" s="33">
        <v>0.03</v>
      </c>
      <c r="E60" s="4"/>
      <c r="F60" s="4"/>
      <c r="G60" s="31"/>
      <c r="H60" s="32"/>
      <c r="I60" s="32"/>
      <c r="J60" s="32"/>
      <c r="K60" s="32"/>
      <c r="L60" s="32"/>
      <c r="M60" s="32"/>
    </row>
    <row r="61" spans="1:20">
      <c r="A61" s="4"/>
      <c r="B61" s="4"/>
      <c r="C61" s="11" t="s">
        <v>9</v>
      </c>
      <c r="D61" s="4"/>
      <c r="E61" s="4"/>
      <c r="F61" s="4"/>
      <c r="G61" s="31"/>
      <c r="H61" s="32"/>
      <c r="I61" s="32"/>
      <c r="J61" s="32"/>
      <c r="K61" s="32"/>
      <c r="L61" s="32"/>
      <c r="M61" s="32"/>
    </row>
    <row r="62" spans="1:20">
      <c r="A62" s="4"/>
      <c r="B62" s="4"/>
      <c r="C62" s="11" t="s">
        <v>52</v>
      </c>
      <c r="D62" s="33"/>
      <c r="E62" s="4"/>
      <c r="F62" s="4"/>
      <c r="G62" s="31"/>
      <c r="H62" s="32"/>
      <c r="I62" s="32"/>
      <c r="J62" s="32"/>
      <c r="K62" s="32"/>
      <c r="L62" s="32"/>
      <c r="M62" s="32"/>
    </row>
    <row r="63" spans="1:20">
      <c r="A63" s="4"/>
      <c r="B63" s="4"/>
      <c r="C63" s="11" t="s">
        <v>9</v>
      </c>
      <c r="D63" s="4"/>
      <c r="E63" s="4"/>
      <c r="F63" s="4"/>
      <c r="G63" s="31"/>
      <c r="H63" s="32"/>
      <c r="I63" s="32"/>
      <c r="J63" s="32"/>
      <c r="K63" s="32"/>
      <c r="L63" s="32"/>
      <c r="M63" s="32"/>
    </row>
    <row r="64" spans="1:20" ht="38.25">
      <c r="A64" s="217"/>
      <c r="B64" s="4"/>
      <c r="C64" s="220" t="s">
        <v>193</v>
      </c>
      <c r="D64" s="4"/>
      <c r="E64" s="4"/>
      <c r="F64" s="4"/>
      <c r="G64" s="4"/>
      <c r="H64" s="4"/>
      <c r="I64" s="4"/>
      <c r="J64" s="4"/>
      <c r="K64" s="4"/>
      <c r="L64" s="4"/>
      <c r="M64" s="222"/>
    </row>
    <row r="65" spans="1:13">
      <c r="A65" s="217"/>
      <c r="B65" s="4"/>
      <c r="C65" s="221" t="s">
        <v>53</v>
      </c>
      <c r="D65" s="4"/>
      <c r="E65" s="4"/>
      <c r="F65" s="4"/>
      <c r="G65" s="4"/>
      <c r="H65" s="4"/>
      <c r="I65" s="4"/>
      <c r="J65" s="4"/>
      <c r="K65" s="4"/>
      <c r="L65" s="4"/>
      <c r="M65" s="223"/>
    </row>
  </sheetData>
  <mergeCells count="31">
    <mergeCell ref="A1:M1"/>
    <mergeCell ref="A2:M2"/>
    <mergeCell ref="A3:M3"/>
    <mergeCell ref="A5:D5"/>
    <mergeCell ref="A6:E6"/>
    <mergeCell ref="G6:L6"/>
    <mergeCell ref="I7:J7"/>
    <mergeCell ref="K7:L7"/>
    <mergeCell ref="M7:M8"/>
    <mergeCell ref="B10:F10"/>
    <mergeCell ref="A12:A13"/>
    <mergeCell ref="B12:B13"/>
    <mergeCell ref="A7:A8"/>
    <mergeCell ref="B7:B8"/>
    <mergeCell ref="C7:C8"/>
    <mergeCell ref="D7:D8"/>
    <mergeCell ref="E7:F7"/>
    <mergeCell ref="G7:H7"/>
    <mergeCell ref="A20:A27"/>
    <mergeCell ref="B20:B27"/>
    <mergeCell ref="A28:A36"/>
    <mergeCell ref="B28:B36"/>
    <mergeCell ref="A15:A19"/>
    <mergeCell ref="B15:B19"/>
    <mergeCell ref="A51:A53"/>
    <mergeCell ref="B51:B53"/>
    <mergeCell ref="N32:Q33"/>
    <mergeCell ref="A38:A43"/>
    <mergeCell ref="B38:B43"/>
    <mergeCell ref="A44:A49"/>
    <mergeCell ref="B44:B49"/>
  </mergeCells>
  <pageMargins left="0.2" right="0.2" top="0.25" bottom="0.25" header="0.3" footer="0.3"/>
  <pageSetup scale="81" orientation="landscape" r:id="rId1"/>
  <rowBreaks count="1" manualBreakCount="1">
    <brk id="43" max="12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A31" zoomScaleNormal="100" zoomScaleSheetLayoutView="71" workbookViewId="0">
      <selection activeCell="D51" sqref="D51"/>
    </sheetView>
  </sheetViews>
  <sheetFormatPr defaultRowHeight="15"/>
  <cols>
    <col min="1" max="1" width="3.28515625" style="75" bestFit="1" customWidth="1"/>
    <col min="2" max="2" width="12.5703125" bestFit="1" customWidth="1"/>
    <col min="3" max="3" width="58.85546875" customWidth="1"/>
    <col min="4" max="4" width="7.85546875" bestFit="1" customWidth="1"/>
    <col min="5" max="5" width="8.7109375" bestFit="1" customWidth="1"/>
    <col min="6" max="6" width="9.7109375" customWidth="1"/>
    <col min="7" max="7" width="9.140625" customWidth="1"/>
    <col min="8" max="8" width="8.570312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3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>
      <c r="A2" s="262" t="s">
        <v>171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63" t="s">
        <v>186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5" spans="1:13">
      <c r="A5" s="263"/>
      <c r="B5" s="263"/>
      <c r="C5" s="263"/>
      <c r="D5" s="263"/>
      <c r="E5" s="1"/>
      <c r="F5" s="1"/>
      <c r="G5" s="1"/>
      <c r="H5" s="1"/>
      <c r="I5" s="1"/>
      <c r="J5" s="1"/>
      <c r="K5" s="1"/>
      <c r="L5" s="1"/>
      <c r="M5" s="1"/>
    </row>
    <row r="6" spans="1:13">
      <c r="A6" s="264"/>
      <c r="B6" s="264"/>
      <c r="C6" s="264"/>
      <c r="D6" s="264"/>
      <c r="E6" s="264"/>
      <c r="F6" s="76"/>
      <c r="G6" s="265" t="s">
        <v>0</v>
      </c>
      <c r="H6" s="265"/>
      <c r="I6" s="265"/>
      <c r="J6" s="265"/>
      <c r="K6" s="265"/>
      <c r="L6" s="265"/>
      <c r="M6" s="2">
        <f>M52</f>
        <v>0</v>
      </c>
    </row>
    <row r="7" spans="1:13">
      <c r="A7" s="239" t="s">
        <v>1</v>
      </c>
      <c r="B7" s="260" t="s">
        <v>2</v>
      </c>
      <c r="C7" s="239" t="s">
        <v>3</v>
      </c>
      <c r="D7" s="239" t="s">
        <v>4</v>
      </c>
      <c r="E7" s="253" t="s">
        <v>5</v>
      </c>
      <c r="F7" s="254"/>
      <c r="G7" s="251" t="s">
        <v>6</v>
      </c>
      <c r="H7" s="252"/>
      <c r="I7" s="251" t="s">
        <v>7</v>
      </c>
      <c r="J7" s="252"/>
      <c r="K7" s="253" t="s">
        <v>8</v>
      </c>
      <c r="L7" s="254"/>
      <c r="M7" s="239" t="s">
        <v>9</v>
      </c>
    </row>
    <row r="8" spans="1:13" ht="30">
      <c r="A8" s="241"/>
      <c r="B8" s="261"/>
      <c r="C8" s="241"/>
      <c r="D8" s="241"/>
      <c r="E8" s="3" t="s">
        <v>10</v>
      </c>
      <c r="F8" s="11" t="s">
        <v>11</v>
      </c>
      <c r="G8" s="3" t="s">
        <v>12</v>
      </c>
      <c r="H8" s="11" t="s">
        <v>9</v>
      </c>
      <c r="I8" s="3" t="s">
        <v>12</v>
      </c>
      <c r="J8" s="11" t="s">
        <v>9</v>
      </c>
      <c r="K8" s="3" t="s">
        <v>12</v>
      </c>
      <c r="L8" s="11" t="s">
        <v>9</v>
      </c>
      <c r="M8" s="241"/>
    </row>
    <row r="9" spans="1:13">
      <c r="A9" s="71">
        <v>1</v>
      </c>
      <c r="B9" s="72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</row>
    <row r="10" spans="1:13">
      <c r="A10" s="73"/>
      <c r="B10" s="255" t="s">
        <v>18</v>
      </c>
      <c r="C10" s="256"/>
      <c r="D10" s="256"/>
      <c r="E10" s="256"/>
      <c r="F10" s="257"/>
      <c r="G10" s="11"/>
      <c r="H10" s="11"/>
      <c r="I10" s="11"/>
      <c r="J10" s="11"/>
      <c r="K10" s="11"/>
      <c r="L10" s="11"/>
      <c r="M10" s="11"/>
    </row>
    <row r="11" spans="1:13" ht="30">
      <c r="A11" s="237">
        <v>1</v>
      </c>
      <c r="B11" s="242" t="s">
        <v>100</v>
      </c>
      <c r="C11" s="5" t="s">
        <v>101</v>
      </c>
      <c r="D11" s="11" t="s">
        <v>15</v>
      </c>
      <c r="E11" s="6"/>
      <c r="F11" s="6">
        <v>0.12</v>
      </c>
      <c r="G11" s="7"/>
      <c r="H11" s="7"/>
      <c r="I11" s="7"/>
      <c r="J11" s="7"/>
      <c r="K11" s="7"/>
      <c r="L11" s="7"/>
      <c r="M11" s="7"/>
    </row>
    <row r="12" spans="1:13">
      <c r="A12" s="237"/>
      <c r="B12" s="243"/>
      <c r="C12" s="10" t="s">
        <v>13</v>
      </c>
      <c r="D12" s="8" t="s">
        <v>14</v>
      </c>
      <c r="E12" s="9">
        <v>18.600000000000001</v>
      </c>
      <c r="F12" s="9">
        <f>E12*F11</f>
        <v>2.2320000000000002</v>
      </c>
      <c r="G12" s="7"/>
      <c r="H12" s="7"/>
      <c r="I12" s="7"/>
      <c r="J12" s="7"/>
      <c r="K12" s="7"/>
      <c r="L12" s="7"/>
      <c r="M12" s="7"/>
    </row>
    <row r="13" spans="1:13">
      <c r="A13" s="237"/>
      <c r="B13" s="244"/>
      <c r="C13" s="10" t="s">
        <v>16</v>
      </c>
      <c r="D13" s="8" t="s">
        <v>17</v>
      </c>
      <c r="E13" s="9">
        <v>4.97</v>
      </c>
      <c r="F13" s="9">
        <f>E13*F11</f>
        <v>0.59639999999999993</v>
      </c>
      <c r="G13" s="7"/>
      <c r="H13" s="7"/>
      <c r="I13" s="7"/>
      <c r="J13" s="7"/>
      <c r="K13" s="7"/>
      <c r="L13" s="7"/>
      <c r="M13" s="7"/>
    </row>
    <row r="14" spans="1:13" ht="30">
      <c r="A14" s="237">
        <v>2</v>
      </c>
      <c r="B14" s="238" t="s">
        <v>102</v>
      </c>
      <c r="C14" s="18" t="s">
        <v>103</v>
      </c>
      <c r="D14" s="15" t="s">
        <v>75</v>
      </c>
      <c r="E14" s="78"/>
      <c r="F14" s="16">
        <v>0.12</v>
      </c>
      <c r="G14" s="17"/>
      <c r="H14" s="17"/>
      <c r="I14" s="17"/>
      <c r="J14" s="17"/>
      <c r="K14" s="17"/>
      <c r="L14" s="17"/>
      <c r="M14" s="17"/>
    </row>
    <row r="15" spans="1:13">
      <c r="A15" s="237"/>
      <c r="B15" s="238"/>
      <c r="C15" s="12" t="s">
        <v>13</v>
      </c>
      <c r="D15" s="13" t="s">
        <v>14</v>
      </c>
      <c r="E15" s="9">
        <v>197</v>
      </c>
      <c r="F15" s="9">
        <f>E15*F14</f>
        <v>23.64</v>
      </c>
      <c r="G15" s="7"/>
      <c r="H15" s="7"/>
      <c r="I15" s="7"/>
      <c r="J15" s="7"/>
      <c r="K15" s="7"/>
      <c r="L15" s="7"/>
      <c r="M15" s="7"/>
    </row>
    <row r="16" spans="1:13">
      <c r="A16" s="237"/>
      <c r="B16" s="238"/>
      <c r="C16" s="14" t="s">
        <v>76</v>
      </c>
      <c r="D16" s="13" t="s">
        <v>19</v>
      </c>
      <c r="E16" s="9">
        <v>18.100000000000001</v>
      </c>
      <c r="F16" s="9">
        <f>E16*F14</f>
        <v>2.1720000000000002</v>
      </c>
      <c r="G16" s="7"/>
      <c r="H16" s="7"/>
      <c r="I16" s="7"/>
      <c r="J16" s="7"/>
      <c r="K16" s="7"/>
      <c r="L16" s="7"/>
      <c r="M16" s="7"/>
    </row>
    <row r="17" spans="1:13">
      <c r="A17" s="237"/>
      <c r="B17" s="238"/>
      <c r="C17" s="12" t="s">
        <v>16</v>
      </c>
      <c r="D17" s="13" t="s">
        <v>17</v>
      </c>
      <c r="E17" s="124">
        <v>5</v>
      </c>
      <c r="F17" s="124">
        <f>E17*F14</f>
        <v>0.6</v>
      </c>
      <c r="G17" s="125"/>
      <c r="H17" s="125"/>
      <c r="I17" s="7"/>
      <c r="J17" s="7"/>
      <c r="K17" s="7"/>
      <c r="L17" s="7"/>
      <c r="M17" s="7"/>
    </row>
    <row r="18" spans="1:13">
      <c r="A18" s="237"/>
      <c r="B18" s="238"/>
      <c r="C18" s="14" t="s">
        <v>77</v>
      </c>
      <c r="D18" s="122" t="s">
        <v>78</v>
      </c>
      <c r="E18" s="124">
        <v>0.161</v>
      </c>
      <c r="F18" s="124">
        <f>E18*F14</f>
        <v>1.932E-2</v>
      </c>
      <c r="G18" s="125"/>
      <c r="H18" s="125"/>
      <c r="I18" s="7"/>
      <c r="J18" s="7"/>
      <c r="K18" s="7"/>
      <c r="L18" s="7"/>
      <c r="M18" s="7"/>
    </row>
    <row r="19" spans="1:13" ht="30">
      <c r="A19" s="237"/>
      <c r="B19" s="238"/>
      <c r="C19" s="126" t="s">
        <v>104</v>
      </c>
      <c r="D19" s="122" t="s">
        <v>81</v>
      </c>
      <c r="E19" s="124"/>
      <c r="F19" s="124">
        <f>F14*100</f>
        <v>12</v>
      </c>
      <c r="G19" s="125"/>
      <c r="H19" s="125"/>
      <c r="I19" s="7"/>
      <c r="J19" s="7"/>
      <c r="K19" s="7"/>
      <c r="L19" s="7"/>
      <c r="M19" s="7"/>
    </row>
    <row r="20" spans="1:13">
      <c r="A20" s="237"/>
      <c r="B20" s="238"/>
      <c r="C20" s="14" t="s">
        <v>21</v>
      </c>
      <c r="D20" s="122" t="s">
        <v>17</v>
      </c>
      <c r="E20" s="124">
        <v>4</v>
      </c>
      <c r="F20" s="124">
        <f>E20*F14</f>
        <v>0.48</v>
      </c>
      <c r="G20" s="125"/>
      <c r="H20" s="125"/>
      <c r="I20" s="7"/>
      <c r="J20" s="7"/>
      <c r="K20" s="7"/>
      <c r="L20" s="7"/>
      <c r="M20" s="7"/>
    </row>
    <row r="21" spans="1:13" s="41" customFormat="1" ht="30" customHeight="1">
      <c r="A21" s="34">
        <v>3</v>
      </c>
      <c r="B21" s="35" t="s">
        <v>58</v>
      </c>
      <c r="C21" s="128" t="s">
        <v>126</v>
      </c>
      <c r="D21" s="36" t="s">
        <v>59</v>
      </c>
      <c r="E21" s="37"/>
      <c r="F21" s="38">
        <v>60</v>
      </c>
      <c r="G21" s="39"/>
      <c r="H21" s="40"/>
      <c r="I21" s="39"/>
      <c r="J21" s="40"/>
      <c r="K21" s="39"/>
      <c r="L21" s="40"/>
      <c r="M21" s="39"/>
    </row>
    <row r="22" spans="1:13" s="48" customFormat="1" ht="15.75">
      <c r="A22" s="42"/>
      <c r="B22" s="42"/>
      <c r="C22" s="127" t="s">
        <v>86</v>
      </c>
      <c r="D22" s="42" t="s">
        <v>60</v>
      </c>
      <c r="E22" s="43">
        <v>1.1000000000000001</v>
      </c>
      <c r="F22" s="44">
        <f>F21*E22</f>
        <v>66</v>
      </c>
      <c r="G22" s="45"/>
      <c r="H22" s="45"/>
      <c r="I22" s="45"/>
      <c r="J22" s="45"/>
      <c r="K22" s="46"/>
      <c r="L22" s="46"/>
      <c r="M22" s="158"/>
    </row>
    <row r="23" spans="1:13" s="53" customFormat="1" ht="17.25" customHeight="1">
      <c r="A23" s="34"/>
      <c r="B23" s="49"/>
      <c r="C23" s="127" t="s">
        <v>106</v>
      </c>
      <c r="D23" s="50" t="s">
        <v>59</v>
      </c>
      <c r="E23" s="47">
        <v>1.05</v>
      </c>
      <c r="F23" s="51">
        <f>E23*F21</f>
        <v>63</v>
      </c>
      <c r="G23" s="45"/>
      <c r="H23" s="52"/>
      <c r="I23" s="47"/>
      <c r="J23" s="47"/>
      <c r="K23" s="47"/>
      <c r="L23" s="47"/>
      <c r="M23" s="158"/>
    </row>
    <row r="24" spans="1:13" s="53" customFormat="1" ht="15.75">
      <c r="A24" s="34"/>
      <c r="B24" s="49" t="s">
        <v>61</v>
      </c>
      <c r="C24" s="127" t="s">
        <v>91</v>
      </c>
      <c r="D24" s="50" t="s">
        <v>62</v>
      </c>
      <c r="E24" s="54">
        <v>0.49</v>
      </c>
      <c r="F24" s="51">
        <f>F21*E24</f>
        <v>29.4</v>
      </c>
      <c r="G24" s="47"/>
      <c r="H24" s="47"/>
      <c r="I24" s="47"/>
      <c r="J24" s="47"/>
      <c r="K24" s="47"/>
      <c r="L24" s="47"/>
      <c r="M24" s="158"/>
    </row>
    <row r="25" spans="1:13" ht="30">
      <c r="A25" s="239">
        <v>4</v>
      </c>
      <c r="B25" s="247" t="s">
        <v>28</v>
      </c>
      <c r="C25" s="18" t="s">
        <v>56</v>
      </c>
      <c r="D25" s="15" t="s">
        <v>22</v>
      </c>
      <c r="E25" s="16"/>
      <c r="F25" s="16">
        <f>318.416/1000</f>
        <v>0.31841599999999998</v>
      </c>
      <c r="G25" s="17"/>
      <c r="H25" s="17"/>
      <c r="I25" s="17"/>
      <c r="J25" s="17"/>
      <c r="K25" s="17"/>
      <c r="L25" s="17"/>
      <c r="M25" s="17"/>
    </row>
    <row r="26" spans="1:13">
      <c r="A26" s="240"/>
      <c r="B26" s="248"/>
      <c r="C26" s="12" t="s">
        <v>13</v>
      </c>
      <c r="D26" s="13" t="s">
        <v>14</v>
      </c>
      <c r="E26" s="9">
        <v>25.3</v>
      </c>
      <c r="F26" s="9">
        <f>E26*F25</f>
        <v>8.0559247999999997</v>
      </c>
      <c r="G26" s="7"/>
      <c r="H26" s="7"/>
      <c r="I26" s="7"/>
      <c r="J26" s="7"/>
      <c r="K26" s="7"/>
      <c r="L26" s="7"/>
      <c r="M26" s="7"/>
    </row>
    <row r="27" spans="1:13">
      <c r="A27" s="240"/>
      <c r="B27" s="248"/>
      <c r="C27" s="14" t="s">
        <v>26</v>
      </c>
      <c r="D27" s="13" t="s">
        <v>19</v>
      </c>
      <c r="E27" s="9">
        <v>2.74</v>
      </c>
      <c r="F27" s="9">
        <f>E27*F25</f>
        <v>0.87245983999999999</v>
      </c>
      <c r="G27" s="7"/>
      <c r="H27" s="7"/>
      <c r="I27" s="7"/>
      <c r="J27" s="7"/>
      <c r="K27" s="7"/>
      <c r="L27" s="7"/>
      <c r="M27" s="7"/>
    </row>
    <row r="28" spans="1:13">
      <c r="A28" s="240"/>
      <c r="B28" s="248"/>
      <c r="C28" s="12" t="s">
        <v>16</v>
      </c>
      <c r="D28" s="13" t="s">
        <v>17</v>
      </c>
      <c r="E28" s="9">
        <v>5.83</v>
      </c>
      <c r="F28" s="9">
        <f>E28*F25</f>
        <v>1.8563652799999999</v>
      </c>
      <c r="G28" s="7"/>
      <c r="H28" s="7"/>
      <c r="I28" s="7"/>
      <c r="J28" s="7"/>
      <c r="K28" s="7"/>
      <c r="L28" s="7"/>
      <c r="M28" s="7"/>
    </row>
    <row r="29" spans="1:13">
      <c r="A29" s="240"/>
      <c r="B29" s="248"/>
      <c r="C29" s="21" t="s">
        <v>27</v>
      </c>
      <c r="D29" s="8" t="s">
        <v>24</v>
      </c>
      <c r="E29" s="9">
        <v>12</v>
      </c>
      <c r="F29" s="9">
        <f>E29*F25</f>
        <v>3.8209919999999995</v>
      </c>
      <c r="G29" s="7"/>
      <c r="H29" s="7"/>
      <c r="I29" s="7"/>
      <c r="J29" s="7"/>
      <c r="K29" s="7"/>
      <c r="L29" s="7"/>
      <c r="M29" s="7"/>
    </row>
    <row r="30" spans="1:13">
      <c r="A30" s="240"/>
      <c r="B30" s="248"/>
      <c r="C30" s="21" t="s">
        <v>23</v>
      </c>
      <c r="D30" s="8" t="s">
        <v>24</v>
      </c>
      <c r="E30" s="9">
        <v>10</v>
      </c>
      <c r="F30" s="9">
        <f>E30*F25</f>
        <v>3.1841599999999999</v>
      </c>
      <c r="G30" s="7"/>
      <c r="H30" s="7"/>
      <c r="I30" s="7"/>
      <c r="J30" s="7"/>
      <c r="K30" s="7"/>
      <c r="L30" s="7"/>
      <c r="M30" s="7"/>
    </row>
    <row r="31" spans="1:13">
      <c r="A31" s="241"/>
      <c r="B31" s="249"/>
      <c r="C31" s="21" t="s">
        <v>21</v>
      </c>
      <c r="D31" s="8" t="s">
        <v>17</v>
      </c>
      <c r="E31" s="9">
        <v>2.78</v>
      </c>
      <c r="F31" s="9">
        <f>E31*F25</f>
        <v>0.88519647999999984</v>
      </c>
      <c r="G31" s="7"/>
      <c r="H31" s="7"/>
      <c r="I31" s="7"/>
      <c r="J31" s="7"/>
      <c r="K31" s="7"/>
      <c r="L31" s="7"/>
      <c r="M31" s="7"/>
    </row>
    <row r="32" spans="1:13">
      <c r="A32" s="11"/>
      <c r="B32" s="4" t="s">
        <v>32</v>
      </c>
      <c r="C32" s="21" t="s">
        <v>33</v>
      </c>
      <c r="D32" s="4" t="s">
        <v>34</v>
      </c>
      <c r="E32" s="9"/>
      <c r="F32" s="9">
        <v>2</v>
      </c>
      <c r="G32" s="7"/>
      <c r="H32" s="7"/>
      <c r="I32" s="7"/>
      <c r="J32" s="7"/>
      <c r="K32" s="7"/>
      <c r="L32" s="7"/>
      <c r="M32" s="7"/>
    </row>
    <row r="33" spans="1:20" ht="60">
      <c r="A33" s="239">
        <v>5</v>
      </c>
      <c r="B33" s="242" t="s">
        <v>48</v>
      </c>
      <c r="C33" s="5" t="s">
        <v>57</v>
      </c>
      <c r="D33" s="11" t="s">
        <v>15</v>
      </c>
      <c r="E33" s="6"/>
      <c r="F33" s="6">
        <v>0.8</v>
      </c>
      <c r="G33" s="7"/>
      <c r="H33" s="7"/>
      <c r="I33" s="7"/>
      <c r="J33" s="7"/>
      <c r="K33" s="7"/>
      <c r="L33" s="7"/>
      <c r="M33" s="7"/>
    </row>
    <row r="34" spans="1:20">
      <c r="A34" s="240"/>
      <c r="B34" s="243"/>
      <c r="C34" s="19" t="s">
        <v>13</v>
      </c>
      <c r="D34" s="13" t="s">
        <v>14</v>
      </c>
      <c r="E34" s="9">
        <v>61.3</v>
      </c>
      <c r="F34" s="9">
        <f>E34*F33</f>
        <v>49.04</v>
      </c>
      <c r="G34" s="7"/>
      <c r="H34" s="7"/>
      <c r="I34" s="7"/>
      <c r="J34" s="7"/>
      <c r="K34" s="7"/>
      <c r="L34" s="7"/>
      <c r="M34" s="7"/>
    </row>
    <row r="35" spans="1:20">
      <c r="A35" s="240"/>
      <c r="B35" s="243"/>
      <c r="C35" s="19" t="s">
        <v>16</v>
      </c>
      <c r="D35" s="13" t="s">
        <v>17</v>
      </c>
      <c r="E35" s="9">
        <v>7.0000000000000007E-2</v>
      </c>
      <c r="F35" s="9">
        <f>E35*F33</f>
        <v>5.6000000000000008E-2</v>
      </c>
      <c r="G35" s="7"/>
      <c r="H35" s="7"/>
      <c r="I35" s="7"/>
      <c r="J35" s="7"/>
      <c r="K35" s="7"/>
      <c r="L35" s="7"/>
      <c r="M35" s="7"/>
    </row>
    <row r="36" spans="1:20">
      <c r="A36" s="240"/>
      <c r="B36" s="243"/>
      <c r="C36" s="10" t="s">
        <v>46</v>
      </c>
      <c r="D36" s="8" t="s">
        <v>24</v>
      </c>
      <c r="E36" s="9">
        <v>10.42</v>
      </c>
      <c r="F36" s="9">
        <f>E36*F33</f>
        <v>8.3360000000000003</v>
      </c>
      <c r="G36" s="7"/>
      <c r="H36" s="7"/>
      <c r="I36" s="7"/>
      <c r="J36" s="7"/>
      <c r="K36" s="7"/>
      <c r="L36" s="7"/>
      <c r="M36" s="7"/>
    </row>
    <row r="37" spans="1:20">
      <c r="A37" s="240"/>
      <c r="B37" s="243"/>
      <c r="C37" s="10" t="s">
        <v>47</v>
      </c>
      <c r="D37" s="8" t="s">
        <v>24</v>
      </c>
      <c r="E37" s="9">
        <v>10.5</v>
      </c>
      <c r="F37" s="9">
        <f>E37*F33</f>
        <v>8.4</v>
      </c>
      <c r="G37" s="7"/>
      <c r="H37" s="7"/>
      <c r="I37" s="7"/>
      <c r="J37" s="7"/>
      <c r="K37" s="7"/>
      <c r="L37" s="7"/>
      <c r="M37" s="7"/>
    </row>
    <row r="38" spans="1:20">
      <c r="A38" s="241"/>
      <c r="B38" s="244"/>
      <c r="C38" s="10" t="s">
        <v>21</v>
      </c>
      <c r="D38" s="8" t="s">
        <v>17</v>
      </c>
      <c r="E38" s="9">
        <v>0.4</v>
      </c>
      <c r="F38" s="9">
        <f>E38*F33</f>
        <v>0.32000000000000006</v>
      </c>
      <c r="G38" s="7"/>
      <c r="H38" s="7"/>
      <c r="I38" s="7"/>
      <c r="J38" s="7"/>
      <c r="K38" s="7"/>
      <c r="L38" s="7"/>
      <c r="M38" s="7"/>
    </row>
    <row r="39" spans="1:20" s="64" customFormat="1" ht="27">
      <c r="A39" s="55">
        <v>6</v>
      </c>
      <c r="B39" s="56" t="s">
        <v>66</v>
      </c>
      <c r="C39" s="57" t="s">
        <v>67</v>
      </c>
      <c r="D39" s="55" t="s">
        <v>68</v>
      </c>
      <c r="E39" s="58"/>
      <c r="F39" s="59">
        <v>24</v>
      </c>
      <c r="G39" s="60"/>
      <c r="H39" s="60"/>
      <c r="I39" s="61"/>
      <c r="J39" s="61"/>
      <c r="K39" s="60"/>
      <c r="L39" s="60"/>
      <c r="M39" s="162"/>
      <c r="N39" s="62"/>
      <c r="O39" s="62"/>
      <c r="P39" s="62"/>
      <c r="Q39" s="62"/>
      <c r="R39" s="62"/>
      <c r="S39" s="62"/>
      <c r="T39" s="63"/>
    </row>
    <row r="40" spans="1:20" s="64" customFormat="1" ht="15.75">
      <c r="A40" s="234"/>
      <c r="B40" s="234"/>
      <c r="C40" s="10" t="s">
        <v>13</v>
      </c>
      <c r="D40" s="65" t="s">
        <v>60</v>
      </c>
      <c r="E40" s="66">
        <v>1.75</v>
      </c>
      <c r="F40" s="66">
        <f>F39*E40</f>
        <v>42</v>
      </c>
      <c r="G40" s="67"/>
      <c r="H40" s="67"/>
      <c r="I40" s="68"/>
      <c r="J40" s="68"/>
      <c r="K40" s="69"/>
      <c r="L40" s="69"/>
      <c r="M40" s="158"/>
      <c r="N40" s="62"/>
      <c r="O40" s="62"/>
      <c r="P40" s="62"/>
      <c r="Q40" s="62"/>
      <c r="R40" s="62"/>
      <c r="S40" s="62"/>
      <c r="T40" s="63"/>
    </row>
    <row r="41" spans="1:20" s="64" customFormat="1">
      <c r="A41" s="235"/>
      <c r="B41" s="235"/>
      <c r="C41" s="10" t="s">
        <v>70</v>
      </c>
      <c r="D41" s="65" t="s">
        <v>62</v>
      </c>
      <c r="E41" s="66">
        <v>0.45</v>
      </c>
      <c r="F41" s="66">
        <v>9</v>
      </c>
      <c r="G41" s="70"/>
      <c r="H41" s="69"/>
      <c r="I41" s="67"/>
      <c r="J41" s="67"/>
      <c r="K41" s="67"/>
      <c r="L41" s="67"/>
      <c r="M41" s="158"/>
    </row>
    <row r="42" spans="1:20" s="64" customFormat="1">
      <c r="A42" s="236"/>
      <c r="B42" s="236"/>
      <c r="C42" s="10" t="s">
        <v>71</v>
      </c>
      <c r="D42" s="65" t="s">
        <v>69</v>
      </c>
      <c r="E42" s="66">
        <v>0.8</v>
      </c>
      <c r="F42" s="66">
        <f>F39*E42</f>
        <v>19.200000000000003</v>
      </c>
      <c r="G42" s="69"/>
      <c r="H42" s="67"/>
      <c r="I42" s="67"/>
      <c r="J42" s="67"/>
      <c r="K42" s="69"/>
      <c r="L42" s="69"/>
      <c r="M42" s="158"/>
    </row>
    <row r="43" spans="1:20" ht="15.75">
      <c r="A43" s="24"/>
      <c r="B43" s="24"/>
      <c r="C43" s="25" t="s">
        <v>9</v>
      </c>
      <c r="D43" s="24"/>
      <c r="E43" s="26"/>
      <c r="F43" s="26"/>
      <c r="G43" s="27"/>
      <c r="H43" s="28"/>
      <c r="I43" s="29"/>
      <c r="J43" s="29"/>
      <c r="K43" s="30"/>
      <c r="L43" s="28"/>
      <c r="M43" s="28"/>
    </row>
    <row r="44" spans="1:20" hidden="1">
      <c r="A44" s="4"/>
      <c r="B44" s="4"/>
      <c r="C44" s="11" t="s">
        <v>9</v>
      </c>
      <c r="D44" s="22"/>
      <c r="E44" s="4"/>
      <c r="F44" s="4"/>
      <c r="G44" s="31"/>
      <c r="H44" s="32"/>
      <c r="I44" s="32"/>
      <c r="J44" s="32"/>
      <c r="K44" s="32"/>
      <c r="L44" s="32"/>
      <c r="M44" s="32"/>
    </row>
    <row r="45" spans="1:20">
      <c r="A45" s="4"/>
      <c r="B45" s="4"/>
      <c r="C45" s="11" t="s">
        <v>49</v>
      </c>
      <c r="D45" s="33"/>
      <c r="E45" s="4"/>
      <c r="F45" s="4"/>
      <c r="G45" s="31"/>
      <c r="H45" s="32"/>
      <c r="I45" s="32"/>
      <c r="J45" s="32"/>
      <c r="K45" s="32"/>
      <c r="L45" s="32"/>
      <c r="M45" s="32"/>
    </row>
    <row r="46" spans="1:20">
      <c r="A46" s="4"/>
      <c r="B46" s="4"/>
      <c r="C46" s="11" t="s">
        <v>9</v>
      </c>
      <c r="D46" s="121"/>
      <c r="E46" s="4"/>
      <c r="F46" s="4"/>
      <c r="G46" s="31"/>
      <c r="H46" s="32"/>
      <c r="I46" s="32"/>
      <c r="J46" s="32"/>
      <c r="K46" s="32"/>
      <c r="L46" s="32"/>
      <c r="M46" s="32"/>
    </row>
    <row r="47" spans="1:20">
      <c r="A47" s="4"/>
      <c r="B47" s="4"/>
      <c r="C47" s="11" t="s">
        <v>50</v>
      </c>
      <c r="D47" s="33"/>
      <c r="E47" s="4"/>
      <c r="F47" s="4"/>
      <c r="G47" s="31"/>
      <c r="H47" s="32"/>
      <c r="I47" s="32"/>
      <c r="J47" s="32"/>
      <c r="K47" s="32"/>
      <c r="L47" s="32"/>
      <c r="M47" s="32"/>
    </row>
    <row r="48" spans="1:20">
      <c r="A48" s="4"/>
      <c r="B48" s="4"/>
      <c r="C48" s="11" t="s">
        <v>9</v>
      </c>
      <c r="D48" s="22"/>
      <c r="E48" s="4"/>
      <c r="F48" s="4"/>
      <c r="G48" s="31"/>
      <c r="H48" s="32"/>
      <c r="I48" s="32"/>
      <c r="J48" s="32"/>
      <c r="K48" s="32"/>
      <c r="L48" s="32"/>
      <c r="M48" s="32"/>
    </row>
    <row r="49" spans="1:13">
      <c r="A49" s="4"/>
      <c r="B49" s="4"/>
      <c r="C49" s="11" t="s">
        <v>51</v>
      </c>
      <c r="D49" s="33">
        <v>0.03</v>
      </c>
      <c r="E49" s="4"/>
      <c r="F49" s="4"/>
      <c r="G49" s="31"/>
      <c r="H49" s="32"/>
      <c r="I49" s="32"/>
      <c r="J49" s="32"/>
      <c r="K49" s="32"/>
      <c r="L49" s="32"/>
      <c r="M49" s="32"/>
    </row>
    <row r="50" spans="1:13">
      <c r="A50" s="4"/>
      <c r="B50" s="4"/>
      <c r="C50" s="11" t="s">
        <v>9</v>
      </c>
      <c r="D50" s="4"/>
      <c r="E50" s="4"/>
      <c r="F50" s="4"/>
      <c r="G50" s="31"/>
      <c r="H50" s="32"/>
      <c r="I50" s="32"/>
      <c r="J50" s="32"/>
      <c r="K50" s="32"/>
      <c r="L50" s="32"/>
      <c r="M50" s="32"/>
    </row>
    <row r="51" spans="1:13">
      <c r="A51" s="4"/>
      <c r="B51" s="4"/>
      <c r="C51" s="11" t="s">
        <v>52</v>
      </c>
      <c r="D51" s="33"/>
      <c r="E51" s="4"/>
      <c r="F51" s="4"/>
      <c r="G51" s="31"/>
      <c r="H51" s="32"/>
      <c r="I51" s="32"/>
      <c r="J51" s="32"/>
      <c r="K51" s="32"/>
      <c r="L51" s="32"/>
      <c r="M51" s="32"/>
    </row>
    <row r="52" spans="1:13">
      <c r="A52" s="4"/>
      <c r="B52" s="4"/>
      <c r="C52" s="11" t="s">
        <v>181</v>
      </c>
      <c r="D52" s="4"/>
      <c r="E52" s="4"/>
      <c r="F52" s="4"/>
      <c r="G52" s="31"/>
      <c r="H52" s="32"/>
      <c r="I52" s="32"/>
      <c r="J52" s="32"/>
      <c r="K52" s="32"/>
      <c r="L52" s="32"/>
      <c r="M52" s="32"/>
    </row>
    <row r="53" spans="1:13" ht="38.25">
      <c r="A53" s="217"/>
      <c r="B53" s="4"/>
      <c r="C53" s="220" t="s">
        <v>193</v>
      </c>
      <c r="D53" s="4"/>
      <c r="E53" s="4"/>
      <c r="F53" s="4"/>
      <c r="G53" s="4"/>
      <c r="H53" s="4"/>
      <c r="I53" s="4"/>
      <c r="J53" s="4"/>
      <c r="K53" s="4"/>
      <c r="L53" s="4"/>
      <c r="M53" s="222"/>
    </row>
    <row r="54" spans="1:13">
      <c r="A54" s="217"/>
      <c r="B54" s="4"/>
      <c r="C54" s="221" t="s">
        <v>53</v>
      </c>
      <c r="D54" s="4"/>
      <c r="E54" s="4"/>
      <c r="F54" s="4"/>
      <c r="G54" s="4"/>
      <c r="H54" s="4"/>
      <c r="I54" s="4"/>
      <c r="J54" s="4"/>
      <c r="K54" s="4"/>
      <c r="L54" s="4"/>
      <c r="M54" s="223"/>
    </row>
  </sheetData>
  <mergeCells count="26">
    <mergeCell ref="A1:M1"/>
    <mergeCell ref="A2:M2"/>
    <mergeCell ref="A3:M3"/>
    <mergeCell ref="A5:D5"/>
    <mergeCell ref="A6:E6"/>
    <mergeCell ref="G6:L6"/>
    <mergeCell ref="K7:L7"/>
    <mergeCell ref="M7:M8"/>
    <mergeCell ref="B10:F10"/>
    <mergeCell ref="A7:A8"/>
    <mergeCell ref="B7:B8"/>
    <mergeCell ref="C7:C8"/>
    <mergeCell ref="D7:D8"/>
    <mergeCell ref="E7:F7"/>
    <mergeCell ref="G7:H7"/>
    <mergeCell ref="A11:A13"/>
    <mergeCell ref="B11:B13"/>
    <mergeCell ref="A14:A20"/>
    <mergeCell ref="B14:B20"/>
    <mergeCell ref="I7:J7"/>
    <mergeCell ref="A33:A38"/>
    <mergeCell ref="B33:B38"/>
    <mergeCell ref="A40:A42"/>
    <mergeCell ref="B40:B42"/>
    <mergeCell ref="A25:A31"/>
    <mergeCell ref="B25:B31"/>
  </mergeCells>
  <pageMargins left="0.2" right="0.2" top="0.25" bottom="0.25" header="0.3" footer="0.3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A25" zoomScaleNormal="100" zoomScaleSheetLayoutView="71" workbookViewId="0">
      <selection activeCell="D38" sqref="D38"/>
    </sheetView>
  </sheetViews>
  <sheetFormatPr defaultRowHeight="15"/>
  <cols>
    <col min="1" max="1" width="3.28515625" style="75" bestFit="1" customWidth="1"/>
    <col min="2" max="2" width="12.5703125" bestFit="1" customWidth="1"/>
    <col min="3" max="3" width="58.85546875" customWidth="1"/>
    <col min="4" max="4" width="7.85546875" bestFit="1" customWidth="1"/>
    <col min="5" max="5" width="8.7109375" bestFit="1" customWidth="1"/>
    <col min="6" max="6" width="9.7109375" customWidth="1"/>
    <col min="7" max="7" width="9.140625" customWidth="1"/>
    <col min="8" max="8" width="8.570312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3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>
      <c r="A2" s="262" t="s">
        <v>172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63" t="s">
        <v>187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5" spans="1:13">
      <c r="A5" s="263"/>
      <c r="B5" s="263"/>
      <c r="C5" s="263"/>
      <c r="D5" s="263"/>
      <c r="E5" s="1"/>
      <c r="F5" s="1"/>
      <c r="G5" s="1"/>
      <c r="H5" s="1"/>
      <c r="I5" s="1"/>
      <c r="J5" s="1"/>
      <c r="K5" s="1"/>
      <c r="L5" s="1"/>
      <c r="M5" s="1"/>
    </row>
    <row r="6" spans="1:13">
      <c r="A6" s="264"/>
      <c r="B6" s="264"/>
      <c r="C6" s="264"/>
      <c r="D6" s="264"/>
      <c r="E6" s="264"/>
      <c r="F6" s="76"/>
      <c r="G6" s="265" t="s">
        <v>0</v>
      </c>
      <c r="H6" s="265"/>
      <c r="I6" s="265"/>
      <c r="J6" s="265"/>
      <c r="K6" s="265"/>
      <c r="L6" s="265"/>
      <c r="M6" s="2">
        <f>M39</f>
        <v>0</v>
      </c>
    </row>
    <row r="7" spans="1:13">
      <c r="A7" s="239" t="s">
        <v>1</v>
      </c>
      <c r="B7" s="260" t="s">
        <v>2</v>
      </c>
      <c r="C7" s="239" t="s">
        <v>3</v>
      </c>
      <c r="D7" s="239" t="s">
        <v>4</v>
      </c>
      <c r="E7" s="253" t="s">
        <v>5</v>
      </c>
      <c r="F7" s="254"/>
      <c r="G7" s="251" t="s">
        <v>6</v>
      </c>
      <c r="H7" s="252"/>
      <c r="I7" s="251" t="s">
        <v>7</v>
      </c>
      <c r="J7" s="252"/>
      <c r="K7" s="253" t="s">
        <v>8</v>
      </c>
      <c r="L7" s="254"/>
      <c r="M7" s="239" t="s">
        <v>9</v>
      </c>
    </row>
    <row r="8" spans="1:13" ht="30">
      <c r="A8" s="241"/>
      <c r="B8" s="261"/>
      <c r="C8" s="241"/>
      <c r="D8" s="241"/>
      <c r="E8" s="3" t="s">
        <v>10</v>
      </c>
      <c r="F8" s="11" t="s">
        <v>11</v>
      </c>
      <c r="G8" s="3" t="s">
        <v>12</v>
      </c>
      <c r="H8" s="11" t="s">
        <v>9</v>
      </c>
      <c r="I8" s="3" t="s">
        <v>12</v>
      </c>
      <c r="J8" s="11" t="s">
        <v>9</v>
      </c>
      <c r="K8" s="3" t="s">
        <v>12</v>
      </c>
      <c r="L8" s="11" t="s">
        <v>9</v>
      </c>
      <c r="M8" s="241"/>
    </row>
    <row r="9" spans="1:13">
      <c r="A9" s="71">
        <v>1</v>
      </c>
      <c r="B9" s="72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</row>
    <row r="10" spans="1:13">
      <c r="A10" s="73"/>
      <c r="B10" s="255" t="s">
        <v>18</v>
      </c>
      <c r="C10" s="256"/>
      <c r="D10" s="256"/>
      <c r="E10" s="256"/>
      <c r="F10" s="257"/>
      <c r="G10" s="11"/>
      <c r="H10" s="11"/>
      <c r="I10" s="11"/>
      <c r="J10" s="11"/>
      <c r="K10" s="11"/>
      <c r="L10" s="11"/>
      <c r="M10" s="11"/>
    </row>
    <row r="11" spans="1:13" ht="30">
      <c r="A11" s="239">
        <v>4</v>
      </c>
      <c r="B11" s="247" t="s">
        <v>28</v>
      </c>
      <c r="C11" s="18" t="s">
        <v>56</v>
      </c>
      <c r="D11" s="15" t="s">
        <v>22</v>
      </c>
      <c r="E11" s="16"/>
      <c r="F11" s="16">
        <f>318.416/1000</f>
        <v>0.31841599999999998</v>
      </c>
      <c r="G11" s="17"/>
      <c r="H11" s="17"/>
      <c r="I11" s="17"/>
      <c r="J11" s="17"/>
      <c r="K11" s="17"/>
      <c r="L11" s="17"/>
      <c r="M11" s="17"/>
    </row>
    <row r="12" spans="1:13">
      <c r="A12" s="240"/>
      <c r="B12" s="248"/>
      <c r="C12" s="12" t="s">
        <v>13</v>
      </c>
      <c r="D12" s="13" t="s">
        <v>14</v>
      </c>
      <c r="E12" s="9">
        <v>25.3</v>
      </c>
      <c r="F12" s="9">
        <f>E12*F11</f>
        <v>8.0559247999999997</v>
      </c>
      <c r="G12" s="7"/>
      <c r="H12" s="7"/>
      <c r="I12" s="7"/>
      <c r="J12" s="7"/>
      <c r="K12" s="7"/>
      <c r="L12" s="7"/>
      <c r="M12" s="7"/>
    </row>
    <row r="13" spans="1:13">
      <c r="A13" s="240"/>
      <c r="B13" s="248"/>
      <c r="C13" s="14" t="s">
        <v>26</v>
      </c>
      <c r="D13" s="13" t="s">
        <v>19</v>
      </c>
      <c r="E13" s="9">
        <v>2.74</v>
      </c>
      <c r="F13" s="9">
        <f>E13*F11</f>
        <v>0.87245983999999999</v>
      </c>
      <c r="G13" s="7"/>
      <c r="H13" s="7"/>
      <c r="I13" s="7"/>
      <c r="J13" s="7"/>
      <c r="K13" s="7"/>
      <c r="L13" s="7"/>
      <c r="M13" s="7"/>
    </row>
    <row r="14" spans="1:13">
      <c r="A14" s="240"/>
      <c r="B14" s="248"/>
      <c r="C14" s="12" t="s">
        <v>16</v>
      </c>
      <c r="D14" s="13" t="s">
        <v>17</v>
      </c>
      <c r="E14" s="9">
        <v>5.83</v>
      </c>
      <c r="F14" s="9">
        <f>E14*F11</f>
        <v>1.8563652799999999</v>
      </c>
      <c r="G14" s="7"/>
      <c r="H14" s="7"/>
      <c r="I14" s="7"/>
      <c r="J14" s="7"/>
      <c r="K14" s="7"/>
      <c r="L14" s="7"/>
      <c r="M14" s="7"/>
    </row>
    <row r="15" spans="1:13">
      <c r="A15" s="240"/>
      <c r="B15" s="248"/>
      <c r="C15" s="21" t="s">
        <v>27</v>
      </c>
      <c r="D15" s="8" t="s">
        <v>24</v>
      </c>
      <c r="E15" s="9">
        <v>12</v>
      </c>
      <c r="F15" s="9">
        <f>E15*F11</f>
        <v>3.8209919999999995</v>
      </c>
      <c r="G15" s="7"/>
      <c r="H15" s="7"/>
      <c r="I15" s="7"/>
      <c r="J15" s="7"/>
      <c r="K15" s="7"/>
      <c r="L15" s="7"/>
      <c r="M15" s="7"/>
    </row>
    <row r="16" spans="1:13">
      <c r="A16" s="240"/>
      <c r="B16" s="248"/>
      <c r="C16" s="21" t="s">
        <v>23</v>
      </c>
      <c r="D16" s="8" t="s">
        <v>24</v>
      </c>
      <c r="E16" s="9">
        <v>10</v>
      </c>
      <c r="F16" s="9">
        <f>E16*F11</f>
        <v>3.1841599999999999</v>
      </c>
      <c r="G16" s="7"/>
      <c r="H16" s="7"/>
      <c r="I16" s="7"/>
      <c r="J16" s="7"/>
      <c r="K16" s="7"/>
      <c r="L16" s="7"/>
      <c r="M16" s="7"/>
    </row>
    <row r="17" spans="1:20">
      <c r="A17" s="241"/>
      <c r="B17" s="249"/>
      <c r="C17" s="21" t="s">
        <v>21</v>
      </c>
      <c r="D17" s="8" t="s">
        <v>17</v>
      </c>
      <c r="E17" s="9">
        <v>2.78</v>
      </c>
      <c r="F17" s="9">
        <f>E17*F11</f>
        <v>0.88519647999999984</v>
      </c>
      <c r="G17" s="7"/>
      <c r="H17" s="7"/>
      <c r="I17" s="7"/>
      <c r="J17" s="7"/>
      <c r="K17" s="7"/>
      <c r="L17" s="7"/>
      <c r="M17" s="7"/>
    </row>
    <row r="18" spans="1:20">
      <c r="A18" s="11"/>
      <c r="B18" s="4" t="s">
        <v>32</v>
      </c>
      <c r="C18" s="21" t="s">
        <v>33</v>
      </c>
      <c r="D18" s="4" t="s">
        <v>34</v>
      </c>
      <c r="E18" s="9"/>
      <c r="F18" s="9">
        <v>2</v>
      </c>
      <c r="G18" s="7"/>
      <c r="H18" s="7"/>
      <c r="I18" s="7"/>
      <c r="J18" s="7"/>
      <c r="K18" s="7"/>
      <c r="L18" s="7"/>
      <c r="M18" s="7"/>
    </row>
    <row r="19" spans="1:20">
      <c r="A19" s="11"/>
      <c r="B19" s="4" t="s">
        <v>32</v>
      </c>
      <c r="C19" s="21" t="s">
        <v>127</v>
      </c>
      <c r="D19" s="4" t="s">
        <v>34</v>
      </c>
      <c r="E19" s="9"/>
      <c r="F19" s="9">
        <v>1</v>
      </c>
      <c r="G19" s="7"/>
      <c r="H19" s="7"/>
      <c r="I19" s="7"/>
      <c r="J19" s="7"/>
      <c r="K19" s="7"/>
      <c r="L19" s="7"/>
      <c r="M19" s="7"/>
    </row>
    <row r="20" spans="1:20" ht="60">
      <c r="A20" s="239">
        <v>5</v>
      </c>
      <c r="B20" s="242" t="s">
        <v>48</v>
      </c>
      <c r="C20" s="5" t="s">
        <v>57</v>
      </c>
      <c r="D20" s="11" t="s">
        <v>15</v>
      </c>
      <c r="E20" s="6"/>
      <c r="F20" s="6">
        <v>0.8</v>
      </c>
      <c r="G20" s="7"/>
      <c r="H20" s="7"/>
      <c r="I20" s="7"/>
      <c r="J20" s="7"/>
      <c r="K20" s="7"/>
      <c r="L20" s="7"/>
      <c r="M20" s="7"/>
    </row>
    <row r="21" spans="1:20">
      <c r="A21" s="240"/>
      <c r="B21" s="243"/>
      <c r="C21" s="19" t="s">
        <v>13</v>
      </c>
      <c r="D21" s="13" t="s">
        <v>14</v>
      </c>
      <c r="E21" s="9">
        <v>61.3</v>
      </c>
      <c r="F21" s="9">
        <f>E21*F20</f>
        <v>49.04</v>
      </c>
      <c r="G21" s="7"/>
      <c r="H21" s="7"/>
      <c r="I21" s="7"/>
      <c r="J21" s="7"/>
      <c r="K21" s="7"/>
      <c r="L21" s="7"/>
      <c r="M21" s="7"/>
    </row>
    <row r="22" spans="1:20">
      <c r="A22" s="240"/>
      <c r="B22" s="243"/>
      <c r="C22" s="19" t="s">
        <v>16</v>
      </c>
      <c r="D22" s="13" t="s">
        <v>17</v>
      </c>
      <c r="E22" s="9">
        <v>7.0000000000000007E-2</v>
      </c>
      <c r="F22" s="9">
        <f>E22*F20</f>
        <v>5.6000000000000008E-2</v>
      </c>
      <c r="G22" s="7"/>
      <c r="H22" s="7"/>
      <c r="I22" s="7"/>
      <c r="J22" s="7"/>
      <c r="K22" s="7"/>
      <c r="L22" s="7"/>
      <c r="M22" s="7"/>
    </row>
    <row r="23" spans="1:20">
      <c r="A23" s="240"/>
      <c r="B23" s="243"/>
      <c r="C23" s="10" t="s">
        <v>46</v>
      </c>
      <c r="D23" s="8" t="s">
        <v>24</v>
      </c>
      <c r="E23" s="9">
        <v>10.42</v>
      </c>
      <c r="F23" s="9">
        <f>E23*F20</f>
        <v>8.3360000000000003</v>
      </c>
      <c r="G23" s="7"/>
      <c r="H23" s="7"/>
      <c r="I23" s="7"/>
      <c r="J23" s="7"/>
      <c r="K23" s="7"/>
      <c r="L23" s="7"/>
      <c r="M23" s="7"/>
    </row>
    <row r="24" spans="1:20">
      <c r="A24" s="240"/>
      <c r="B24" s="243"/>
      <c r="C24" s="10" t="s">
        <v>47</v>
      </c>
      <c r="D24" s="8" t="s">
        <v>24</v>
      </c>
      <c r="E24" s="9">
        <v>10.5</v>
      </c>
      <c r="F24" s="9">
        <f>E24*F20</f>
        <v>8.4</v>
      </c>
      <c r="G24" s="7"/>
      <c r="H24" s="7"/>
      <c r="I24" s="7"/>
      <c r="J24" s="7"/>
      <c r="K24" s="7"/>
      <c r="L24" s="7"/>
      <c r="M24" s="7"/>
    </row>
    <row r="25" spans="1:20">
      <c r="A25" s="241"/>
      <c r="B25" s="244"/>
      <c r="C25" s="10" t="s">
        <v>21</v>
      </c>
      <c r="D25" s="8" t="s">
        <v>17</v>
      </c>
      <c r="E25" s="9">
        <v>0.4</v>
      </c>
      <c r="F25" s="9">
        <f>E25*F20</f>
        <v>0.32000000000000006</v>
      </c>
      <c r="G25" s="7"/>
      <c r="H25" s="7"/>
      <c r="I25" s="7"/>
      <c r="J25" s="7"/>
      <c r="K25" s="7"/>
      <c r="L25" s="7"/>
      <c r="M25" s="7"/>
    </row>
    <row r="26" spans="1:20" s="64" customFormat="1" ht="27">
      <c r="A26" s="55">
        <v>6</v>
      </c>
      <c r="B26" s="56" t="s">
        <v>66</v>
      </c>
      <c r="C26" s="57" t="s">
        <v>67</v>
      </c>
      <c r="D26" s="55" t="s">
        <v>68</v>
      </c>
      <c r="E26" s="58"/>
      <c r="F26" s="59">
        <v>20</v>
      </c>
      <c r="G26" s="60"/>
      <c r="H26" s="60"/>
      <c r="I26" s="61"/>
      <c r="J26" s="61"/>
      <c r="K26" s="60"/>
      <c r="L26" s="60"/>
      <c r="M26" s="162"/>
      <c r="N26" s="62"/>
      <c r="O26" s="62"/>
      <c r="P26" s="62"/>
      <c r="Q26" s="62"/>
      <c r="R26" s="62"/>
      <c r="S26" s="62"/>
      <c r="T26" s="63"/>
    </row>
    <row r="27" spans="1:20" s="64" customFormat="1" ht="15.75">
      <c r="A27" s="234"/>
      <c r="B27" s="234"/>
      <c r="C27" s="10" t="s">
        <v>13</v>
      </c>
      <c r="D27" s="65" t="s">
        <v>60</v>
      </c>
      <c r="E27" s="66">
        <v>1.75</v>
      </c>
      <c r="F27" s="66">
        <f>F26*E27</f>
        <v>35</v>
      </c>
      <c r="G27" s="67"/>
      <c r="H27" s="67"/>
      <c r="I27" s="68"/>
      <c r="J27" s="68"/>
      <c r="K27" s="69"/>
      <c r="L27" s="69"/>
      <c r="M27" s="158"/>
      <c r="N27" s="62"/>
      <c r="O27" s="62"/>
      <c r="P27" s="62"/>
      <c r="Q27" s="62"/>
      <c r="R27" s="62"/>
      <c r="S27" s="62"/>
      <c r="T27" s="63"/>
    </row>
    <row r="28" spans="1:20" s="64" customFormat="1">
      <c r="A28" s="235"/>
      <c r="B28" s="235"/>
      <c r="C28" s="10" t="s">
        <v>70</v>
      </c>
      <c r="D28" s="65" t="s">
        <v>62</v>
      </c>
      <c r="E28" s="66">
        <v>0.45</v>
      </c>
      <c r="F28" s="66">
        <v>9</v>
      </c>
      <c r="G28" s="70"/>
      <c r="H28" s="69"/>
      <c r="I28" s="67"/>
      <c r="J28" s="67"/>
      <c r="K28" s="67"/>
      <c r="L28" s="67"/>
      <c r="M28" s="158"/>
    </row>
    <row r="29" spans="1:20" s="64" customFormat="1">
      <c r="A29" s="236"/>
      <c r="B29" s="236"/>
      <c r="C29" s="10" t="s">
        <v>71</v>
      </c>
      <c r="D29" s="65" t="s">
        <v>69</v>
      </c>
      <c r="E29" s="66">
        <v>0.8</v>
      </c>
      <c r="F29" s="66">
        <f>F26*E29</f>
        <v>16</v>
      </c>
      <c r="G29" s="69"/>
      <c r="H29" s="67"/>
      <c r="I29" s="67"/>
      <c r="J29" s="67"/>
      <c r="K29" s="69"/>
      <c r="L29" s="69"/>
      <c r="M29" s="158"/>
    </row>
    <row r="30" spans="1:20" ht="15.75">
      <c r="A30" s="24"/>
      <c r="B30" s="24"/>
      <c r="C30" s="25" t="s">
        <v>9</v>
      </c>
      <c r="D30" s="24"/>
      <c r="E30" s="26"/>
      <c r="F30" s="26"/>
      <c r="G30" s="27"/>
      <c r="H30" s="28"/>
      <c r="I30" s="29"/>
      <c r="J30" s="29"/>
      <c r="K30" s="30"/>
      <c r="L30" s="28"/>
      <c r="M30" s="28"/>
    </row>
    <row r="31" spans="1:20" hidden="1">
      <c r="A31" s="4"/>
      <c r="B31" s="4"/>
      <c r="C31" s="11" t="s">
        <v>9</v>
      </c>
      <c r="D31" s="22"/>
      <c r="E31" s="4"/>
      <c r="F31" s="4"/>
      <c r="G31" s="31"/>
      <c r="H31" s="32"/>
      <c r="I31" s="32"/>
      <c r="J31" s="32"/>
      <c r="K31" s="32"/>
      <c r="L31" s="32"/>
      <c r="M31" s="32"/>
    </row>
    <row r="32" spans="1:20">
      <c r="A32" s="4"/>
      <c r="B32" s="4"/>
      <c r="C32" s="11" t="s">
        <v>49</v>
      </c>
      <c r="D32" s="33"/>
      <c r="E32" s="4"/>
      <c r="F32" s="4"/>
      <c r="G32" s="31"/>
      <c r="H32" s="32"/>
      <c r="I32" s="32"/>
      <c r="J32" s="32"/>
      <c r="K32" s="32"/>
      <c r="L32" s="32"/>
      <c r="M32" s="32"/>
    </row>
    <row r="33" spans="1:13">
      <c r="A33" s="4"/>
      <c r="B33" s="4"/>
      <c r="C33" s="11" t="s">
        <v>9</v>
      </c>
      <c r="D33" s="121"/>
      <c r="E33" s="4"/>
      <c r="F33" s="4"/>
      <c r="G33" s="31"/>
      <c r="H33" s="32"/>
      <c r="I33" s="32"/>
      <c r="J33" s="32"/>
      <c r="K33" s="32"/>
      <c r="L33" s="32"/>
      <c r="M33" s="32"/>
    </row>
    <row r="34" spans="1:13">
      <c r="A34" s="4"/>
      <c r="B34" s="4"/>
      <c r="C34" s="11" t="s">
        <v>50</v>
      </c>
      <c r="D34" s="33"/>
      <c r="E34" s="4"/>
      <c r="F34" s="4"/>
      <c r="G34" s="31"/>
      <c r="H34" s="32"/>
      <c r="I34" s="32"/>
      <c r="J34" s="32"/>
      <c r="K34" s="32"/>
      <c r="L34" s="32"/>
      <c r="M34" s="32"/>
    </row>
    <row r="35" spans="1:13">
      <c r="A35" s="4"/>
      <c r="B35" s="4"/>
      <c r="C35" s="11" t="s">
        <v>9</v>
      </c>
      <c r="D35" s="22"/>
      <c r="E35" s="4"/>
      <c r="F35" s="4"/>
      <c r="G35" s="31"/>
      <c r="H35" s="32"/>
      <c r="I35" s="32"/>
      <c r="J35" s="32"/>
      <c r="K35" s="32"/>
      <c r="L35" s="32"/>
      <c r="M35" s="32"/>
    </row>
    <row r="36" spans="1:13">
      <c r="A36" s="4"/>
      <c r="B36" s="4"/>
      <c r="C36" s="11" t="s">
        <v>51</v>
      </c>
      <c r="D36" s="33">
        <v>0.03</v>
      </c>
      <c r="E36" s="4"/>
      <c r="F36" s="4"/>
      <c r="G36" s="31"/>
      <c r="H36" s="32"/>
      <c r="I36" s="32"/>
      <c r="J36" s="32"/>
      <c r="K36" s="32"/>
      <c r="L36" s="32"/>
      <c r="M36" s="32"/>
    </row>
    <row r="37" spans="1:13">
      <c r="A37" s="4"/>
      <c r="B37" s="4"/>
      <c r="C37" s="11" t="s">
        <v>9</v>
      </c>
      <c r="D37" s="4"/>
      <c r="E37" s="4"/>
      <c r="F37" s="4"/>
      <c r="G37" s="31"/>
      <c r="H37" s="32"/>
      <c r="I37" s="32"/>
      <c r="J37" s="32"/>
      <c r="K37" s="32"/>
      <c r="L37" s="32"/>
      <c r="M37" s="32"/>
    </row>
    <row r="38" spans="1:13">
      <c r="A38" s="4"/>
      <c r="B38" s="4"/>
      <c r="C38" s="11" t="s">
        <v>52</v>
      </c>
      <c r="D38" s="33"/>
      <c r="E38" s="4"/>
      <c r="F38" s="4"/>
      <c r="G38" s="31"/>
      <c r="H38" s="32"/>
      <c r="I38" s="32"/>
      <c r="J38" s="32"/>
      <c r="K38" s="32"/>
      <c r="L38" s="32"/>
      <c r="M38" s="32"/>
    </row>
    <row r="39" spans="1:13">
      <c r="A39" s="4"/>
      <c r="B39" s="4"/>
      <c r="C39" s="11" t="s">
        <v>9</v>
      </c>
      <c r="D39" s="4"/>
      <c r="E39" s="4"/>
      <c r="F39" s="4"/>
      <c r="G39" s="31"/>
      <c r="H39" s="32"/>
      <c r="I39" s="32"/>
      <c r="J39" s="32"/>
      <c r="K39" s="32"/>
      <c r="L39" s="32"/>
      <c r="M39" s="32"/>
    </row>
    <row r="40" spans="1:13" ht="38.25">
      <c r="A40" s="217"/>
      <c r="B40" s="4"/>
      <c r="C40" s="220" t="s">
        <v>193</v>
      </c>
      <c r="D40" s="4"/>
      <c r="E40" s="4"/>
      <c r="F40" s="4"/>
      <c r="G40" s="4"/>
      <c r="H40" s="4"/>
      <c r="I40" s="4"/>
      <c r="J40" s="4"/>
      <c r="K40" s="4"/>
      <c r="L40" s="4"/>
      <c r="M40" s="222"/>
    </row>
    <row r="41" spans="1:13">
      <c r="A41" s="217"/>
      <c r="B41" s="4"/>
      <c r="C41" s="221" t="s">
        <v>53</v>
      </c>
      <c r="D41" s="4"/>
      <c r="E41" s="4"/>
      <c r="F41" s="4"/>
      <c r="G41" s="4"/>
      <c r="H41" s="4"/>
      <c r="I41" s="4"/>
      <c r="J41" s="4"/>
      <c r="K41" s="4"/>
      <c r="L41" s="4"/>
      <c r="M41" s="223"/>
    </row>
  </sheetData>
  <mergeCells count="22">
    <mergeCell ref="A1:M1"/>
    <mergeCell ref="A2:M2"/>
    <mergeCell ref="A3:M3"/>
    <mergeCell ref="A5:D5"/>
    <mergeCell ref="A6:E6"/>
    <mergeCell ref="G6:L6"/>
    <mergeCell ref="I7:J7"/>
    <mergeCell ref="K7:L7"/>
    <mergeCell ref="M7:M8"/>
    <mergeCell ref="B10:F10"/>
    <mergeCell ref="A7:A8"/>
    <mergeCell ref="B7:B8"/>
    <mergeCell ref="C7:C8"/>
    <mergeCell ref="D7:D8"/>
    <mergeCell ref="E7:F7"/>
    <mergeCell ref="G7:H7"/>
    <mergeCell ref="A27:A29"/>
    <mergeCell ref="B27:B29"/>
    <mergeCell ref="A11:A17"/>
    <mergeCell ref="B11:B17"/>
    <mergeCell ref="A20:A25"/>
    <mergeCell ref="B20:B25"/>
  </mergeCells>
  <pageMargins left="0.2" right="0.2" top="0.25" bottom="0.25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49" zoomScaleNormal="100" zoomScaleSheetLayoutView="73" workbookViewId="0">
      <selection activeCell="E69" sqref="E69"/>
    </sheetView>
  </sheetViews>
  <sheetFormatPr defaultRowHeight="15"/>
  <cols>
    <col min="1" max="1" width="3.28515625" style="75" bestFit="1" customWidth="1"/>
    <col min="2" max="2" width="12.5703125" bestFit="1" customWidth="1"/>
    <col min="3" max="3" width="58.85546875" customWidth="1"/>
    <col min="4" max="4" width="7.85546875" bestFit="1" customWidth="1"/>
    <col min="5" max="5" width="9.28515625" customWidth="1"/>
    <col min="6" max="6" width="9.7109375" customWidth="1"/>
    <col min="7" max="7" width="9.140625" customWidth="1"/>
    <col min="8" max="8" width="10.8554687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3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>
      <c r="A2" s="262" t="s">
        <v>174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63" t="s">
        <v>183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5" spans="1:13">
      <c r="A5" s="263"/>
      <c r="B5" s="263"/>
      <c r="C5" s="263"/>
      <c r="D5" s="263"/>
      <c r="E5" s="1"/>
      <c r="F5" s="1"/>
      <c r="G5" s="1"/>
      <c r="H5" s="1"/>
      <c r="I5" s="1"/>
      <c r="J5" s="1"/>
      <c r="K5" s="1"/>
      <c r="L5" s="1"/>
      <c r="M5" s="1"/>
    </row>
    <row r="6" spans="1:13">
      <c r="A6" s="264"/>
      <c r="B6" s="264"/>
      <c r="C6" s="264"/>
      <c r="D6" s="264"/>
      <c r="E6" s="264"/>
      <c r="F6" s="76"/>
      <c r="G6" s="265" t="s">
        <v>0</v>
      </c>
      <c r="H6" s="265"/>
      <c r="I6" s="265"/>
      <c r="J6" s="265"/>
      <c r="K6" s="265"/>
      <c r="L6" s="265"/>
      <c r="M6" s="2">
        <f>M66</f>
        <v>0</v>
      </c>
    </row>
    <row r="7" spans="1:13">
      <c r="A7" s="239" t="s">
        <v>1</v>
      </c>
      <c r="B7" s="260" t="s">
        <v>2</v>
      </c>
      <c r="C7" s="239" t="s">
        <v>3</v>
      </c>
      <c r="D7" s="239" t="s">
        <v>4</v>
      </c>
      <c r="E7" s="253" t="s">
        <v>5</v>
      </c>
      <c r="F7" s="254"/>
      <c r="G7" s="251" t="s">
        <v>6</v>
      </c>
      <c r="H7" s="252"/>
      <c r="I7" s="251" t="s">
        <v>7</v>
      </c>
      <c r="J7" s="252"/>
      <c r="K7" s="253" t="s">
        <v>8</v>
      </c>
      <c r="L7" s="254"/>
      <c r="M7" s="239" t="s">
        <v>9</v>
      </c>
    </row>
    <row r="8" spans="1:13" ht="30">
      <c r="A8" s="241"/>
      <c r="B8" s="261"/>
      <c r="C8" s="241"/>
      <c r="D8" s="241"/>
      <c r="E8" s="3" t="s">
        <v>10</v>
      </c>
      <c r="F8" s="11" t="s">
        <v>11</v>
      </c>
      <c r="G8" s="3" t="s">
        <v>12</v>
      </c>
      <c r="H8" s="11" t="s">
        <v>9</v>
      </c>
      <c r="I8" s="3" t="s">
        <v>12</v>
      </c>
      <c r="J8" s="11" t="s">
        <v>9</v>
      </c>
      <c r="K8" s="3" t="s">
        <v>12</v>
      </c>
      <c r="L8" s="11" t="s">
        <v>9</v>
      </c>
      <c r="M8" s="241"/>
    </row>
    <row r="9" spans="1:13">
      <c r="A9" s="71">
        <v>1</v>
      </c>
      <c r="B9" s="72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</row>
    <row r="10" spans="1:13">
      <c r="A10" s="73"/>
      <c r="B10" s="255" t="s">
        <v>18</v>
      </c>
      <c r="C10" s="256"/>
      <c r="D10" s="256"/>
      <c r="E10" s="256"/>
      <c r="F10" s="257"/>
      <c r="G10" s="11"/>
      <c r="H10" s="11"/>
      <c r="I10" s="11"/>
      <c r="J10" s="11"/>
      <c r="K10" s="11"/>
      <c r="L10" s="11"/>
      <c r="M10" s="11"/>
    </row>
    <row r="11" spans="1:13" ht="30">
      <c r="A11" s="239">
        <v>1</v>
      </c>
      <c r="B11" s="242" t="s">
        <v>97</v>
      </c>
      <c r="C11" s="5" t="s">
        <v>98</v>
      </c>
      <c r="D11" s="121" t="s">
        <v>99</v>
      </c>
      <c r="E11" s="6"/>
      <c r="F11" s="209">
        <v>525</v>
      </c>
      <c r="G11" s="7"/>
      <c r="H11" s="7"/>
      <c r="I11" s="7"/>
      <c r="J11" s="7"/>
      <c r="K11" s="7"/>
      <c r="L11" s="7"/>
      <c r="M11" s="7"/>
    </row>
    <row r="12" spans="1:13">
      <c r="A12" s="241"/>
      <c r="B12" s="244"/>
      <c r="C12" s="123" t="s">
        <v>13</v>
      </c>
      <c r="D12" s="8" t="s">
        <v>14</v>
      </c>
      <c r="E12" s="7">
        <v>0.2</v>
      </c>
      <c r="F12" s="210">
        <f>E12*F11</f>
        <v>105</v>
      </c>
      <c r="G12" s="7"/>
      <c r="H12" s="7"/>
      <c r="I12" s="7"/>
      <c r="J12" s="7"/>
      <c r="K12" s="7"/>
      <c r="L12" s="7"/>
      <c r="M12" s="7"/>
    </row>
    <row r="13" spans="1:13" s="41" customFormat="1" ht="30" customHeight="1">
      <c r="A13" s="34">
        <v>2</v>
      </c>
      <c r="B13" s="35" t="s">
        <v>58</v>
      </c>
      <c r="C13" s="5" t="s">
        <v>65</v>
      </c>
      <c r="D13" s="36" t="s">
        <v>59</v>
      </c>
      <c r="E13" s="39"/>
      <c r="F13" s="38">
        <v>195</v>
      </c>
      <c r="G13" s="39"/>
      <c r="H13" s="40"/>
      <c r="I13" s="39"/>
      <c r="J13" s="40"/>
      <c r="K13" s="39"/>
      <c r="L13" s="40"/>
      <c r="M13" s="39"/>
    </row>
    <row r="14" spans="1:13" s="48" customFormat="1">
      <c r="A14" s="258"/>
      <c r="B14" s="258"/>
      <c r="C14" s="19" t="s">
        <v>13</v>
      </c>
      <c r="D14" s="42" t="s">
        <v>60</v>
      </c>
      <c r="E14" s="43">
        <v>1.1000000000000001</v>
      </c>
      <c r="F14" s="44">
        <f>F13*E14</f>
        <v>214.50000000000003</v>
      </c>
      <c r="G14" s="45"/>
      <c r="H14" s="45"/>
      <c r="I14" s="45"/>
      <c r="J14" s="45"/>
      <c r="K14" s="46"/>
      <c r="L14" s="46"/>
      <c r="M14" s="47"/>
    </row>
    <row r="15" spans="1:13" s="53" customFormat="1" ht="17.25" customHeight="1">
      <c r="A15" s="259"/>
      <c r="B15" s="259"/>
      <c r="C15" s="20" t="s">
        <v>63</v>
      </c>
      <c r="D15" s="50" t="s">
        <v>59</v>
      </c>
      <c r="E15" s="47"/>
      <c r="F15" s="51">
        <v>20</v>
      </c>
      <c r="G15" s="45"/>
      <c r="H15" s="52"/>
      <c r="I15" s="47"/>
      <c r="J15" s="47"/>
      <c r="K15" s="47"/>
      <c r="L15" s="47"/>
      <c r="M15" s="47"/>
    </row>
    <row r="16" spans="1:13" s="53" customFormat="1">
      <c r="A16" s="34"/>
      <c r="B16" s="49" t="s">
        <v>61</v>
      </c>
      <c r="C16" s="20" t="s">
        <v>64</v>
      </c>
      <c r="D16" s="50" t="s">
        <v>62</v>
      </c>
      <c r="E16" s="47">
        <v>0.49</v>
      </c>
      <c r="F16" s="51">
        <f>F13*E16</f>
        <v>95.55</v>
      </c>
      <c r="G16" s="47"/>
      <c r="H16" s="47"/>
      <c r="I16" s="47"/>
      <c r="J16" s="47"/>
      <c r="K16" s="47"/>
      <c r="L16" s="47"/>
      <c r="M16" s="47"/>
    </row>
    <row r="17" spans="1:17" ht="30">
      <c r="A17" s="239">
        <v>3</v>
      </c>
      <c r="B17" s="247" t="s">
        <v>28</v>
      </c>
      <c r="C17" s="18" t="s">
        <v>182</v>
      </c>
      <c r="D17" s="15" t="s">
        <v>22</v>
      </c>
      <c r="E17" s="207"/>
      <c r="F17" s="207">
        <f>318.416/1000</f>
        <v>0.31841599999999998</v>
      </c>
      <c r="G17" s="17"/>
      <c r="H17" s="17"/>
      <c r="I17" s="17"/>
      <c r="J17" s="17"/>
      <c r="K17" s="17"/>
      <c r="L17" s="17"/>
      <c r="M17" s="17"/>
    </row>
    <row r="18" spans="1:17">
      <c r="A18" s="240"/>
      <c r="B18" s="248"/>
      <c r="C18" s="12" t="s">
        <v>13</v>
      </c>
      <c r="D18" s="13" t="s">
        <v>14</v>
      </c>
      <c r="E18" s="7">
        <v>25.3</v>
      </c>
      <c r="F18" s="7">
        <f>E18*F17</f>
        <v>8.0559247999999997</v>
      </c>
      <c r="G18" s="7"/>
      <c r="H18" s="7"/>
      <c r="I18" s="7"/>
      <c r="J18" s="7"/>
      <c r="K18" s="7"/>
      <c r="L18" s="7"/>
      <c r="M18" s="7"/>
    </row>
    <row r="19" spans="1:17">
      <c r="A19" s="240"/>
      <c r="B19" s="248"/>
      <c r="C19" s="14" t="s">
        <v>26</v>
      </c>
      <c r="D19" s="13" t="s">
        <v>19</v>
      </c>
      <c r="E19" s="7">
        <v>2.74</v>
      </c>
      <c r="F19" s="7">
        <f>E19*F17</f>
        <v>0.87245983999999999</v>
      </c>
      <c r="G19" s="7"/>
      <c r="H19" s="7"/>
      <c r="I19" s="7"/>
      <c r="J19" s="7"/>
      <c r="K19" s="7"/>
      <c r="L19" s="7"/>
      <c r="M19" s="7"/>
    </row>
    <row r="20" spans="1:17">
      <c r="A20" s="240"/>
      <c r="B20" s="248"/>
      <c r="C20" s="12" t="s">
        <v>16</v>
      </c>
      <c r="D20" s="13" t="s">
        <v>17</v>
      </c>
      <c r="E20" s="7">
        <v>5.83</v>
      </c>
      <c r="F20" s="7">
        <f>E20*F17</f>
        <v>1.8563652799999999</v>
      </c>
      <c r="G20" s="7"/>
      <c r="H20" s="7"/>
      <c r="I20" s="7"/>
      <c r="J20" s="7"/>
      <c r="K20" s="7"/>
      <c r="L20" s="7"/>
      <c r="M20" s="7"/>
    </row>
    <row r="21" spans="1:17">
      <c r="A21" s="240"/>
      <c r="B21" s="248"/>
      <c r="C21" s="86" t="s">
        <v>29</v>
      </c>
      <c r="D21" s="87" t="s">
        <v>20</v>
      </c>
      <c r="E21" s="89"/>
      <c r="F21" s="89">
        <v>12.8</v>
      </c>
      <c r="G21" s="89"/>
      <c r="H21" s="89"/>
      <c r="I21" s="89"/>
      <c r="J21" s="89"/>
      <c r="K21" s="89"/>
      <c r="L21" s="89"/>
      <c r="M21" s="89"/>
      <c r="N21" s="250"/>
      <c r="O21" s="250"/>
      <c r="P21" s="250"/>
      <c r="Q21" s="250"/>
    </row>
    <row r="22" spans="1:17">
      <c r="A22" s="240"/>
      <c r="B22" s="248"/>
      <c r="C22" s="86" t="s">
        <v>30</v>
      </c>
      <c r="D22" s="87" t="s">
        <v>31</v>
      </c>
      <c r="E22" s="89"/>
      <c r="F22" s="89">
        <v>1.92</v>
      </c>
      <c r="G22" s="89"/>
      <c r="H22" s="89"/>
      <c r="I22" s="89"/>
      <c r="J22" s="89"/>
      <c r="K22" s="89"/>
      <c r="L22" s="89"/>
      <c r="M22" s="89"/>
      <c r="N22" s="250"/>
      <c r="O22" s="250"/>
      <c r="P22" s="250"/>
      <c r="Q22" s="250"/>
    </row>
    <row r="23" spans="1:17">
      <c r="A23" s="240"/>
      <c r="B23" s="248"/>
      <c r="C23" s="21" t="s">
        <v>27</v>
      </c>
      <c r="D23" s="8" t="s">
        <v>24</v>
      </c>
      <c r="E23" s="7">
        <v>12</v>
      </c>
      <c r="F23" s="7">
        <f>E23*F17</f>
        <v>3.8209919999999995</v>
      </c>
      <c r="G23" s="7"/>
      <c r="H23" s="7"/>
      <c r="I23" s="7"/>
      <c r="J23" s="7"/>
      <c r="K23" s="7"/>
      <c r="L23" s="7"/>
      <c r="M23" s="7"/>
    </row>
    <row r="24" spans="1:17">
      <c r="A24" s="240"/>
      <c r="B24" s="248"/>
      <c r="C24" s="21" t="s">
        <v>23</v>
      </c>
      <c r="D24" s="8" t="s">
        <v>24</v>
      </c>
      <c r="E24" s="7">
        <v>10</v>
      </c>
      <c r="F24" s="7">
        <f>E24*F17</f>
        <v>3.1841599999999999</v>
      </c>
      <c r="G24" s="7"/>
      <c r="H24" s="7"/>
      <c r="I24" s="7"/>
      <c r="J24" s="7"/>
      <c r="K24" s="7"/>
      <c r="L24" s="7"/>
      <c r="M24" s="7"/>
    </row>
    <row r="25" spans="1:17">
      <c r="A25" s="241"/>
      <c r="B25" s="249"/>
      <c r="C25" s="21" t="s">
        <v>21</v>
      </c>
      <c r="D25" s="8" t="s">
        <v>17</v>
      </c>
      <c r="E25" s="7">
        <v>2.78</v>
      </c>
      <c r="F25" s="7">
        <f>E25*F17</f>
        <v>0.88519647999999984</v>
      </c>
      <c r="G25" s="7"/>
      <c r="H25" s="7"/>
      <c r="I25" s="7"/>
      <c r="J25" s="7"/>
      <c r="K25" s="7"/>
      <c r="L25" s="7"/>
      <c r="M25" s="7"/>
    </row>
    <row r="26" spans="1:17">
      <c r="A26" s="11"/>
      <c r="B26" s="4" t="s">
        <v>32</v>
      </c>
      <c r="C26" s="21" t="s">
        <v>33</v>
      </c>
      <c r="D26" s="4" t="s">
        <v>34</v>
      </c>
      <c r="E26" s="7"/>
      <c r="F26" s="7">
        <v>2</v>
      </c>
      <c r="G26" s="7"/>
      <c r="H26" s="7"/>
      <c r="I26" s="7"/>
      <c r="J26" s="7"/>
      <c r="K26" s="7"/>
      <c r="L26" s="7"/>
      <c r="M26" s="7"/>
    </row>
    <row r="27" spans="1:17">
      <c r="A27" s="11"/>
      <c r="B27" s="4" t="s">
        <v>32</v>
      </c>
      <c r="C27" s="21" t="s">
        <v>128</v>
      </c>
      <c r="D27" s="4" t="s">
        <v>34</v>
      </c>
      <c r="E27" s="7"/>
      <c r="F27" s="7">
        <v>1</v>
      </c>
      <c r="G27" s="7"/>
      <c r="H27" s="7"/>
      <c r="I27" s="7"/>
      <c r="J27" s="7"/>
      <c r="K27" s="7"/>
      <c r="L27" s="7"/>
      <c r="M27" s="7"/>
    </row>
    <row r="28" spans="1:17" ht="17.25">
      <c r="A28" s="239">
        <v>4</v>
      </c>
      <c r="B28" s="247" t="s">
        <v>35</v>
      </c>
      <c r="C28" s="18" t="s">
        <v>40</v>
      </c>
      <c r="D28" s="15" t="s">
        <v>15</v>
      </c>
      <c r="E28" s="207"/>
      <c r="F28" s="207">
        <v>0.03</v>
      </c>
      <c r="G28" s="17"/>
      <c r="H28" s="17"/>
      <c r="I28" s="17"/>
      <c r="J28" s="17"/>
      <c r="K28" s="17"/>
      <c r="L28" s="17"/>
      <c r="M28" s="17"/>
    </row>
    <row r="29" spans="1:17">
      <c r="A29" s="240"/>
      <c r="B29" s="248"/>
      <c r="C29" s="12" t="s">
        <v>13</v>
      </c>
      <c r="D29" s="13" t="s">
        <v>14</v>
      </c>
      <c r="E29" s="7">
        <v>111</v>
      </c>
      <c r="F29" s="7">
        <f>E29*F28</f>
        <v>3.33</v>
      </c>
      <c r="G29" s="7"/>
      <c r="H29" s="7"/>
      <c r="I29" s="7"/>
      <c r="J29" s="7"/>
      <c r="K29" s="7"/>
      <c r="L29" s="7"/>
      <c r="M29" s="7"/>
    </row>
    <row r="30" spans="1:17">
      <c r="A30" s="240"/>
      <c r="B30" s="248"/>
      <c r="C30" s="14" t="s">
        <v>36</v>
      </c>
      <c r="D30" s="13" t="s">
        <v>19</v>
      </c>
      <c r="E30" s="7">
        <v>15.1</v>
      </c>
      <c r="F30" s="7">
        <f>E30*F28</f>
        <v>0.45299999999999996</v>
      </c>
      <c r="G30" s="7"/>
      <c r="H30" s="7"/>
      <c r="I30" s="7"/>
      <c r="J30" s="7"/>
      <c r="K30" s="7"/>
      <c r="L30" s="7"/>
      <c r="M30" s="7"/>
    </row>
    <row r="31" spans="1:17">
      <c r="A31" s="240"/>
      <c r="B31" s="248"/>
      <c r="C31" s="12" t="s">
        <v>16</v>
      </c>
      <c r="D31" s="13" t="s">
        <v>17</v>
      </c>
      <c r="E31" s="7">
        <v>51.6</v>
      </c>
      <c r="F31" s="7">
        <f>E31*F28</f>
        <v>1.548</v>
      </c>
      <c r="G31" s="7"/>
      <c r="H31" s="7"/>
      <c r="I31" s="7"/>
      <c r="J31" s="7"/>
      <c r="K31" s="7"/>
      <c r="L31" s="7"/>
      <c r="M31" s="7"/>
    </row>
    <row r="32" spans="1:17">
      <c r="A32" s="240"/>
      <c r="B32" s="248"/>
      <c r="C32" s="21" t="s">
        <v>37</v>
      </c>
      <c r="D32" s="8" t="s">
        <v>38</v>
      </c>
      <c r="E32" s="7"/>
      <c r="F32" s="7">
        <v>4</v>
      </c>
      <c r="G32" s="7"/>
      <c r="H32" s="7"/>
      <c r="I32" s="7"/>
      <c r="J32" s="7"/>
      <c r="K32" s="7"/>
      <c r="L32" s="7"/>
      <c r="M32" s="7"/>
    </row>
    <row r="33" spans="1:13">
      <c r="A33" s="240"/>
      <c r="B33" s="248"/>
      <c r="C33" s="21" t="s">
        <v>39</v>
      </c>
      <c r="D33" s="8" t="s">
        <v>38</v>
      </c>
      <c r="E33" s="7"/>
      <c r="F33" s="7">
        <v>2</v>
      </c>
      <c r="G33" s="7"/>
      <c r="H33" s="7"/>
      <c r="I33" s="7"/>
      <c r="J33" s="7"/>
      <c r="K33" s="7"/>
      <c r="L33" s="7"/>
      <c r="M33" s="7"/>
    </row>
    <row r="34" spans="1:13">
      <c r="A34" s="240"/>
      <c r="B34" s="248"/>
      <c r="C34" s="21" t="s">
        <v>27</v>
      </c>
      <c r="D34" s="8" t="s">
        <v>24</v>
      </c>
      <c r="E34" s="7">
        <v>156</v>
      </c>
      <c r="F34" s="7">
        <f>E34*F28</f>
        <v>4.68</v>
      </c>
      <c r="G34" s="7"/>
      <c r="H34" s="7"/>
      <c r="I34" s="7"/>
      <c r="J34" s="7"/>
      <c r="K34" s="7"/>
      <c r="L34" s="7"/>
      <c r="M34" s="7"/>
    </row>
    <row r="35" spans="1:13">
      <c r="A35" s="240"/>
      <c r="B35" s="248"/>
      <c r="C35" s="21" t="s">
        <v>23</v>
      </c>
      <c r="D35" s="8" t="s">
        <v>24</v>
      </c>
      <c r="E35" s="7">
        <v>4.8</v>
      </c>
      <c r="F35" s="7">
        <f>E35*F28</f>
        <v>0.14399999999999999</v>
      </c>
      <c r="G35" s="7"/>
      <c r="H35" s="7"/>
      <c r="I35" s="7"/>
      <c r="J35" s="7"/>
      <c r="K35" s="7"/>
      <c r="L35" s="7"/>
      <c r="M35" s="7"/>
    </row>
    <row r="36" spans="1:13">
      <c r="A36" s="241"/>
      <c r="B36" s="249"/>
      <c r="C36" s="21" t="s">
        <v>21</v>
      </c>
      <c r="D36" s="8" t="s">
        <v>17</v>
      </c>
      <c r="E36" s="7">
        <v>5.4</v>
      </c>
      <c r="F36" s="7">
        <f>E36*F28</f>
        <v>0.16200000000000001</v>
      </c>
      <c r="G36" s="7"/>
      <c r="H36" s="7"/>
      <c r="I36" s="7"/>
      <c r="J36" s="7"/>
      <c r="K36" s="7"/>
      <c r="L36" s="7"/>
      <c r="M36" s="7"/>
    </row>
    <row r="37" spans="1:13" ht="60">
      <c r="A37" s="239">
        <v>5</v>
      </c>
      <c r="B37" s="242" t="s">
        <v>48</v>
      </c>
      <c r="C37" s="5" t="s">
        <v>57</v>
      </c>
      <c r="D37" s="11" t="s">
        <v>15</v>
      </c>
      <c r="E37" s="206"/>
      <c r="F37" s="206">
        <v>0.85</v>
      </c>
      <c r="G37" s="7"/>
      <c r="H37" s="7"/>
      <c r="I37" s="7"/>
      <c r="J37" s="7"/>
      <c r="K37" s="7"/>
      <c r="L37" s="7"/>
      <c r="M37" s="7"/>
    </row>
    <row r="38" spans="1:13">
      <c r="A38" s="240"/>
      <c r="B38" s="243"/>
      <c r="C38" s="19" t="s">
        <v>13</v>
      </c>
      <c r="D38" s="13" t="s">
        <v>14</v>
      </c>
      <c r="E38" s="7">
        <v>61.3</v>
      </c>
      <c r="F38" s="7">
        <f>E38*F37</f>
        <v>52.104999999999997</v>
      </c>
      <c r="G38" s="7"/>
      <c r="H38" s="7"/>
      <c r="I38" s="7"/>
      <c r="J38" s="7"/>
      <c r="K38" s="7"/>
      <c r="L38" s="7"/>
      <c r="M38" s="7"/>
    </row>
    <row r="39" spans="1:13">
      <c r="A39" s="240"/>
      <c r="B39" s="243"/>
      <c r="C39" s="19" t="s">
        <v>16</v>
      </c>
      <c r="D39" s="13" t="s">
        <v>17</v>
      </c>
      <c r="E39" s="7">
        <v>7.0000000000000007E-2</v>
      </c>
      <c r="F39" s="7">
        <f>E39*F37</f>
        <v>5.9500000000000004E-2</v>
      </c>
      <c r="G39" s="7"/>
      <c r="H39" s="7"/>
      <c r="I39" s="7"/>
      <c r="J39" s="7"/>
      <c r="K39" s="7"/>
      <c r="L39" s="7"/>
      <c r="M39" s="7"/>
    </row>
    <row r="40" spans="1:13">
      <c r="A40" s="240"/>
      <c r="B40" s="243"/>
      <c r="C40" s="10" t="s">
        <v>46</v>
      </c>
      <c r="D40" s="8" t="s">
        <v>24</v>
      </c>
      <c r="E40" s="7">
        <v>10.42</v>
      </c>
      <c r="F40" s="7">
        <f>E40*F37</f>
        <v>8.8569999999999993</v>
      </c>
      <c r="G40" s="7"/>
      <c r="H40" s="7"/>
      <c r="I40" s="7"/>
      <c r="J40" s="7"/>
      <c r="K40" s="7"/>
      <c r="L40" s="7"/>
      <c r="M40" s="7"/>
    </row>
    <row r="41" spans="1:13">
      <c r="A41" s="240"/>
      <c r="B41" s="243"/>
      <c r="C41" s="10" t="s">
        <v>47</v>
      </c>
      <c r="D41" s="8" t="s">
        <v>24</v>
      </c>
      <c r="E41" s="7">
        <v>10.5</v>
      </c>
      <c r="F41" s="7">
        <f>E41*F37</f>
        <v>8.9249999999999989</v>
      </c>
      <c r="G41" s="7"/>
      <c r="H41" s="7"/>
      <c r="I41" s="7"/>
      <c r="J41" s="7"/>
      <c r="K41" s="7"/>
      <c r="L41" s="7"/>
      <c r="M41" s="7"/>
    </row>
    <row r="42" spans="1:13">
      <c r="A42" s="241"/>
      <c r="B42" s="244"/>
      <c r="C42" s="10" t="s">
        <v>21</v>
      </c>
      <c r="D42" s="8" t="s">
        <v>17</v>
      </c>
      <c r="E42" s="7">
        <v>0.4</v>
      </c>
      <c r="F42" s="7">
        <f>E42*F37</f>
        <v>0.34</v>
      </c>
      <c r="G42" s="7"/>
      <c r="H42" s="7"/>
      <c r="I42" s="7"/>
      <c r="J42" s="7"/>
      <c r="K42" s="7"/>
      <c r="L42" s="7"/>
      <c r="M42" s="7"/>
    </row>
    <row r="43" spans="1:13" s="109" customFormat="1" ht="30">
      <c r="A43" s="103">
        <v>6</v>
      </c>
      <c r="B43" s="104" t="s">
        <v>92</v>
      </c>
      <c r="C43" s="119" t="s">
        <v>157</v>
      </c>
      <c r="D43" s="105" t="s">
        <v>90</v>
      </c>
      <c r="E43" s="208"/>
      <c r="F43" s="208">
        <v>12.5</v>
      </c>
      <c r="G43" s="106"/>
      <c r="H43" s="107"/>
      <c r="I43" s="107"/>
      <c r="J43" s="107"/>
      <c r="K43" s="107"/>
      <c r="L43" s="107"/>
      <c r="M43" s="108"/>
    </row>
    <row r="44" spans="1:13" s="109" customFormat="1" ht="15.75">
      <c r="A44" s="103"/>
      <c r="B44" s="110"/>
      <c r="C44" s="120" t="s">
        <v>86</v>
      </c>
      <c r="D44" s="111" t="s">
        <v>60</v>
      </c>
      <c r="E44" s="112">
        <v>1.37</v>
      </c>
      <c r="F44" s="112">
        <f>F43*E44</f>
        <v>17.125</v>
      </c>
      <c r="G44" s="112"/>
      <c r="H44" s="112"/>
      <c r="I44" s="113"/>
      <c r="J44" s="113"/>
      <c r="K44" s="113"/>
      <c r="L44" s="113"/>
      <c r="M44" s="160"/>
    </row>
    <row r="45" spans="1:13" s="109" customFormat="1" ht="15.75">
      <c r="A45" s="103"/>
      <c r="B45" s="114"/>
      <c r="C45" s="120" t="s">
        <v>93</v>
      </c>
      <c r="D45" s="111" t="s">
        <v>62</v>
      </c>
      <c r="E45" s="112">
        <v>0.28299999999999997</v>
      </c>
      <c r="F45" s="112">
        <f>F43*E45</f>
        <v>3.5374999999999996</v>
      </c>
      <c r="G45" s="115"/>
      <c r="H45" s="113"/>
      <c r="I45" s="113"/>
      <c r="J45" s="113"/>
      <c r="K45" s="112"/>
      <c r="L45" s="112"/>
      <c r="M45" s="160"/>
    </row>
    <row r="46" spans="1:13" s="109" customFormat="1" ht="15.75">
      <c r="A46" s="103"/>
      <c r="B46" s="116"/>
      <c r="C46" s="120" t="s">
        <v>94</v>
      </c>
      <c r="D46" s="111" t="s">
        <v>90</v>
      </c>
      <c r="E46" s="112">
        <v>1.02</v>
      </c>
      <c r="F46" s="112">
        <f>F43*E46</f>
        <v>12.75</v>
      </c>
      <c r="G46" s="115"/>
      <c r="H46" s="113"/>
      <c r="I46" s="112"/>
      <c r="J46" s="112"/>
      <c r="K46" s="113"/>
      <c r="L46" s="113"/>
      <c r="M46" s="160"/>
    </row>
    <row r="47" spans="1:13" s="109" customFormat="1" ht="15.75">
      <c r="A47" s="117"/>
      <c r="B47" s="118"/>
      <c r="C47" s="120" t="s">
        <v>95</v>
      </c>
      <c r="D47" s="111" t="s">
        <v>62</v>
      </c>
      <c r="E47" s="112">
        <v>0.62</v>
      </c>
      <c r="F47" s="112">
        <f>F43*E47</f>
        <v>7.75</v>
      </c>
      <c r="G47" s="115"/>
      <c r="H47" s="113"/>
      <c r="I47" s="112"/>
      <c r="J47" s="112"/>
      <c r="K47" s="113"/>
      <c r="L47" s="113"/>
      <c r="M47" s="160"/>
    </row>
    <row r="48" spans="1:13" s="93" customFormat="1" ht="31.5">
      <c r="A48" s="34">
        <v>7</v>
      </c>
      <c r="B48" s="90" t="s">
        <v>82</v>
      </c>
      <c r="C48" s="128" t="s">
        <v>83</v>
      </c>
      <c r="D48" s="91" t="s">
        <v>84</v>
      </c>
      <c r="E48" s="92"/>
      <c r="F48" s="92">
        <v>525</v>
      </c>
      <c r="G48" s="92"/>
      <c r="H48" s="92"/>
      <c r="I48" s="92"/>
      <c r="J48" s="92"/>
      <c r="K48" s="92"/>
      <c r="L48" s="92"/>
      <c r="M48" s="161"/>
    </row>
    <row r="49" spans="1:20" s="53" customFormat="1" ht="15.75">
      <c r="A49" s="34"/>
      <c r="B49" s="94" t="s">
        <v>85</v>
      </c>
      <c r="C49" s="102" t="s">
        <v>86</v>
      </c>
      <c r="D49" s="50" t="s">
        <v>60</v>
      </c>
      <c r="E49" s="47">
        <v>0.27200000000000002</v>
      </c>
      <c r="F49" s="47">
        <f>E49*F48</f>
        <v>142.80000000000001</v>
      </c>
      <c r="G49" s="51"/>
      <c r="H49" s="51"/>
      <c r="I49" s="51"/>
      <c r="J49" s="47"/>
      <c r="K49" s="47"/>
      <c r="L49" s="47"/>
      <c r="M49" s="158"/>
    </row>
    <row r="50" spans="1:20" s="53" customFormat="1" ht="15.75">
      <c r="A50" s="34"/>
      <c r="B50" s="94" t="s">
        <v>85</v>
      </c>
      <c r="C50" s="102" t="s">
        <v>192</v>
      </c>
      <c r="D50" s="50" t="s">
        <v>87</v>
      </c>
      <c r="E50" s="47">
        <v>1.05</v>
      </c>
      <c r="F50" s="47">
        <f>E50*F48</f>
        <v>551.25</v>
      </c>
      <c r="G50" s="51"/>
      <c r="H50" s="51"/>
      <c r="I50" s="51"/>
      <c r="J50" s="47"/>
      <c r="K50" s="47"/>
      <c r="L50" s="47"/>
      <c r="M50" s="158"/>
    </row>
    <row r="51" spans="1:20" s="101" customFormat="1" ht="15.75" customHeight="1">
      <c r="A51" s="95"/>
      <c r="B51" s="95" t="s">
        <v>88</v>
      </c>
      <c r="C51" s="102" t="s">
        <v>89</v>
      </c>
      <c r="D51" s="95" t="s">
        <v>90</v>
      </c>
      <c r="E51" s="98">
        <v>1.22</v>
      </c>
      <c r="F51" s="98">
        <f>F48*E51*0.03</f>
        <v>19.215</v>
      </c>
      <c r="G51" s="96"/>
      <c r="H51" s="97"/>
      <c r="I51" s="98"/>
      <c r="J51" s="99"/>
      <c r="K51" s="100"/>
      <c r="L51" s="100"/>
      <c r="M51" s="158"/>
    </row>
    <row r="52" spans="1:20" s="53" customFormat="1" ht="15.75">
      <c r="A52" s="34"/>
      <c r="B52" s="49" t="s">
        <v>61</v>
      </c>
      <c r="C52" s="102" t="s">
        <v>91</v>
      </c>
      <c r="D52" s="50" t="s">
        <v>62</v>
      </c>
      <c r="E52" s="47">
        <v>4.9000000000000002E-2</v>
      </c>
      <c r="F52" s="47">
        <f>E52*F48</f>
        <v>25.725000000000001</v>
      </c>
      <c r="G52" s="47"/>
      <c r="H52" s="47"/>
      <c r="I52" s="47"/>
      <c r="J52" s="47"/>
      <c r="K52" s="47"/>
      <c r="L52" s="47"/>
      <c r="M52" s="158"/>
    </row>
    <row r="53" spans="1:20" s="64" customFormat="1" ht="27">
      <c r="A53" s="55">
        <v>8</v>
      </c>
      <c r="B53" s="56" t="s">
        <v>66</v>
      </c>
      <c r="C53" s="57" t="s">
        <v>67</v>
      </c>
      <c r="D53" s="55" t="s">
        <v>68</v>
      </c>
      <c r="E53" s="61"/>
      <c r="F53" s="59">
        <v>18.5</v>
      </c>
      <c r="G53" s="60"/>
      <c r="H53" s="60"/>
      <c r="I53" s="61"/>
      <c r="J53" s="61"/>
      <c r="K53" s="60"/>
      <c r="L53" s="60"/>
      <c r="M53" s="61"/>
      <c r="N53" s="62"/>
      <c r="O53" s="62"/>
      <c r="P53" s="62"/>
      <c r="Q53" s="62"/>
      <c r="R53" s="62"/>
      <c r="S53" s="62"/>
      <c r="T53" s="63"/>
    </row>
    <row r="54" spans="1:20" s="64" customFormat="1" ht="15.75">
      <c r="A54" s="234"/>
      <c r="B54" s="234"/>
      <c r="C54" s="10" t="s">
        <v>13</v>
      </c>
      <c r="D54" s="65" t="s">
        <v>60</v>
      </c>
      <c r="E54" s="67">
        <v>1.75</v>
      </c>
      <c r="F54" s="67">
        <f>F53*E54</f>
        <v>32.375</v>
      </c>
      <c r="G54" s="67"/>
      <c r="H54" s="67"/>
      <c r="I54" s="68"/>
      <c r="J54" s="68"/>
      <c r="K54" s="69"/>
      <c r="L54" s="69"/>
      <c r="M54" s="47"/>
      <c r="N54" s="62"/>
      <c r="O54" s="62"/>
      <c r="P54" s="62"/>
      <c r="Q54" s="62"/>
      <c r="R54" s="62"/>
      <c r="S54" s="62"/>
      <c r="T54" s="63"/>
    </row>
    <row r="55" spans="1:20" s="64" customFormat="1">
      <c r="A55" s="235"/>
      <c r="B55" s="235"/>
      <c r="C55" s="10" t="s">
        <v>70</v>
      </c>
      <c r="D55" s="65" t="s">
        <v>62</v>
      </c>
      <c r="E55" s="67">
        <v>0.45</v>
      </c>
      <c r="F55" s="67">
        <v>9</v>
      </c>
      <c r="G55" s="70"/>
      <c r="H55" s="69"/>
      <c r="I55" s="67"/>
      <c r="J55" s="67"/>
      <c r="K55" s="67"/>
      <c r="L55" s="67"/>
      <c r="M55" s="47"/>
    </row>
    <row r="56" spans="1:20" s="64" customFormat="1">
      <c r="A56" s="236"/>
      <c r="B56" s="236"/>
      <c r="C56" s="10" t="s">
        <v>71</v>
      </c>
      <c r="D56" s="65" t="s">
        <v>69</v>
      </c>
      <c r="E56" s="67">
        <v>0.8</v>
      </c>
      <c r="F56" s="67">
        <f>F53*E56</f>
        <v>14.8</v>
      </c>
      <c r="G56" s="69"/>
      <c r="H56" s="67"/>
      <c r="I56" s="67"/>
      <c r="J56" s="67"/>
      <c r="K56" s="69"/>
      <c r="L56" s="69"/>
      <c r="M56" s="47"/>
    </row>
    <row r="57" spans="1:20" ht="15.75">
      <c r="A57" s="24"/>
      <c r="B57" s="24"/>
      <c r="C57" s="25" t="s">
        <v>9</v>
      </c>
      <c r="D57" s="24"/>
      <c r="E57" s="26"/>
      <c r="F57" s="26"/>
      <c r="G57" s="27"/>
      <c r="H57" s="28"/>
      <c r="I57" s="29"/>
      <c r="J57" s="29"/>
      <c r="K57" s="30"/>
      <c r="L57" s="28"/>
      <c r="M57" s="28"/>
    </row>
    <row r="58" spans="1:20" hidden="1">
      <c r="A58" s="4"/>
      <c r="B58" s="4"/>
      <c r="C58" s="11" t="s">
        <v>9</v>
      </c>
      <c r="D58" s="22"/>
      <c r="E58" s="4"/>
      <c r="F58" s="4"/>
      <c r="G58" s="31"/>
      <c r="H58" s="32"/>
      <c r="I58" s="32"/>
      <c r="J58" s="32"/>
      <c r="K58" s="32"/>
      <c r="L58" s="32"/>
      <c r="M58" s="32"/>
    </row>
    <row r="59" spans="1:20">
      <c r="A59" s="4"/>
      <c r="B59" s="4"/>
      <c r="C59" s="11" t="s">
        <v>49</v>
      </c>
      <c r="D59" s="33"/>
      <c r="E59" s="4"/>
      <c r="F59" s="4"/>
      <c r="G59" s="31"/>
      <c r="H59" s="32"/>
      <c r="I59" s="32"/>
      <c r="J59" s="32"/>
      <c r="K59" s="32"/>
      <c r="L59" s="32"/>
      <c r="M59" s="32"/>
    </row>
    <row r="60" spans="1:20">
      <c r="A60" s="4"/>
      <c r="B60" s="4"/>
      <c r="C60" s="11" t="s">
        <v>9</v>
      </c>
      <c r="D60" s="121"/>
      <c r="E60" s="4"/>
      <c r="F60" s="4"/>
      <c r="G60" s="31"/>
      <c r="H60" s="32"/>
      <c r="I60" s="32"/>
      <c r="J60" s="32"/>
      <c r="K60" s="32"/>
      <c r="L60" s="32"/>
      <c r="M60" s="32"/>
    </row>
    <row r="61" spans="1:20">
      <c r="A61" s="4"/>
      <c r="B61" s="4"/>
      <c r="C61" s="11" t="s">
        <v>50</v>
      </c>
      <c r="D61" s="33"/>
      <c r="E61" s="4"/>
      <c r="F61" s="4"/>
      <c r="G61" s="31"/>
      <c r="H61" s="32"/>
      <c r="I61" s="32"/>
      <c r="J61" s="32"/>
      <c r="K61" s="32"/>
      <c r="L61" s="32"/>
      <c r="M61" s="32"/>
    </row>
    <row r="62" spans="1:20">
      <c r="A62" s="4"/>
      <c r="B62" s="4"/>
      <c r="C62" s="11" t="s">
        <v>9</v>
      </c>
      <c r="D62" s="22"/>
      <c r="E62" s="4"/>
      <c r="F62" s="4"/>
      <c r="G62" s="31"/>
      <c r="H62" s="32"/>
      <c r="I62" s="32"/>
      <c r="J62" s="32"/>
      <c r="K62" s="32"/>
      <c r="L62" s="32"/>
      <c r="M62" s="32"/>
    </row>
    <row r="63" spans="1:20">
      <c r="A63" s="4"/>
      <c r="B63" s="4"/>
      <c r="C63" s="11" t="s">
        <v>51</v>
      </c>
      <c r="D63" s="33">
        <v>0.03</v>
      </c>
      <c r="E63" s="4"/>
      <c r="F63" s="4"/>
      <c r="G63" s="31"/>
      <c r="H63" s="32"/>
      <c r="I63" s="32"/>
      <c r="J63" s="32"/>
      <c r="K63" s="32"/>
      <c r="L63" s="32"/>
      <c r="M63" s="32"/>
    </row>
    <row r="64" spans="1:20">
      <c r="A64" s="4"/>
      <c r="B64" s="4"/>
      <c r="C64" s="11" t="s">
        <v>9</v>
      </c>
      <c r="D64" s="4"/>
      <c r="E64" s="4"/>
      <c r="F64" s="4"/>
      <c r="G64" s="31"/>
      <c r="H64" s="32"/>
      <c r="I64" s="32"/>
      <c r="J64" s="32"/>
      <c r="K64" s="32"/>
      <c r="L64" s="32"/>
      <c r="M64" s="32"/>
    </row>
    <row r="65" spans="1:15">
      <c r="A65" s="4"/>
      <c r="B65" s="4"/>
      <c r="C65" s="11" t="s">
        <v>52</v>
      </c>
      <c r="D65" s="33"/>
      <c r="E65" s="4"/>
      <c r="F65" s="4"/>
      <c r="G65" s="31"/>
      <c r="H65" s="32"/>
      <c r="I65" s="32"/>
      <c r="J65" s="32"/>
      <c r="K65" s="32"/>
      <c r="L65" s="32"/>
      <c r="M65" s="32"/>
    </row>
    <row r="66" spans="1:15">
      <c r="A66" s="4"/>
      <c r="B66" s="4"/>
      <c r="C66" s="11" t="s">
        <v>181</v>
      </c>
      <c r="D66" s="4"/>
      <c r="E66" s="4"/>
      <c r="F66" s="4"/>
      <c r="G66" s="31"/>
      <c r="H66" s="32"/>
      <c r="I66" s="32"/>
      <c r="J66" s="32"/>
      <c r="K66" s="32"/>
      <c r="L66" s="32"/>
      <c r="M66" s="32"/>
    </row>
    <row r="67" spans="1:15" ht="38.25">
      <c r="A67" s="217"/>
      <c r="B67" s="4"/>
      <c r="C67" s="220" t="s">
        <v>193</v>
      </c>
      <c r="D67" s="4"/>
      <c r="E67" s="4"/>
      <c r="F67" s="4"/>
      <c r="G67" s="4"/>
      <c r="H67" s="4"/>
      <c r="I67" s="4"/>
      <c r="J67" s="4"/>
      <c r="K67" s="4"/>
      <c r="L67" s="4"/>
      <c r="M67" s="222"/>
    </row>
    <row r="68" spans="1:15">
      <c r="A68" s="217"/>
      <c r="B68" s="4"/>
      <c r="C68" s="221" t="s">
        <v>53</v>
      </c>
      <c r="D68" s="4"/>
      <c r="E68" s="4"/>
      <c r="F68" s="4"/>
      <c r="G68" s="4"/>
      <c r="H68" s="4"/>
      <c r="I68" s="4"/>
      <c r="J68" s="4"/>
      <c r="K68" s="4"/>
      <c r="L68" s="4"/>
      <c r="M68" s="223"/>
    </row>
    <row r="69" spans="1:15">
      <c r="O69" s="224"/>
    </row>
  </sheetData>
  <mergeCells count="29">
    <mergeCell ref="A1:M1"/>
    <mergeCell ref="A2:M2"/>
    <mergeCell ref="A3:M3"/>
    <mergeCell ref="A5:D5"/>
    <mergeCell ref="A6:E6"/>
    <mergeCell ref="G6:L6"/>
    <mergeCell ref="I7:J7"/>
    <mergeCell ref="K7:L7"/>
    <mergeCell ref="M7:M8"/>
    <mergeCell ref="B10:F10"/>
    <mergeCell ref="A14:A15"/>
    <mergeCell ref="B14:B15"/>
    <mergeCell ref="A7:A8"/>
    <mergeCell ref="B7:B8"/>
    <mergeCell ref="C7:C8"/>
    <mergeCell ref="D7:D8"/>
    <mergeCell ref="E7:F7"/>
    <mergeCell ref="G7:H7"/>
    <mergeCell ref="A11:A12"/>
    <mergeCell ref="B11:B12"/>
    <mergeCell ref="A54:A56"/>
    <mergeCell ref="B54:B56"/>
    <mergeCell ref="N21:Q22"/>
    <mergeCell ref="A28:A36"/>
    <mergeCell ref="B28:B36"/>
    <mergeCell ref="A37:A42"/>
    <mergeCell ref="B37:B42"/>
    <mergeCell ref="A17:A25"/>
    <mergeCell ref="B17:B25"/>
  </mergeCells>
  <pageMargins left="0.2" right="0.2" top="0.25" bottom="0.25" header="0.3" footer="0.3"/>
  <pageSetup scale="80" orientation="landscape" r:id="rId1"/>
  <rowBreaks count="1" manualBreakCount="1">
    <brk id="42" max="12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22" zoomScaleNormal="100" zoomScaleSheetLayoutView="78" workbookViewId="0">
      <selection activeCell="D44" sqref="D44"/>
    </sheetView>
  </sheetViews>
  <sheetFormatPr defaultRowHeight="15"/>
  <cols>
    <col min="1" max="1" width="3.28515625" style="75" bestFit="1" customWidth="1"/>
    <col min="2" max="2" width="12.5703125" bestFit="1" customWidth="1"/>
    <col min="3" max="3" width="58.85546875" customWidth="1"/>
    <col min="4" max="4" width="7.85546875" bestFit="1" customWidth="1"/>
    <col min="5" max="5" width="8.7109375" bestFit="1" customWidth="1"/>
    <col min="6" max="6" width="9.7109375" customWidth="1"/>
    <col min="7" max="7" width="9.140625" customWidth="1"/>
    <col min="8" max="8" width="8.570312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3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>
      <c r="A2" s="262" t="s">
        <v>176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63" t="s">
        <v>188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5" spans="1:13">
      <c r="A5" s="263"/>
      <c r="B5" s="263"/>
      <c r="C5" s="263"/>
      <c r="D5" s="263"/>
      <c r="E5" s="1"/>
      <c r="F5" s="1"/>
      <c r="G5" s="1"/>
      <c r="H5" s="1"/>
      <c r="I5" s="1"/>
      <c r="J5" s="1"/>
      <c r="K5" s="1"/>
      <c r="L5" s="1"/>
      <c r="M5" s="1"/>
    </row>
    <row r="6" spans="1:13">
      <c r="A6" s="264"/>
      <c r="B6" s="264"/>
      <c r="C6" s="264"/>
      <c r="D6" s="264"/>
      <c r="E6" s="264"/>
      <c r="F6" s="76"/>
      <c r="G6" s="265" t="s">
        <v>0</v>
      </c>
      <c r="H6" s="265"/>
      <c r="I6" s="265"/>
      <c r="J6" s="265"/>
      <c r="K6" s="265"/>
      <c r="L6" s="265"/>
      <c r="M6" s="2">
        <f>M45</f>
        <v>0</v>
      </c>
    </row>
    <row r="7" spans="1:13">
      <c r="A7" s="239" t="s">
        <v>1</v>
      </c>
      <c r="B7" s="260" t="s">
        <v>2</v>
      </c>
      <c r="C7" s="239" t="s">
        <v>3</v>
      </c>
      <c r="D7" s="239" t="s">
        <v>4</v>
      </c>
      <c r="E7" s="253" t="s">
        <v>5</v>
      </c>
      <c r="F7" s="254"/>
      <c r="G7" s="251" t="s">
        <v>6</v>
      </c>
      <c r="H7" s="252"/>
      <c r="I7" s="251" t="s">
        <v>7</v>
      </c>
      <c r="J7" s="252"/>
      <c r="K7" s="253" t="s">
        <v>8</v>
      </c>
      <c r="L7" s="254"/>
      <c r="M7" s="239" t="s">
        <v>9</v>
      </c>
    </row>
    <row r="8" spans="1:13" ht="30">
      <c r="A8" s="241"/>
      <c r="B8" s="261"/>
      <c r="C8" s="241"/>
      <c r="D8" s="241"/>
      <c r="E8" s="3" t="s">
        <v>10</v>
      </c>
      <c r="F8" s="11" t="s">
        <v>11</v>
      </c>
      <c r="G8" s="3" t="s">
        <v>12</v>
      </c>
      <c r="H8" s="11" t="s">
        <v>9</v>
      </c>
      <c r="I8" s="3" t="s">
        <v>12</v>
      </c>
      <c r="J8" s="11" t="s">
        <v>9</v>
      </c>
      <c r="K8" s="3" t="s">
        <v>12</v>
      </c>
      <c r="L8" s="11" t="s">
        <v>9</v>
      </c>
      <c r="M8" s="241"/>
    </row>
    <row r="9" spans="1:13">
      <c r="A9" s="71">
        <v>1</v>
      </c>
      <c r="B9" s="72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</row>
    <row r="10" spans="1:13">
      <c r="A10" s="73"/>
      <c r="B10" s="255" t="s">
        <v>18</v>
      </c>
      <c r="C10" s="256"/>
      <c r="D10" s="256"/>
      <c r="E10" s="256"/>
      <c r="F10" s="257"/>
      <c r="G10" s="11"/>
      <c r="H10" s="11"/>
      <c r="I10" s="11"/>
      <c r="J10" s="11"/>
      <c r="K10" s="11"/>
      <c r="L10" s="11"/>
      <c r="M10" s="11"/>
    </row>
    <row r="11" spans="1:13" s="41" customFormat="1" ht="30" customHeight="1">
      <c r="A11" s="34">
        <v>1</v>
      </c>
      <c r="B11" s="35" t="s">
        <v>58</v>
      </c>
      <c r="C11" s="5" t="s">
        <v>65</v>
      </c>
      <c r="D11" s="36" t="s">
        <v>59</v>
      </c>
      <c r="E11" s="37"/>
      <c r="F11" s="38">
        <v>185</v>
      </c>
      <c r="G11" s="39"/>
      <c r="H11" s="40"/>
      <c r="I11" s="39"/>
      <c r="J11" s="40"/>
      <c r="K11" s="39"/>
      <c r="L11" s="40"/>
      <c r="M11" s="39"/>
    </row>
    <row r="12" spans="1:13" s="48" customFormat="1">
      <c r="A12" s="258"/>
      <c r="B12" s="258"/>
      <c r="C12" s="19" t="s">
        <v>13</v>
      </c>
      <c r="D12" s="42" t="s">
        <v>60</v>
      </c>
      <c r="E12" s="43">
        <v>0.5</v>
      </c>
      <c r="F12" s="44">
        <f>F11*E12</f>
        <v>92.5</v>
      </c>
      <c r="G12" s="45"/>
      <c r="H12" s="45"/>
      <c r="I12" s="45"/>
      <c r="J12" s="45"/>
      <c r="K12" s="46"/>
      <c r="L12" s="46"/>
      <c r="M12" s="47"/>
    </row>
    <row r="13" spans="1:13" s="53" customFormat="1" ht="17.25" customHeight="1">
      <c r="A13" s="259"/>
      <c r="B13" s="259"/>
      <c r="C13" s="20" t="s">
        <v>63</v>
      </c>
      <c r="D13" s="50" t="s">
        <v>59</v>
      </c>
      <c r="E13" s="47"/>
      <c r="F13" s="51">
        <v>20</v>
      </c>
      <c r="G13" s="45"/>
      <c r="H13" s="52"/>
      <c r="I13" s="47"/>
      <c r="J13" s="47"/>
      <c r="K13" s="47"/>
      <c r="L13" s="47"/>
      <c r="M13" s="47"/>
    </row>
    <row r="14" spans="1:13" s="53" customFormat="1">
      <c r="A14" s="34"/>
      <c r="B14" s="49" t="s">
        <v>61</v>
      </c>
      <c r="C14" s="20" t="s">
        <v>64</v>
      </c>
      <c r="D14" s="50" t="s">
        <v>62</v>
      </c>
      <c r="E14" s="54">
        <v>0.49</v>
      </c>
      <c r="F14" s="51">
        <f>F11*E14</f>
        <v>90.649999999999991</v>
      </c>
      <c r="G14" s="47"/>
      <c r="H14" s="47"/>
      <c r="I14" s="47"/>
      <c r="J14" s="47"/>
      <c r="K14" s="47"/>
      <c r="L14" s="47"/>
      <c r="M14" s="47"/>
    </row>
    <row r="15" spans="1:13" ht="30">
      <c r="A15" s="239">
        <v>2</v>
      </c>
      <c r="B15" s="247" t="s">
        <v>28</v>
      </c>
      <c r="C15" s="18" t="s">
        <v>56</v>
      </c>
      <c r="D15" s="15" t="s">
        <v>22</v>
      </c>
      <c r="E15" s="16"/>
      <c r="F15" s="16">
        <f>318.416/1000</f>
        <v>0.31841599999999998</v>
      </c>
      <c r="G15" s="17"/>
      <c r="H15" s="17"/>
      <c r="I15" s="17"/>
      <c r="J15" s="17"/>
      <c r="K15" s="17"/>
      <c r="L15" s="17"/>
      <c r="M15" s="17"/>
    </row>
    <row r="16" spans="1:13">
      <c r="A16" s="240"/>
      <c r="B16" s="248"/>
      <c r="C16" s="12" t="s">
        <v>13</v>
      </c>
      <c r="D16" s="13" t="s">
        <v>14</v>
      </c>
      <c r="E16" s="9">
        <v>25.3</v>
      </c>
      <c r="F16" s="9">
        <f>E16*F15</f>
        <v>8.0559247999999997</v>
      </c>
      <c r="G16" s="7"/>
      <c r="H16" s="7"/>
      <c r="I16" s="7"/>
      <c r="J16" s="7"/>
      <c r="K16" s="7"/>
      <c r="L16" s="7"/>
      <c r="M16" s="7"/>
    </row>
    <row r="17" spans="1:20">
      <c r="A17" s="240"/>
      <c r="B17" s="248"/>
      <c r="C17" s="14" t="s">
        <v>26</v>
      </c>
      <c r="D17" s="13" t="s">
        <v>19</v>
      </c>
      <c r="E17" s="9">
        <v>2.74</v>
      </c>
      <c r="F17" s="9">
        <f>E17*F15</f>
        <v>0.87245983999999999</v>
      </c>
      <c r="G17" s="7"/>
      <c r="H17" s="7"/>
      <c r="I17" s="7"/>
      <c r="J17" s="7"/>
      <c r="K17" s="7"/>
      <c r="L17" s="7"/>
      <c r="M17" s="7"/>
    </row>
    <row r="18" spans="1:20">
      <c r="A18" s="240"/>
      <c r="B18" s="248"/>
      <c r="C18" s="12" t="s">
        <v>16</v>
      </c>
      <c r="D18" s="13" t="s">
        <v>17</v>
      </c>
      <c r="E18" s="9">
        <v>5.83</v>
      </c>
      <c r="F18" s="9">
        <f>E18*F15</f>
        <v>1.8563652799999999</v>
      </c>
      <c r="G18" s="7"/>
      <c r="H18" s="7"/>
      <c r="I18" s="7"/>
      <c r="J18" s="7"/>
      <c r="K18" s="7"/>
      <c r="L18" s="7"/>
      <c r="M18" s="7"/>
    </row>
    <row r="19" spans="1:20">
      <c r="A19" s="240"/>
      <c r="B19" s="248"/>
      <c r="C19" s="86" t="s">
        <v>29</v>
      </c>
      <c r="D19" s="87" t="s">
        <v>20</v>
      </c>
      <c r="E19" s="88"/>
      <c r="F19" s="88">
        <v>12.8</v>
      </c>
      <c r="G19" s="89"/>
      <c r="H19" s="89"/>
      <c r="I19" s="89"/>
      <c r="J19" s="89"/>
      <c r="K19" s="89"/>
      <c r="L19" s="89"/>
      <c r="M19" s="89"/>
      <c r="N19" s="250"/>
      <c r="O19" s="250"/>
      <c r="P19" s="250"/>
      <c r="Q19" s="250"/>
    </row>
    <row r="20" spans="1:20">
      <c r="A20" s="240"/>
      <c r="B20" s="248"/>
      <c r="C20" s="86" t="s">
        <v>30</v>
      </c>
      <c r="D20" s="87" t="s">
        <v>31</v>
      </c>
      <c r="E20" s="88"/>
      <c r="F20" s="88">
        <v>1.92</v>
      </c>
      <c r="G20" s="89"/>
      <c r="H20" s="89"/>
      <c r="I20" s="89"/>
      <c r="J20" s="89"/>
      <c r="K20" s="89"/>
      <c r="L20" s="89"/>
      <c r="M20" s="89"/>
      <c r="N20" s="250"/>
      <c r="O20" s="250"/>
      <c r="P20" s="250"/>
      <c r="Q20" s="250"/>
    </row>
    <row r="21" spans="1:20">
      <c r="A21" s="240"/>
      <c r="B21" s="248"/>
      <c r="C21" s="21" t="s">
        <v>27</v>
      </c>
      <c r="D21" s="8" t="s">
        <v>24</v>
      </c>
      <c r="E21" s="9">
        <v>12</v>
      </c>
      <c r="F21" s="9">
        <f>E21*F15</f>
        <v>3.8209919999999995</v>
      </c>
      <c r="G21" s="7"/>
      <c r="H21" s="7"/>
      <c r="I21" s="7"/>
      <c r="J21" s="7"/>
      <c r="K21" s="7"/>
      <c r="L21" s="7"/>
      <c r="M21" s="7"/>
    </row>
    <row r="22" spans="1:20">
      <c r="A22" s="240"/>
      <c r="B22" s="248"/>
      <c r="C22" s="21" t="s">
        <v>23</v>
      </c>
      <c r="D22" s="8" t="s">
        <v>24</v>
      </c>
      <c r="E22" s="9">
        <v>10</v>
      </c>
      <c r="F22" s="9">
        <f>E22*F15</f>
        <v>3.1841599999999999</v>
      </c>
      <c r="G22" s="7"/>
      <c r="H22" s="7"/>
      <c r="I22" s="7"/>
      <c r="J22" s="7"/>
      <c r="K22" s="7"/>
      <c r="L22" s="7"/>
      <c r="M22" s="7"/>
    </row>
    <row r="23" spans="1:20">
      <c r="A23" s="241"/>
      <c r="B23" s="249"/>
      <c r="C23" s="21" t="s">
        <v>21</v>
      </c>
      <c r="D23" s="8" t="s">
        <v>17</v>
      </c>
      <c r="E23" s="9">
        <v>2.78</v>
      </c>
      <c r="F23" s="9">
        <f>E23*F15</f>
        <v>0.88519647999999984</v>
      </c>
      <c r="G23" s="7"/>
      <c r="H23" s="7"/>
      <c r="I23" s="7"/>
      <c r="J23" s="7"/>
      <c r="K23" s="7"/>
      <c r="L23" s="7"/>
      <c r="M23" s="7"/>
    </row>
    <row r="24" spans="1:20">
      <c r="A24" s="11"/>
      <c r="B24" s="4" t="s">
        <v>32</v>
      </c>
      <c r="C24" s="21" t="s">
        <v>33</v>
      </c>
      <c r="D24" s="4" t="s">
        <v>34</v>
      </c>
      <c r="E24" s="9"/>
      <c r="F24" s="9">
        <v>2</v>
      </c>
      <c r="G24" s="7"/>
      <c r="H24" s="7"/>
      <c r="I24" s="7"/>
      <c r="J24" s="7"/>
      <c r="K24" s="7"/>
      <c r="L24" s="7"/>
      <c r="M24" s="7"/>
    </row>
    <row r="25" spans="1:20">
      <c r="A25" s="11"/>
      <c r="B25" s="4" t="s">
        <v>32</v>
      </c>
      <c r="C25" s="21" t="s">
        <v>72</v>
      </c>
      <c r="D25" s="4" t="s">
        <v>34</v>
      </c>
      <c r="E25" s="9"/>
      <c r="F25" s="9">
        <v>1</v>
      </c>
      <c r="G25" s="7"/>
      <c r="H25" s="7"/>
      <c r="I25" s="7"/>
      <c r="J25" s="7"/>
      <c r="K25" s="7"/>
      <c r="L25" s="7"/>
      <c r="M25" s="7"/>
    </row>
    <row r="26" spans="1:20" ht="60">
      <c r="A26" s="239">
        <v>4</v>
      </c>
      <c r="B26" s="242" t="s">
        <v>48</v>
      </c>
      <c r="C26" s="5" t="s">
        <v>57</v>
      </c>
      <c r="D26" s="11" t="s">
        <v>15</v>
      </c>
      <c r="E26" s="6"/>
      <c r="F26" s="6">
        <v>0.25</v>
      </c>
      <c r="G26" s="7"/>
      <c r="H26" s="7"/>
      <c r="I26" s="7"/>
      <c r="J26" s="7"/>
      <c r="K26" s="7"/>
      <c r="L26" s="7"/>
      <c r="M26" s="7"/>
    </row>
    <row r="27" spans="1:20">
      <c r="A27" s="240"/>
      <c r="B27" s="243"/>
      <c r="C27" s="19" t="s">
        <v>13</v>
      </c>
      <c r="D27" s="13" t="s">
        <v>14</v>
      </c>
      <c r="E27" s="9">
        <v>61.3</v>
      </c>
      <c r="F27" s="9">
        <f>E27*F26</f>
        <v>15.324999999999999</v>
      </c>
      <c r="G27" s="7"/>
      <c r="H27" s="7"/>
      <c r="I27" s="7"/>
      <c r="J27" s="7"/>
      <c r="K27" s="7"/>
      <c r="L27" s="7"/>
      <c r="M27" s="7"/>
    </row>
    <row r="28" spans="1:20">
      <c r="A28" s="240"/>
      <c r="B28" s="243"/>
      <c r="C28" s="19" t="s">
        <v>16</v>
      </c>
      <c r="D28" s="13" t="s">
        <v>17</v>
      </c>
      <c r="E28" s="9">
        <v>7.0000000000000007E-2</v>
      </c>
      <c r="F28" s="9">
        <f>E28*F26</f>
        <v>1.7500000000000002E-2</v>
      </c>
      <c r="G28" s="7"/>
      <c r="H28" s="7"/>
      <c r="I28" s="7"/>
      <c r="J28" s="7"/>
      <c r="K28" s="7"/>
      <c r="L28" s="7"/>
      <c r="M28" s="7"/>
    </row>
    <row r="29" spans="1:20">
      <c r="A29" s="240"/>
      <c r="B29" s="243"/>
      <c r="C29" s="10" t="s">
        <v>46</v>
      </c>
      <c r="D29" s="8" t="s">
        <v>24</v>
      </c>
      <c r="E29" s="9">
        <v>10.42</v>
      </c>
      <c r="F29" s="9">
        <f>E29*F26</f>
        <v>2.605</v>
      </c>
      <c r="G29" s="7"/>
      <c r="H29" s="7"/>
      <c r="I29" s="7"/>
      <c r="J29" s="7"/>
      <c r="K29" s="7"/>
      <c r="L29" s="7"/>
      <c r="M29" s="7"/>
    </row>
    <row r="30" spans="1:20">
      <c r="A30" s="240"/>
      <c r="B30" s="243"/>
      <c r="C30" s="10" t="s">
        <v>47</v>
      </c>
      <c r="D30" s="8" t="s">
        <v>24</v>
      </c>
      <c r="E30" s="9">
        <v>10.5</v>
      </c>
      <c r="F30" s="9">
        <f>E30*F26</f>
        <v>2.625</v>
      </c>
      <c r="G30" s="7"/>
      <c r="H30" s="7"/>
      <c r="I30" s="7"/>
      <c r="J30" s="7"/>
      <c r="K30" s="7"/>
      <c r="L30" s="7"/>
      <c r="M30" s="7"/>
    </row>
    <row r="31" spans="1:20">
      <c r="A31" s="241"/>
      <c r="B31" s="244"/>
      <c r="C31" s="10" t="s">
        <v>21</v>
      </c>
      <c r="D31" s="8" t="s">
        <v>17</v>
      </c>
      <c r="E31" s="9">
        <v>0.4</v>
      </c>
      <c r="F31" s="9">
        <f>E31*F26</f>
        <v>0.1</v>
      </c>
      <c r="G31" s="7"/>
      <c r="H31" s="7"/>
      <c r="I31" s="7"/>
      <c r="J31" s="7"/>
      <c r="K31" s="7"/>
      <c r="L31" s="7"/>
      <c r="M31" s="7"/>
    </row>
    <row r="32" spans="1:20" s="64" customFormat="1" ht="27">
      <c r="A32" s="55">
        <v>5</v>
      </c>
      <c r="B32" s="56" t="s">
        <v>66</v>
      </c>
      <c r="C32" s="57" t="s">
        <v>67</v>
      </c>
      <c r="D32" s="55" t="s">
        <v>68</v>
      </c>
      <c r="E32" s="58"/>
      <c r="F32" s="59">
        <v>19</v>
      </c>
      <c r="G32" s="60"/>
      <c r="H32" s="60"/>
      <c r="I32" s="61"/>
      <c r="J32" s="61"/>
      <c r="K32" s="60"/>
      <c r="L32" s="60"/>
      <c r="M32" s="61"/>
      <c r="N32" s="62"/>
      <c r="O32" s="62"/>
      <c r="P32" s="62"/>
      <c r="Q32" s="62"/>
      <c r="R32" s="62"/>
      <c r="S32" s="62"/>
      <c r="T32" s="63"/>
    </row>
    <row r="33" spans="1:20" s="64" customFormat="1" ht="15.75">
      <c r="A33" s="234"/>
      <c r="B33" s="234"/>
      <c r="C33" s="10" t="s">
        <v>13</v>
      </c>
      <c r="D33" s="65" t="s">
        <v>60</v>
      </c>
      <c r="E33" s="66">
        <v>1.75</v>
      </c>
      <c r="F33" s="66">
        <f>F32*E33</f>
        <v>33.25</v>
      </c>
      <c r="G33" s="67"/>
      <c r="H33" s="67"/>
      <c r="I33" s="68"/>
      <c r="J33" s="68"/>
      <c r="K33" s="69"/>
      <c r="L33" s="69"/>
      <c r="M33" s="47"/>
      <c r="N33" s="62"/>
      <c r="O33" s="62"/>
      <c r="P33" s="62"/>
      <c r="Q33" s="62"/>
      <c r="R33" s="62"/>
      <c r="S33" s="62"/>
      <c r="T33" s="63"/>
    </row>
    <row r="34" spans="1:20" s="64" customFormat="1">
      <c r="A34" s="235"/>
      <c r="B34" s="235"/>
      <c r="C34" s="10" t="s">
        <v>70</v>
      </c>
      <c r="D34" s="65" t="s">
        <v>62</v>
      </c>
      <c r="E34" s="66">
        <v>0.45</v>
      </c>
      <c r="F34" s="66">
        <v>9</v>
      </c>
      <c r="G34" s="70"/>
      <c r="H34" s="69"/>
      <c r="I34" s="67"/>
      <c r="J34" s="67"/>
      <c r="K34" s="67"/>
      <c r="L34" s="67"/>
      <c r="M34" s="47"/>
    </row>
    <row r="35" spans="1:20" s="64" customFormat="1">
      <c r="A35" s="236"/>
      <c r="B35" s="236"/>
      <c r="C35" s="10" t="s">
        <v>71</v>
      </c>
      <c r="D35" s="65" t="s">
        <v>69</v>
      </c>
      <c r="E35" s="66">
        <v>0.8</v>
      </c>
      <c r="F35" s="66">
        <f>F32*E35</f>
        <v>15.200000000000001</v>
      </c>
      <c r="G35" s="69"/>
      <c r="H35" s="67"/>
      <c r="I35" s="67"/>
      <c r="J35" s="67"/>
      <c r="K35" s="69"/>
      <c r="L35" s="69"/>
      <c r="M35" s="47"/>
    </row>
    <row r="36" spans="1:20" ht="15.75">
      <c r="A36" s="24"/>
      <c r="B36" s="24"/>
      <c r="C36" s="25" t="s">
        <v>9</v>
      </c>
      <c r="D36" s="24"/>
      <c r="E36" s="26"/>
      <c r="F36" s="26"/>
      <c r="G36" s="27"/>
      <c r="H36" s="28"/>
      <c r="I36" s="29"/>
      <c r="J36" s="29"/>
      <c r="K36" s="30"/>
      <c r="L36" s="28"/>
      <c r="M36" s="28"/>
    </row>
    <row r="37" spans="1:20" hidden="1">
      <c r="A37" s="4"/>
      <c r="B37" s="4"/>
      <c r="C37" s="11" t="s">
        <v>9</v>
      </c>
      <c r="D37" s="22"/>
      <c r="E37" s="4"/>
      <c r="F37" s="4"/>
      <c r="G37" s="31"/>
      <c r="H37" s="32"/>
      <c r="I37" s="32"/>
      <c r="J37" s="32"/>
      <c r="K37" s="32"/>
      <c r="L37" s="32"/>
      <c r="M37" s="32"/>
    </row>
    <row r="38" spans="1:20">
      <c r="A38" s="4"/>
      <c r="B38" s="4"/>
      <c r="C38" s="11" t="s">
        <v>49</v>
      </c>
      <c r="D38" s="33"/>
      <c r="E38" s="4"/>
      <c r="F38" s="4"/>
      <c r="G38" s="31"/>
      <c r="H38" s="32"/>
      <c r="I38" s="32"/>
      <c r="J38" s="32"/>
      <c r="K38" s="32"/>
      <c r="L38" s="32"/>
      <c r="M38" s="32"/>
    </row>
    <row r="39" spans="1:20">
      <c r="A39" s="4"/>
      <c r="B39" s="4"/>
      <c r="C39" s="11" t="s">
        <v>9</v>
      </c>
      <c r="D39" s="121"/>
      <c r="E39" s="4"/>
      <c r="F39" s="4"/>
      <c r="G39" s="31"/>
      <c r="H39" s="32"/>
      <c r="I39" s="32"/>
      <c r="J39" s="32"/>
      <c r="K39" s="32"/>
      <c r="L39" s="32"/>
      <c r="M39" s="32"/>
    </row>
    <row r="40" spans="1:20">
      <c r="A40" s="4"/>
      <c r="B40" s="4"/>
      <c r="C40" s="11" t="s">
        <v>50</v>
      </c>
      <c r="D40" s="33"/>
      <c r="E40" s="4"/>
      <c r="F40" s="4"/>
      <c r="G40" s="31"/>
      <c r="H40" s="32"/>
      <c r="I40" s="32"/>
      <c r="J40" s="32"/>
      <c r="K40" s="32"/>
      <c r="L40" s="32"/>
      <c r="M40" s="32"/>
    </row>
    <row r="41" spans="1:20">
      <c r="A41" s="4"/>
      <c r="B41" s="4"/>
      <c r="C41" s="11" t="s">
        <v>9</v>
      </c>
      <c r="D41" s="22"/>
      <c r="E41" s="4"/>
      <c r="F41" s="4"/>
      <c r="G41" s="31"/>
      <c r="H41" s="32"/>
      <c r="I41" s="32"/>
      <c r="J41" s="32"/>
      <c r="K41" s="32"/>
      <c r="L41" s="32"/>
      <c r="M41" s="32"/>
    </row>
    <row r="42" spans="1:20">
      <c r="A42" s="4"/>
      <c r="B42" s="4"/>
      <c r="C42" s="11" t="s">
        <v>51</v>
      </c>
      <c r="D42" s="33">
        <v>0.03</v>
      </c>
      <c r="E42" s="4"/>
      <c r="F42" s="4"/>
      <c r="G42" s="31"/>
      <c r="H42" s="32"/>
      <c r="I42" s="32"/>
      <c r="J42" s="32"/>
      <c r="K42" s="32"/>
      <c r="L42" s="32"/>
      <c r="M42" s="32"/>
    </row>
    <row r="43" spans="1:20">
      <c r="A43" s="4"/>
      <c r="B43" s="4"/>
      <c r="C43" s="11" t="s">
        <v>9</v>
      </c>
      <c r="D43" s="4"/>
      <c r="E43" s="4"/>
      <c r="F43" s="4"/>
      <c r="G43" s="31"/>
      <c r="H43" s="32"/>
      <c r="I43" s="32"/>
      <c r="J43" s="32"/>
      <c r="K43" s="32"/>
      <c r="L43" s="32"/>
      <c r="M43" s="32"/>
    </row>
    <row r="44" spans="1:20">
      <c r="A44" s="4"/>
      <c r="B44" s="4"/>
      <c r="C44" s="11" t="s">
        <v>52</v>
      </c>
      <c r="D44" s="33"/>
      <c r="E44" s="4"/>
      <c r="F44" s="4"/>
      <c r="G44" s="31"/>
      <c r="H44" s="32"/>
      <c r="I44" s="32"/>
      <c r="J44" s="32"/>
      <c r="K44" s="32"/>
      <c r="L44" s="32"/>
      <c r="M44" s="32"/>
    </row>
    <row r="45" spans="1:20">
      <c r="A45" s="4"/>
      <c r="B45" s="4"/>
      <c r="C45" s="11" t="s">
        <v>9</v>
      </c>
      <c r="D45" s="4"/>
      <c r="E45" s="4"/>
      <c r="F45" s="4"/>
      <c r="G45" s="31"/>
      <c r="H45" s="32"/>
      <c r="I45" s="32"/>
      <c r="J45" s="32"/>
      <c r="K45" s="32"/>
      <c r="L45" s="32"/>
      <c r="M45" s="32"/>
    </row>
    <row r="46" spans="1:20" ht="38.25">
      <c r="A46" s="217"/>
      <c r="B46" s="4"/>
      <c r="C46" s="220" t="s">
        <v>193</v>
      </c>
      <c r="D46" s="4"/>
      <c r="E46" s="4"/>
      <c r="F46" s="4"/>
      <c r="G46" s="4"/>
      <c r="H46" s="4"/>
      <c r="I46" s="4"/>
      <c r="J46" s="4"/>
      <c r="K46" s="4"/>
      <c r="L46" s="4"/>
      <c r="M46" s="222"/>
    </row>
    <row r="47" spans="1:20">
      <c r="A47" s="217"/>
      <c r="B47" s="4"/>
      <c r="C47" s="221" t="s">
        <v>53</v>
      </c>
      <c r="D47" s="4"/>
      <c r="E47" s="4"/>
      <c r="F47" s="4"/>
      <c r="G47" s="4"/>
      <c r="H47" s="4"/>
      <c r="I47" s="4"/>
      <c r="J47" s="4"/>
      <c r="K47" s="4"/>
      <c r="L47" s="4"/>
      <c r="M47" s="223"/>
    </row>
  </sheetData>
  <mergeCells count="25">
    <mergeCell ref="A1:M1"/>
    <mergeCell ref="A2:M2"/>
    <mergeCell ref="A3:M3"/>
    <mergeCell ref="A5:D5"/>
    <mergeCell ref="A6:E6"/>
    <mergeCell ref="G6:L6"/>
    <mergeCell ref="I7:J7"/>
    <mergeCell ref="K7:L7"/>
    <mergeCell ref="M7:M8"/>
    <mergeCell ref="B10:F10"/>
    <mergeCell ref="A12:A13"/>
    <mergeCell ref="B12:B13"/>
    <mergeCell ref="A7:A8"/>
    <mergeCell ref="B7:B8"/>
    <mergeCell ref="C7:C8"/>
    <mergeCell ref="D7:D8"/>
    <mergeCell ref="E7:F7"/>
    <mergeCell ref="G7:H7"/>
    <mergeCell ref="A33:A35"/>
    <mergeCell ref="B33:B35"/>
    <mergeCell ref="A15:A23"/>
    <mergeCell ref="B15:B23"/>
    <mergeCell ref="N19:Q20"/>
    <mergeCell ref="A26:A31"/>
    <mergeCell ref="B26:B31"/>
  </mergeCells>
  <pageMargins left="0.2" right="0.2" top="0.25" bottom="0.25" header="0.3" footer="0.3"/>
  <pageSetup scale="83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31" zoomScaleNormal="100" zoomScaleSheetLayoutView="71" workbookViewId="0">
      <selection activeCell="D53" sqref="D53"/>
    </sheetView>
  </sheetViews>
  <sheetFormatPr defaultRowHeight="15"/>
  <cols>
    <col min="1" max="1" width="3.28515625" style="75" bestFit="1" customWidth="1"/>
    <col min="2" max="2" width="12.5703125" bestFit="1" customWidth="1"/>
    <col min="3" max="3" width="58.85546875" customWidth="1"/>
    <col min="4" max="4" width="7.85546875" bestFit="1" customWidth="1"/>
    <col min="5" max="5" width="8.7109375" bestFit="1" customWidth="1"/>
    <col min="6" max="6" width="9.7109375" customWidth="1"/>
    <col min="7" max="7" width="9.140625" customWidth="1"/>
    <col min="8" max="8" width="8.570312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3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>
      <c r="A2" s="262" t="s">
        <v>175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63" t="s">
        <v>189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5" spans="1:13">
      <c r="A5" s="263"/>
      <c r="B5" s="263"/>
      <c r="C5" s="263"/>
      <c r="D5" s="263"/>
      <c r="E5" s="1"/>
      <c r="F5" s="1"/>
      <c r="G5" s="1"/>
      <c r="H5" s="1"/>
      <c r="I5" s="1"/>
      <c r="J5" s="1"/>
      <c r="K5" s="1"/>
      <c r="L5" s="1"/>
      <c r="M5" s="1"/>
    </row>
    <row r="6" spans="1:13">
      <c r="A6" s="264"/>
      <c r="B6" s="264"/>
      <c r="C6" s="264"/>
      <c r="D6" s="264"/>
      <c r="E6" s="264"/>
      <c r="F6" s="76"/>
      <c r="G6" s="265" t="s">
        <v>0</v>
      </c>
      <c r="H6" s="265"/>
      <c r="I6" s="265"/>
      <c r="J6" s="265"/>
      <c r="K6" s="265"/>
      <c r="L6" s="265"/>
      <c r="M6" s="2">
        <f>M54</f>
        <v>0</v>
      </c>
    </row>
    <row r="7" spans="1:13">
      <c r="A7" s="239" t="s">
        <v>1</v>
      </c>
      <c r="B7" s="260" t="s">
        <v>2</v>
      </c>
      <c r="C7" s="239" t="s">
        <v>3</v>
      </c>
      <c r="D7" s="239" t="s">
        <v>4</v>
      </c>
      <c r="E7" s="253" t="s">
        <v>5</v>
      </c>
      <c r="F7" s="254"/>
      <c r="G7" s="251" t="s">
        <v>6</v>
      </c>
      <c r="H7" s="252"/>
      <c r="I7" s="251" t="s">
        <v>7</v>
      </c>
      <c r="J7" s="252"/>
      <c r="K7" s="253" t="s">
        <v>8</v>
      </c>
      <c r="L7" s="254"/>
      <c r="M7" s="239" t="s">
        <v>9</v>
      </c>
    </row>
    <row r="8" spans="1:13" ht="30">
      <c r="A8" s="241"/>
      <c r="B8" s="261"/>
      <c r="C8" s="241"/>
      <c r="D8" s="241"/>
      <c r="E8" s="3" t="s">
        <v>10</v>
      </c>
      <c r="F8" s="11" t="s">
        <v>11</v>
      </c>
      <c r="G8" s="3" t="s">
        <v>12</v>
      </c>
      <c r="H8" s="11" t="s">
        <v>9</v>
      </c>
      <c r="I8" s="3" t="s">
        <v>12</v>
      </c>
      <c r="J8" s="11" t="s">
        <v>9</v>
      </c>
      <c r="K8" s="3" t="s">
        <v>12</v>
      </c>
      <c r="L8" s="11" t="s">
        <v>9</v>
      </c>
      <c r="M8" s="241"/>
    </row>
    <row r="9" spans="1:13">
      <c r="A9" s="71">
        <v>1</v>
      </c>
      <c r="B9" s="72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</row>
    <row r="10" spans="1:13">
      <c r="A10" s="73"/>
      <c r="B10" s="255" t="s">
        <v>18</v>
      </c>
      <c r="C10" s="256"/>
      <c r="D10" s="256"/>
      <c r="E10" s="256"/>
      <c r="F10" s="257"/>
      <c r="G10" s="11"/>
      <c r="H10" s="11"/>
      <c r="I10" s="11"/>
      <c r="J10" s="11"/>
      <c r="K10" s="11"/>
      <c r="L10" s="11"/>
      <c r="M10" s="11"/>
    </row>
    <row r="11" spans="1:13" s="41" customFormat="1" ht="30" customHeight="1">
      <c r="A11" s="34">
        <v>1</v>
      </c>
      <c r="B11" s="35" t="s">
        <v>58</v>
      </c>
      <c r="C11" s="5" t="s">
        <v>65</v>
      </c>
      <c r="D11" s="36" t="s">
        <v>59</v>
      </c>
      <c r="E11" s="37"/>
      <c r="F11" s="38">
        <v>184</v>
      </c>
      <c r="G11" s="39"/>
      <c r="H11" s="40"/>
      <c r="I11" s="39"/>
      <c r="J11" s="40"/>
      <c r="K11" s="39"/>
      <c r="L11" s="40"/>
      <c r="M11" s="39"/>
    </row>
    <row r="12" spans="1:13" s="48" customFormat="1">
      <c r="A12" s="258"/>
      <c r="B12" s="258"/>
      <c r="C12" s="19" t="s">
        <v>13</v>
      </c>
      <c r="D12" s="42" t="s">
        <v>60</v>
      </c>
      <c r="E12" s="43">
        <v>0.5</v>
      </c>
      <c r="F12" s="44">
        <f>F11*E12</f>
        <v>92</v>
      </c>
      <c r="G12" s="45"/>
      <c r="H12" s="45"/>
      <c r="I12" s="45"/>
      <c r="J12" s="45"/>
      <c r="K12" s="46"/>
      <c r="L12" s="46"/>
      <c r="M12" s="47"/>
    </row>
    <row r="13" spans="1:13" s="53" customFormat="1" ht="17.25" customHeight="1">
      <c r="A13" s="259"/>
      <c r="B13" s="259"/>
      <c r="C13" s="20" t="s">
        <v>63</v>
      </c>
      <c r="D13" s="50" t="s">
        <v>59</v>
      </c>
      <c r="E13" s="47"/>
      <c r="F13" s="51">
        <v>20</v>
      </c>
      <c r="G13" s="45"/>
      <c r="H13" s="52"/>
      <c r="I13" s="47"/>
      <c r="J13" s="47"/>
      <c r="K13" s="47"/>
      <c r="L13" s="47"/>
      <c r="M13" s="47"/>
    </row>
    <row r="14" spans="1:13" s="53" customFormat="1">
      <c r="A14" s="34"/>
      <c r="B14" s="49" t="s">
        <v>61</v>
      </c>
      <c r="C14" s="20" t="s">
        <v>64</v>
      </c>
      <c r="D14" s="50" t="s">
        <v>62</v>
      </c>
      <c r="E14" s="54">
        <v>0.49</v>
      </c>
      <c r="F14" s="51">
        <f>F11*E14</f>
        <v>90.16</v>
      </c>
      <c r="G14" s="47"/>
      <c r="H14" s="47"/>
      <c r="I14" s="47"/>
      <c r="J14" s="47"/>
      <c r="K14" s="47"/>
      <c r="L14" s="47"/>
      <c r="M14" s="47"/>
    </row>
    <row r="15" spans="1:13" ht="30">
      <c r="A15" s="239">
        <v>2</v>
      </c>
      <c r="B15" s="247" t="s">
        <v>28</v>
      </c>
      <c r="C15" s="18" t="s">
        <v>56</v>
      </c>
      <c r="D15" s="15" t="s">
        <v>22</v>
      </c>
      <c r="E15" s="16"/>
      <c r="F15" s="16">
        <f>318.416/1000</f>
        <v>0.31841599999999998</v>
      </c>
      <c r="G15" s="17"/>
      <c r="H15" s="17"/>
      <c r="I15" s="17"/>
      <c r="J15" s="17"/>
      <c r="K15" s="17"/>
      <c r="L15" s="17"/>
      <c r="M15" s="17"/>
    </row>
    <row r="16" spans="1:13">
      <c r="A16" s="240"/>
      <c r="B16" s="248"/>
      <c r="C16" s="12" t="s">
        <v>13</v>
      </c>
      <c r="D16" s="13" t="s">
        <v>14</v>
      </c>
      <c r="E16" s="9">
        <v>25.3</v>
      </c>
      <c r="F16" s="9">
        <f>E16*F15</f>
        <v>8.0559247999999997</v>
      </c>
      <c r="G16" s="7"/>
      <c r="H16" s="7"/>
      <c r="I16" s="7"/>
      <c r="J16" s="7"/>
      <c r="K16" s="7"/>
      <c r="L16" s="7"/>
      <c r="M16" s="7"/>
    </row>
    <row r="17" spans="1:17">
      <c r="A17" s="240"/>
      <c r="B17" s="248"/>
      <c r="C17" s="14" t="s">
        <v>26</v>
      </c>
      <c r="D17" s="13" t="s">
        <v>19</v>
      </c>
      <c r="E17" s="9">
        <v>2.74</v>
      </c>
      <c r="F17" s="9">
        <f>E17*F15</f>
        <v>0.87245983999999999</v>
      </c>
      <c r="G17" s="7"/>
      <c r="H17" s="7"/>
      <c r="I17" s="7"/>
      <c r="J17" s="7"/>
      <c r="K17" s="7"/>
      <c r="L17" s="7"/>
      <c r="M17" s="7"/>
    </row>
    <row r="18" spans="1:17">
      <c r="A18" s="240"/>
      <c r="B18" s="248"/>
      <c r="C18" s="12" t="s">
        <v>16</v>
      </c>
      <c r="D18" s="13" t="s">
        <v>17</v>
      </c>
      <c r="E18" s="9">
        <v>5.83</v>
      </c>
      <c r="F18" s="9">
        <f>E18*F15</f>
        <v>1.8563652799999999</v>
      </c>
      <c r="G18" s="7"/>
      <c r="H18" s="7"/>
      <c r="I18" s="7"/>
      <c r="J18" s="7"/>
      <c r="K18" s="7"/>
      <c r="L18" s="7"/>
      <c r="M18" s="7"/>
    </row>
    <row r="19" spans="1:17">
      <c r="A19" s="240"/>
      <c r="B19" s="248"/>
      <c r="C19" s="86" t="s">
        <v>160</v>
      </c>
      <c r="D19" s="87" t="s">
        <v>20</v>
      </c>
      <c r="E19" s="88"/>
      <c r="F19" s="88">
        <v>3</v>
      </c>
      <c r="G19" s="89"/>
      <c r="H19" s="89"/>
      <c r="I19" s="89"/>
      <c r="J19" s="89"/>
      <c r="K19" s="89"/>
      <c r="L19" s="89"/>
      <c r="M19" s="89"/>
    </row>
    <row r="20" spans="1:17">
      <c r="A20" s="240"/>
      <c r="B20" s="248"/>
      <c r="C20" s="86" t="s">
        <v>29</v>
      </c>
      <c r="D20" s="87" t="s">
        <v>20</v>
      </c>
      <c r="E20" s="88"/>
      <c r="F20" s="88">
        <v>12.8</v>
      </c>
      <c r="G20" s="89"/>
      <c r="H20" s="89"/>
      <c r="I20" s="89"/>
      <c r="J20" s="89"/>
      <c r="K20" s="89"/>
      <c r="L20" s="89"/>
      <c r="M20" s="89"/>
      <c r="N20" s="250"/>
      <c r="O20" s="250"/>
      <c r="P20" s="250"/>
      <c r="Q20" s="250"/>
    </row>
    <row r="21" spans="1:17">
      <c r="A21" s="240"/>
      <c r="B21" s="248"/>
      <c r="C21" s="86" t="s">
        <v>30</v>
      </c>
      <c r="D21" s="87" t="s">
        <v>31</v>
      </c>
      <c r="E21" s="88"/>
      <c r="F21" s="88">
        <v>1.92</v>
      </c>
      <c r="G21" s="89"/>
      <c r="H21" s="89"/>
      <c r="I21" s="89"/>
      <c r="J21" s="89"/>
      <c r="K21" s="89"/>
      <c r="L21" s="89"/>
      <c r="M21" s="89"/>
      <c r="N21" s="250"/>
      <c r="O21" s="250"/>
      <c r="P21" s="250"/>
      <c r="Q21" s="250"/>
    </row>
    <row r="22" spans="1:17">
      <c r="A22" s="240"/>
      <c r="B22" s="248"/>
      <c r="C22" s="21" t="s">
        <v>27</v>
      </c>
      <c r="D22" s="8" t="s">
        <v>24</v>
      </c>
      <c r="E22" s="9">
        <v>12</v>
      </c>
      <c r="F22" s="9">
        <f>E22*F15</f>
        <v>3.8209919999999995</v>
      </c>
      <c r="G22" s="7"/>
      <c r="H22" s="7"/>
      <c r="I22" s="7"/>
      <c r="J22" s="7"/>
      <c r="K22" s="7"/>
      <c r="L22" s="7"/>
      <c r="M22" s="7"/>
    </row>
    <row r="23" spans="1:17">
      <c r="A23" s="240"/>
      <c r="B23" s="248"/>
      <c r="C23" s="21" t="s">
        <v>23</v>
      </c>
      <c r="D23" s="8" t="s">
        <v>24</v>
      </c>
      <c r="E23" s="9">
        <v>10</v>
      </c>
      <c r="F23" s="9">
        <f>E23*F15</f>
        <v>3.1841599999999999</v>
      </c>
      <c r="G23" s="7"/>
      <c r="H23" s="7"/>
      <c r="I23" s="7"/>
      <c r="J23" s="7"/>
      <c r="K23" s="7"/>
      <c r="L23" s="7"/>
      <c r="M23" s="7"/>
    </row>
    <row r="24" spans="1:17">
      <c r="A24" s="241"/>
      <c r="B24" s="249"/>
      <c r="C24" s="21" t="s">
        <v>21</v>
      </c>
      <c r="D24" s="8" t="s">
        <v>17</v>
      </c>
      <c r="E24" s="9">
        <v>2.78</v>
      </c>
      <c r="F24" s="9">
        <f>E24*F15</f>
        <v>0.88519647999999984</v>
      </c>
      <c r="G24" s="7"/>
      <c r="H24" s="7"/>
      <c r="I24" s="7"/>
      <c r="J24" s="7"/>
      <c r="K24" s="7"/>
      <c r="L24" s="7"/>
      <c r="M24" s="7"/>
    </row>
    <row r="25" spans="1:17">
      <c r="A25" s="11"/>
      <c r="B25" s="4" t="s">
        <v>32</v>
      </c>
      <c r="C25" s="21" t="s">
        <v>33</v>
      </c>
      <c r="D25" s="4" t="s">
        <v>34</v>
      </c>
      <c r="E25" s="9"/>
      <c r="F25" s="9">
        <v>2</v>
      </c>
      <c r="G25" s="7"/>
      <c r="H25" s="7"/>
      <c r="I25" s="7"/>
      <c r="J25" s="7"/>
      <c r="K25" s="7"/>
      <c r="L25" s="7"/>
      <c r="M25" s="7"/>
    </row>
    <row r="26" spans="1:17" ht="17.25">
      <c r="A26" s="239">
        <v>3</v>
      </c>
      <c r="B26" s="247" t="s">
        <v>35</v>
      </c>
      <c r="C26" s="18" t="s">
        <v>40</v>
      </c>
      <c r="D26" s="15" t="s">
        <v>15</v>
      </c>
      <c r="E26" s="16"/>
      <c r="F26" s="16">
        <v>0.03</v>
      </c>
      <c r="G26" s="17"/>
      <c r="H26" s="17"/>
      <c r="I26" s="17"/>
      <c r="J26" s="17"/>
      <c r="K26" s="17"/>
      <c r="L26" s="17"/>
      <c r="M26" s="17"/>
    </row>
    <row r="27" spans="1:17">
      <c r="A27" s="240"/>
      <c r="B27" s="248"/>
      <c r="C27" s="12" t="s">
        <v>13</v>
      </c>
      <c r="D27" s="13" t="s">
        <v>14</v>
      </c>
      <c r="E27" s="9">
        <v>111</v>
      </c>
      <c r="F27" s="9">
        <f>E27*F26</f>
        <v>3.33</v>
      </c>
      <c r="G27" s="7"/>
      <c r="H27" s="7"/>
      <c r="I27" s="7"/>
      <c r="J27" s="7"/>
      <c r="K27" s="7"/>
      <c r="L27" s="7"/>
      <c r="M27" s="7"/>
    </row>
    <row r="28" spans="1:17">
      <c r="A28" s="240"/>
      <c r="B28" s="248"/>
      <c r="C28" s="14" t="s">
        <v>36</v>
      </c>
      <c r="D28" s="13" t="s">
        <v>19</v>
      </c>
      <c r="E28" s="9">
        <v>15.1</v>
      </c>
      <c r="F28" s="9">
        <f>E28*F26</f>
        <v>0.45299999999999996</v>
      </c>
      <c r="G28" s="7"/>
      <c r="H28" s="7"/>
      <c r="I28" s="7"/>
      <c r="J28" s="7"/>
      <c r="K28" s="7"/>
      <c r="L28" s="7"/>
      <c r="M28" s="7"/>
    </row>
    <row r="29" spans="1:17">
      <c r="A29" s="240"/>
      <c r="B29" s="248"/>
      <c r="C29" s="12" t="s">
        <v>16</v>
      </c>
      <c r="D29" s="13" t="s">
        <v>17</v>
      </c>
      <c r="E29" s="9">
        <v>51.6</v>
      </c>
      <c r="F29" s="9">
        <f>E29*F26</f>
        <v>1.548</v>
      </c>
      <c r="G29" s="7"/>
      <c r="H29" s="7"/>
      <c r="I29" s="7"/>
      <c r="J29" s="7"/>
      <c r="K29" s="7"/>
      <c r="L29" s="7"/>
      <c r="M29" s="7"/>
    </row>
    <row r="30" spans="1:17">
      <c r="A30" s="240"/>
      <c r="B30" s="248"/>
      <c r="C30" s="21" t="s">
        <v>37</v>
      </c>
      <c r="D30" s="8" t="s">
        <v>38</v>
      </c>
      <c r="E30" s="9"/>
      <c r="F30" s="9">
        <v>4</v>
      </c>
      <c r="G30" s="7"/>
      <c r="H30" s="7"/>
      <c r="I30" s="7"/>
      <c r="J30" s="7"/>
      <c r="K30" s="7"/>
      <c r="L30" s="7"/>
      <c r="M30" s="7"/>
    </row>
    <row r="31" spans="1:17">
      <c r="A31" s="240"/>
      <c r="B31" s="248"/>
      <c r="C31" s="21" t="s">
        <v>39</v>
      </c>
      <c r="D31" s="8" t="s">
        <v>38</v>
      </c>
      <c r="E31" s="9"/>
      <c r="F31" s="9">
        <v>2</v>
      </c>
      <c r="G31" s="7"/>
      <c r="H31" s="7"/>
      <c r="I31" s="7"/>
      <c r="J31" s="7"/>
      <c r="K31" s="7"/>
      <c r="L31" s="7"/>
      <c r="M31" s="7"/>
    </row>
    <row r="32" spans="1:17">
      <c r="A32" s="240"/>
      <c r="B32" s="248"/>
      <c r="C32" s="21" t="s">
        <v>27</v>
      </c>
      <c r="D32" s="8" t="s">
        <v>24</v>
      </c>
      <c r="E32" s="9">
        <v>156</v>
      </c>
      <c r="F32" s="9">
        <f>E32*F26</f>
        <v>4.68</v>
      </c>
      <c r="G32" s="7"/>
      <c r="H32" s="7"/>
      <c r="I32" s="7"/>
      <c r="J32" s="7"/>
      <c r="K32" s="7"/>
      <c r="L32" s="7"/>
      <c r="M32" s="7"/>
    </row>
    <row r="33" spans="1:20">
      <c r="A33" s="240"/>
      <c r="B33" s="248"/>
      <c r="C33" s="21" t="s">
        <v>23</v>
      </c>
      <c r="D33" s="8" t="s">
        <v>24</v>
      </c>
      <c r="E33" s="9">
        <v>4.8</v>
      </c>
      <c r="F33" s="9">
        <f>E33*F26</f>
        <v>0.14399999999999999</v>
      </c>
      <c r="G33" s="7"/>
      <c r="H33" s="7"/>
      <c r="I33" s="7"/>
      <c r="J33" s="7"/>
      <c r="K33" s="7"/>
      <c r="L33" s="7"/>
      <c r="M33" s="7"/>
    </row>
    <row r="34" spans="1:20">
      <c r="A34" s="241"/>
      <c r="B34" s="249"/>
      <c r="C34" s="21" t="s">
        <v>21</v>
      </c>
      <c r="D34" s="8" t="s">
        <v>17</v>
      </c>
      <c r="E34" s="9">
        <v>5.4</v>
      </c>
      <c r="F34" s="9">
        <f>E34*F26</f>
        <v>0.16200000000000001</v>
      </c>
      <c r="G34" s="7"/>
      <c r="H34" s="7"/>
      <c r="I34" s="7"/>
      <c r="J34" s="7"/>
      <c r="K34" s="7"/>
      <c r="L34" s="7"/>
      <c r="M34" s="7"/>
    </row>
    <row r="35" spans="1:20" ht="60">
      <c r="A35" s="239">
        <v>4</v>
      </c>
      <c r="B35" s="242" t="s">
        <v>48</v>
      </c>
      <c r="C35" s="5" t="s">
        <v>57</v>
      </c>
      <c r="D35" s="11" t="s">
        <v>15</v>
      </c>
      <c r="E35" s="6"/>
      <c r="F35" s="6">
        <v>0.2</v>
      </c>
      <c r="G35" s="7"/>
      <c r="H35" s="7"/>
      <c r="I35" s="7"/>
      <c r="J35" s="7"/>
      <c r="K35" s="7"/>
      <c r="L35" s="7"/>
      <c r="M35" s="7"/>
    </row>
    <row r="36" spans="1:20">
      <c r="A36" s="240"/>
      <c r="B36" s="243"/>
      <c r="C36" s="19" t="s">
        <v>13</v>
      </c>
      <c r="D36" s="13" t="s">
        <v>14</v>
      </c>
      <c r="E36" s="9">
        <v>61.3</v>
      </c>
      <c r="F36" s="9">
        <f>E36*F35</f>
        <v>12.26</v>
      </c>
      <c r="G36" s="7"/>
      <c r="H36" s="7"/>
      <c r="I36" s="7"/>
      <c r="J36" s="7"/>
      <c r="K36" s="7"/>
      <c r="L36" s="7"/>
      <c r="M36" s="7"/>
    </row>
    <row r="37" spans="1:20">
      <c r="A37" s="240"/>
      <c r="B37" s="243"/>
      <c r="C37" s="19" t="s">
        <v>16</v>
      </c>
      <c r="D37" s="13" t="s">
        <v>17</v>
      </c>
      <c r="E37" s="9">
        <v>7.0000000000000007E-2</v>
      </c>
      <c r="F37" s="9">
        <f>E37*F35</f>
        <v>1.4000000000000002E-2</v>
      </c>
      <c r="G37" s="7"/>
      <c r="H37" s="7"/>
      <c r="I37" s="7"/>
      <c r="J37" s="7"/>
      <c r="K37" s="7"/>
      <c r="L37" s="7"/>
      <c r="M37" s="7"/>
    </row>
    <row r="38" spans="1:20">
      <c r="A38" s="240"/>
      <c r="B38" s="243"/>
      <c r="C38" s="10" t="s">
        <v>46</v>
      </c>
      <c r="D38" s="8" t="s">
        <v>24</v>
      </c>
      <c r="E38" s="9">
        <v>10.42</v>
      </c>
      <c r="F38" s="9">
        <f>E38*F35</f>
        <v>2.0840000000000001</v>
      </c>
      <c r="G38" s="7"/>
      <c r="H38" s="7"/>
      <c r="I38" s="7"/>
      <c r="J38" s="7"/>
      <c r="K38" s="7"/>
      <c r="L38" s="7"/>
      <c r="M38" s="7"/>
    </row>
    <row r="39" spans="1:20">
      <c r="A39" s="240"/>
      <c r="B39" s="243"/>
      <c r="C39" s="10" t="s">
        <v>47</v>
      </c>
      <c r="D39" s="8" t="s">
        <v>24</v>
      </c>
      <c r="E39" s="9">
        <v>10.5</v>
      </c>
      <c r="F39" s="9">
        <f>E39*F35</f>
        <v>2.1</v>
      </c>
      <c r="G39" s="7"/>
      <c r="H39" s="7"/>
      <c r="I39" s="7"/>
      <c r="J39" s="7"/>
      <c r="K39" s="7"/>
      <c r="L39" s="7"/>
      <c r="M39" s="7"/>
    </row>
    <row r="40" spans="1:20">
      <c r="A40" s="241"/>
      <c r="B40" s="244"/>
      <c r="C40" s="10" t="s">
        <v>21</v>
      </c>
      <c r="D40" s="8" t="s">
        <v>17</v>
      </c>
      <c r="E40" s="9">
        <v>0.4</v>
      </c>
      <c r="F40" s="9">
        <f>E40*F35</f>
        <v>8.0000000000000016E-2</v>
      </c>
      <c r="G40" s="7"/>
      <c r="H40" s="7"/>
      <c r="I40" s="7"/>
      <c r="J40" s="7"/>
      <c r="K40" s="7"/>
      <c r="L40" s="7"/>
      <c r="M40" s="7"/>
    </row>
    <row r="41" spans="1:20" s="64" customFormat="1" ht="27">
      <c r="A41" s="55">
        <v>5</v>
      </c>
      <c r="B41" s="56" t="s">
        <v>66</v>
      </c>
      <c r="C41" s="57" t="s">
        <v>67</v>
      </c>
      <c r="D41" s="55" t="s">
        <v>68</v>
      </c>
      <c r="E41" s="58"/>
      <c r="F41" s="59">
        <v>22.5</v>
      </c>
      <c r="G41" s="60"/>
      <c r="H41" s="60"/>
      <c r="I41" s="61"/>
      <c r="J41" s="61"/>
      <c r="K41" s="60"/>
      <c r="L41" s="60"/>
      <c r="M41" s="61"/>
      <c r="N41" s="62"/>
      <c r="O41" s="62"/>
      <c r="P41" s="62"/>
      <c r="Q41" s="62"/>
      <c r="R41" s="62"/>
      <c r="S41" s="62"/>
      <c r="T41" s="63"/>
    </row>
    <row r="42" spans="1:20" s="64" customFormat="1" ht="15.75">
      <c r="A42" s="234"/>
      <c r="B42" s="234"/>
      <c r="C42" s="10" t="s">
        <v>13</v>
      </c>
      <c r="D42" s="65" t="s">
        <v>60</v>
      </c>
      <c r="E42" s="66">
        <v>1.75</v>
      </c>
      <c r="F42" s="66">
        <f>F41*E42</f>
        <v>39.375</v>
      </c>
      <c r="G42" s="67"/>
      <c r="H42" s="67"/>
      <c r="I42" s="68"/>
      <c r="J42" s="68"/>
      <c r="K42" s="69"/>
      <c r="L42" s="69"/>
      <c r="M42" s="47"/>
      <c r="N42" s="62"/>
      <c r="O42" s="62"/>
      <c r="P42" s="62"/>
      <c r="Q42" s="62"/>
      <c r="R42" s="62"/>
      <c r="S42" s="62"/>
      <c r="T42" s="63"/>
    </row>
    <row r="43" spans="1:20" s="64" customFormat="1">
      <c r="A43" s="235"/>
      <c r="B43" s="235"/>
      <c r="C43" s="10" t="s">
        <v>70</v>
      </c>
      <c r="D43" s="65" t="s">
        <v>62</v>
      </c>
      <c r="E43" s="66">
        <v>0.45</v>
      </c>
      <c r="F43" s="66">
        <v>9</v>
      </c>
      <c r="G43" s="70"/>
      <c r="H43" s="69"/>
      <c r="I43" s="67"/>
      <c r="J43" s="67"/>
      <c r="K43" s="67"/>
      <c r="L43" s="67"/>
      <c r="M43" s="47"/>
    </row>
    <row r="44" spans="1:20" s="64" customFormat="1">
      <c r="A44" s="236"/>
      <c r="B44" s="236"/>
      <c r="C44" s="10" t="s">
        <v>71</v>
      </c>
      <c r="D44" s="65" t="s">
        <v>69</v>
      </c>
      <c r="E44" s="66">
        <v>0.8</v>
      </c>
      <c r="F44" s="66">
        <f>F41*E44</f>
        <v>18</v>
      </c>
      <c r="G44" s="69"/>
      <c r="H44" s="67"/>
      <c r="I44" s="67"/>
      <c r="J44" s="67"/>
      <c r="K44" s="69"/>
      <c r="L44" s="69"/>
      <c r="M44" s="47"/>
    </row>
    <row r="45" spans="1:20" ht="15.75">
      <c r="A45" s="24"/>
      <c r="B45" s="24"/>
      <c r="C45" s="25" t="s">
        <v>9</v>
      </c>
      <c r="D45" s="24"/>
      <c r="E45" s="26"/>
      <c r="F45" s="26"/>
      <c r="G45" s="27"/>
      <c r="H45" s="28"/>
      <c r="I45" s="29"/>
      <c r="J45" s="29"/>
      <c r="K45" s="30"/>
      <c r="L45" s="28"/>
      <c r="M45" s="28"/>
    </row>
    <row r="46" spans="1:20" hidden="1">
      <c r="A46" s="4"/>
      <c r="B46" s="4"/>
      <c r="C46" s="11" t="s">
        <v>9</v>
      </c>
      <c r="D46" s="22"/>
      <c r="E46" s="4"/>
      <c r="F46" s="4"/>
      <c r="G46" s="31"/>
      <c r="H46" s="32"/>
      <c r="I46" s="32"/>
      <c r="J46" s="32"/>
      <c r="K46" s="32"/>
      <c r="L46" s="32"/>
      <c r="M46" s="32"/>
    </row>
    <row r="47" spans="1:20">
      <c r="A47" s="4"/>
      <c r="B47" s="4"/>
      <c r="C47" s="11" t="s">
        <v>49</v>
      </c>
      <c r="D47" s="33"/>
      <c r="E47" s="4"/>
      <c r="F47" s="4"/>
      <c r="G47" s="31"/>
      <c r="H47" s="32"/>
      <c r="I47" s="32"/>
      <c r="J47" s="32"/>
      <c r="K47" s="32"/>
      <c r="L47" s="32"/>
      <c r="M47" s="32"/>
    </row>
    <row r="48" spans="1:20">
      <c r="A48" s="4"/>
      <c r="B48" s="4"/>
      <c r="C48" s="11" t="s">
        <v>9</v>
      </c>
      <c r="D48" s="121"/>
      <c r="E48" s="4"/>
      <c r="F48" s="4"/>
      <c r="G48" s="31"/>
      <c r="H48" s="32"/>
      <c r="I48" s="32"/>
      <c r="J48" s="32"/>
      <c r="K48" s="32"/>
      <c r="L48" s="32"/>
      <c r="M48" s="32"/>
    </row>
    <row r="49" spans="1:13">
      <c r="A49" s="4"/>
      <c r="B49" s="4"/>
      <c r="C49" s="11" t="s">
        <v>50</v>
      </c>
      <c r="D49" s="33"/>
      <c r="E49" s="4"/>
      <c r="F49" s="4"/>
      <c r="G49" s="31"/>
      <c r="H49" s="32"/>
      <c r="I49" s="32"/>
      <c r="J49" s="32"/>
      <c r="K49" s="32"/>
      <c r="L49" s="32"/>
      <c r="M49" s="32"/>
    </row>
    <row r="50" spans="1:13">
      <c r="A50" s="4"/>
      <c r="B50" s="4"/>
      <c r="C50" s="11" t="s">
        <v>9</v>
      </c>
      <c r="D50" s="22"/>
      <c r="E50" s="4"/>
      <c r="F50" s="4"/>
      <c r="G50" s="31"/>
      <c r="H50" s="32"/>
      <c r="I50" s="32"/>
      <c r="J50" s="32"/>
      <c r="K50" s="32"/>
      <c r="L50" s="32"/>
      <c r="M50" s="32"/>
    </row>
    <row r="51" spans="1:13">
      <c r="A51" s="4"/>
      <c r="B51" s="4"/>
      <c r="C51" s="11" t="s">
        <v>51</v>
      </c>
      <c r="D51" s="33">
        <v>0.03</v>
      </c>
      <c r="E51" s="4"/>
      <c r="F51" s="4"/>
      <c r="G51" s="31"/>
      <c r="H51" s="32"/>
      <c r="I51" s="32"/>
      <c r="J51" s="32"/>
      <c r="K51" s="32"/>
      <c r="L51" s="32"/>
      <c r="M51" s="32"/>
    </row>
    <row r="52" spans="1:13">
      <c r="A52" s="4"/>
      <c r="B52" s="4"/>
      <c r="C52" s="11" t="s">
        <v>9</v>
      </c>
      <c r="D52" s="4"/>
      <c r="E52" s="4"/>
      <c r="F52" s="4"/>
      <c r="G52" s="31"/>
      <c r="H52" s="32"/>
      <c r="I52" s="32"/>
      <c r="J52" s="32"/>
      <c r="K52" s="32"/>
      <c r="L52" s="32"/>
      <c r="M52" s="32"/>
    </row>
    <row r="53" spans="1:13">
      <c r="A53" s="4"/>
      <c r="B53" s="4"/>
      <c r="C53" s="11" t="s">
        <v>52</v>
      </c>
      <c r="D53" s="33"/>
      <c r="E53" s="4"/>
      <c r="F53" s="4"/>
      <c r="G53" s="31"/>
      <c r="H53" s="32"/>
      <c r="I53" s="32"/>
      <c r="J53" s="32"/>
      <c r="K53" s="32"/>
      <c r="L53" s="32"/>
      <c r="M53" s="32"/>
    </row>
    <row r="54" spans="1:13">
      <c r="A54" s="4"/>
      <c r="B54" s="4"/>
      <c r="C54" s="11" t="s">
        <v>9</v>
      </c>
      <c r="D54" s="4"/>
      <c r="E54" s="4"/>
      <c r="F54" s="4"/>
      <c r="G54" s="31"/>
      <c r="H54" s="32"/>
      <c r="I54" s="32"/>
      <c r="J54" s="32"/>
      <c r="K54" s="32"/>
      <c r="L54" s="32"/>
      <c r="M54" s="32"/>
    </row>
    <row r="55" spans="1:13" ht="38.25">
      <c r="A55" s="217"/>
      <c r="B55" s="4"/>
      <c r="C55" s="220" t="s">
        <v>193</v>
      </c>
      <c r="D55" s="4"/>
      <c r="E55" s="4"/>
      <c r="F55" s="4"/>
      <c r="G55" s="4"/>
      <c r="H55" s="4"/>
      <c r="I55" s="4"/>
      <c r="J55" s="4"/>
      <c r="K55" s="4"/>
      <c r="L55" s="4"/>
      <c r="M55" s="222"/>
    </row>
    <row r="56" spans="1:13">
      <c r="A56" s="217"/>
      <c r="B56" s="4"/>
      <c r="C56" s="221" t="s">
        <v>53</v>
      </c>
      <c r="D56" s="4"/>
      <c r="E56" s="4"/>
      <c r="F56" s="4"/>
      <c r="G56" s="4"/>
      <c r="H56" s="4"/>
      <c r="I56" s="4"/>
      <c r="J56" s="4"/>
      <c r="K56" s="4"/>
      <c r="L56" s="4"/>
      <c r="M56" s="223"/>
    </row>
  </sheetData>
  <mergeCells count="27">
    <mergeCell ref="A1:M1"/>
    <mergeCell ref="A2:M2"/>
    <mergeCell ref="A3:M3"/>
    <mergeCell ref="A5:D5"/>
    <mergeCell ref="A6:E6"/>
    <mergeCell ref="G6:L6"/>
    <mergeCell ref="I7:J7"/>
    <mergeCell ref="K7:L7"/>
    <mergeCell ref="M7:M8"/>
    <mergeCell ref="B10:F10"/>
    <mergeCell ref="A12:A13"/>
    <mergeCell ref="B12:B13"/>
    <mergeCell ref="A7:A8"/>
    <mergeCell ref="B7:B8"/>
    <mergeCell ref="C7:C8"/>
    <mergeCell ref="D7:D8"/>
    <mergeCell ref="E7:F7"/>
    <mergeCell ref="G7:H7"/>
    <mergeCell ref="A42:A44"/>
    <mergeCell ref="B42:B44"/>
    <mergeCell ref="A15:A24"/>
    <mergeCell ref="B15:B24"/>
    <mergeCell ref="N20:Q21"/>
    <mergeCell ref="A26:A34"/>
    <mergeCell ref="B26:B34"/>
    <mergeCell ref="A35:A40"/>
    <mergeCell ref="B35:B40"/>
  </mergeCells>
  <pageMargins left="0.2" right="0.2" top="0.25" bottom="0.25" header="0.3" footer="0.3"/>
  <pageSetup scale="83" orientation="landscape" r:id="rId1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22" zoomScaleNormal="100" zoomScaleSheetLayoutView="78" workbookViewId="0">
      <selection activeCell="O8" sqref="O8"/>
    </sheetView>
  </sheetViews>
  <sheetFormatPr defaultRowHeight="15"/>
  <cols>
    <col min="1" max="1" width="3.28515625" style="75" bestFit="1" customWidth="1"/>
    <col min="2" max="2" width="12.5703125" bestFit="1" customWidth="1"/>
    <col min="3" max="3" width="58.85546875" customWidth="1"/>
    <col min="4" max="4" width="7.85546875" bestFit="1" customWidth="1"/>
    <col min="5" max="5" width="8.7109375" bestFit="1" customWidth="1"/>
    <col min="6" max="6" width="9.7109375" customWidth="1"/>
    <col min="7" max="7" width="9.140625" customWidth="1"/>
    <col min="8" max="8" width="8.5703125" customWidth="1"/>
    <col min="9" max="9" width="7.85546875" customWidth="1"/>
    <col min="10" max="10" width="8.85546875" customWidth="1"/>
    <col min="11" max="11" width="8.140625" customWidth="1"/>
    <col min="12" max="12" width="8.28515625" customWidth="1"/>
    <col min="13" max="13" width="9.7109375" customWidth="1"/>
  </cols>
  <sheetData>
    <row r="1" spans="1:13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>
      <c r="A2" s="262" t="s">
        <v>129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63" t="s">
        <v>190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263"/>
      <c r="B4" s="263"/>
      <c r="C4" s="263"/>
      <c r="D4" s="263"/>
      <c r="E4" s="1"/>
      <c r="F4" s="1"/>
      <c r="G4" s="1"/>
      <c r="H4" s="1"/>
      <c r="I4" s="1"/>
      <c r="J4" s="1"/>
      <c r="K4" s="1"/>
      <c r="L4" s="1"/>
      <c r="M4" s="1"/>
    </row>
    <row r="5" spans="1:13">
      <c r="A5" s="264"/>
      <c r="B5" s="264"/>
      <c r="C5" s="264"/>
      <c r="D5" s="264"/>
      <c r="E5" s="264"/>
      <c r="F5" s="76"/>
      <c r="G5" s="265" t="s">
        <v>0</v>
      </c>
      <c r="H5" s="265"/>
      <c r="I5" s="265"/>
      <c r="J5" s="265"/>
      <c r="K5" s="265"/>
      <c r="L5" s="265"/>
      <c r="M5" s="2">
        <f>M45</f>
        <v>0</v>
      </c>
    </row>
    <row r="6" spans="1:13">
      <c r="A6" s="239" t="s">
        <v>1</v>
      </c>
      <c r="B6" s="260" t="s">
        <v>2</v>
      </c>
      <c r="C6" s="239" t="s">
        <v>3</v>
      </c>
      <c r="D6" s="239" t="s">
        <v>4</v>
      </c>
      <c r="E6" s="253" t="s">
        <v>5</v>
      </c>
      <c r="F6" s="254"/>
      <c r="G6" s="251" t="s">
        <v>6</v>
      </c>
      <c r="H6" s="252"/>
      <c r="I6" s="251" t="s">
        <v>7</v>
      </c>
      <c r="J6" s="252"/>
      <c r="K6" s="253" t="s">
        <v>8</v>
      </c>
      <c r="L6" s="254"/>
      <c r="M6" s="239" t="s">
        <v>9</v>
      </c>
    </row>
    <row r="7" spans="1:13" ht="30">
      <c r="A7" s="241"/>
      <c r="B7" s="261"/>
      <c r="C7" s="241"/>
      <c r="D7" s="241"/>
      <c r="E7" s="3" t="s">
        <v>10</v>
      </c>
      <c r="F7" s="11" t="s">
        <v>11</v>
      </c>
      <c r="G7" s="3" t="s">
        <v>12</v>
      </c>
      <c r="H7" s="11" t="s">
        <v>9</v>
      </c>
      <c r="I7" s="3" t="s">
        <v>12</v>
      </c>
      <c r="J7" s="11" t="s">
        <v>9</v>
      </c>
      <c r="K7" s="3" t="s">
        <v>12</v>
      </c>
      <c r="L7" s="11" t="s">
        <v>9</v>
      </c>
      <c r="M7" s="241"/>
    </row>
    <row r="8" spans="1:13">
      <c r="A8" s="71">
        <v>1</v>
      </c>
      <c r="B8" s="72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  <c r="L8" s="71">
        <v>12</v>
      </c>
      <c r="M8" s="71">
        <v>13</v>
      </c>
    </row>
    <row r="9" spans="1:13">
      <c r="A9" s="73"/>
      <c r="B9" s="255" t="s">
        <v>18</v>
      </c>
      <c r="C9" s="256"/>
      <c r="D9" s="256"/>
      <c r="E9" s="256"/>
      <c r="F9" s="257"/>
      <c r="G9" s="11"/>
      <c r="H9" s="11"/>
      <c r="I9" s="11"/>
      <c r="J9" s="11"/>
      <c r="K9" s="11"/>
      <c r="L9" s="11"/>
      <c r="M9" s="11"/>
    </row>
    <row r="10" spans="1:13" s="41" customFormat="1" ht="30" customHeight="1">
      <c r="A10" s="34">
        <v>1</v>
      </c>
      <c r="B10" s="35" t="s">
        <v>58</v>
      </c>
      <c r="C10" s="5" t="s">
        <v>65</v>
      </c>
      <c r="D10" s="36" t="s">
        <v>59</v>
      </c>
      <c r="E10" s="37"/>
      <c r="F10" s="38">
        <v>110</v>
      </c>
      <c r="G10" s="39"/>
      <c r="H10" s="40"/>
      <c r="I10" s="39"/>
      <c r="J10" s="40"/>
      <c r="K10" s="39"/>
      <c r="L10" s="40"/>
      <c r="M10" s="39"/>
    </row>
    <row r="11" spans="1:13" s="48" customFormat="1">
      <c r="A11" s="258"/>
      <c r="B11" s="258"/>
      <c r="C11" s="19" t="s">
        <v>13</v>
      </c>
      <c r="D11" s="42" t="s">
        <v>60</v>
      </c>
      <c r="E11" s="43">
        <v>0.5</v>
      </c>
      <c r="F11" s="44">
        <f>F10*E11</f>
        <v>55</v>
      </c>
      <c r="G11" s="45"/>
      <c r="H11" s="45"/>
      <c r="I11" s="45"/>
      <c r="J11" s="45"/>
      <c r="K11" s="46"/>
      <c r="L11" s="46"/>
      <c r="M11" s="47"/>
    </row>
    <row r="12" spans="1:13" s="53" customFormat="1" ht="17.25" customHeight="1">
      <c r="A12" s="259"/>
      <c r="B12" s="259"/>
      <c r="C12" s="20" t="s">
        <v>63</v>
      </c>
      <c r="D12" s="50" t="s">
        <v>59</v>
      </c>
      <c r="E12" s="47"/>
      <c r="F12" s="51">
        <v>30</v>
      </c>
      <c r="G12" s="45"/>
      <c r="H12" s="52"/>
      <c r="I12" s="47"/>
      <c r="J12" s="47"/>
      <c r="K12" s="47"/>
      <c r="L12" s="47"/>
      <c r="M12" s="47"/>
    </row>
    <row r="13" spans="1:13" s="53" customFormat="1">
      <c r="A13" s="34"/>
      <c r="B13" s="49" t="s">
        <v>61</v>
      </c>
      <c r="C13" s="20" t="s">
        <v>64</v>
      </c>
      <c r="D13" s="50" t="s">
        <v>62</v>
      </c>
      <c r="E13" s="54">
        <v>0.49</v>
      </c>
      <c r="F13" s="51">
        <f>F10*E13</f>
        <v>53.9</v>
      </c>
      <c r="G13" s="47"/>
      <c r="H13" s="47"/>
      <c r="I13" s="47"/>
      <c r="J13" s="47"/>
      <c r="K13" s="47"/>
      <c r="L13" s="47"/>
      <c r="M13" s="47"/>
    </row>
    <row r="14" spans="1:13" ht="30">
      <c r="A14" s="239">
        <v>2</v>
      </c>
      <c r="B14" s="247" t="s">
        <v>28</v>
      </c>
      <c r="C14" s="18" t="s">
        <v>56</v>
      </c>
      <c r="D14" s="15" t="s">
        <v>22</v>
      </c>
      <c r="E14" s="16"/>
      <c r="F14" s="16">
        <f>318.416/1000</f>
        <v>0.31841599999999998</v>
      </c>
      <c r="G14" s="17"/>
      <c r="H14" s="17"/>
      <c r="I14" s="17"/>
      <c r="J14" s="17"/>
      <c r="K14" s="17"/>
      <c r="L14" s="17"/>
      <c r="M14" s="17"/>
    </row>
    <row r="15" spans="1:13">
      <c r="A15" s="240"/>
      <c r="B15" s="248"/>
      <c r="C15" s="12" t="s">
        <v>13</v>
      </c>
      <c r="D15" s="13" t="s">
        <v>14</v>
      </c>
      <c r="E15" s="9">
        <v>25.3</v>
      </c>
      <c r="F15" s="9">
        <f>E15*F14</f>
        <v>8.0559247999999997</v>
      </c>
      <c r="G15" s="7"/>
      <c r="H15" s="7"/>
      <c r="I15" s="7"/>
      <c r="J15" s="7"/>
      <c r="K15" s="7"/>
      <c r="L15" s="7"/>
      <c r="M15" s="7"/>
    </row>
    <row r="16" spans="1:13">
      <c r="A16" s="240"/>
      <c r="B16" s="248"/>
      <c r="C16" s="14" t="s">
        <v>26</v>
      </c>
      <c r="D16" s="13" t="s">
        <v>19</v>
      </c>
      <c r="E16" s="9">
        <v>2.74</v>
      </c>
      <c r="F16" s="9">
        <f>E16*F14</f>
        <v>0.87245983999999999</v>
      </c>
      <c r="G16" s="7"/>
      <c r="H16" s="7"/>
      <c r="I16" s="7"/>
      <c r="J16" s="7"/>
      <c r="K16" s="7"/>
      <c r="L16" s="7"/>
      <c r="M16" s="7"/>
    </row>
    <row r="17" spans="1:20">
      <c r="A17" s="240"/>
      <c r="B17" s="248"/>
      <c r="C17" s="12" t="s">
        <v>16</v>
      </c>
      <c r="D17" s="13" t="s">
        <v>17</v>
      </c>
      <c r="E17" s="9">
        <v>5.83</v>
      </c>
      <c r="F17" s="9">
        <f>E17*F14</f>
        <v>1.8563652799999999</v>
      </c>
      <c r="G17" s="7"/>
      <c r="H17" s="7"/>
      <c r="I17" s="7"/>
      <c r="J17" s="7"/>
      <c r="K17" s="7"/>
      <c r="L17" s="7"/>
      <c r="M17" s="7"/>
    </row>
    <row r="18" spans="1:20">
      <c r="A18" s="240"/>
      <c r="B18" s="248"/>
      <c r="C18" s="86" t="s">
        <v>160</v>
      </c>
      <c r="D18" s="87" t="s">
        <v>20</v>
      </c>
      <c r="E18" s="88"/>
      <c r="F18" s="88">
        <v>3</v>
      </c>
      <c r="G18" s="89"/>
      <c r="H18" s="89"/>
      <c r="I18" s="89"/>
      <c r="J18" s="89"/>
      <c r="K18" s="89"/>
      <c r="L18" s="89"/>
      <c r="M18" s="89"/>
      <c r="N18" s="250"/>
      <c r="O18" s="250"/>
      <c r="P18" s="250"/>
      <c r="Q18" s="250"/>
    </row>
    <row r="19" spans="1:20">
      <c r="A19" s="240"/>
      <c r="B19" s="248"/>
      <c r="C19" s="86" t="s">
        <v>29</v>
      </c>
      <c r="D19" s="87" t="s">
        <v>20</v>
      </c>
      <c r="E19" s="88"/>
      <c r="F19" s="88">
        <v>12.8</v>
      </c>
      <c r="G19" s="89"/>
      <c r="H19" s="89"/>
      <c r="I19" s="89"/>
      <c r="J19" s="89"/>
      <c r="K19" s="89"/>
      <c r="L19" s="89"/>
      <c r="M19" s="89"/>
      <c r="N19" s="250"/>
      <c r="O19" s="250"/>
      <c r="P19" s="250"/>
      <c r="Q19" s="250"/>
    </row>
    <row r="20" spans="1:20">
      <c r="A20" s="240"/>
      <c r="B20" s="248"/>
      <c r="C20" s="86" t="s">
        <v>30</v>
      </c>
      <c r="D20" s="87" t="s">
        <v>31</v>
      </c>
      <c r="E20" s="88"/>
      <c r="F20" s="88">
        <v>1.92</v>
      </c>
      <c r="G20" s="89"/>
      <c r="H20" s="89"/>
      <c r="I20" s="89"/>
      <c r="J20" s="89"/>
      <c r="K20" s="89"/>
      <c r="L20" s="89"/>
      <c r="M20" s="89"/>
      <c r="N20" s="250"/>
      <c r="O20" s="250"/>
      <c r="P20" s="250"/>
      <c r="Q20" s="250"/>
    </row>
    <row r="21" spans="1:20">
      <c r="A21" s="240"/>
      <c r="B21" s="248"/>
      <c r="C21" s="21" t="s">
        <v>27</v>
      </c>
      <c r="D21" s="8" t="s">
        <v>24</v>
      </c>
      <c r="E21" s="9">
        <v>12</v>
      </c>
      <c r="F21" s="9">
        <f>E21*F14</f>
        <v>3.8209919999999995</v>
      </c>
      <c r="G21" s="7"/>
      <c r="H21" s="7"/>
      <c r="I21" s="7"/>
      <c r="J21" s="7"/>
      <c r="K21" s="7"/>
      <c r="L21" s="7"/>
      <c r="M21" s="7"/>
    </row>
    <row r="22" spans="1:20">
      <c r="A22" s="240"/>
      <c r="B22" s="248"/>
      <c r="C22" s="21" t="s">
        <v>23</v>
      </c>
      <c r="D22" s="8" t="s">
        <v>24</v>
      </c>
      <c r="E22" s="9">
        <v>10</v>
      </c>
      <c r="F22" s="9">
        <f>E22*F14</f>
        <v>3.1841599999999999</v>
      </c>
      <c r="G22" s="7"/>
      <c r="H22" s="7"/>
      <c r="I22" s="7"/>
      <c r="J22" s="7"/>
      <c r="K22" s="7"/>
      <c r="L22" s="7"/>
      <c r="M22" s="7"/>
    </row>
    <row r="23" spans="1:20">
      <c r="A23" s="241"/>
      <c r="B23" s="249"/>
      <c r="C23" s="21" t="s">
        <v>21</v>
      </c>
      <c r="D23" s="8" t="s">
        <v>17</v>
      </c>
      <c r="E23" s="9">
        <v>2.78</v>
      </c>
      <c r="F23" s="9">
        <f>E23*F14</f>
        <v>0.88519647999999984</v>
      </c>
      <c r="G23" s="7"/>
      <c r="H23" s="7"/>
      <c r="I23" s="7"/>
      <c r="J23" s="7"/>
      <c r="K23" s="7"/>
      <c r="L23" s="7"/>
      <c r="M23" s="7"/>
    </row>
    <row r="24" spans="1:20">
      <c r="A24" s="11"/>
      <c r="B24" s="4" t="s">
        <v>32</v>
      </c>
      <c r="C24" s="21" t="s">
        <v>33</v>
      </c>
      <c r="D24" s="4" t="s">
        <v>34</v>
      </c>
      <c r="E24" s="9"/>
      <c r="F24" s="9">
        <v>2</v>
      </c>
      <c r="G24" s="7"/>
      <c r="H24" s="7"/>
      <c r="I24" s="7"/>
      <c r="J24" s="7"/>
      <c r="K24" s="7"/>
      <c r="L24" s="7"/>
      <c r="M24" s="7"/>
    </row>
    <row r="25" spans="1:20">
      <c r="A25" s="11"/>
      <c r="B25" s="4" t="s">
        <v>32</v>
      </c>
      <c r="C25" s="21" t="s">
        <v>159</v>
      </c>
      <c r="D25" s="4" t="s">
        <v>34</v>
      </c>
      <c r="E25" s="9"/>
      <c r="F25" s="9">
        <v>1</v>
      </c>
      <c r="G25" s="7"/>
      <c r="H25" s="7"/>
      <c r="I25" s="7"/>
      <c r="J25" s="7"/>
      <c r="K25" s="7"/>
      <c r="L25" s="7"/>
      <c r="M25" s="7"/>
    </row>
    <row r="26" spans="1:20" ht="60">
      <c r="A26" s="239">
        <v>3</v>
      </c>
      <c r="B26" s="242" t="s">
        <v>48</v>
      </c>
      <c r="C26" s="5" t="s">
        <v>57</v>
      </c>
      <c r="D26" s="11" t="s">
        <v>15</v>
      </c>
      <c r="E26" s="6"/>
      <c r="F26" s="6">
        <v>0.1</v>
      </c>
      <c r="G26" s="7"/>
      <c r="H26" s="7"/>
      <c r="I26" s="7"/>
      <c r="J26" s="7"/>
      <c r="K26" s="7"/>
      <c r="L26" s="7"/>
      <c r="M26" s="7"/>
    </row>
    <row r="27" spans="1:20">
      <c r="A27" s="240"/>
      <c r="B27" s="243"/>
      <c r="C27" s="19" t="s">
        <v>13</v>
      </c>
      <c r="D27" s="13" t="s">
        <v>14</v>
      </c>
      <c r="E27" s="9">
        <v>61.3</v>
      </c>
      <c r="F27" s="9">
        <f>E27*F26</f>
        <v>6.13</v>
      </c>
      <c r="G27" s="7"/>
      <c r="H27" s="7"/>
      <c r="I27" s="7"/>
      <c r="J27" s="7"/>
      <c r="K27" s="7"/>
      <c r="L27" s="7"/>
      <c r="M27" s="7"/>
    </row>
    <row r="28" spans="1:20">
      <c r="A28" s="240"/>
      <c r="B28" s="243"/>
      <c r="C28" s="19" t="s">
        <v>16</v>
      </c>
      <c r="D28" s="13" t="s">
        <v>17</v>
      </c>
      <c r="E28" s="9">
        <v>7.0000000000000007E-2</v>
      </c>
      <c r="F28" s="9">
        <f>E28*F26</f>
        <v>7.000000000000001E-3</v>
      </c>
      <c r="G28" s="7"/>
      <c r="H28" s="7"/>
      <c r="I28" s="7"/>
      <c r="J28" s="7"/>
      <c r="K28" s="7"/>
      <c r="L28" s="7"/>
      <c r="M28" s="7"/>
    </row>
    <row r="29" spans="1:20">
      <c r="A29" s="240"/>
      <c r="B29" s="243"/>
      <c r="C29" s="10" t="s">
        <v>46</v>
      </c>
      <c r="D29" s="8" t="s">
        <v>24</v>
      </c>
      <c r="E29" s="9">
        <v>10.42</v>
      </c>
      <c r="F29" s="9">
        <f>E29*F26</f>
        <v>1.042</v>
      </c>
      <c r="G29" s="7"/>
      <c r="H29" s="7"/>
      <c r="I29" s="7"/>
      <c r="J29" s="7"/>
      <c r="K29" s="7"/>
      <c r="L29" s="7"/>
      <c r="M29" s="7"/>
    </row>
    <row r="30" spans="1:20">
      <c r="A30" s="240"/>
      <c r="B30" s="243"/>
      <c r="C30" s="10" t="s">
        <v>47</v>
      </c>
      <c r="D30" s="8" t="s">
        <v>24</v>
      </c>
      <c r="E30" s="9">
        <v>10.5</v>
      </c>
      <c r="F30" s="9">
        <f>E30*F26</f>
        <v>1.05</v>
      </c>
      <c r="G30" s="7"/>
      <c r="H30" s="7"/>
      <c r="I30" s="7"/>
      <c r="J30" s="7"/>
      <c r="K30" s="7"/>
      <c r="L30" s="7"/>
      <c r="M30" s="7"/>
    </row>
    <row r="31" spans="1:20">
      <c r="A31" s="241"/>
      <c r="B31" s="244"/>
      <c r="C31" s="10" t="s">
        <v>21</v>
      </c>
      <c r="D31" s="8" t="s">
        <v>17</v>
      </c>
      <c r="E31" s="9">
        <v>0.4</v>
      </c>
      <c r="F31" s="9">
        <f>E31*F26</f>
        <v>4.0000000000000008E-2</v>
      </c>
      <c r="G31" s="7"/>
      <c r="H31" s="7"/>
      <c r="I31" s="7"/>
      <c r="J31" s="7"/>
      <c r="K31" s="7"/>
      <c r="L31" s="7"/>
      <c r="M31" s="7"/>
    </row>
    <row r="32" spans="1:20" s="64" customFormat="1" ht="27">
      <c r="A32" s="55">
        <v>4</v>
      </c>
      <c r="B32" s="56" t="s">
        <v>66</v>
      </c>
      <c r="C32" s="57" t="s">
        <v>67</v>
      </c>
      <c r="D32" s="55" t="s">
        <v>68</v>
      </c>
      <c r="E32" s="58"/>
      <c r="F32" s="59">
        <v>18.5</v>
      </c>
      <c r="G32" s="60"/>
      <c r="H32" s="60"/>
      <c r="I32" s="61"/>
      <c r="J32" s="61"/>
      <c r="K32" s="60"/>
      <c r="L32" s="60"/>
      <c r="M32" s="61"/>
      <c r="N32" s="62"/>
      <c r="O32" s="62"/>
      <c r="P32" s="62"/>
      <c r="Q32" s="62"/>
      <c r="R32" s="62"/>
      <c r="S32" s="62"/>
      <c r="T32" s="63"/>
    </row>
    <row r="33" spans="1:20" s="64" customFormat="1" ht="15.75">
      <c r="A33" s="234"/>
      <c r="B33" s="234"/>
      <c r="C33" s="10" t="s">
        <v>13</v>
      </c>
      <c r="D33" s="65" t="s">
        <v>60</v>
      </c>
      <c r="E33" s="66">
        <v>1.75</v>
      </c>
      <c r="F33" s="66">
        <f>F32*E33</f>
        <v>32.375</v>
      </c>
      <c r="G33" s="67"/>
      <c r="H33" s="67"/>
      <c r="I33" s="68"/>
      <c r="J33" s="68"/>
      <c r="K33" s="69"/>
      <c r="L33" s="69"/>
      <c r="M33" s="47"/>
      <c r="N33" s="62"/>
      <c r="O33" s="62"/>
      <c r="P33" s="62"/>
      <c r="Q33" s="62"/>
      <c r="R33" s="62"/>
      <c r="S33" s="62"/>
      <c r="T33" s="63"/>
    </row>
    <row r="34" spans="1:20" s="64" customFormat="1">
      <c r="A34" s="235"/>
      <c r="B34" s="235"/>
      <c r="C34" s="10" t="s">
        <v>70</v>
      </c>
      <c r="D34" s="65" t="s">
        <v>62</v>
      </c>
      <c r="E34" s="66">
        <v>0.45</v>
      </c>
      <c r="F34" s="66">
        <v>9</v>
      </c>
      <c r="G34" s="70"/>
      <c r="H34" s="69"/>
      <c r="I34" s="67"/>
      <c r="J34" s="67"/>
      <c r="K34" s="67"/>
      <c r="L34" s="67"/>
      <c r="M34" s="47"/>
    </row>
    <row r="35" spans="1:20" s="64" customFormat="1">
      <c r="A35" s="236"/>
      <c r="B35" s="236"/>
      <c r="C35" s="10" t="s">
        <v>71</v>
      </c>
      <c r="D35" s="65" t="s">
        <v>69</v>
      </c>
      <c r="E35" s="66">
        <v>0.8</v>
      </c>
      <c r="F35" s="66">
        <f>F32*E35</f>
        <v>14.8</v>
      </c>
      <c r="G35" s="69"/>
      <c r="H35" s="67"/>
      <c r="I35" s="67"/>
      <c r="J35" s="67"/>
      <c r="K35" s="69"/>
      <c r="L35" s="69"/>
      <c r="M35" s="47"/>
    </row>
    <row r="36" spans="1:20" ht="15.75">
      <c r="A36" s="24"/>
      <c r="B36" s="24"/>
      <c r="C36" s="25" t="s">
        <v>9</v>
      </c>
      <c r="D36" s="24"/>
      <c r="E36" s="26"/>
      <c r="F36" s="26"/>
      <c r="G36" s="27"/>
      <c r="H36" s="28"/>
      <c r="I36" s="29"/>
      <c r="J36" s="29"/>
      <c r="K36" s="30"/>
      <c r="L36" s="28"/>
      <c r="M36" s="28"/>
    </row>
    <row r="37" spans="1:20" hidden="1">
      <c r="A37" s="4"/>
      <c r="B37" s="4"/>
      <c r="C37" s="11" t="s">
        <v>9</v>
      </c>
      <c r="D37" s="22"/>
      <c r="E37" s="4"/>
      <c r="F37" s="4"/>
      <c r="G37" s="31"/>
      <c r="H37" s="32"/>
      <c r="I37" s="32"/>
      <c r="J37" s="32"/>
      <c r="K37" s="32"/>
      <c r="L37" s="32"/>
      <c r="M37" s="32"/>
    </row>
    <row r="38" spans="1:20">
      <c r="A38" s="4"/>
      <c r="B38" s="4"/>
      <c r="C38" s="11" t="s">
        <v>49</v>
      </c>
      <c r="D38" s="33"/>
      <c r="E38" s="4"/>
      <c r="F38" s="4"/>
      <c r="G38" s="31"/>
      <c r="H38" s="32"/>
      <c r="I38" s="32"/>
      <c r="J38" s="32"/>
      <c r="K38" s="32"/>
      <c r="L38" s="32"/>
      <c r="M38" s="32"/>
    </row>
    <row r="39" spans="1:20">
      <c r="A39" s="4"/>
      <c r="B39" s="4"/>
      <c r="C39" s="11" t="s">
        <v>9</v>
      </c>
      <c r="D39" s="121"/>
      <c r="E39" s="4"/>
      <c r="F39" s="4"/>
      <c r="G39" s="31"/>
      <c r="H39" s="32"/>
      <c r="I39" s="32"/>
      <c r="J39" s="32"/>
      <c r="K39" s="32"/>
      <c r="L39" s="32"/>
      <c r="M39" s="32"/>
    </row>
    <row r="40" spans="1:20">
      <c r="A40" s="4"/>
      <c r="B40" s="4"/>
      <c r="C40" s="11" t="s">
        <v>50</v>
      </c>
      <c r="D40" s="33"/>
      <c r="E40" s="4"/>
      <c r="F40" s="4"/>
      <c r="G40" s="31"/>
      <c r="H40" s="32"/>
      <c r="I40" s="32"/>
      <c r="J40" s="32"/>
      <c r="K40" s="32"/>
      <c r="L40" s="32"/>
      <c r="M40" s="32"/>
    </row>
    <row r="41" spans="1:20">
      <c r="A41" s="4"/>
      <c r="B41" s="4"/>
      <c r="C41" s="11" t="s">
        <v>9</v>
      </c>
      <c r="D41" s="22"/>
      <c r="E41" s="4"/>
      <c r="F41" s="4"/>
      <c r="G41" s="31"/>
      <c r="H41" s="32"/>
      <c r="I41" s="32"/>
      <c r="J41" s="32"/>
      <c r="K41" s="32"/>
      <c r="L41" s="32"/>
      <c r="M41" s="32"/>
    </row>
    <row r="42" spans="1:20">
      <c r="A42" s="4"/>
      <c r="B42" s="4"/>
      <c r="C42" s="11" t="s">
        <v>51</v>
      </c>
      <c r="D42" s="33">
        <v>0.03</v>
      </c>
      <c r="E42" s="4"/>
      <c r="F42" s="4"/>
      <c r="G42" s="31"/>
      <c r="H42" s="32"/>
      <c r="I42" s="32"/>
      <c r="J42" s="32"/>
      <c r="K42" s="32"/>
      <c r="L42" s="32"/>
      <c r="M42" s="32"/>
    </row>
    <row r="43" spans="1:20">
      <c r="A43" s="4"/>
      <c r="B43" s="4"/>
      <c r="C43" s="11" t="s">
        <v>9</v>
      </c>
      <c r="D43" s="4"/>
      <c r="E43" s="4"/>
      <c r="F43" s="4"/>
      <c r="G43" s="31"/>
      <c r="H43" s="32"/>
      <c r="I43" s="32"/>
      <c r="J43" s="32"/>
      <c r="K43" s="32"/>
      <c r="L43" s="32"/>
      <c r="M43" s="32"/>
    </row>
    <row r="44" spans="1:20">
      <c r="A44" s="4"/>
      <c r="B44" s="4"/>
      <c r="C44" s="11" t="s">
        <v>52</v>
      </c>
      <c r="D44" s="33"/>
      <c r="E44" s="4"/>
      <c r="F44" s="4"/>
      <c r="G44" s="31"/>
      <c r="H44" s="32"/>
      <c r="I44" s="32"/>
      <c r="J44" s="32"/>
      <c r="K44" s="32"/>
      <c r="L44" s="32"/>
      <c r="M44" s="32"/>
    </row>
    <row r="45" spans="1:20">
      <c r="A45" s="4"/>
      <c r="B45" s="4"/>
      <c r="C45" s="11" t="s">
        <v>9</v>
      </c>
      <c r="D45" s="4"/>
      <c r="E45" s="4"/>
      <c r="F45" s="4"/>
      <c r="G45" s="31"/>
      <c r="H45" s="32"/>
      <c r="I45" s="32"/>
      <c r="J45" s="32"/>
      <c r="K45" s="32"/>
      <c r="L45" s="32"/>
      <c r="M45" s="32"/>
    </row>
    <row r="46" spans="1:20" ht="38.25">
      <c r="A46" s="219"/>
      <c r="B46" s="4"/>
      <c r="C46" s="220" t="s">
        <v>193</v>
      </c>
      <c r="D46" s="4"/>
      <c r="E46" s="4"/>
      <c r="F46" s="4"/>
      <c r="G46" s="4"/>
      <c r="H46" s="4"/>
      <c r="I46" s="4"/>
      <c r="J46" s="4"/>
      <c r="K46" s="4"/>
      <c r="L46" s="4"/>
      <c r="M46" s="222"/>
    </row>
    <row r="47" spans="1:20">
      <c r="A47" s="219"/>
      <c r="B47" s="4"/>
      <c r="C47" s="219" t="s">
        <v>53</v>
      </c>
      <c r="D47" s="4"/>
      <c r="E47" s="4"/>
      <c r="F47" s="4"/>
      <c r="G47" s="4"/>
      <c r="H47" s="4"/>
      <c r="I47" s="4"/>
      <c r="J47" s="4"/>
      <c r="K47" s="4"/>
      <c r="L47" s="4"/>
      <c r="M47" s="223"/>
    </row>
  </sheetData>
  <mergeCells count="25">
    <mergeCell ref="A1:M1"/>
    <mergeCell ref="A2:M2"/>
    <mergeCell ref="A3:M3"/>
    <mergeCell ref="A4:D4"/>
    <mergeCell ref="A5:E5"/>
    <mergeCell ref="G5:L5"/>
    <mergeCell ref="I6:J6"/>
    <mergeCell ref="K6:L6"/>
    <mergeCell ref="M6:M7"/>
    <mergeCell ref="B9:F9"/>
    <mergeCell ref="A11:A12"/>
    <mergeCell ref="B11:B12"/>
    <mergeCell ref="A6:A7"/>
    <mergeCell ref="B6:B7"/>
    <mergeCell ref="C6:C7"/>
    <mergeCell ref="D6:D7"/>
    <mergeCell ref="E6:F6"/>
    <mergeCell ref="G6:H6"/>
    <mergeCell ref="N18:Q20"/>
    <mergeCell ref="A26:A31"/>
    <mergeCell ref="B26:B31"/>
    <mergeCell ref="A33:A35"/>
    <mergeCell ref="B33:B35"/>
    <mergeCell ref="A14:A23"/>
    <mergeCell ref="B14:B23"/>
  </mergeCells>
  <pageMargins left="0.2" right="0.2" top="0.25" bottom="0.25" header="0.3" footer="0.3"/>
  <pageSetup scale="83" orientation="landscape" r:id="rId1"/>
  <rowBreaks count="1" manualBreakCount="1">
    <brk id="31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კრებსითი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'5'!Print_Area</vt:lpstr>
      <vt:lpstr>'6'!Print_Area</vt:lpstr>
      <vt:lpstr>'7'!Print_Area</vt:lpstr>
      <vt:lpstr>'8'!Print_Area</vt:lpstr>
      <vt:lpstr>'9'!Print_Area</vt:lpstr>
      <vt:lpstr>კრებსითი!Print_Area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 babunashvili</dc:creator>
  <cp:lastModifiedBy>Koba Tsintsadze</cp:lastModifiedBy>
  <cp:lastPrinted>2018-03-23T07:27:28Z</cp:lastPrinted>
  <dcterms:created xsi:type="dcterms:W3CDTF">2018-02-08T15:22:30Z</dcterms:created>
  <dcterms:modified xsi:type="dcterms:W3CDTF">2018-04-23T09:12:55Z</dcterms:modified>
</cp:coreProperties>
</file>