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480" windowHeight="8100" activeTab="0"/>
  </bookViews>
  <sheets>
    <sheet name="xarjT" sheetId="1" r:id="rId1"/>
    <sheet name="ganmartebiTi" sheetId="2" r:id="rId2"/>
    <sheet name="krebsiTi" sheetId="3" r:id="rId3"/>
    <sheet name="Sapka" sheetId="4" r:id="rId4"/>
    <sheet name="grafiki" sheetId="5" r:id="rId5"/>
    <sheet name="satendero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<sst xmlns="http://schemas.openxmlformats.org/spreadsheetml/2006/main" count="768" uniqueCount="297">
  <si>
    <t>sxva masala</t>
  </si>
  <si>
    <t>100c</t>
  </si>
  <si>
    <t>samuSaoebisa da danaxarjebis
 dasaxeleba</t>
  </si>
  <si>
    <t># #</t>
  </si>
  <si>
    <t>normativis
 # da Sifri</t>
  </si>
  <si>
    <t>ganzomilebis 
erTeuli</t>
  </si>
  <si>
    <t>raodenoba</t>
  </si>
  <si>
    <t>Rireb. lari</t>
  </si>
  <si>
    <t>ganzom. 
erTeulze</t>
  </si>
  <si>
    <t>saproeqto
monacemebiT</t>
  </si>
  <si>
    <t>sul</t>
  </si>
  <si>
    <t>Sromis danaxarji</t>
  </si>
  <si>
    <t>kac/sT</t>
  </si>
  <si>
    <t>kg</t>
  </si>
  <si>
    <t>jami</t>
  </si>
  <si>
    <t>sxva masalebi</t>
  </si>
  <si>
    <t>lari</t>
  </si>
  <si>
    <t>samuSaoTa moculoba</t>
  </si>
  <si>
    <t>Sromis resursi</t>
  </si>
  <si>
    <t xml:space="preserve"> saxarjTaRricxvo Rirebuleba </t>
  </si>
  <si>
    <t>saxarjTaRricxvo Rirebuleba</t>
  </si>
  <si>
    <t xml:space="preserve">zednadebi xarjebi </t>
  </si>
  <si>
    <t xml:space="preserve">gegmiuri dagroveba </t>
  </si>
  <si>
    <t xml:space="preserve">x a r j T a R r i c x v a  </t>
  </si>
  <si>
    <t>manqanebi</t>
  </si>
  <si>
    <t>q. zugdidi</t>
  </si>
  <si>
    <t xml:space="preserve"> lari</t>
  </si>
  <si>
    <t xml:space="preserve">Sromis danaxarji </t>
  </si>
  <si>
    <t>cali</t>
  </si>
  <si>
    <t>k/sT</t>
  </si>
  <si>
    <t>_manqana meqanizmebi</t>
  </si>
  <si>
    <t>g/m</t>
  </si>
  <si>
    <t>c</t>
  </si>
  <si>
    <t>komp</t>
  </si>
  <si>
    <t>gamanawilebeli kolofi</t>
  </si>
  <si>
    <t>CamrTveli Rilaki budiTi</t>
  </si>
  <si>
    <t>ganmartebiTi baraTi</t>
  </si>
  <si>
    <t xml:space="preserve"> lo resursebisa da regionuli sabazro fasebis gamoyenebiT 1984 wlis resursul bazaze.</t>
  </si>
  <si>
    <t xml:space="preserve">         zednadebi xarjebis normad miRebulia - 10%</t>
  </si>
  <si>
    <t xml:space="preserve">         gegmiuri mogeba - 8%</t>
  </si>
  <si>
    <t>s/f</t>
  </si>
  <si>
    <t>t</t>
  </si>
  <si>
    <t>_Sromis danaxarji</t>
  </si>
  <si>
    <t xml:space="preserve">manqanebi </t>
  </si>
  <si>
    <t>m/sT</t>
  </si>
  <si>
    <t>100g/m</t>
  </si>
  <si>
    <t>cx 15-52-3</t>
  </si>
  <si>
    <t>webocementi</t>
  </si>
  <si>
    <t>#</t>
  </si>
  <si>
    <t>samuSaoebisa da xarjebis dasaxeleba</t>
  </si>
  <si>
    <t>saxarjTaRricxvo Rirebuleba, aT. lari</t>
  </si>
  <si>
    <t>samSeneblo samuSaoebi</t>
  </si>
  <si>
    <t>mowyobiloba, aveji, inventari</t>
  </si>
  <si>
    <t>cx 21-18-1</t>
  </si>
  <si>
    <t>Sps `zugdideqspertiza~</t>
  </si>
  <si>
    <t xml:space="preserve">    proeqti moicavs  Semdegi saxis samuSaoebs, kerZod;</t>
  </si>
  <si>
    <t>antikoroziuli saRebavi</t>
  </si>
  <si>
    <t xml:space="preserve">                    samuSaoTa warmoebis kalendaruli grafiki</t>
  </si>
  <si>
    <t>samuSaoebis 
CamonaTvali</t>
  </si>
  <si>
    <t>ganzom
ileba</t>
  </si>
  <si>
    <t>muSebis Sromis 
danaxarjikac/sT</t>
  </si>
  <si>
    <t>brigadis Semad- genloba</t>
  </si>
  <si>
    <t>procesis xangrZ livoba kac/dRe</t>
  </si>
  <si>
    <t>I  Tve</t>
  </si>
  <si>
    <t>II Tve</t>
  </si>
  <si>
    <t>I dekada</t>
  </si>
  <si>
    <t>II dekada</t>
  </si>
  <si>
    <t>III dekada</t>
  </si>
  <si>
    <t>X</t>
  </si>
  <si>
    <t>Seadgina                  /d. fetelava/</t>
  </si>
  <si>
    <t>100m</t>
  </si>
  <si>
    <t>cx 15-168-7</t>
  </si>
  <si>
    <t xml:space="preserve">zednadebi xarjebi xelfasidan                 </t>
  </si>
  <si>
    <t>cx 46-32-3</t>
  </si>
  <si>
    <t>cx 46-15-2</t>
  </si>
  <si>
    <t xml:space="preserve">sn da w
4-82 </t>
  </si>
  <si>
    <r>
      <t>m</t>
    </r>
    <r>
      <rPr>
        <b/>
        <vertAlign val="superscript"/>
        <sz val="10"/>
        <rFont val="Grigolia"/>
        <family val="0"/>
      </rPr>
      <t>2</t>
    </r>
  </si>
  <si>
    <t>kedlebidandan amortizebuli Selesvis moxsna</t>
  </si>
  <si>
    <r>
      <t>100m</t>
    </r>
    <r>
      <rPr>
        <b/>
        <vertAlign val="superscript"/>
        <sz val="10"/>
        <rFont val="Grigolia"/>
        <family val="0"/>
      </rPr>
      <t>2</t>
    </r>
  </si>
  <si>
    <r>
      <t>m</t>
    </r>
    <r>
      <rPr>
        <vertAlign val="superscript"/>
        <sz val="10"/>
        <rFont val="Grigolia"/>
        <family val="0"/>
      </rPr>
      <t>2</t>
    </r>
  </si>
  <si>
    <t>xis amortizebuli karis blokebis da centraluri Sesasvleli liTonis karis demontaJi da dasawyobeba</t>
  </si>
  <si>
    <t xml:space="preserve"> I. sademontaJo samuSaoebi</t>
  </si>
  <si>
    <r>
      <t xml:space="preserve">sn da w
 </t>
    </r>
    <r>
      <rPr>
        <sz val="10"/>
        <rFont val="Grigolia"/>
        <family val="0"/>
      </rPr>
      <t>4-82</t>
    </r>
  </si>
  <si>
    <r>
      <t>m</t>
    </r>
    <r>
      <rPr>
        <vertAlign val="superscript"/>
        <sz val="10"/>
        <rFont val="Grigolia"/>
        <family val="0"/>
      </rPr>
      <t>3</t>
    </r>
  </si>
  <si>
    <t xml:space="preserve"> II. samSeneblo samuSaoebi</t>
  </si>
  <si>
    <t>xsnari mosapirkeTebeli 1:2</t>
  </si>
  <si>
    <t>srf 4.1.355</t>
  </si>
  <si>
    <t xml:space="preserve">sn da w
 4-82 
</t>
  </si>
  <si>
    <t>cx 10-20-1</t>
  </si>
  <si>
    <t>cx 10-19-2</t>
  </si>
  <si>
    <t>laminirebuli yru kari mowyobilobiT</t>
  </si>
  <si>
    <t>srf 5.1-62</t>
  </si>
  <si>
    <t>_sxva masalebi</t>
  </si>
  <si>
    <r>
      <t>m</t>
    </r>
    <r>
      <rPr>
        <b/>
        <vertAlign val="superscript"/>
        <sz val="10"/>
        <rFont val="Grigolia"/>
        <family val="0"/>
      </rPr>
      <t>3</t>
    </r>
  </si>
  <si>
    <t>_manqanebi</t>
  </si>
  <si>
    <t>srf 4-2-37</t>
  </si>
  <si>
    <t>srf 4-2-80</t>
  </si>
  <si>
    <t>safiTxni</t>
  </si>
  <si>
    <t>Seminuli aluminis karis bloki (Termo sistema)</t>
  </si>
  <si>
    <t>srf 3.3</t>
  </si>
  <si>
    <t>arsebuli</t>
  </si>
  <si>
    <t>demontirebuli liTonis karis bloki</t>
  </si>
  <si>
    <t>kedlebidan da Weridan amortizebuli 
kiriT SeTeTrebis da zeTovani saRebavis  Camofxekva</t>
  </si>
  <si>
    <t>kedlebze arxebis amoWra sadenebisaTvis</t>
  </si>
  <si>
    <t>kir-cementis xsnari mosapirkeTebeli</t>
  </si>
  <si>
    <t>srf 4.2-357</t>
  </si>
  <si>
    <r>
      <t>m</t>
    </r>
    <r>
      <rPr>
        <vertAlign val="superscript"/>
        <sz val="10"/>
        <rFont val="AcadNusx"/>
        <family val="0"/>
      </rPr>
      <t>3</t>
    </r>
  </si>
  <si>
    <t>liTonis karebis SeRebva antikoroziuli saRebaviT 2-jer</t>
  </si>
  <si>
    <t>cx 46-15</t>
  </si>
  <si>
    <t>cx 15-164</t>
  </si>
  <si>
    <t>jami I+II</t>
  </si>
  <si>
    <t>satransporto xarjebi masalebidan</t>
  </si>
  <si>
    <t xml:space="preserve">                   sul  jami I+II</t>
  </si>
  <si>
    <t>III. Eel-samontaJo samuSaoebi</t>
  </si>
  <si>
    <t>Werze arxebis amoWra sadenebisaTvis</t>
  </si>
  <si>
    <t xml:space="preserve">   jami </t>
  </si>
  <si>
    <t xml:space="preserve">  jami</t>
  </si>
  <si>
    <t xml:space="preserve">   sul  jami</t>
  </si>
  <si>
    <t>dRg</t>
  </si>
  <si>
    <t xml:space="preserve">   jami III</t>
  </si>
  <si>
    <t>cx 21-25-1</t>
  </si>
  <si>
    <t>cx 21-23-5</t>
  </si>
  <si>
    <t>cx 15-55-5</t>
  </si>
  <si>
    <t>kedlebis da Weris (adgilebSi) gaumjobesebuli Selesva qviSa-cementis xsnariT</t>
  </si>
  <si>
    <t xml:space="preserve">srf 4.2-28 </t>
  </si>
  <si>
    <t>srf 7. 3-23</t>
  </si>
  <si>
    <t>naTura luminescirebuli 15vt</t>
  </si>
  <si>
    <t>bra hermetuli ornaTuriani 30vt</t>
  </si>
  <si>
    <r>
      <t>elsadenis 2X2,5 mm</t>
    </r>
    <r>
      <rPr>
        <b/>
        <vertAlign val="superscript"/>
        <sz val="10"/>
        <rFont val="Grigolia"/>
        <family val="0"/>
      </rPr>
      <t>2</t>
    </r>
    <r>
      <rPr>
        <b/>
        <sz val="10"/>
        <rFont val="Grigolia"/>
        <family val="0"/>
      </rPr>
      <t xml:space="preserve"> mowyoba</t>
    </r>
  </si>
  <si>
    <t>cx 11-20-3</t>
  </si>
  <si>
    <t>srf 4.1-165</t>
  </si>
  <si>
    <t>sadenebisaTvis arxebis Sevseba 
kir-cementis xsnariT</t>
  </si>
  <si>
    <t xml:space="preserve">kibis baqanze marmarilos xelovnuri  (xaoiani) filebis mowyoba webocementis  xsnarze </t>
  </si>
  <si>
    <t>fanjris rafebis SeRebva emalis saRebaviT 2-jer</t>
  </si>
  <si>
    <t>emalis saRebavi (TeTri feris)</t>
  </si>
  <si>
    <t>cx15-158-5</t>
  </si>
  <si>
    <t xml:space="preserve">sanaTebis mowyoba </t>
  </si>
  <si>
    <t>cx 21-24-1</t>
  </si>
  <si>
    <t>satransporto xarjebi masalidan</t>
  </si>
  <si>
    <r>
      <t>elsadeni 2X2,5 mm</t>
    </r>
    <r>
      <rPr>
        <vertAlign val="superscript"/>
        <sz val="10"/>
        <rFont val="Grigolia"/>
        <family val="0"/>
      </rPr>
      <t xml:space="preserve">2 </t>
    </r>
    <r>
      <rPr>
        <sz val="10"/>
        <rFont val="Grigolia"/>
        <family val="0"/>
      </rPr>
      <t>spilenZis izolirebuli</t>
    </r>
  </si>
  <si>
    <t xml:space="preserve">CamrTvelebis mowyoba </t>
  </si>
  <si>
    <t xml:space="preserve"> nakrebi saxarjTaRricxvo angariSi </t>
  </si>
  <si>
    <t xml:space="preserve">saxarjTaRricxvo Rirebuleba: </t>
  </si>
  <si>
    <t>aT. lari</t>
  </si>
  <si>
    <t xml:space="preserve"> lokaluri   xarjT-va</t>
  </si>
  <si>
    <t>samontaJo samuSaoebi</t>
  </si>
  <si>
    <t>sxva   samuSaoebi</t>
  </si>
  <si>
    <t>saeqsperto momsaxurebis xarjebi</t>
  </si>
  <si>
    <t>rezervi gauTvaliswinebel samuSaoebze</t>
  </si>
  <si>
    <t xml:space="preserve">jami </t>
  </si>
  <si>
    <t>sul jami</t>
  </si>
  <si>
    <t xml:space="preserve">               Seadgina:                                        /d. fetelava/</t>
  </si>
  <si>
    <t>ssip zugdidiს municipalitetis sofel odiSis #2 sajaro skolis</t>
  </si>
  <si>
    <t>xarjTaRricxva Sedgenilia 2016 wlis I kvatralis mimdinare fasebSi</t>
  </si>
  <si>
    <t>lokaluri xarj-va #1</t>
  </si>
  <si>
    <t>ssip zugdidis municipalitetis sof. odiSis #2 sajaro skola</t>
  </si>
  <si>
    <t>kibis moajirebze xis saxeluris mowyoba</t>
  </si>
  <si>
    <t>moajiri wiwvovani jiSis xis damuSavebuli 
kveTiT 8X8sm</t>
  </si>
  <si>
    <t>plastmasis fari (bude)</t>
  </si>
  <si>
    <t>ssip zugdidis municipalitetis sofel odiSis</t>
  </si>
  <si>
    <t xml:space="preserve"> sareabilitacio samuSaoebis</t>
  </si>
  <si>
    <t xml:space="preserve">       Sps `zugdideqspertiza~-s direqtori:              /z. berulava/</t>
  </si>
  <si>
    <t>2016w</t>
  </si>
  <si>
    <t>Tavi 1. mSeneblobis ZiriTadi obieqtebi</t>
  </si>
  <si>
    <t xml:space="preserve"> jami 1</t>
  </si>
  <si>
    <t>Tavi 2.</t>
  </si>
  <si>
    <t xml:space="preserve"> jami 2</t>
  </si>
  <si>
    <t>jami 1+2</t>
  </si>
  <si>
    <t xml:space="preserve"> jami I+II+III</t>
  </si>
  <si>
    <t>sul jami I+II+III</t>
  </si>
  <si>
    <t>zugdidis municipalitetis 
sof. odiSis #2 sajaro skola</t>
  </si>
  <si>
    <t>aT.lari</t>
  </si>
  <si>
    <t xml:space="preserve">samSeneblo nagavis datvirTva da gatana avtoTviTmcleliT 15km-ze </t>
  </si>
  <si>
    <r>
      <t>100m</t>
    </r>
    <r>
      <rPr>
        <vertAlign val="superscript"/>
        <sz val="10"/>
        <rFont val="Grigolia"/>
        <family val="0"/>
      </rPr>
      <t>2</t>
    </r>
  </si>
  <si>
    <t>karebis da fanjrebis Riobebis gverdulebis Selesva qviSa-cementis xsnariT, sigane-20sm</t>
  </si>
  <si>
    <r>
      <t>elsadenis 2X2,5 mm</t>
    </r>
    <r>
      <rPr>
        <vertAlign val="superscript"/>
        <sz val="10"/>
        <rFont val="Grigolia"/>
        <family val="0"/>
      </rPr>
      <t>2</t>
    </r>
    <r>
      <rPr>
        <sz val="10"/>
        <rFont val="Grigolia"/>
        <family val="0"/>
      </rPr>
      <t xml:space="preserve"> mowyoba</t>
    </r>
  </si>
  <si>
    <t>sWvali C-5sm</t>
  </si>
  <si>
    <t>%</t>
  </si>
  <si>
    <t>avtomaturi amomrTveli  63amp orpolusa</t>
  </si>
  <si>
    <t>avtomaturi amomrTveli 16amp erTpolusa</t>
  </si>
  <si>
    <t>ssip zugdidis municipalitetis sofel odiSis #2 sajaro skolis</t>
  </si>
  <si>
    <t>1) liTonis karisa da amortizebuli xis karis blokebis demontaJs.</t>
  </si>
  <si>
    <t>2) kedlebidan da Weridan amortizebuli Selesvis moxsnas</t>
  </si>
  <si>
    <t xml:space="preserve">4) kedlebidan da Weridan amortizebuli kiriT SeTeTrebis da zeTovani saRebavis Camofxekva                        
</t>
  </si>
  <si>
    <t xml:space="preserve">    xarjTaRricxva Sedgenilia 2016 wlis I kvartlis mdgomareobiT gamocemuli samSeneb -</t>
  </si>
  <si>
    <t>3) kedlebze da Werze arxebis amoWras el-gayvanilobis mosawyobad,</t>
  </si>
  <si>
    <t xml:space="preserve">5) samSeneblo nagavis datvirTva da gatana avtoTviTmcleliT 15km-ze </t>
  </si>
  <si>
    <t>derefnebSi da foieSi Weris, kedlebis, kar-fanjrebis  da niSebis gverdulebis maRalxarisxiani SefiTxva da SeRebva wyalemulsiis saRebaviT 2-jer</t>
  </si>
  <si>
    <t xml:space="preserve">    ani SefiTxva da SeRebva wyalemulsiis saRebaviT 2-jer,</t>
  </si>
  <si>
    <t xml:space="preserve">   warmodgenili proeqti Sesrulebulia S.p.s. ,,zugdideqspertiza"-s mier, Tanaxmad ssip zugdidis</t>
  </si>
  <si>
    <t>biT da romlis sareabilitacio samuSaoebis saproeqto moculobebi aRebulia  Sesasrulebeli</t>
  </si>
  <si>
    <t xml:space="preserve"> samuSaoebis adgilze azomvisa da mis safuZvelze Sedgenili eskizuri naxazebis mixedviT.</t>
  </si>
  <si>
    <t>reg. #64</t>
  </si>
  <si>
    <r>
      <t xml:space="preserve"> municipalitetis sofel  odiSis #2 sajaro skolasTan  2016 wlis 21 martis #6  </t>
    </r>
    <r>
      <rPr>
        <sz val="11"/>
        <color indexed="10"/>
        <rFont val="Grigolia"/>
        <family val="0"/>
      </rPr>
      <t xml:space="preserve"> </t>
    </r>
    <r>
      <rPr>
        <sz val="11"/>
        <rFont val="Grigolia"/>
        <family val="0"/>
      </rPr>
      <t>xelSekrule-</t>
    </r>
  </si>
  <si>
    <t>centralur SesasvlelSi Seminuli aluminis karis blokis mowyoba kompleqtiT (1,5X2,3)m</t>
  </si>
  <si>
    <t>ukana fasadze, demontirebuli liTonis karis blokis mowyoba kompleqtiT  (1,5X2,3)m</t>
  </si>
  <si>
    <r>
      <t>xis fanjris rafebis mowyoba 
(fanjris Riobi - 47,25m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>)
(rafa - 15cX1,8X0,2=5,4m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>)</t>
    </r>
  </si>
  <si>
    <t>laminirebuli karis blokis mowyoba kompleqtiT k-1; k-2; k-6.</t>
  </si>
  <si>
    <t>srf 14-15</t>
  </si>
  <si>
    <t>damuSavebuli xis rafa wiwvovani xis jiSis sisqiT 5sm  1,8X0,2X15c</t>
  </si>
  <si>
    <t>wyalemulsiis saRebavi (feri SeTanxmebiT)</t>
  </si>
  <si>
    <t>el-gamanawilebeli faris mowyoba
(4 adgiliani)</t>
  </si>
  <si>
    <t>#2 sajaro skolis I sarTulis foiesa da derefnis</t>
  </si>
  <si>
    <t>I sarTulis foiesa da derefnis reabilitaciis samuSaoebis</t>
  </si>
  <si>
    <t>ssipp zugdidis municipalitetis sofel odiSis #2 sajaro</t>
  </si>
  <si>
    <t xml:space="preserve"> skolis I sarTulis foiesa da derefnis da sareabilitacio samuSaoebis </t>
  </si>
  <si>
    <t xml:space="preserve">srf </t>
  </si>
  <si>
    <t xml:space="preserve"> metlaxi (xaoiani) </t>
  </si>
  <si>
    <t xml:space="preserve">    Seadgina:                        </t>
  </si>
  <si>
    <r>
      <t>xis fanjris rafebis mowyoba 
(fanjris Riobi - 47,25m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)
(rafa - 15cX1,8X0,2=5,4m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)</t>
    </r>
  </si>
  <si>
    <t>kibis moajirebze xis saxeluris
 mowyoba</t>
  </si>
  <si>
    <t>22 kalendaruli dRe</t>
  </si>
  <si>
    <t>I sarTulis foies da derefnis sareabilitacio samuSaoebze</t>
  </si>
  <si>
    <t>6) kedlebis da Weris (adgilebSi) gaumjobesebuli Selesva qviSa-cementis xsnariT</t>
  </si>
  <si>
    <t>7) karebis da fanjrebis Riobebis gverdulebis Selesva qviSa-cementis xsnariT, sigane-20sm,</t>
  </si>
  <si>
    <t>8) laminirebuli karis blokis mowyoba kompleqtiT,</t>
  </si>
  <si>
    <t>9) centralur SesasvlelSi Seminuli aluminis karis blokis mowyoba kompleqtiT,</t>
  </si>
  <si>
    <t>10) ukana fasadze demontirebuli liTonis karis blokis mowyoba kompleqtiT,</t>
  </si>
  <si>
    <t xml:space="preserve">11) xis fanjris rafebis mowyobas da SeRebvas emalis saRebaviT.
</t>
  </si>
  <si>
    <t>12) derefnebSi da foieSi Weris, kedlebis, kar-fanjrebis  da niSebis gverdulebis maRalxarisxi-</t>
  </si>
  <si>
    <t xml:space="preserve">13) sadenebisaTvis arxebis Sevseba kir-cementis xsnariT,
</t>
  </si>
  <si>
    <t>14) kibis baqanze metlaxis (xaoiani) filebis mowyoba webocementis  xsnarze,</t>
  </si>
  <si>
    <t>15) kibis moajirebze xis saxeluris mowyoba,</t>
  </si>
  <si>
    <t>16) liTonis karebis SeRebva antikoroziuli saRebaviT 2-jer,</t>
  </si>
  <si>
    <t>17) el-samontaJo samuSaoebis mowyobas.</t>
  </si>
  <si>
    <t>(satendero xarjTaRricxva)</t>
  </si>
  <si>
    <r>
      <t xml:space="preserve">sn da w
 </t>
    </r>
    <r>
      <rPr>
        <sz val="10"/>
        <rFont val="AcadNusx"/>
        <family val="0"/>
      </rPr>
      <t>4-82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</si>
  <si>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</si>
  <si>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>100m</t>
    </r>
    <r>
      <rPr>
        <b/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</si>
  <si>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</si>
  <si>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rFont val="AcadNusx"/>
        <family val="0"/>
      </rPr>
      <t>3</t>
    </r>
  </si>
  <si>
    <r>
      <t>elsadenis 2X2,5 mm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 xml:space="preserve"> mowyoba</t>
    </r>
  </si>
  <si>
    <r>
      <t>elsadeni 2X2,5 mm</t>
    </r>
    <r>
      <rPr>
        <vertAlign val="superscript"/>
        <sz val="10"/>
        <rFont val="AcadNusx"/>
        <family val="0"/>
      </rPr>
      <t xml:space="preserve">2 </t>
    </r>
    <r>
      <rPr>
        <sz val="10"/>
        <rFont val="AcadNusx"/>
        <family val="0"/>
      </rPr>
      <t>spilenZis izolirebuli</t>
    </r>
  </si>
  <si>
    <t xml:space="preserve">სატენდერო xarjTaRricxva </t>
  </si>
  <si>
    <t xml:space="preserve"> skolis II sarTulis  derefnis sareabilitacio samuSaoebi </t>
  </si>
  <si>
    <t>58,0</t>
  </si>
  <si>
    <t>10,79</t>
  </si>
  <si>
    <t>0,09</t>
  </si>
  <si>
    <t>4,96</t>
  </si>
  <si>
    <t>496,00</t>
  </si>
  <si>
    <t>22,90</t>
  </si>
  <si>
    <t>20,31</t>
  </si>
  <si>
    <t>0,65</t>
  </si>
  <si>
    <t>41,60</t>
  </si>
  <si>
    <t>1,37</t>
  </si>
  <si>
    <t>1,16</t>
  </si>
  <si>
    <t>0,13</t>
  </si>
  <si>
    <t>0,229</t>
  </si>
  <si>
    <t>20,93</t>
  </si>
  <si>
    <t>8,06</t>
  </si>
  <si>
    <t>ხის ფანჯრის რაფების მოწყობა(ფანჯრის ღიობი-56,7 მ2) რაფა-18ცX1,8X0,2=6,48m2)</t>
  </si>
  <si>
    <t>0,567</t>
  </si>
  <si>
    <t>59,4</t>
  </si>
  <si>
    <t>33,68</t>
  </si>
  <si>
    <t>მანქანები</t>
  </si>
  <si>
    <t>ლარი</t>
  </si>
  <si>
    <t>2,66</t>
  </si>
  <si>
    <t>1,51</t>
  </si>
  <si>
    <t>ს/ფ</t>
  </si>
  <si>
    <t>დამუშავებული ხის რაფა წიწივონა ხის ჯიშის სისქით 5სმ. 1,8X0.2X18ც.</t>
  </si>
  <si>
    <t>m2</t>
  </si>
  <si>
    <t>6,48</t>
  </si>
  <si>
    <t>სხვა მასდალა</t>
  </si>
  <si>
    <t>4,80</t>
  </si>
  <si>
    <t>2,72</t>
  </si>
  <si>
    <t>დერეფნის ჭერის,კედლების,კარ-ფანჯრების და ნიშების გვერდულების მაღალხარისხიანი შეფითხვა და შეღებვა წყალემულსიის საღებავით 2-ჯერ</t>
  </si>
  <si>
    <t>65,8</t>
  </si>
  <si>
    <t>326,37</t>
  </si>
  <si>
    <t>1,0</t>
  </si>
  <si>
    <t>სრფ 4-2-37</t>
  </si>
  <si>
    <t>წყალემულსიის საღებავი (ფერი შეთანხმებით)</t>
  </si>
  <si>
    <t>კგ</t>
  </si>
  <si>
    <t>63,0</t>
  </si>
  <si>
    <t>312,48</t>
  </si>
  <si>
    <t>სრფ 4-2-80</t>
  </si>
  <si>
    <t>საფითხნი</t>
  </si>
  <si>
    <t>79,0</t>
  </si>
  <si>
    <t>391,84</t>
  </si>
  <si>
    <t>1,6</t>
  </si>
  <si>
    <t>7,94</t>
  </si>
  <si>
    <t>derefnის Weris, kedlebis, kar-fanjrebis  da niSebis gverdulebis maRalxarisxiani SefiTxva da SeRebva wyalemulsiis saRebaviT 2-jer</t>
  </si>
  <si>
    <t>დაზიანებული კიბის ლითონის მოაჯირების შეკეთება</t>
  </si>
  <si>
    <t>გ/მ</t>
  </si>
  <si>
    <t>12,00</t>
  </si>
  <si>
    <t>0,2</t>
  </si>
  <si>
    <t>2,40</t>
  </si>
  <si>
    <t>ელექტროდი შედუღების 4მმ</t>
  </si>
  <si>
    <t>0,50</t>
  </si>
  <si>
    <t>0,36</t>
  </si>
  <si>
    <t>4,21</t>
  </si>
  <si>
    <t>0,28</t>
  </si>
  <si>
    <t>liTonis karebis და მოაჯირების SeRebva antikoroziuli saRebaviT 2-jer</t>
  </si>
  <si>
    <t>10,04</t>
  </si>
  <si>
    <t>0,96</t>
  </si>
  <si>
    <t>13,34</t>
  </si>
  <si>
    <t>96,0</t>
  </si>
  <si>
    <t>ssip zugdidis municipalitetis sofel odiSis #2 sajaro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</si>
</sst>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0.000"/>
    <numFmt numFmtId="195" formatCode="0.0"/>
    <numFmt numFmtId="196" formatCode="0.00000"/>
    <numFmt numFmtId="197" formatCode="0.0000"/>
    <numFmt numFmtId="198" formatCode="_(* #,##0.0_);_(* \(#,##0.0\);_(* &quot;-&quot;??_);_(@_)"/>
    <numFmt numFmtId="199" formatCode="_(* #,##0_);_(* \(#,##0\);_(* &quot;-&quot;??_);_(@_)"/>
    <numFmt numFmtId="200" formatCode="_-* #,##0.0_р_._-;\-* #,##0.0_р_._-;_-* &quot;-&quot;??_р_._-;_-@_-"/>
    <numFmt numFmtId="201" formatCode="[$-FC19]d\ mmmm\ yyyy\ &quot;г.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</numFmts>
  <fonts count="82">
    <font>
      <sz val="10"/>
      <name val="Arial Cyr"/>
      <family val="0"/>
    </font>
    <font>
      <sz val="8"/>
      <name val="Arial Cyr"/>
      <family val="0"/>
    </font>
    <font>
      <sz val="10"/>
      <name val="Grigoli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Grigolia"/>
      <family val="0"/>
    </font>
    <font>
      <u val="single"/>
      <sz val="12"/>
      <color indexed="8"/>
      <name val="Grigolia"/>
      <family val="0"/>
    </font>
    <font>
      <sz val="11"/>
      <color indexed="12"/>
      <name val="Grigolia"/>
      <family val="0"/>
    </font>
    <font>
      <sz val="11"/>
      <name val="Grigolia"/>
      <family val="0"/>
    </font>
    <font>
      <sz val="11"/>
      <color indexed="10"/>
      <name val="Grigolia"/>
      <family val="0"/>
    </font>
    <font>
      <sz val="10"/>
      <color indexed="12"/>
      <name val="Grigolia"/>
      <family val="0"/>
    </font>
    <font>
      <sz val="10"/>
      <color indexed="10"/>
      <name val="Grigolia"/>
      <family val="0"/>
    </font>
    <font>
      <sz val="10"/>
      <name val="Arial"/>
      <family val="2"/>
    </font>
    <font>
      <sz val="12"/>
      <name val="Grigolia"/>
      <family val="0"/>
    </font>
    <font>
      <sz val="10"/>
      <name val="AcadNusx"/>
      <family val="0"/>
    </font>
    <font>
      <b/>
      <sz val="11"/>
      <name val="AcadMtavr"/>
      <family val="0"/>
    </font>
    <font>
      <sz val="8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sz val="9"/>
      <name val="Arial"/>
      <family val="2"/>
    </font>
    <font>
      <b/>
      <u val="single"/>
      <sz val="14"/>
      <color indexed="8"/>
      <name val="AcadMtavr"/>
      <family val="0"/>
    </font>
    <font>
      <sz val="8"/>
      <name val="Arial"/>
      <family val="2"/>
    </font>
    <font>
      <sz val="11"/>
      <name val="Arial"/>
      <family val="2"/>
    </font>
    <font>
      <sz val="9"/>
      <name val="Grigolia"/>
      <family val="0"/>
    </font>
    <font>
      <sz val="10"/>
      <name val="Helv"/>
      <family val="0"/>
    </font>
    <font>
      <b/>
      <sz val="12"/>
      <name val="AcadMtavr"/>
      <family val="0"/>
    </font>
    <font>
      <vertAlign val="superscript"/>
      <sz val="10"/>
      <name val="AcadNusx"/>
      <family val="0"/>
    </font>
    <font>
      <b/>
      <sz val="16"/>
      <name val="Grigolia"/>
      <family val="0"/>
    </font>
    <font>
      <b/>
      <sz val="14"/>
      <name val="Grigolia"/>
      <family val="0"/>
    </font>
    <font>
      <b/>
      <sz val="13"/>
      <name val="Grigolia"/>
      <family val="0"/>
    </font>
    <font>
      <b/>
      <sz val="18"/>
      <name val="Grigolia"/>
      <family val="0"/>
    </font>
    <font>
      <b/>
      <sz val="12"/>
      <name val="Grigolia"/>
      <family val="0"/>
    </font>
    <font>
      <sz val="14"/>
      <name val="Grigolia"/>
      <family val="0"/>
    </font>
    <font>
      <b/>
      <sz val="11"/>
      <name val="Grigolia"/>
      <family val="0"/>
    </font>
    <font>
      <b/>
      <sz val="11"/>
      <name val="AcadNusx"/>
      <family val="0"/>
    </font>
    <font>
      <b/>
      <u val="single"/>
      <sz val="14"/>
      <name val="AcadNusx"/>
      <family val="0"/>
    </font>
    <font>
      <sz val="12"/>
      <name val="AcadNusx"/>
      <family val="0"/>
    </font>
    <font>
      <b/>
      <vertAlign val="superscript"/>
      <sz val="10"/>
      <name val="Grigolia"/>
      <family val="0"/>
    </font>
    <font>
      <vertAlign val="superscript"/>
      <sz val="10"/>
      <name val="Grigolia"/>
      <family val="0"/>
    </font>
    <font>
      <b/>
      <sz val="12"/>
      <name val="AcadNusx"/>
      <family val="0"/>
    </font>
    <font>
      <b/>
      <sz val="14"/>
      <name val="AcadNusx"/>
      <family val="0"/>
    </font>
    <font>
      <b/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cadNusx"/>
      <family val="0"/>
    </font>
    <font>
      <b/>
      <sz val="10"/>
      <color indexed="12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cadNusx"/>
      <family val="0"/>
    </font>
    <font>
      <b/>
      <sz val="10"/>
      <color rgb="FF0000FF"/>
      <name val="AcadNusx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12" fillId="0" borderId="0">
      <alignment/>
      <protection/>
    </xf>
    <xf numFmtId="0" fontId="0" fillId="31" borderId="7" applyNumberFormat="0" applyFont="0" applyAlignment="0" applyProtection="0"/>
    <xf numFmtId="0" fontId="76" fillId="26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2" fillId="32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4" fontId="25" fillId="0" borderId="12" xfId="0" applyNumberFormat="1" applyFont="1" applyFill="1" applyBorder="1" applyAlignment="1">
      <alignment horizontal="center" vertical="center" wrapText="1"/>
    </xf>
    <xf numFmtId="195" fontId="14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95" fontId="5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distributed"/>
    </xf>
    <xf numFmtId="2" fontId="2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1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 vertical="distributed"/>
    </xf>
    <xf numFmtId="0" fontId="17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distributed"/>
    </xf>
    <xf numFmtId="0" fontId="16" fillId="0" borderId="20" xfId="0" applyFont="1" applyBorder="1" applyAlignment="1">
      <alignment vertical="distributed"/>
    </xf>
    <xf numFmtId="0" fontId="14" fillId="0" borderId="20" xfId="0" applyFont="1" applyBorder="1" applyAlignment="1">
      <alignment horizontal="center" vertical="distributed"/>
    </xf>
    <xf numFmtId="2" fontId="17" fillId="0" borderId="20" xfId="0" applyNumberFormat="1" applyFont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distributed"/>
    </xf>
    <xf numFmtId="0" fontId="14" fillId="0" borderId="12" xfId="0" applyFont="1" applyBorder="1" applyAlignment="1">
      <alignment horizontal="center" vertical="distributed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vertical="distributed"/>
    </xf>
    <xf numFmtId="0" fontId="16" fillId="0" borderId="12" xfId="0" applyFont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6" fillId="33" borderId="20" xfId="0" applyFont="1" applyFill="1" applyBorder="1" applyAlignment="1">
      <alignment vertical="distributed"/>
    </xf>
    <xf numFmtId="0" fontId="16" fillId="33" borderId="12" xfId="0" applyFont="1" applyFill="1" applyBorder="1" applyAlignment="1">
      <alignment vertical="distributed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vertical="distributed"/>
    </xf>
    <xf numFmtId="0" fontId="16" fillId="0" borderId="12" xfId="0" applyFont="1" applyFill="1" applyBorder="1" applyAlignment="1">
      <alignment vertical="distributed"/>
    </xf>
    <xf numFmtId="0" fontId="14" fillId="0" borderId="12" xfId="0" applyFont="1" applyBorder="1" applyAlignment="1">
      <alignment/>
    </xf>
    <xf numFmtId="2" fontId="5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95" fontId="17" fillId="0" borderId="0" xfId="0" applyNumberFormat="1" applyFont="1" applyBorder="1" applyAlignment="1">
      <alignment horizontal="center" vertical="distributed"/>
    </xf>
    <xf numFmtId="2" fontId="17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distributed"/>
    </xf>
    <xf numFmtId="0" fontId="16" fillId="0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distributed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22" xfId="0" applyFont="1" applyFill="1" applyBorder="1" applyAlignment="1">
      <alignment horizontal="center" vertic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95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 wrapText="1"/>
    </xf>
    <xf numFmtId="194" fontId="14" fillId="0" borderId="12" xfId="0" applyNumberFormat="1" applyFont="1" applyFill="1" applyBorder="1" applyAlignment="1">
      <alignment horizontal="center" vertical="center"/>
    </xf>
    <xf numFmtId="197" fontId="1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95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 vertical="center"/>
    </xf>
    <xf numFmtId="195" fontId="19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9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/>
    </xf>
    <xf numFmtId="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9" fontId="5" fillId="0" borderId="12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14" fontId="2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97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9" fontId="19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95" fontId="5" fillId="0" borderId="12" xfId="0" applyNumberFormat="1" applyFont="1" applyFill="1" applyBorder="1" applyAlignment="1">
      <alignment horizontal="center" vertical="center" wrapText="1"/>
    </xf>
    <xf numFmtId="194" fontId="19" fillId="0" borderId="12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2" fontId="19" fillId="0" borderId="13" xfId="0" applyNumberFormat="1" applyFont="1" applyFill="1" applyBorder="1" applyAlignment="1">
      <alignment horizontal="center" vertical="center"/>
    </xf>
    <xf numFmtId="195" fontId="19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distributed"/>
    </xf>
    <xf numFmtId="197" fontId="5" fillId="0" borderId="12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194" fontId="5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197" fontId="5" fillId="0" borderId="13" xfId="0" applyNumberFormat="1" applyFont="1" applyFill="1" applyBorder="1" applyAlignment="1">
      <alignment horizontal="center" vertical="center"/>
    </xf>
    <xf numFmtId="195" fontId="2" fillId="0" borderId="1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vertical="distributed"/>
    </xf>
    <xf numFmtId="1" fontId="14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vertical="center"/>
    </xf>
    <xf numFmtId="2" fontId="81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 wrapText="1"/>
    </xf>
    <xf numFmtId="1" fontId="17" fillId="34" borderId="23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/>
    </xf>
    <xf numFmtId="0" fontId="18" fillId="35" borderId="23" xfId="0" applyFont="1" applyFill="1" applyBorder="1" applyAlignment="1">
      <alignment horizontal="left" vertical="center" wrapText="1"/>
    </xf>
    <xf numFmtId="194" fontId="19" fillId="0" borderId="23" xfId="0" applyNumberFormat="1" applyFont="1" applyBorder="1" applyAlignment="1">
      <alignment horizontal="center" vertical="center"/>
    </xf>
    <xf numFmtId="194" fontId="14" fillId="0" borderId="23" xfId="0" applyNumberFormat="1" applyFont="1" applyBorder="1" applyAlignment="1">
      <alignment horizontal="center" vertical="center"/>
    </xf>
    <xf numFmtId="194" fontId="14" fillId="0" borderId="23" xfId="0" applyNumberFormat="1" applyFont="1" applyBorder="1" applyAlignment="1">
      <alignment horizontal="center" vertical="center" wrapText="1"/>
    </xf>
    <xf numFmtId="9" fontId="17" fillId="35" borderId="23" xfId="0" applyNumberFormat="1" applyFont="1" applyFill="1" applyBorder="1" applyAlignment="1">
      <alignment horizontal="center" vertical="center" wrapText="1"/>
    </xf>
    <xf numFmtId="194" fontId="14" fillId="35" borderId="23" xfId="0" applyNumberFormat="1" applyFont="1" applyFill="1" applyBorder="1" applyAlignment="1">
      <alignment horizontal="center" vertical="center"/>
    </xf>
    <xf numFmtId="194" fontId="14" fillId="35" borderId="23" xfId="0" applyNumberFormat="1" applyFont="1" applyFill="1" applyBorder="1" applyAlignment="1">
      <alignment horizontal="center" vertical="center" wrapText="1"/>
    </xf>
    <xf numFmtId="9" fontId="14" fillId="0" borderId="23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distributed"/>
    </xf>
    <xf numFmtId="194" fontId="0" fillId="0" borderId="0" xfId="0" applyNumberFormat="1" applyAlignment="1">
      <alignment/>
    </xf>
    <xf numFmtId="0" fontId="36" fillId="0" borderId="0" xfId="0" applyFont="1" applyFill="1" applyAlignment="1">
      <alignment vertical="center"/>
    </xf>
    <xf numFmtId="194" fontId="5" fillId="0" borderId="0" xfId="0" applyNumberFormat="1" applyFont="1" applyFill="1" applyAlignment="1">
      <alignment horizontal="center" vertical="top"/>
    </xf>
    <xf numFmtId="0" fontId="33" fillId="36" borderId="12" xfId="0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left" vertical="center" wrapText="1"/>
    </xf>
    <xf numFmtId="195" fontId="2" fillId="0" borderId="12" xfId="0" applyNumberFormat="1" applyFont="1" applyFill="1" applyBorder="1" applyAlignment="1">
      <alignment horizontal="center" vertical="center" wrapText="1"/>
    </xf>
    <xf numFmtId="197" fontId="2" fillId="0" borderId="13" xfId="0" applyNumberFormat="1" applyFont="1" applyFill="1" applyBorder="1" applyAlignment="1">
      <alignment horizontal="center" vertical="center"/>
    </xf>
    <xf numFmtId="194" fontId="14" fillId="0" borderId="12" xfId="0" applyNumberFormat="1" applyFont="1" applyFill="1" applyBorder="1" applyAlignment="1">
      <alignment horizontal="center" vertical="center" wrapText="1"/>
    </xf>
    <xf numFmtId="197" fontId="2" fillId="0" borderId="12" xfId="0" applyNumberFormat="1" applyFont="1" applyFill="1" applyBorder="1" applyAlignment="1">
      <alignment horizontal="center" vertical="center"/>
    </xf>
    <xf numFmtId="194" fontId="33" fillId="0" borderId="0" xfId="0" applyNumberFormat="1" applyFont="1" applyBorder="1" applyAlignment="1">
      <alignment horizontal="center"/>
    </xf>
    <xf numFmtId="0" fontId="24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195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vertical="distributed"/>
    </xf>
    <xf numFmtId="0" fontId="16" fillId="37" borderId="12" xfId="0" applyFont="1" applyFill="1" applyBorder="1" applyAlignment="1">
      <alignment vertical="distributed"/>
    </xf>
    <xf numFmtId="194" fontId="19" fillId="0" borderId="13" xfId="0" applyNumberFormat="1" applyFont="1" applyFill="1" applyBorder="1" applyAlignment="1">
      <alignment horizontal="center" vertical="center" wrapText="1"/>
    </xf>
    <xf numFmtId="197" fontId="5" fillId="0" borderId="12" xfId="0" applyNumberFormat="1" applyFont="1" applyFill="1" applyBorder="1" applyAlignment="1">
      <alignment horizontal="center" vertical="center"/>
    </xf>
    <xf numFmtId="194" fontId="2" fillId="0" borderId="13" xfId="0" applyNumberFormat="1" applyFont="1" applyFill="1" applyBorder="1" applyAlignment="1">
      <alignment horizontal="center" vertical="center"/>
    </xf>
    <xf numFmtId="195" fontId="14" fillId="0" borderId="12" xfId="0" applyNumberFormat="1" applyFont="1" applyFill="1" applyBorder="1" applyAlignment="1">
      <alignment horizontal="center" vertical="center" wrapText="1"/>
    </xf>
    <xf numFmtId="194" fontId="14" fillId="0" borderId="1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95" fontId="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distributed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194" fontId="19" fillId="0" borderId="0" xfId="0" applyNumberFormat="1" applyFont="1" applyFill="1" applyAlignment="1">
      <alignment horizontal="center" vertical="top"/>
    </xf>
    <xf numFmtId="195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24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vertical="center"/>
    </xf>
    <xf numFmtId="2" fontId="19" fillId="0" borderId="2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 wrapText="1"/>
    </xf>
    <xf numFmtId="0" fontId="4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right" vertical="center"/>
    </xf>
    <xf numFmtId="195" fontId="19" fillId="0" borderId="12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distributed"/>
    </xf>
    <xf numFmtId="0" fontId="19" fillId="0" borderId="12" xfId="0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horizontal="center" vertical="distributed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197" fontId="19" fillId="0" borderId="12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distributed"/>
    </xf>
    <xf numFmtId="0" fontId="20" fillId="0" borderId="12" xfId="0" applyFont="1" applyFill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195" fontId="14" fillId="0" borderId="20" xfId="0" applyNumberFormat="1" applyFont="1" applyFill="1" applyBorder="1" applyAlignment="1">
      <alignment horizontal="center" vertical="center"/>
    </xf>
    <xf numFmtId="2" fontId="14" fillId="0" borderId="20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194" fontId="19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95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197" fontId="19" fillId="0" borderId="13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>
      <alignment vertical="distributed"/>
    </xf>
    <xf numFmtId="0" fontId="19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left" vertical="center" wrapText="1"/>
    </xf>
    <xf numFmtId="1" fontId="19" fillId="0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9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top"/>
    </xf>
    <xf numFmtId="9" fontId="19" fillId="0" borderId="12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distributed"/>
    </xf>
    <xf numFmtId="0" fontId="14" fillId="0" borderId="22" xfId="0" applyFont="1" applyFill="1" applyBorder="1" applyAlignment="1">
      <alignment horizontal="center" vertical="distributed"/>
    </xf>
    <xf numFmtId="0" fontId="14" fillId="0" borderId="20" xfId="0" applyFont="1" applyFill="1" applyBorder="1" applyAlignment="1">
      <alignment horizontal="center" vertical="distributed"/>
    </xf>
    <xf numFmtId="0" fontId="36" fillId="0" borderId="25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center" vertical="distributed"/>
    </xf>
    <xf numFmtId="0" fontId="2" fillId="0" borderId="20" xfId="0" applyFont="1" applyFill="1" applyBorder="1" applyAlignment="1">
      <alignment horizontal="center" vertical="distributed"/>
    </xf>
    <xf numFmtId="0" fontId="38" fillId="0" borderId="0" xfId="58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25" fillId="0" borderId="0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20" fillId="35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6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6" fillId="0" borderId="0" xfId="0" applyFont="1" applyFill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38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/>
    </xf>
    <xf numFmtId="0" fontId="17" fillId="0" borderId="36" xfId="0" applyFont="1" applyBorder="1" applyAlignment="1">
      <alignment horizontal="center" vertical="center" textRotation="90"/>
    </xf>
    <xf numFmtId="0" fontId="17" fillId="0" borderId="35" xfId="0" applyFont="1" applyBorder="1" applyAlignment="1">
      <alignment horizontal="center" vertical="center" textRotation="90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3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0" xfId="58" applyFont="1" applyFill="1" applyBorder="1" applyAlignment="1" applyProtection="1">
      <alignment horizontal="center" vertical="center"/>
      <protection/>
    </xf>
    <xf numFmtId="0" fontId="13" fillId="0" borderId="0" xfId="58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94">
      <selection activeCell="L9" sqref="L9"/>
    </sheetView>
  </sheetViews>
  <sheetFormatPr defaultColWidth="9.00390625" defaultRowHeight="12.75"/>
  <cols>
    <col min="1" max="1" width="3.25390625" style="168" customWidth="1"/>
    <col min="2" max="2" width="10.375" style="168" customWidth="1"/>
    <col min="3" max="3" width="47.00390625" style="168" customWidth="1"/>
    <col min="4" max="4" width="7.75390625" style="168" customWidth="1"/>
    <col min="5" max="5" width="7.25390625" style="168" customWidth="1"/>
    <col min="6" max="6" width="8.00390625" style="168" customWidth="1"/>
    <col min="7" max="7" width="8.75390625" style="168" customWidth="1"/>
    <col min="8" max="8" width="8.25390625" style="168" customWidth="1"/>
    <col min="9" max="9" width="6.75390625" style="168" customWidth="1"/>
    <col min="10" max="10" width="9.125" style="168" customWidth="1"/>
    <col min="11" max="11" width="9.625" style="168" bestFit="1" customWidth="1"/>
    <col min="12" max="16384" width="9.125" style="168" customWidth="1"/>
  </cols>
  <sheetData>
    <row r="1" spans="1:8" ht="6.75" customHeight="1">
      <c r="A1" s="230"/>
      <c r="B1" s="228"/>
      <c r="C1" s="225"/>
      <c r="D1" s="226"/>
      <c r="E1" s="229"/>
      <c r="F1" s="227"/>
      <c r="G1" s="224"/>
      <c r="H1" s="224"/>
    </row>
    <row r="2" spans="1:8" ht="15.75">
      <c r="A2" s="294" t="s">
        <v>296</v>
      </c>
      <c r="B2" s="294"/>
      <c r="C2" s="294"/>
      <c r="D2" s="294"/>
      <c r="E2" s="294"/>
      <c r="F2" s="294"/>
      <c r="G2" s="294"/>
      <c r="H2" s="294"/>
    </row>
    <row r="3" spans="1:8" ht="15.75">
      <c r="A3" s="294" t="s">
        <v>234</v>
      </c>
      <c r="B3" s="294"/>
      <c r="C3" s="294"/>
      <c r="D3" s="294"/>
      <c r="E3" s="294"/>
      <c r="F3" s="294"/>
      <c r="G3" s="294"/>
      <c r="H3" s="294"/>
    </row>
    <row r="4" spans="1:8" ht="16.5">
      <c r="A4" s="295" t="s">
        <v>233</v>
      </c>
      <c r="B4" s="295"/>
      <c r="C4" s="295"/>
      <c r="D4" s="295"/>
      <c r="E4" s="295"/>
      <c r="F4" s="295"/>
      <c r="G4" s="295"/>
      <c r="H4" s="295"/>
    </row>
    <row r="5" spans="1:8" ht="13.5">
      <c r="A5" s="231"/>
      <c r="B5" s="231"/>
      <c r="C5" s="232" t="s">
        <v>19</v>
      </c>
      <c r="D5" s="233"/>
      <c r="E5" s="233"/>
      <c r="F5" s="233"/>
      <c r="G5" s="234"/>
      <c r="H5" s="235" t="s">
        <v>171</v>
      </c>
    </row>
    <row r="6" spans="1:8" ht="13.5">
      <c r="A6" s="231"/>
      <c r="B6" s="231"/>
      <c r="C6" s="232" t="s">
        <v>18</v>
      </c>
      <c r="D6" s="233"/>
      <c r="E6" s="233"/>
      <c r="F6" s="233"/>
      <c r="G6" s="236"/>
      <c r="H6" s="235" t="s">
        <v>16</v>
      </c>
    </row>
    <row r="7" spans="1:8" ht="16.5" customHeight="1">
      <c r="A7" s="237"/>
      <c r="B7" s="237"/>
      <c r="C7" s="238" t="s">
        <v>17</v>
      </c>
      <c r="D7" s="239"/>
      <c r="E7" s="239"/>
      <c r="F7" s="239"/>
      <c r="G7" s="240">
        <f>G6/6</f>
        <v>0</v>
      </c>
      <c r="H7" s="239" t="s">
        <v>12</v>
      </c>
    </row>
    <row r="8" spans="1:8" ht="13.5">
      <c r="A8" s="296" t="s">
        <v>3</v>
      </c>
      <c r="B8" s="297" t="s">
        <v>4</v>
      </c>
      <c r="C8" s="298" t="s">
        <v>2</v>
      </c>
      <c r="D8" s="297" t="s">
        <v>5</v>
      </c>
      <c r="E8" s="290" t="s">
        <v>6</v>
      </c>
      <c r="F8" s="290"/>
      <c r="G8" s="290" t="s">
        <v>7</v>
      </c>
      <c r="H8" s="290"/>
    </row>
    <row r="9" spans="1:8" ht="73.5">
      <c r="A9" s="296"/>
      <c r="B9" s="296"/>
      <c r="C9" s="299"/>
      <c r="D9" s="296"/>
      <c r="E9" s="242" t="s">
        <v>8</v>
      </c>
      <c r="F9" s="242" t="s">
        <v>9</v>
      </c>
      <c r="G9" s="242" t="s">
        <v>8</v>
      </c>
      <c r="H9" s="241" t="s">
        <v>10</v>
      </c>
    </row>
    <row r="10" spans="1:8" ht="13.5">
      <c r="A10" s="244">
        <v>1</v>
      </c>
      <c r="B10" s="244">
        <v>2</v>
      </c>
      <c r="C10" s="244">
        <v>3</v>
      </c>
      <c r="D10" s="244">
        <v>4</v>
      </c>
      <c r="E10" s="244">
        <v>5</v>
      </c>
      <c r="F10" s="244">
        <v>6</v>
      </c>
      <c r="G10" s="244">
        <v>7</v>
      </c>
      <c r="H10" s="244">
        <v>8</v>
      </c>
    </row>
    <row r="11" spans="1:8" ht="16.5">
      <c r="A11" s="245"/>
      <c r="B11" s="244"/>
      <c r="C11" s="243" t="s">
        <v>81</v>
      </c>
      <c r="D11" s="244"/>
      <c r="E11" s="244"/>
      <c r="F11" s="244"/>
      <c r="G11" s="244"/>
      <c r="H11" s="244"/>
    </row>
    <row r="12" spans="1:8" ht="27">
      <c r="A12" s="291">
        <v>1</v>
      </c>
      <c r="B12" s="116" t="s">
        <v>226</v>
      </c>
      <c r="C12" s="64" t="s">
        <v>77</v>
      </c>
      <c r="D12" s="18" t="s">
        <v>227</v>
      </c>
      <c r="E12" s="246"/>
      <c r="F12" s="247" t="s">
        <v>235</v>
      </c>
      <c r="G12" s="125"/>
      <c r="H12" s="33"/>
    </row>
    <row r="13" spans="1:8" ht="13.5">
      <c r="A13" s="292"/>
      <c r="B13" s="116" t="s">
        <v>74</v>
      </c>
      <c r="C13" s="19" t="s">
        <v>42</v>
      </c>
      <c r="D13" s="16" t="s">
        <v>29</v>
      </c>
      <c r="E13" s="117">
        <v>0.186</v>
      </c>
      <c r="F13" s="21" t="s">
        <v>236</v>
      </c>
      <c r="G13" s="30"/>
      <c r="H13" s="32"/>
    </row>
    <row r="14" spans="1:8" ht="13.5">
      <c r="A14" s="293"/>
      <c r="B14" s="116"/>
      <c r="C14" s="19" t="s">
        <v>43</v>
      </c>
      <c r="D14" s="16" t="s">
        <v>16</v>
      </c>
      <c r="E14" s="118">
        <v>0.0016</v>
      </c>
      <c r="F14" s="21" t="s">
        <v>237</v>
      </c>
      <c r="G14" s="30"/>
      <c r="H14" s="32"/>
    </row>
    <row r="15" spans="1:8" ht="26.25">
      <c r="A15" s="291">
        <v>2</v>
      </c>
      <c r="B15" s="116" t="s">
        <v>226</v>
      </c>
      <c r="C15" s="64" t="s">
        <v>103</v>
      </c>
      <c r="D15" s="18" t="s">
        <v>70</v>
      </c>
      <c r="E15" s="137"/>
      <c r="F15" s="20">
        <v>0.62</v>
      </c>
      <c r="G15" s="125"/>
      <c r="H15" s="33"/>
    </row>
    <row r="16" spans="1:8" ht="13.5">
      <c r="A16" s="292"/>
      <c r="B16" s="116" t="s">
        <v>74</v>
      </c>
      <c r="C16" s="19" t="s">
        <v>42</v>
      </c>
      <c r="D16" s="16" t="s">
        <v>29</v>
      </c>
      <c r="E16" s="30">
        <v>13.8</v>
      </c>
      <c r="F16" s="21">
        <f>F15*E16</f>
        <v>8.556000000000001</v>
      </c>
      <c r="G16" s="30"/>
      <c r="H16" s="32"/>
    </row>
    <row r="17" spans="1:8" ht="13.5">
      <c r="A17" s="293"/>
      <c r="B17" s="116"/>
      <c r="C17" s="19" t="s">
        <v>43</v>
      </c>
      <c r="D17" s="16" t="s">
        <v>16</v>
      </c>
      <c r="E17" s="32">
        <v>6.88</v>
      </c>
      <c r="F17" s="21">
        <f>F15*E17</f>
        <v>4.2656</v>
      </c>
      <c r="G17" s="30"/>
      <c r="H17" s="32"/>
    </row>
    <row r="18" spans="1:8" ht="26.25">
      <c r="A18" s="291">
        <v>3</v>
      </c>
      <c r="B18" s="116" t="s">
        <v>226</v>
      </c>
      <c r="C18" s="64" t="s">
        <v>114</v>
      </c>
      <c r="D18" s="18" t="s">
        <v>70</v>
      </c>
      <c r="E18" s="137"/>
      <c r="F18" s="20">
        <v>0.16</v>
      </c>
      <c r="G18" s="125"/>
      <c r="H18" s="33"/>
    </row>
    <row r="19" spans="1:8" ht="13.5">
      <c r="A19" s="292"/>
      <c r="B19" s="116" t="s">
        <v>74</v>
      </c>
      <c r="C19" s="19" t="s">
        <v>42</v>
      </c>
      <c r="D19" s="16" t="s">
        <v>29</v>
      </c>
      <c r="E19" s="30">
        <v>13.8</v>
      </c>
      <c r="F19" s="21">
        <f>F18*E19</f>
        <v>2.208</v>
      </c>
      <c r="G19" s="30"/>
      <c r="H19" s="32"/>
    </row>
    <row r="20" spans="1:8" ht="13.5">
      <c r="A20" s="293"/>
      <c r="B20" s="116"/>
      <c r="C20" s="19" t="s">
        <v>43</v>
      </c>
      <c r="D20" s="16" t="s">
        <v>16</v>
      </c>
      <c r="E20" s="32">
        <v>6.88</v>
      </c>
      <c r="F20" s="21">
        <f>F18*E20</f>
        <v>1.1008</v>
      </c>
      <c r="G20" s="30"/>
      <c r="H20" s="32"/>
    </row>
    <row r="21" spans="1:8" ht="45.75" customHeight="1">
      <c r="A21" s="291">
        <v>4</v>
      </c>
      <c r="B21" s="116" t="s">
        <v>40</v>
      </c>
      <c r="C21" s="249" t="s">
        <v>102</v>
      </c>
      <c r="D21" s="18" t="s">
        <v>228</v>
      </c>
      <c r="E21" s="33"/>
      <c r="F21" s="18" t="s">
        <v>238</v>
      </c>
      <c r="G21" s="18"/>
      <c r="H21" s="33"/>
    </row>
    <row r="22" spans="1:8" ht="15.75">
      <c r="A22" s="293"/>
      <c r="B22" s="250" t="s">
        <v>40</v>
      </c>
      <c r="C22" s="251" t="s">
        <v>42</v>
      </c>
      <c r="D22" s="16" t="s">
        <v>229</v>
      </c>
      <c r="E22" s="16">
        <v>100</v>
      </c>
      <c r="F22" s="32" t="s">
        <v>239</v>
      </c>
      <c r="G22" s="30"/>
      <c r="H22" s="32"/>
    </row>
    <row r="23" spans="1:8" ht="40.5">
      <c r="A23" s="291">
        <v>5</v>
      </c>
      <c r="B23" s="252" t="s">
        <v>75</v>
      </c>
      <c r="C23" s="64" t="s">
        <v>80</v>
      </c>
      <c r="D23" s="18" t="s">
        <v>227</v>
      </c>
      <c r="E23" s="253"/>
      <c r="F23" s="20" t="s">
        <v>240</v>
      </c>
      <c r="G23" s="125"/>
      <c r="H23" s="33"/>
    </row>
    <row r="24" spans="1:8" ht="13.5">
      <c r="A24" s="292"/>
      <c r="B24" s="116" t="s">
        <v>73</v>
      </c>
      <c r="C24" s="19" t="s">
        <v>42</v>
      </c>
      <c r="D24" s="16" t="s">
        <v>29</v>
      </c>
      <c r="E24" s="117">
        <v>0.887</v>
      </c>
      <c r="F24" s="21" t="s">
        <v>241</v>
      </c>
      <c r="G24" s="30"/>
      <c r="H24" s="32"/>
    </row>
    <row r="25" spans="1:8" ht="29.25" customHeight="1">
      <c r="A25" s="254">
        <v>6</v>
      </c>
      <c r="B25" s="116" t="s">
        <v>198</v>
      </c>
      <c r="C25" s="64" t="s">
        <v>172</v>
      </c>
      <c r="D25" s="18" t="s">
        <v>41</v>
      </c>
      <c r="E25" s="253"/>
      <c r="F25" s="247">
        <v>2</v>
      </c>
      <c r="G25" s="33"/>
      <c r="H25" s="33"/>
    </row>
    <row r="26" spans="1:8" ht="16.5">
      <c r="A26" s="248"/>
      <c r="B26" s="116"/>
      <c r="C26" s="243" t="s">
        <v>84</v>
      </c>
      <c r="D26" s="16"/>
      <c r="E26" s="117"/>
      <c r="F26" s="21"/>
      <c r="G26" s="30"/>
      <c r="H26" s="32"/>
    </row>
    <row r="27" spans="1:8" ht="40.5">
      <c r="A27" s="291">
        <v>2</v>
      </c>
      <c r="B27" s="252" t="s">
        <v>75</v>
      </c>
      <c r="C27" s="64" t="s">
        <v>123</v>
      </c>
      <c r="D27" s="18" t="s">
        <v>228</v>
      </c>
      <c r="E27" s="246"/>
      <c r="F27" s="20" t="s">
        <v>242</v>
      </c>
      <c r="G27" s="246"/>
      <c r="H27" s="33"/>
    </row>
    <row r="28" spans="1:8" ht="13.5">
      <c r="A28" s="292"/>
      <c r="B28" s="252" t="s">
        <v>122</v>
      </c>
      <c r="C28" s="19" t="s">
        <v>42</v>
      </c>
      <c r="D28" s="16" t="s">
        <v>29</v>
      </c>
      <c r="E28" s="30">
        <v>64</v>
      </c>
      <c r="F28" s="21" t="s">
        <v>243</v>
      </c>
      <c r="G28" s="30"/>
      <c r="H28" s="32"/>
    </row>
    <row r="29" spans="1:8" ht="15.75">
      <c r="A29" s="292"/>
      <c r="B29" s="255"/>
      <c r="C29" s="19" t="s">
        <v>94</v>
      </c>
      <c r="D29" s="16" t="s">
        <v>16</v>
      </c>
      <c r="E29" s="30">
        <v>2.1</v>
      </c>
      <c r="F29" s="21" t="s">
        <v>244</v>
      </c>
      <c r="G29" s="30"/>
      <c r="H29" s="32"/>
    </row>
    <row r="30" spans="1:8" ht="27">
      <c r="A30" s="292"/>
      <c r="B30" s="256" t="s">
        <v>86</v>
      </c>
      <c r="C30" s="19" t="s">
        <v>85</v>
      </c>
      <c r="D30" s="16" t="s">
        <v>106</v>
      </c>
      <c r="E30" s="32">
        <v>1.78</v>
      </c>
      <c r="F30" s="21" t="s">
        <v>245</v>
      </c>
      <c r="G30" s="30"/>
      <c r="H30" s="32"/>
    </row>
    <row r="31" spans="1:8" ht="13.5">
      <c r="A31" s="293"/>
      <c r="B31" s="256"/>
      <c r="C31" s="19" t="s">
        <v>0</v>
      </c>
      <c r="D31" s="16" t="s">
        <v>16</v>
      </c>
      <c r="E31" s="32">
        <v>0.2</v>
      </c>
      <c r="F31" s="21" t="s">
        <v>246</v>
      </c>
      <c r="G31" s="30"/>
      <c r="H31" s="32"/>
    </row>
    <row r="32" spans="1:8" ht="36.75" customHeight="1">
      <c r="A32" s="300">
        <v>3</v>
      </c>
      <c r="B32" s="252" t="s">
        <v>75</v>
      </c>
      <c r="C32" s="64" t="s">
        <v>174</v>
      </c>
      <c r="D32" s="18" t="s">
        <v>45</v>
      </c>
      <c r="E32" s="246"/>
      <c r="F32" s="20">
        <v>0.48</v>
      </c>
      <c r="G32" s="246"/>
      <c r="H32" s="33"/>
    </row>
    <row r="33" spans="1:8" ht="13.5">
      <c r="A33" s="301"/>
      <c r="B33" s="252" t="s">
        <v>46</v>
      </c>
      <c r="C33" s="19" t="s">
        <v>42</v>
      </c>
      <c r="D33" s="16" t="s">
        <v>29</v>
      </c>
      <c r="E33" s="30">
        <v>30</v>
      </c>
      <c r="F33" s="21">
        <f>F32*E33</f>
        <v>14.399999999999999</v>
      </c>
      <c r="G33" s="30"/>
      <c r="H33" s="32"/>
    </row>
    <row r="34" spans="1:8" ht="15.75">
      <c r="A34" s="301"/>
      <c r="B34" s="257"/>
      <c r="C34" s="258" t="s">
        <v>30</v>
      </c>
      <c r="D34" s="259" t="s">
        <v>16</v>
      </c>
      <c r="E34" s="260">
        <v>1.1</v>
      </c>
      <c r="F34" s="261">
        <f>F32*E34</f>
        <v>0.528</v>
      </c>
      <c r="G34" s="260"/>
      <c r="H34" s="262"/>
    </row>
    <row r="35" spans="1:8" ht="27">
      <c r="A35" s="302"/>
      <c r="B35" s="256" t="s">
        <v>86</v>
      </c>
      <c r="C35" s="19" t="s">
        <v>85</v>
      </c>
      <c r="D35" s="16" t="s">
        <v>106</v>
      </c>
      <c r="E35" s="32">
        <v>0.67</v>
      </c>
      <c r="F35" s="21">
        <f>F32*E35</f>
        <v>0.3216</v>
      </c>
      <c r="G35" s="30"/>
      <c r="H35" s="32"/>
    </row>
    <row r="36" spans="1:8" ht="33" customHeight="1">
      <c r="A36" s="300">
        <v>4</v>
      </c>
      <c r="B36" s="263" t="s">
        <v>87</v>
      </c>
      <c r="C36" s="146" t="s">
        <v>197</v>
      </c>
      <c r="D36" s="264" t="s">
        <v>228</v>
      </c>
      <c r="E36" s="265"/>
      <c r="F36" s="266" t="s">
        <v>247</v>
      </c>
      <c r="G36" s="264"/>
      <c r="H36" s="147"/>
    </row>
    <row r="37" spans="1:8" ht="13.5">
      <c r="A37" s="301"/>
      <c r="B37" s="116" t="s">
        <v>88</v>
      </c>
      <c r="C37" s="19" t="s">
        <v>42</v>
      </c>
      <c r="D37" s="16" t="s">
        <v>29</v>
      </c>
      <c r="E37" s="30">
        <v>91.4</v>
      </c>
      <c r="F37" s="21" t="s">
        <v>248</v>
      </c>
      <c r="G37" s="30"/>
      <c r="H37" s="32"/>
    </row>
    <row r="38" spans="1:8" ht="15.75">
      <c r="A38" s="301"/>
      <c r="B38" s="116" t="s">
        <v>91</v>
      </c>
      <c r="C38" s="144" t="s">
        <v>90</v>
      </c>
      <c r="D38" s="16" t="s">
        <v>229</v>
      </c>
      <c r="E38" s="267">
        <v>100</v>
      </c>
      <c r="F38" s="145" t="s">
        <v>240</v>
      </c>
      <c r="G38" s="268"/>
      <c r="H38" s="32"/>
    </row>
    <row r="39" spans="1:8" ht="13.5">
      <c r="A39" s="301"/>
      <c r="B39" s="116"/>
      <c r="C39" s="144" t="s">
        <v>43</v>
      </c>
      <c r="D39" s="269" t="s">
        <v>16</v>
      </c>
      <c r="E39" s="245">
        <v>35.2</v>
      </c>
      <c r="F39" s="270" t="s">
        <v>249</v>
      </c>
      <c r="G39" s="269"/>
      <c r="H39" s="32"/>
    </row>
    <row r="40" spans="1:8" ht="30.75" customHeight="1">
      <c r="A40" s="300">
        <v>5</v>
      </c>
      <c r="B40" s="263" t="s">
        <v>87</v>
      </c>
      <c r="C40" s="146" t="s">
        <v>250</v>
      </c>
      <c r="D40" s="264" t="s">
        <v>228</v>
      </c>
      <c r="E40" s="265"/>
      <c r="F40" s="271" t="s">
        <v>251</v>
      </c>
      <c r="G40" s="264"/>
      <c r="H40" s="147"/>
    </row>
    <row r="41" spans="1:8" ht="13.5">
      <c r="A41" s="301"/>
      <c r="B41" s="116" t="s">
        <v>88</v>
      </c>
      <c r="C41" s="19" t="s">
        <v>42</v>
      </c>
      <c r="D41" s="16" t="s">
        <v>29</v>
      </c>
      <c r="E41" s="30" t="s">
        <v>252</v>
      </c>
      <c r="F41" s="21" t="s">
        <v>253</v>
      </c>
      <c r="G41" s="30"/>
      <c r="H41" s="32"/>
    </row>
    <row r="42" spans="1:8" ht="13.5">
      <c r="A42" s="301"/>
      <c r="B42" s="116"/>
      <c r="C42" s="144" t="s">
        <v>254</v>
      </c>
      <c r="D42" s="16" t="s">
        <v>255</v>
      </c>
      <c r="E42" s="267" t="s">
        <v>256</v>
      </c>
      <c r="F42" s="145" t="s">
        <v>257</v>
      </c>
      <c r="G42" s="268"/>
      <c r="H42" s="32"/>
    </row>
    <row r="43" spans="1:8" ht="27">
      <c r="A43" s="302"/>
      <c r="B43" s="116" t="s">
        <v>258</v>
      </c>
      <c r="C43" s="144" t="s">
        <v>259</v>
      </c>
      <c r="D43" s="16" t="s">
        <v>260</v>
      </c>
      <c r="E43" s="244"/>
      <c r="F43" s="32" t="s">
        <v>261</v>
      </c>
      <c r="G43" s="16"/>
      <c r="H43" s="32"/>
    </row>
    <row r="44" spans="1:8" ht="13.5">
      <c r="A44" s="104"/>
      <c r="B44" s="116"/>
      <c r="C44" s="144" t="s">
        <v>262</v>
      </c>
      <c r="D44" s="269" t="s">
        <v>255</v>
      </c>
      <c r="E44" s="245" t="s">
        <v>263</v>
      </c>
      <c r="F44" s="270" t="s">
        <v>264</v>
      </c>
      <c r="G44" s="269"/>
      <c r="H44" s="270"/>
    </row>
    <row r="45" spans="1:8" ht="54">
      <c r="A45" s="300">
        <v>6</v>
      </c>
      <c r="B45" s="263" t="s">
        <v>87</v>
      </c>
      <c r="C45" s="146" t="s">
        <v>265</v>
      </c>
      <c r="D45" s="264" t="s">
        <v>228</v>
      </c>
      <c r="E45" s="265"/>
      <c r="F45" s="271" t="s">
        <v>238</v>
      </c>
      <c r="G45" s="264"/>
      <c r="H45" s="147"/>
    </row>
    <row r="46" spans="1:8" ht="13.5">
      <c r="A46" s="301"/>
      <c r="B46" s="116" t="s">
        <v>88</v>
      </c>
      <c r="C46" s="19" t="s">
        <v>42</v>
      </c>
      <c r="D46" s="16" t="s">
        <v>29</v>
      </c>
      <c r="E46" s="30" t="s">
        <v>266</v>
      </c>
      <c r="F46" s="21" t="s">
        <v>267</v>
      </c>
      <c r="G46" s="30"/>
      <c r="H46" s="32"/>
    </row>
    <row r="47" spans="1:8" ht="13.5">
      <c r="A47" s="301"/>
      <c r="B47" s="116"/>
      <c r="C47" s="144" t="s">
        <v>254</v>
      </c>
      <c r="D47" s="16" t="s">
        <v>255</v>
      </c>
      <c r="E47" s="267" t="s">
        <v>268</v>
      </c>
      <c r="F47" s="145" t="s">
        <v>238</v>
      </c>
      <c r="G47" s="268"/>
      <c r="H47" s="32"/>
    </row>
    <row r="48" spans="1:8" ht="13.5">
      <c r="A48" s="301"/>
      <c r="B48" s="116" t="s">
        <v>269</v>
      </c>
      <c r="C48" s="144" t="s">
        <v>270</v>
      </c>
      <c r="D48" s="16" t="s">
        <v>271</v>
      </c>
      <c r="E48" s="267" t="s">
        <v>272</v>
      </c>
      <c r="F48" s="145" t="s">
        <v>273</v>
      </c>
      <c r="G48" s="268"/>
      <c r="H48" s="32"/>
    </row>
    <row r="49" spans="1:8" ht="13.5">
      <c r="A49" s="301"/>
      <c r="B49" s="116" t="s">
        <v>274</v>
      </c>
      <c r="C49" s="144" t="s">
        <v>275</v>
      </c>
      <c r="D49" s="16" t="s">
        <v>271</v>
      </c>
      <c r="E49" s="267" t="s">
        <v>276</v>
      </c>
      <c r="F49" s="145" t="s">
        <v>277</v>
      </c>
      <c r="G49" s="268"/>
      <c r="H49" s="32"/>
    </row>
    <row r="50" spans="1:8" ht="13.5">
      <c r="A50" s="302"/>
      <c r="B50" s="116"/>
      <c r="C50" s="144" t="s">
        <v>15</v>
      </c>
      <c r="D50" s="16" t="s">
        <v>16</v>
      </c>
      <c r="E50" s="244" t="s">
        <v>278</v>
      </c>
      <c r="F50" s="32" t="s">
        <v>279</v>
      </c>
      <c r="G50" s="16"/>
      <c r="H50" s="32"/>
    </row>
    <row r="51" spans="1:8" ht="45">
      <c r="A51" s="300">
        <v>7</v>
      </c>
      <c r="B51" s="263" t="s">
        <v>87</v>
      </c>
      <c r="C51" s="64" t="s">
        <v>196</v>
      </c>
      <c r="D51" s="264" t="s">
        <v>228</v>
      </c>
      <c r="E51" s="137"/>
      <c r="F51" s="143">
        <v>0.473</v>
      </c>
      <c r="G51" s="125"/>
      <c r="H51" s="125"/>
    </row>
    <row r="52" spans="1:8" ht="13.5">
      <c r="A52" s="301"/>
      <c r="B52" s="116" t="s">
        <v>89</v>
      </c>
      <c r="C52" s="19" t="s">
        <v>42</v>
      </c>
      <c r="D52" s="16" t="s">
        <v>29</v>
      </c>
      <c r="E52" s="30">
        <v>59.4</v>
      </c>
      <c r="F52" s="21">
        <f>F51*E52</f>
        <v>28.0962</v>
      </c>
      <c r="G52" s="30"/>
      <c r="H52" s="32"/>
    </row>
    <row r="53" spans="1:8" ht="13.5">
      <c r="A53" s="301"/>
      <c r="B53" s="116"/>
      <c r="C53" s="19" t="s">
        <v>43</v>
      </c>
      <c r="D53" s="16" t="s">
        <v>16</v>
      </c>
      <c r="E53" s="32">
        <v>2.66</v>
      </c>
      <c r="F53" s="21">
        <f>F51*E53</f>
        <v>1.25818</v>
      </c>
      <c r="G53" s="30"/>
      <c r="H53" s="32"/>
    </row>
    <row r="54" spans="1:8" ht="27">
      <c r="A54" s="301"/>
      <c r="B54" s="116" t="s">
        <v>40</v>
      </c>
      <c r="C54" s="19" t="s">
        <v>199</v>
      </c>
      <c r="D54" s="16" t="s">
        <v>229</v>
      </c>
      <c r="E54" s="30"/>
      <c r="F54" s="21">
        <v>5.4</v>
      </c>
      <c r="G54" s="30"/>
      <c r="H54" s="32"/>
    </row>
    <row r="55" spans="1:8" ht="13.5">
      <c r="A55" s="302"/>
      <c r="B55" s="116"/>
      <c r="C55" s="19" t="s">
        <v>0</v>
      </c>
      <c r="D55" s="16" t="s">
        <v>16</v>
      </c>
      <c r="E55" s="32">
        <v>4.8</v>
      </c>
      <c r="F55" s="21">
        <f>F51*E55</f>
        <v>2.2704</v>
      </c>
      <c r="G55" s="30"/>
      <c r="H55" s="32"/>
    </row>
    <row r="56" spans="1:8" ht="29.25" customHeight="1">
      <c r="A56" s="300">
        <v>8</v>
      </c>
      <c r="B56" s="263" t="s">
        <v>87</v>
      </c>
      <c r="C56" s="146" t="s">
        <v>133</v>
      </c>
      <c r="D56" s="264" t="s">
        <v>228</v>
      </c>
      <c r="E56" s="147"/>
      <c r="F56" s="219">
        <v>0.054</v>
      </c>
      <c r="G56" s="148"/>
      <c r="H56" s="147"/>
    </row>
    <row r="57" spans="1:8" ht="13.5">
      <c r="A57" s="301"/>
      <c r="B57" s="116" t="s">
        <v>135</v>
      </c>
      <c r="C57" s="19" t="s">
        <v>42</v>
      </c>
      <c r="D57" s="16" t="s">
        <v>29</v>
      </c>
      <c r="E57" s="30">
        <v>42.6</v>
      </c>
      <c r="F57" s="21">
        <f>F56*E57</f>
        <v>2.3004000000000002</v>
      </c>
      <c r="G57" s="30"/>
      <c r="H57" s="32"/>
    </row>
    <row r="58" spans="1:8" ht="13.5">
      <c r="A58" s="301"/>
      <c r="B58" s="116" t="s">
        <v>206</v>
      </c>
      <c r="C58" s="19" t="s">
        <v>134</v>
      </c>
      <c r="D58" s="16" t="s">
        <v>13</v>
      </c>
      <c r="E58" s="30">
        <v>28</v>
      </c>
      <c r="F58" s="21">
        <f>F56*E58</f>
        <v>1.512</v>
      </c>
      <c r="G58" s="30"/>
      <c r="H58" s="32"/>
    </row>
    <row r="59" spans="1:8" ht="13.5">
      <c r="A59" s="301"/>
      <c r="B59" s="116"/>
      <c r="C59" s="19" t="s">
        <v>0</v>
      </c>
      <c r="D59" s="16" t="s">
        <v>16</v>
      </c>
      <c r="E59" s="32">
        <v>0.14</v>
      </c>
      <c r="F59" s="21">
        <f>F56*E59</f>
        <v>0.007560000000000001</v>
      </c>
      <c r="G59" s="30"/>
      <c r="H59" s="32"/>
    </row>
    <row r="60" spans="1:8" ht="56.25" customHeight="1">
      <c r="A60" s="300">
        <v>9</v>
      </c>
      <c r="B60" s="272" t="s">
        <v>87</v>
      </c>
      <c r="C60" s="146" t="s">
        <v>280</v>
      </c>
      <c r="D60" s="264" t="s">
        <v>228</v>
      </c>
      <c r="E60" s="265"/>
      <c r="F60" s="266" t="s">
        <v>238</v>
      </c>
      <c r="G60" s="147"/>
      <c r="H60" s="147"/>
    </row>
    <row r="61" spans="1:8" ht="13.5">
      <c r="A61" s="301"/>
      <c r="B61" s="116" t="s">
        <v>71</v>
      </c>
      <c r="C61" s="19" t="s">
        <v>42</v>
      </c>
      <c r="D61" s="16" t="s">
        <v>29</v>
      </c>
      <c r="E61" s="30">
        <v>65.8</v>
      </c>
      <c r="F61" s="21" t="s">
        <v>267</v>
      </c>
      <c r="G61" s="30"/>
      <c r="H61" s="32"/>
    </row>
    <row r="62" spans="1:8" ht="13.5">
      <c r="A62" s="301"/>
      <c r="B62" s="116"/>
      <c r="C62" s="19" t="s">
        <v>94</v>
      </c>
      <c r="D62" s="16" t="s">
        <v>16</v>
      </c>
      <c r="E62" s="30">
        <v>1</v>
      </c>
      <c r="F62" s="21" t="s">
        <v>238</v>
      </c>
      <c r="G62" s="30"/>
      <c r="H62" s="32"/>
    </row>
    <row r="63" spans="1:8" ht="13.5">
      <c r="A63" s="301"/>
      <c r="B63" s="273" t="s">
        <v>95</v>
      </c>
      <c r="C63" s="19" t="s">
        <v>200</v>
      </c>
      <c r="D63" s="16" t="s">
        <v>13</v>
      </c>
      <c r="E63" s="30">
        <v>63</v>
      </c>
      <c r="F63" s="21" t="s">
        <v>273</v>
      </c>
      <c r="G63" s="30"/>
      <c r="H63" s="32"/>
    </row>
    <row r="64" spans="1:8" ht="13.5">
      <c r="A64" s="301"/>
      <c r="B64" s="273" t="s">
        <v>96</v>
      </c>
      <c r="C64" s="19" t="s">
        <v>97</v>
      </c>
      <c r="D64" s="16" t="s">
        <v>13</v>
      </c>
      <c r="E64" s="30">
        <v>79</v>
      </c>
      <c r="F64" s="21" t="s">
        <v>277</v>
      </c>
      <c r="G64" s="30"/>
      <c r="H64" s="32"/>
    </row>
    <row r="65" spans="1:8" ht="13.5">
      <c r="A65" s="302"/>
      <c r="B65" s="274"/>
      <c r="C65" s="19" t="s">
        <v>92</v>
      </c>
      <c r="D65" s="16" t="s">
        <v>16</v>
      </c>
      <c r="E65" s="30">
        <v>1.6</v>
      </c>
      <c r="F65" s="21" t="s">
        <v>279</v>
      </c>
      <c r="G65" s="30"/>
      <c r="H65" s="32"/>
    </row>
    <row r="66" spans="1:8" ht="30.75" customHeight="1">
      <c r="A66" s="304">
        <v>10</v>
      </c>
      <c r="B66" s="263" t="s">
        <v>87</v>
      </c>
      <c r="C66" s="64" t="s">
        <v>131</v>
      </c>
      <c r="D66" s="18" t="s">
        <v>230</v>
      </c>
      <c r="E66" s="125"/>
      <c r="F66" s="20">
        <v>0.05</v>
      </c>
      <c r="G66" s="125"/>
      <c r="H66" s="33"/>
    </row>
    <row r="67" spans="1:8" ht="13.5">
      <c r="A67" s="305"/>
      <c r="B67" s="116" t="s">
        <v>108</v>
      </c>
      <c r="C67" s="19" t="s">
        <v>42</v>
      </c>
      <c r="D67" s="16" t="s">
        <v>29</v>
      </c>
      <c r="E67" s="30">
        <v>20.6</v>
      </c>
      <c r="F67" s="21">
        <f>F66*E67</f>
        <v>1.03</v>
      </c>
      <c r="G67" s="30"/>
      <c r="H67" s="32"/>
    </row>
    <row r="68" spans="1:8" ht="13.5">
      <c r="A68" s="305"/>
      <c r="B68" s="116"/>
      <c r="C68" s="19" t="s">
        <v>94</v>
      </c>
      <c r="D68" s="16" t="s">
        <v>16</v>
      </c>
      <c r="E68" s="30">
        <v>0.6</v>
      </c>
      <c r="F68" s="21">
        <f>F66*E68</f>
        <v>0.03</v>
      </c>
      <c r="G68" s="30"/>
      <c r="H68" s="32"/>
    </row>
    <row r="69" spans="1:8" ht="15.75">
      <c r="A69" s="306"/>
      <c r="B69" s="116" t="s">
        <v>105</v>
      </c>
      <c r="C69" s="19" t="s">
        <v>104</v>
      </c>
      <c r="D69" s="16" t="s">
        <v>106</v>
      </c>
      <c r="E69" s="32">
        <v>1.015</v>
      </c>
      <c r="F69" s="209">
        <f>F66*E69</f>
        <v>0.050749999999999997</v>
      </c>
      <c r="G69" s="30"/>
      <c r="H69" s="32"/>
    </row>
    <row r="70" spans="1:8" ht="27">
      <c r="A70" s="300">
        <v>11</v>
      </c>
      <c r="B70" s="252" t="s">
        <v>258</v>
      </c>
      <c r="C70" s="249" t="s">
        <v>281</v>
      </c>
      <c r="D70" s="18" t="s">
        <v>282</v>
      </c>
      <c r="E70" s="18"/>
      <c r="F70" s="137" t="s">
        <v>283</v>
      </c>
      <c r="G70" s="18"/>
      <c r="H70" s="33"/>
    </row>
    <row r="71" spans="1:8" ht="13.5">
      <c r="A71" s="301"/>
      <c r="B71" s="259" t="s">
        <v>129</v>
      </c>
      <c r="C71" s="251" t="s">
        <v>27</v>
      </c>
      <c r="D71" s="275" t="s">
        <v>12</v>
      </c>
      <c r="E71" s="30" t="s">
        <v>268</v>
      </c>
      <c r="F71" s="32" t="s">
        <v>283</v>
      </c>
      <c r="G71" s="30"/>
      <c r="H71" s="32"/>
    </row>
    <row r="72" spans="1:8" ht="13.5">
      <c r="A72" s="301"/>
      <c r="B72" s="276"/>
      <c r="C72" s="251" t="s">
        <v>43</v>
      </c>
      <c r="D72" s="275" t="s">
        <v>16</v>
      </c>
      <c r="E72" s="16" t="s">
        <v>284</v>
      </c>
      <c r="F72" s="32" t="s">
        <v>285</v>
      </c>
      <c r="G72" s="16"/>
      <c r="H72" s="32"/>
    </row>
    <row r="73" spans="1:8" ht="13.5">
      <c r="A73" s="301"/>
      <c r="B73" s="276" t="s">
        <v>258</v>
      </c>
      <c r="C73" s="251" t="s">
        <v>286</v>
      </c>
      <c r="D73" s="16" t="s">
        <v>271</v>
      </c>
      <c r="E73" s="16"/>
      <c r="F73" s="32" t="s">
        <v>287</v>
      </c>
      <c r="G73" s="30"/>
      <c r="H73" s="32"/>
    </row>
    <row r="74" spans="1:8" ht="31.5" customHeight="1">
      <c r="A74" s="300">
        <v>13</v>
      </c>
      <c r="B74" s="263" t="s">
        <v>87</v>
      </c>
      <c r="C74" s="64" t="s">
        <v>291</v>
      </c>
      <c r="D74" s="264" t="s">
        <v>228</v>
      </c>
      <c r="E74" s="125"/>
      <c r="F74" s="143" t="s">
        <v>288</v>
      </c>
      <c r="G74" s="125"/>
      <c r="H74" s="33"/>
    </row>
    <row r="75" spans="1:8" ht="13.5">
      <c r="A75" s="301"/>
      <c r="B75" s="116" t="s">
        <v>109</v>
      </c>
      <c r="C75" s="19" t="s">
        <v>42</v>
      </c>
      <c r="D75" s="16" t="s">
        <v>29</v>
      </c>
      <c r="E75" s="30">
        <v>11.7</v>
      </c>
      <c r="F75" s="21" t="s">
        <v>289</v>
      </c>
      <c r="G75" s="30"/>
      <c r="H75" s="32"/>
    </row>
    <row r="76" spans="1:8" ht="13.5">
      <c r="A76" s="301"/>
      <c r="B76" s="116"/>
      <c r="C76" s="19" t="s">
        <v>94</v>
      </c>
      <c r="D76" s="16" t="s">
        <v>16</v>
      </c>
      <c r="E76" s="30">
        <v>0.79</v>
      </c>
      <c r="F76" s="21" t="s">
        <v>290</v>
      </c>
      <c r="G76" s="30"/>
      <c r="H76" s="32"/>
    </row>
    <row r="77" spans="1:8" ht="13.5">
      <c r="A77" s="301"/>
      <c r="B77" s="116" t="s">
        <v>124</v>
      </c>
      <c r="C77" s="19" t="s">
        <v>56</v>
      </c>
      <c r="D77" s="16" t="s">
        <v>13</v>
      </c>
      <c r="E77" s="167">
        <v>27.9</v>
      </c>
      <c r="F77" s="21" t="s">
        <v>292</v>
      </c>
      <c r="G77" s="30"/>
      <c r="H77" s="32"/>
    </row>
    <row r="78" spans="1:8" ht="13.5">
      <c r="A78" s="127"/>
      <c r="B78" s="116"/>
      <c r="C78" s="138" t="s">
        <v>110</v>
      </c>
      <c r="D78" s="16"/>
      <c r="E78" s="118"/>
      <c r="F78" s="21"/>
      <c r="G78" s="30"/>
      <c r="H78" s="33"/>
    </row>
    <row r="79" spans="1:8" ht="13.5">
      <c r="A79" s="127"/>
      <c r="B79" s="136"/>
      <c r="C79" s="138" t="s">
        <v>111</v>
      </c>
      <c r="D79" s="139">
        <v>0.05</v>
      </c>
      <c r="E79" s="137"/>
      <c r="F79" s="20"/>
      <c r="G79" s="33" t="e">
        <f>H30+H31+H35+H38+H42+H43+H50+H54+H55+H63+H64+H65+H69+H77+H73+#REF!+O83+H1+H58+H59</f>
        <v>#REF!</v>
      </c>
      <c r="H79" s="33"/>
    </row>
    <row r="80" spans="1:8" ht="13.5">
      <c r="A80" s="127"/>
      <c r="B80" s="278"/>
      <c r="C80" s="18" t="s">
        <v>14</v>
      </c>
      <c r="D80" s="279"/>
      <c r="E80" s="244"/>
      <c r="F80" s="244"/>
      <c r="G80" s="244"/>
      <c r="H80" s="280"/>
    </row>
    <row r="81" spans="1:8" ht="13.5">
      <c r="A81" s="127"/>
      <c r="B81" s="278"/>
      <c r="C81" s="18" t="s">
        <v>21</v>
      </c>
      <c r="D81" s="139">
        <v>0.1</v>
      </c>
      <c r="E81" s="251"/>
      <c r="F81" s="251"/>
      <c r="G81" s="251"/>
      <c r="H81" s="33">
        <f>H80*D81</f>
        <v>0</v>
      </c>
    </row>
    <row r="82" spans="1:8" ht="13.5">
      <c r="A82" s="127"/>
      <c r="B82" s="278"/>
      <c r="C82" s="18" t="s">
        <v>14</v>
      </c>
      <c r="D82" s="18"/>
      <c r="E82" s="251"/>
      <c r="F82" s="251"/>
      <c r="G82" s="251"/>
      <c r="H82" s="33">
        <f>H81+H80</f>
        <v>0</v>
      </c>
    </row>
    <row r="83" spans="1:8" ht="15" customHeight="1">
      <c r="A83" s="127"/>
      <c r="B83" s="278"/>
      <c r="C83" s="18" t="s">
        <v>22</v>
      </c>
      <c r="D83" s="139">
        <v>0.08</v>
      </c>
      <c r="E83" s="251"/>
      <c r="F83" s="251"/>
      <c r="G83" s="251"/>
      <c r="H83" s="33">
        <f>H82*D83</f>
        <v>0</v>
      </c>
    </row>
    <row r="84" spans="1:10" ht="13.5">
      <c r="A84" s="127"/>
      <c r="B84" s="278"/>
      <c r="C84" s="64" t="s">
        <v>112</v>
      </c>
      <c r="D84" s="277"/>
      <c r="E84" s="251"/>
      <c r="F84" s="251"/>
      <c r="G84" s="251"/>
      <c r="H84" s="33">
        <f>SUM(H80:H81)</f>
        <v>0</v>
      </c>
      <c r="J84" s="168">
        <f>H84*1.18</f>
        <v>0</v>
      </c>
    </row>
    <row r="85" spans="1:8" ht="16.5">
      <c r="A85" s="57"/>
      <c r="B85" s="254"/>
      <c r="C85" s="281" t="s">
        <v>113</v>
      </c>
      <c r="D85" s="244"/>
      <c r="E85" s="244"/>
      <c r="F85" s="244"/>
      <c r="G85" s="244"/>
      <c r="H85" s="30"/>
    </row>
    <row r="86" spans="1:8" ht="24.75" customHeight="1">
      <c r="A86" s="300">
        <v>1</v>
      </c>
      <c r="B86" s="263" t="s">
        <v>87</v>
      </c>
      <c r="C86" s="249" t="s">
        <v>231</v>
      </c>
      <c r="D86" s="18" t="s">
        <v>70</v>
      </c>
      <c r="E86" s="18"/>
      <c r="F86" s="18" t="s">
        <v>293</v>
      </c>
      <c r="G86" s="18"/>
      <c r="H86" s="33"/>
    </row>
    <row r="87" spans="1:8" ht="15" customHeight="1">
      <c r="A87" s="301"/>
      <c r="B87" s="254" t="s">
        <v>53</v>
      </c>
      <c r="C87" s="251" t="s">
        <v>11</v>
      </c>
      <c r="D87" s="16" t="s">
        <v>12</v>
      </c>
      <c r="E87" s="244">
        <v>13.9</v>
      </c>
      <c r="F87" s="32" t="s">
        <v>294</v>
      </c>
      <c r="G87" s="30"/>
      <c r="H87" s="32"/>
    </row>
    <row r="88" spans="1:8" ht="18" customHeight="1">
      <c r="A88" s="302"/>
      <c r="B88" s="254" t="s">
        <v>125</v>
      </c>
      <c r="C88" s="251" t="s">
        <v>232</v>
      </c>
      <c r="D88" s="16" t="s">
        <v>31</v>
      </c>
      <c r="E88" s="244">
        <v>100</v>
      </c>
      <c r="F88" s="30" t="s">
        <v>295</v>
      </c>
      <c r="G88" s="16"/>
      <c r="H88" s="32"/>
    </row>
    <row r="89" spans="1:8" ht="26.25" customHeight="1">
      <c r="A89" s="300">
        <v>2</v>
      </c>
      <c r="B89" s="263" t="s">
        <v>87</v>
      </c>
      <c r="C89" s="249" t="s">
        <v>140</v>
      </c>
      <c r="D89" s="18" t="s">
        <v>32</v>
      </c>
      <c r="E89" s="244"/>
      <c r="F89" s="282">
        <v>2</v>
      </c>
      <c r="G89" s="18"/>
      <c r="H89" s="33"/>
    </row>
    <row r="90" spans="1:8" ht="13.5">
      <c r="A90" s="301"/>
      <c r="B90" s="254" t="s">
        <v>121</v>
      </c>
      <c r="C90" s="251" t="s">
        <v>11</v>
      </c>
      <c r="D90" s="16" t="s">
        <v>12</v>
      </c>
      <c r="E90" s="244">
        <v>0.372</v>
      </c>
      <c r="F90" s="32">
        <f>E90*F89</f>
        <v>0.744</v>
      </c>
      <c r="G90" s="30"/>
      <c r="H90" s="32"/>
    </row>
    <row r="91" spans="1:8" ht="13.5">
      <c r="A91" s="301"/>
      <c r="B91" s="254" t="s">
        <v>40</v>
      </c>
      <c r="C91" s="251" t="s">
        <v>35</v>
      </c>
      <c r="D91" s="16">
        <v>0</v>
      </c>
      <c r="E91" s="244"/>
      <c r="F91" s="167">
        <f>F89</f>
        <v>2</v>
      </c>
      <c r="G91" s="30"/>
      <c r="H91" s="32"/>
    </row>
    <row r="92" spans="1:8" ht="13.5">
      <c r="A92" s="302"/>
      <c r="B92" s="254" t="s">
        <v>40</v>
      </c>
      <c r="C92" s="251" t="s">
        <v>34</v>
      </c>
      <c r="D92" s="16">
        <v>0</v>
      </c>
      <c r="E92" s="244"/>
      <c r="F92" s="167">
        <v>4</v>
      </c>
      <c r="G92" s="16"/>
      <c r="H92" s="32">
        <f>G92*F92</f>
        <v>0</v>
      </c>
    </row>
    <row r="93" spans="1:8" ht="23.25" customHeight="1">
      <c r="A93" s="300">
        <v>3</v>
      </c>
      <c r="B93" s="263" t="s">
        <v>87</v>
      </c>
      <c r="C93" s="249" t="s">
        <v>136</v>
      </c>
      <c r="D93" s="18" t="s">
        <v>1</v>
      </c>
      <c r="E93" s="279"/>
      <c r="F93" s="33">
        <v>0.14</v>
      </c>
      <c r="G93" s="18"/>
      <c r="H93" s="33"/>
    </row>
    <row r="94" spans="1:8" ht="13.5">
      <c r="A94" s="301"/>
      <c r="B94" s="283" t="s">
        <v>120</v>
      </c>
      <c r="C94" s="251" t="s">
        <v>11</v>
      </c>
      <c r="D94" s="16" t="s">
        <v>29</v>
      </c>
      <c r="E94" s="16">
        <v>60.4</v>
      </c>
      <c r="F94" s="32">
        <f>F93*E94</f>
        <v>8.456000000000001</v>
      </c>
      <c r="G94" s="30"/>
      <c r="H94" s="32"/>
    </row>
    <row r="95" spans="1:8" ht="13.5">
      <c r="A95" s="301"/>
      <c r="B95" s="284"/>
      <c r="C95" s="251" t="s">
        <v>24</v>
      </c>
      <c r="D95" s="16" t="s">
        <v>44</v>
      </c>
      <c r="E95" s="16">
        <v>1.7</v>
      </c>
      <c r="F95" s="32">
        <f>F93*E95</f>
        <v>0.23800000000000002</v>
      </c>
      <c r="G95" s="16"/>
      <c r="H95" s="32">
        <f>G95*F95</f>
        <v>0</v>
      </c>
    </row>
    <row r="96" spans="1:8" ht="13.5">
      <c r="A96" s="301"/>
      <c r="B96" s="283" t="s">
        <v>40</v>
      </c>
      <c r="C96" s="251" t="s">
        <v>127</v>
      </c>
      <c r="D96" s="16" t="s">
        <v>28</v>
      </c>
      <c r="E96" s="16"/>
      <c r="F96" s="167">
        <f>F93*100</f>
        <v>14.000000000000002</v>
      </c>
      <c r="G96" s="30"/>
      <c r="H96" s="30">
        <f>G96*F96</f>
        <v>0</v>
      </c>
    </row>
    <row r="97" spans="1:8" ht="13.5">
      <c r="A97" s="301"/>
      <c r="B97" s="283" t="s">
        <v>40</v>
      </c>
      <c r="C97" s="251" t="s">
        <v>126</v>
      </c>
      <c r="D97" s="16" t="s">
        <v>28</v>
      </c>
      <c r="E97" s="16"/>
      <c r="F97" s="167">
        <f>F96*2</f>
        <v>28.000000000000004</v>
      </c>
      <c r="G97" s="30"/>
      <c r="H97" s="30">
        <f>G97*F97</f>
        <v>0</v>
      </c>
    </row>
    <row r="98" spans="1:8" ht="13.5">
      <c r="A98" s="302"/>
      <c r="B98" s="284"/>
      <c r="C98" s="251" t="s">
        <v>15</v>
      </c>
      <c r="D98" s="16" t="s">
        <v>16</v>
      </c>
      <c r="E98" s="16">
        <v>2.66</v>
      </c>
      <c r="F98" s="32">
        <f>F93*E98</f>
        <v>0.37240000000000006</v>
      </c>
      <c r="G98" s="16"/>
      <c r="H98" s="32"/>
    </row>
    <row r="99" spans="1:8" ht="31.5" customHeight="1">
      <c r="A99" s="300">
        <v>4</v>
      </c>
      <c r="B99" s="263" t="s">
        <v>87</v>
      </c>
      <c r="C99" s="249" t="s">
        <v>201</v>
      </c>
      <c r="D99" s="18" t="s">
        <v>33</v>
      </c>
      <c r="E99" s="125"/>
      <c r="F99" s="282">
        <v>1</v>
      </c>
      <c r="G99" s="18"/>
      <c r="H99" s="33"/>
    </row>
    <row r="100" spans="1:8" ht="13.5">
      <c r="A100" s="301"/>
      <c r="B100" s="283" t="s">
        <v>137</v>
      </c>
      <c r="C100" s="251" t="s">
        <v>42</v>
      </c>
      <c r="D100" s="16" t="s">
        <v>29</v>
      </c>
      <c r="E100" s="16">
        <v>1.99</v>
      </c>
      <c r="F100" s="32">
        <f>F99*E100</f>
        <v>1.99</v>
      </c>
      <c r="G100" s="30"/>
      <c r="H100" s="32"/>
    </row>
    <row r="101" spans="1:8" ht="13.5">
      <c r="A101" s="301"/>
      <c r="B101" s="285" t="s">
        <v>40</v>
      </c>
      <c r="C101" s="251" t="s">
        <v>178</v>
      </c>
      <c r="D101" s="16" t="s">
        <v>28</v>
      </c>
      <c r="E101" s="30"/>
      <c r="F101" s="167">
        <v>1</v>
      </c>
      <c r="G101" s="30"/>
      <c r="H101" s="32">
        <f>G101*F101</f>
        <v>0</v>
      </c>
    </row>
    <row r="102" spans="1:8" ht="13.5">
      <c r="A102" s="301"/>
      <c r="B102" s="285" t="s">
        <v>40</v>
      </c>
      <c r="C102" s="251" t="s">
        <v>179</v>
      </c>
      <c r="D102" s="16" t="s">
        <v>28</v>
      </c>
      <c r="E102" s="30"/>
      <c r="F102" s="167">
        <v>2</v>
      </c>
      <c r="G102" s="30"/>
      <c r="H102" s="32"/>
    </row>
    <row r="103" spans="1:8" ht="13.5">
      <c r="A103" s="302"/>
      <c r="B103" s="285" t="s">
        <v>40</v>
      </c>
      <c r="C103" s="251" t="s">
        <v>158</v>
      </c>
      <c r="D103" s="16" t="s">
        <v>28</v>
      </c>
      <c r="E103" s="30"/>
      <c r="F103" s="167">
        <v>1</v>
      </c>
      <c r="G103" s="30"/>
      <c r="H103" s="32"/>
    </row>
    <row r="104" spans="1:8" ht="13.5">
      <c r="A104" s="201"/>
      <c r="B104" s="278"/>
      <c r="C104" s="18" t="s">
        <v>115</v>
      </c>
      <c r="D104" s="244"/>
      <c r="E104" s="244"/>
      <c r="F104" s="244"/>
      <c r="G104" s="244"/>
      <c r="H104" s="280">
        <f>SUM(H86:H103)</f>
        <v>0</v>
      </c>
    </row>
    <row r="105" spans="1:8" ht="13.5">
      <c r="A105" s="201"/>
      <c r="B105" s="278"/>
      <c r="C105" s="18" t="s">
        <v>138</v>
      </c>
      <c r="D105" s="286">
        <v>0.05</v>
      </c>
      <c r="E105" s="279"/>
      <c r="F105" s="279"/>
      <c r="G105" s="280">
        <f>H88+H91+H92+H96+H97+H98+H101+H102+H103</f>
        <v>0</v>
      </c>
      <c r="H105" s="280">
        <f>G105*D105</f>
        <v>0</v>
      </c>
    </row>
    <row r="106" spans="1:8" ht="13.5">
      <c r="A106" s="201"/>
      <c r="B106" s="278"/>
      <c r="C106" s="18" t="s">
        <v>14</v>
      </c>
      <c r="D106" s="279"/>
      <c r="E106" s="279"/>
      <c r="F106" s="279"/>
      <c r="G106" s="279"/>
      <c r="H106" s="280">
        <f>SUM(H104:H105)</f>
        <v>0</v>
      </c>
    </row>
    <row r="107" spans="1:8" ht="13.5">
      <c r="A107" s="201"/>
      <c r="B107" s="285"/>
      <c r="C107" s="138" t="s">
        <v>72</v>
      </c>
      <c r="D107" s="139">
        <v>0.75</v>
      </c>
      <c r="E107" s="18"/>
      <c r="F107" s="33"/>
      <c r="G107" s="33">
        <f>H90+H87+H94+H100</f>
        <v>0</v>
      </c>
      <c r="H107" s="33">
        <f>G107*D107</f>
        <v>0</v>
      </c>
    </row>
    <row r="108" spans="1:8" ht="13.5">
      <c r="A108" s="201"/>
      <c r="B108" s="285"/>
      <c r="C108" s="18" t="s">
        <v>116</v>
      </c>
      <c r="D108" s="287"/>
      <c r="E108" s="18"/>
      <c r="F108" s="33"/>
      <c r="G108" s="125"/>
      <c r="H108" s="33">
        <f>SUM(H106:H107)</f>
        <v>0</v>
      </c>
    </row>
    <row r="109" spans="1:8" ht="13.5">
      <c r="A109" s="201"/>
      <c r="B109" s="285"/>
      <c r="C109" s="18" t="s">
        <v>22</v>
      </c>
      <c r="D109" s="288">
        <v>0.08</v>
      </c>
      <c r="E109" s="18"/>
      <c r="F109" s="33"/>
      <c r="G109" s="125"/>
      <c r="H109" s="33">
        <f>H108*D109</f>
        <v>0</v>
      </c>
    </row>
    <row r="110" spans="1:8" ht="13.5">
      <c r="A110" s="201"/>
      <c r="B110" s="285"/>
      <c r="C110" s="18" t="s">
        <v>119</v>
      </c>
      <c r="D110" s="287"/>
      <c r="E110" s="18"/>
      <c r="F110" s="33"/>
      <c r="G110" s="125"/>
      <c r="H110" s="33">
        <f>SUM(H108:H109)</f>
        <v>0</v>
      </c>
    </row>
    <row r="111" spans="1:8" ht="13.5">
      <c r="A111" s="201"/>
      <c r="B111" s="285"/>
      <c r="C111" s="18" t="s">
        <v>168</v>
      </c>
      <c r="D111" s="287"/>
      <c r="E111" s="18"/>
      <c r="F111" s="33"/>
      <c r="G111" s="125"/>
      <c r="H111" s="33">
        <f>H84+H110</f>
        <v>0</v>
      </c>
    </row>
    <row r="112" spans="1:8" ht="14.25" customHeight="1">
      <c r="A112" s="201"/>
      <c r="B112" s="285"/>
      <c r="C112" s="18" t="s">
        <v>148</v>
      </c>
      <c r="D112" s="139">
        <v>0.02</v>
      </c>
      <c r="E112" s="18"/>
      <c r="F112" s="33"/>
      <c r="G112" s="125"/>
      <c r="H112" s="33">
        <f>H111*D112</f>
        <v>0</v>
      </c>
    </row>
    <row r="113" spans="1:8" ht="13.5">
      <c r="A113" s="201"/>
      <c r="B113" s="285"/>
      <c r="C113" s="18" t="s">
        <v>169</v>
      </c>
      <c r="D113" s="287"/>
      <c r="E113" s="18"/>
      <c r="F113" s="33"/>
      <c r="G113" s="125"/>
      <c r="H113" s="33">
        <f>SUM(H111:H112)</f>
        <v>0</v>
      </c>
    </row>
    <row r="114" spans="1:8" ht="13.5">
      <c r="A114" s="201"/>
      <c r="B114" s="285"/>
      <c r="C114" s="18" t="s">
        <v>118</v>
      </c>
      <c r="D114" s="139">
        <v>0.18</v>
      </c>
      <c r="E114" s="18"/>
      <c r="F114" s="33"/>
      <c r="G114" s="125"/>
      <c r="H114" s="33">
        <f>H113*D114</f>
        <v>0</v>
      </c>
    </row>
    <row r="115" spans="1:8" ht="13.5">
      <c r="A115" s="201"/>
      <c r="B115" s="285"/>
      <c r="C115" s="18" t="s">
        <v>117</v>
      </c>
      <c r="D115" s="287"/>
      <c r="E115" s="18"/>
      <c r="F115" s="33"/>
      <c r="G115" s="125"/>
      <c r="H115" s="33">
        <f>SUM(H113:H114)</f>
        <v>0</v>
      </c>
    </row>
    <row r="116" spans="2:8" ht="13.5">
      <c r="B116" s="289"/>
      <c r="C116" s="289"/>
      <c r="D116" s="289"/>
      <c r="E116" s="289"/>
      <c r="F116" s="289"/>
      <c r="G116" s="289"/>
      <c r="H116" s="289"/>
    </row>
    <row r="117" spans="1:8" ht="16.5">
      <c r="A117" s="134"/>
      <c r="B117" s="289"/>
      <c r="C117" s="303"/>
      <c r="D117" s="303"/>
      <c r="E117" s="303"/>
      <c r="F117" s="289"/>
      <c r="G117" s="289"/>
      <c r="H117" s="289"/>
    </row>
    <row r="118" spans="2:8" ht="13.5">
      <c r="B118" s="289"/>
      <c r="C118" s="289"/>
      <c r="D118" s="289"/>
      <c r="E118" s="289"/>
      <c r="F118" s="289"/>
      <c r="G118" s="289"/>
      <c r="H118" s="289"/>
    </row>
    <row r="119" spans="2:8" ht="16.5">
      <c r="B119" s="289"/>
      <c r="C119" s="303"/>
      <c r="D119" s="303"/>
      <c r="E119" s="303"/>
      <c r="F119" s="289"/>
      <c r="G119" s="289"/>
      <c r="H119" s="289"/>
    </row>
  </sheetData>
  <sheetProtection/>
  <mergeCells count="31">
    <mergeCell ref="A89:A92"/>
    <mergeCell ref="A93:A98"/>
    <mergeCell ref="A99:A103"/>
    <mergeCell ref="C117:E117"/>
    <mergeCell ref="C119:E119"/>
    <mergeCell ref="A32:A35"/>
    <mergeCell ref="A60:A65"/>
    <mergeCell ref="A66:A69"/>
    <mergeCell ref="A70:A73"/>
    <mergeCell ref="A74:A77"/>
    <mergeCell ref="A86:A88"/>
    <mergeCell ref="A27:A31"/>
    <mergeCell ref="A36:A39"/>
    <mergeCell ref="A40:A43"/>
    <mergeCell ref="A45:A50"/>
    <mergeCell ref="A51:A55"/>
    <mergeCell ref="A56:A59"/>
    <mergeCell ref="A23:A24"/>
    <mergeCell ref="A2:H2"/>
    <mergeCell ref="A3:H3"/>
    <mergeCell ref="A4:H4"/>
    <mergeCell ref="A8:A9"/>
    <mergeCell ref="B8:B9"/>
    <mergeCell ref="C8:C9"/>
    <mergeCell ref="D8:D9"/>
    <mergeCell ref="E8:F8"/>
    <mergeCell ref="G8:H8"/>
    <mergeCell ref="A12:A14"/>
    <mergeCell ref="A15:A17"/>
    <mergeCell ref="A18:A20"/>
    <mergeCell ref="A21:A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2"/>
  <sheetViews>
    <sheetView zoomScalePageLayoutView="0" workbookViewId="0" topLeftCell="A1">
      <selection activeCell="Q25" sqref="Q25"/>
    </sheetView>
  </sheetViews>
  <sheetFormatPr defaultColWidth="8.875" defaultRowHeight="12.75"/>
  <cols>
    <col min="1" max="9" width="8.875" style="1" customWidth="1"/>
    <col min="10" max="10" width="20.625" style="1" customWidth="1"/>
    <col min="11" max="16384" width="8.875" style="1" customWidth="1"/>
  </cols>
  <sheetData>
    <row r="1" spans="1:10" ht="19.5">
      <c r="A1" s="314" t="s">
        <v>36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315" t="s">
        <v>180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ht="15">
      <c r="A4" s="315" t="s">
        <v>212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5.75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8" customHeight="1">
      <c r="A6" s="310" t="s">
        <v>189</v>
      </c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8" customHeight="1">
      <c r="A7" s="311" t="s">
        <v>193</v>
      </c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8" customHeight="1">
      <c r="A8" s="310" t="s">
        <v>190</v>
      </c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8" customHeight="1">
      <c r="A9" s="310" t="s">
        <v>191</v>
      </c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4.2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21.75" customHeight="1">
      <c r="A11" s="310" t="s">
        <v>55</v>
      </c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22.5" customHeight="1">
      <c r="A12" s="310" t="s">
        <v>181</v>
      </c>
      <c r="B12" s="310"/>
      <c r="C12" s="310"/>
      <c r="D12" s="310"/>
      <c r="E12" s="310"/>
      <c r="F12" s="310"/>
      <c r="G12" s="310"/>
      <c r="H12" s="310"/>
      <c r="I12" s="310"/>
      <c r="J12" s="310"/>
    </row>
    <row r="13" spans="1:10" ht="17.25" customHeight="1">
      <c r="A13" s="310" t="s">
        <v>182</v>
      </c>
      <c r="B13" s="310"/>
      <c r="C13" s="310"/>
      <c r="D13" s="310"/>
      <c r="E13" s="310"/>
      <c r="F13" s="310"/>
      <c r="G13" s="310"/>
      <c r="H13" s="310"/>
      <c r="I13" s="310"/>
      <c r="J13" s="310"/>
    </row>
    <row r="14" spans="1:10" ht="22.5" customHeight="1">
      <c r="A14" s="310" t="s">
        <v>185</v>
      </c>
      <c r="B14" s="310"/>
      <c r="C14" s="310"/>
      <c r="D14" s="310"/>
      <c r="E14" s="310"/>
      <c r="F14" s="310"/>
      <c r="G14" s="310"/>
      <c r="H14" s="310"/>
      <c r="I14" s="310"/>
      <c r="J14" s="310"/>
    </row>
    <row r="15" spans="1:10" ht="22.5" customHeight="1">
      <c r="A15" s="317" t="s">
        <v>183</v>
      </c>
      <c r="B15" s="318"/>
      <c r="C15" s="318"/>
      <c r="D15" s="318"/>
      <c r="E15" s="318"/>
      <c r="F15" s="318"/>
      <c r="G15" s="318"/>
      <c r="H15" s="318"/>
      <c r="I15" s="318"/>
      <c r="J15" s="318"/>
    </row>
    <row r="16" spans="1:10" ht="22.5" customHeight="1">
      <c r="A16" s="310" t="s">
        <v>186</v>
      </c>
      <c r="B16" s="310"/>
      <c r="C16" s="310"/>
      <c r="D16" s="310"/>
      <c r="E16" s="310"/>
      <c r="F16" s="310"/>
      <c r="G16" s="310"/>
      <c r="H16" s="310"/>
      <c r="I16" s="310"/>
      <c r="J16" s="310"/>
    </row>
    <row r="17" spans="1:10" ht="22.5" customHeight="1">
      <c r="A17" s="310" t="s">
        <v>213</v>
      </c>
      <c r="B17" s="310"/>
      <c r="C17" s="310"/>
      <c r="D17" s="310"/>
      <c r="E17" s="310"/>
      <c r="F17" s="310"/>
      <c r="G17" s="310"/>
      <c r="H17" s="310"/>
      <c r="I17" s="310"/>
      <c r="J17" s="310"/>
    </row>
    <row r="18" spans="1:10" ht="22.5" customHeight="1">
      <c r="A18" s="310" t="s">
        <v>214</v>
      </c>
      <c r="B18" s="310"/>
      <c r="C18" s="310"/>
      <c r="D18" s="310"/>
      <c r="E18" s="310"/>
      <c r="F18" s="310"/>
      <c r="G18" s="310"/>
      <c r="H18" s="310"/>
      <c r="I18" s="310"/>
      <c r="J18" s="310"/>
    </row>
    <row r="19" spans="1:10" ht="22.5" customHeight="1">
      <c r="A19" s="310" t="s">
        <v>215</v>
      </c>
      <c r="B19" s="310"/>
      <c r="C19" s="310"/>
      <c r="D19" s="310"/>
      <c r="E19" s="310"/>
      <c r="F19" s="310"/>
      <c r="G19" s="310"/>
      <c r="H19" s="310"/>
      <c r="I19" s="310"/>
      <c r="J19" s="310"/>
    </row>
    <row r="20" spans="1:10" ht="22.5" customHeight="1">
      <c r="A20" s="310" t="s">
        <v>216</v>
      </c>
      <c r="B20" s="310"/>
      <c r="C20" s="310"/>
      <c r="D20" s="310"/>
      <c r="E20" s="310"/>
      <c r="F20" s="310"/>
      <c r="G20" s="310"/>
      <c r="H20" s="310"/>
      <c r="I20" s="310"/>
      <c r="J20" s="310"/>
    </row>
    <row r="21" spans="1:10" ht="22.5" customHeight="1">
      <c r="A21" s="310" t="s">
        <v>217</v>
      </c>
      <c r="B21" s="310"/>
      <c r="C21" s="310"/>
      <c r="D21" s="310"/>
      <c r="E21" s="310"/>
      <c r="F21" s="310"/>
      <c r="G21" s="310"/>
      <c r="H21" s="310"/>
      <c r="I21" s="310"/>
      <c r="J21" s="310"/>
    </row>
    <row r="22" spans="1:10" ht="22.5" customHeight="1">
      <c r="A22" s="312" t="s">
        <v>218</v>
      </c>
      <c r="B22" s="313"/>
      <c r="C22" s="313"/>
      <c r="D22" s="313"/>
      <c r="E22" s="313"/>
      <c r="F22" s="313"/>
      <c r="G22" s="313"/>
      <c r="H22" s="313"/>
      <c r="I22" s="313"/>
      <c r="J22" s="313"/>
    </row>
    <row r="23" spans="1:10" ht="22.5" customHeight="1">
      <c r="A23" s="310" t="s">
        <v>219</v>
      </c>
      <c r="B23" s="310"/>
      <c r="C23" s="310"/>
      <c r="D23" s="310"/>
      <c r="E23" s="310"/>
      <c r="F23" s="310"/>
      <c r="G23" s="310"/>
      <c r="H23" s="310"/>
      <c r="I23" s="310"/>
      <c r="J23" s="310"/>
    </row>
    <row r="24" spans="1:10" ht="22.5" customHeight="1">
      <c r="A24" s="310" t="s">
        <v>188</v>
      </c>
      <c r="B24" s="310"/>
      <c r="C24" s="310"/>
      <c r="D24" s="310"/>
      <c r="E24" s="310"/>
      <c r="F24" s="310"/>
      <c r="G24" s="310"/>
      <c r="H24" s="310"/>
      <c r="I24" s="310"/>
      <c r="J24" s="310"/>
    </row>
    <row r="25" spans="1:10" ht="22.5" customHeight="1">
      <c r="A25" s="312" t="s">
        <v>220</v>
      </c>
      <c r="B25" s="313"/>
      <c r="C25" s="313"/>
      <c r="D25" s="313"/>
      <c r="E25" s="313"/>
      <c r="F25" s="313"/>
      <c r="G25" s="313"/>
      <c r="H25" s="313"/>
      <c r="I25" s="313"/>
      <c r="J25" s="313"/>
    </row>
    <row r="26" spans="1:10" ht="22.5" customHeight="1">
      <c r="A26" s="310" t="s">
        <v>221</v>
      </c>
      <c r="B26" s="310"/>
      <c r="C26" s="310"/>
      <c r="D26" s="310"/>
      <c r="E26" s="310"/>
      <c r="F26" s="310"/>
      <c r="G26" s="310"/>
      <c r="H26" s="310"/>
      <c r="I26" s="310"/>
      <c r="J26" s="310"/>
    </row>
    <row r="27" spans="1:10" ht="22.5" customHeight="1">
      <c r="A27" s="310" t="s">
        <v>222</v>
      </c>
      <c r="B27" s="310"/>
      <c r="C27" s="310"/>
      <c r="D27" s="310"/>
      <c r="E27" s="310"/>
      <c r="F27" s="310"/>
      <c r="G27" s="310"/>
      <c r="H27" s="310"/>
      <c r="I27" s="310"/>
      <c r="J27" s="310"/>
    </row>
    <row r="28" spans="1:10" ht="22.5" customHeight="1">
      <c r="A28" s="310" t="s">
        <v>223</v>
      </c>
      <c r="B28" s="310"/>
      <c r="C28" s="310"/>
      <c r="D28" s="310"/>
      <c r="E28" s="310"/>
      <c r="F28" s="310"/>
      <c r="G28" s="310"/>
      <c r="H28" s="310"/>
      <c r="I28" s="310"/>
      <c r="J28" s="310"/>
    </row>
    <row r="29" spans="1:10" ht="22.5" customHeight="1">
      <c r="A29" s="310" t="s">
        <v>224</v>
      </c>
      <c r="B29" s="310"/>
      <c r="C29" s="310"/>
      <c r="D29" s="310"/>
      <c r="E29" s="310"/>
      <c r="F29" s="310"/>
      <c r="G29" s="310"/>
      <c r="H29" s="310"/>
      <c r="I29" s="310"/>
      <c r="J29" s="310"/>
    </row>
    <row r="30" spans="1:10" ht="14.25">
      <c r="A30" s="311"/>
      <c r="B30" s="311"/>
      <c r="C30" s="311"/>
      <c r="D30" s="311"/>
      <c r="E30" s="311"/>
      <c r="F30" s="311"/>
      <c r="G30" s="311"/>
      <c r="H30" s="311"/>
      <c r="I30" s="311"/>
      <c r="J30" s="311"/>
    </row>
    <row r="31" spans="1:10" ht="18.75" customHeight="1">
      <c r="A31" s="310" t="s">
        <v>184</v>
      </c>
      <c r="B31" s="310"/>
      <c r="C31" s="310"/>
      <c r="D31" s="310"/>
      <c r="E31" s="310"/>
      <c r="F31" s="310"/>
      <c r="G31" s="310"/>
      <c r="H31" s="310"/>
      <c r="I31" s="310"/>
      <c r="J31" s="310"/>
    </row>
    <row r="32" spans="1:10" ht="19.5" customHeight="1">
      <c r="A32" s="310" t="s">
        <v>37</v>
      </c>
      <c r="B32" s="310"/>
      <c r="C32" s="310"/>
      <c r="D32" s="310"/>
      <c r="E32" s="310"/>
      <c r="F32" s="310"/>
      <c r="G32" s="310"/>
      <c r="H32" s="310"/>
      <c r="I32" s="310"/>
      <c r="J32" s="310"/>
    </row>
    <row r="33" spans="1:10" ht="14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4.25">
      <c r="A34" s="311" t="s">
        <v>38</v>
      </c>
      <c r="B34" s="311"/>
      <c r="C34" s="311"/>
      <c r="D34" s="311"/>
      <c r="E34" s="311"/>
      <c r="F34" s="311"/>
      <c r="G34" s="311"/>
      <c r="H34" s="311"/>
      <c r="I34" s="311"/>
      <c r="J34" s="311"/>
    </row>
    <row r="35" spans="1:10" ht="14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7" ht="14.25">
      <c r="A36" s="2" t="s">
        <v>39</v>
      </c>
      <c r="B36" s="2"/>
      <c r="C36" s="2"/>
      <c r="D36" s="2"/>
      <c r="E36" s="2"/>
      <c r="F36" s="2"/>
      <c r="G36" s="2"/>
    </row>
    <row r="54" spans="1:10" ht="15">
      <c r="A54" s="308"/>
      <c r="B54" s="308"/>
      <c r="C54" s="308"/>
      <c r="D54" s="308"/>
      <c r="E54" s="308"/>
      <c r="F54" s="308"/>
      <c r="G54" s="308"/>
      <c r="H54" s="308"/>
      <c r="I54" s="308"/>
      <c r="J54" s="308"/>
    </row>
    <row r="56" spans="1:10" ht="14.25">
      <c r="A56" s="307"/>
      <c r="B56" s="307"/>
      <c r="C56" s="307"/>
      <c r="D56" s="307"/>
      <c r="E56" s="307"/>
      <c r="F56" s="307"/>
      <c r="G56" s="307"/>
      <c r="H56" s="307"/>
      <c r="I56" s="307"/>
      <c r="J56" s="307"/>
    </row>
    <row r="57" spans="1:10" ht="14.25">
      <c r="A57" s="307"/>
      <c r="B57" s="307"/>
      <c r="C57" s="307"/>
      <c r="D57" s="307"/>
      <c r="E57" s="307"/>
      <c r="F57" s="307"/>
      <c r="G57" s="307"/>
      <c r="H57" s="307"/>
      <c r="I57" s="307"/>
      <c r="J57" s="307"/>
    </row>
    <row r="59" spans="1:10" ht="15">
      <c r="A59" s="308"/>
      <c r="B59" s="308"/>
      <c r="C59" s="308"/>
      <c r="D59" s="308"/>
      <c r="E59" s="308"/>
      <c r="F59" s="308"/>
      <c r="G59" s="308"/>
      <c r="H59" s="308"/>
      <c r="I59" s="308"/>
      <c r="J59" s="308"/>
    </row>
    <row r="61" spans="1:10" ht="14.25">
      <c r="A61" s="307"/>
      <c r="B61" s="307"/>
      <c r="C61" s="307"/>
      <c r="D61" s="307"/>
      <c r="E61" s="307"/>
      <c r="F61" s="307"/>
      <c r="G61" s="307"/>
      <c r="H61" s="307"/>
      <c r="I61" s="307"/>
      <c r="J61" s="307"/>
    </row>
    <row r="62" spans="1:10" ht="14.25">
      <c r="A62" s="307"/>
      <c r="B62" s="307"/>
      <c r="C62" s="307"/>
      <c r="D62" s="307"/>
      <c r="E62" s="307"/>
      <c r="F62" s="307"/>
      <c r="G62" s="307"/>
      <c r="H62" s="307"/>
      <c r="I62" s="307"/>
      <c r="J62" s="307"/>
    </row>
    <row r="64" spans="1:8" ht="14.25">
      <c r="A64" s="2"/>
      <c r="B64" s="2"/>
      <c r="C64" s="2"/>
      <c r="D64" s="2"/>
      <c r="E64" s="2"/>
      <c r="F64" s="2"/>
      <c r="G64" s="2"/>
      <c r="H64" s="2"/>
    </row>
    <row r="65" spans="1:10" ht="14.25">
      <c r="A65" s="3"/>
      <c r="B65" s="4"/>
      <c r="C65" s="4"/>
      <c r="D65" s="4"/>
      <c r="E65" s="4"/>
      <c r="F65" s="4"/>
      <c r="G65" s="4"/>
      <c r="H65" s="4"/>
      <c r="I65" s="5"/>
      <c r="J65" s="5"/>
    </row>
    <row r="66" spans="1:10" ht="14.25">
      <c r="A66" s="4"/>
      <c r="B66" s="4"/>
      <c r="C66" s="4"/>
      <c r="D66" s="4"/>
      <c r="E66" s="4"/>
      <c r="F66" s="4"/>
      <c r="G66" s="4"/>
      <c r="H66" s="4"/>
      <c r="I66" s="5"/>
      <c r="J66" s="5"/>
    </row>
    <row r="67" spans="1:10" ht="14.25">
      <c r="A67" s="4"/>
      <c r="B67" s="4"/>
      <c r="C67" s="4"/>
      <c r="D67" s="4"/>
      <c r="E67" s="4"/>
      <c r="F67" s="4"/>
      <c r="G67" s="4"/>
      <c r="H67" s="4"/>
      <c r="I67" s="5"/>
      <c r="J67" s="5"/>
    </row>
    <row r="68" spans="1:8" ht="14.25">
      <c r="A68" s="2"/>
      <c r="B68" s="2"/>
      <c r="C68" s="2"/>
      <c r="D68" s="2"/>
      <c r="E68" s="2"/>
      <c r="F68" s="2"/>
      <c r="G68" s="2"/>
      <c r="H68" s="2"/>
    </row>
    <row r="69" spans="1:8" ht="14.25">
      <c r="A69" s="2"/>
      <c r="B69" s="2"/>
      <c r="C69" s="2"/>
      <c r="D69" s="2"/>
      <c r="E69" s="2"/>
      <c r="F69" s="2"/>
      <c r="G69" s="2"/>
      <c r="H69" s="2"/>
    </row>
    <row r="70" spans="1:8" ht="14.25">
      <c r="A70" s="2"/>
      <c r="B70" s="2"/>
      <c r="C70" s="2"/>
      <c r="D70" s="2"/>
      <c r="E70" s="2"/>
      <c r="F70" s="2"/>
      <c r="G70" s="2"/>
      <c r="H70" s="2"/>
    </row>
    <row r="71" spans="1:8" ht="14.25">
      <c r="A71" s="2"/>
      <c r="B71" s="2"/>
      <c r="C71" s="2"/>
      <c r="D71" s="2"/>
      <c r="E71" s="2"/>
      <c r="F71" s="2"/>
      <c r="G71" s="2"/>
      <c r="H71" s="2"/>
    </row>
    <row r="72" spans="1:8" ht="14.25">
      <c r="A72" s="2"/>
      <c r="B72" s="2"/>
      <c r="C72" s="2"/>
      <c r="D72" s="2"/>
      <c r="E72" s="2"/>
      <c r="F72" s="2"/>
      <c r="G72" s="2"/>
      <c r="H72" s="2"/>
    </row>
    <row r="73" spans="1:8" ht="14.25">
      <c r="A73" s="2"/>
      <c r="B73" s="2"/>
      <c r="C73" s="2"/>
      <c r="D73" s="2"/>
      <c r="E73" s="2"/>
      <c r="F73" s="2"/>
      <c r="G73" s="2"/>
      <c r="H73" s="2"/>
    </row>
    <row r="74" spans="1:8" ht="14.25">
      <c r="A74" s="2"/>
      <c r="B74" s="2"/>
      <c r="C74" s="2"/>
      <c r="D74" s="2"/>
      <c r="E74" s="2"/>
      <c r="F74" s="2"/>
      <c r="G74" s="2"/>
      <c r="H74" s="2"/>
    </row>
    <row r="75" spans="1:8" ht="14.25">
      <c r="A75" s="2"/>
      <c r="B75" s="2"/>
      <c r="C75" s="2"/>
      <c r="D75" s="2"/>
      <c r="E75" s="2"/>
      <c r="F75" s="2"/>
      <c r="G75" s="2"/>
      <c r="H75" s="2"/>
    </row>
    <row r="76" spans="1:8" ht="14.25">
      <c r="A76" s="2"/>
      <c r="G76" s="2"/>
      <c r="H76" s="2"/>
    </row>
    <row r="77" spans="1:8" ht="14.25">
      <c r="A77" s="2"/>
      <c r="G77" s="2"/>
      <c r="H77" s="2"/>
    </row>
    <row r="78" spans="1:8" ht="14.25">
      <c r="A78" s="2"/>
      <c r="G78" s="2"/>
      <c r="H78" s="2"/>
    </row>
    <row r="79" spans="1:10" ht="14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4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6" ht="14.25">
      <c r="A81" s="7"/>
      <c r="C81" s="2"/>
      <c r="D81" s="2"/>
      <c r="E81" s="2"/>
      <c r="F81" s="2"/>
    </row>
    <row r="82" spans="1:7" ht="14.25">
      <c r="A82" s="2"/>
      <c r="B82" s="2"/>
      <c r="C82" s="2"/>
      <c r="D82" s="2"/>
      <c r="E82" s="2"/>
      <c r="F82" s="2"/>
      <c r="G82" s="2"/>
    </row>
    <row r="83" spans="1:7" ht="14.25">
      <c r="A83" s="2"/>
      <c r="B83" s="2"/>
      <c r="C83" s="2"/>
      <c r="D83" s="2"/>
      <c r="E83" s="2"/>
      <c r="F83" s="2"/>
      <c r="G83" s="2"/>
    </row>
    <row r="97" ht="13.5" customHeight="1"/>
    <row r="111" spans="1:10" ht="15">
      <c r="A111" s="308"/>
      <c r="B111" s="308"/>
      <c r="C111" s="308"/>
      <c r="D111" s="308"/>
      <c r="E111" s="308"/>
      <c r="F111" s="308"/>
      <c r="G111" s="308"/>
      <c r="H111" s="308"/>
      <c r="I111" s="308"/>
      <c r="J111" s="308"/>
    </row>
    <row r="113" spans="1:10" ht="14.25">
      <c r="A113" s="307"/>
      <c r="B113" s="307"/>
      <c r="C113" s="307"/>
      <c r="D113" s="307"/>
      <c r="E113" s="307"/>
      <c r="F113" s="307"/>
      <c r="G113" s="307"/>
      <c r="H113" s="307"/>
      <c r="I113" s="307"/>
      <c r="J113" s="307"/>
    </row>
    <row r="114" spans="1:10" ht="14.25">
      <c r="A114" s="307"/>
      <c r="B114" s="307"/>
      <c r="C114" s="307"/>
      <c r="D114" s="307"/>
      <c r="E114" s="307"/>
      <c r="F114" s="307"/>
      <c r="G114" s="307"/>
      <c r="H114" s="307"/>
      <c r="I114" s="307"/>
      <c r="J114" s="307"/>
    </row>
    <row r="115" spans="1:10" ht="15">
      <c r="A115" s="308"/>
      <c r="B115" s="308"/>
      <c r="C115" s="308"/>
      <c r="D115" s="308"/>
      <c r="E115" s="308"/>
      <c r="F115" s="308"/>
      <c r="G115" s="308"/>
      <c r="H115" s="308"/>
      <c r="I115" s="308"/>
      <c r="J115" s="308"/>
    </row>
    <row r="117" spans="1:10" ht="14.25">
      <c r="A117" s="307"/>
      <c r="B117" s="307"/>
      <c r="C117" s="307"/>
      <c r="D117" s="307"/>
      <c r="E117" s="307"/>
      <c r="F117" s="307"/>
      <c r="G117" s="307"/>
      <c r="H117" s="307"/>
      <c r="I117" s="307"/>
      <c r="J117" s="307"/>
    </row>
    <row r="118" spans="1:10" ht="14.25">
      <c r="A118" s="307"/>
      <c r="B118" s="307"/>
      <c r="C118" s="307"/>
      <c r="D118" s="307"/>
      <c r="E118" s="307"/>
      <c r="F118" s="307"/>
      <c r="G118" s="307"/>
      <c r="H118" s="307"/>
      <c r="I118" s="307"/>
      <c r="J118" s="307"/>
    </row>
    <row r="120" spans="1:8" ht="14.25">
      <c r="A120" s="2"/>
      <c r="B120" s="2"/>
      <c r="C120" s="2"/>
      <c r="D120" s="2"/>
      <c r="E120" s="2"/>
      <c r="F120" s="2"/>
      <c r="G120" s="2"/>
      <c r="H120" s="2"/>
    </row>
    <row r="121" spans="1:10" ht="14.25">
      <c r="A121" s="3"/>
      <c r="B121" s="4"/>
      <c r="C121" s="4"/>
      <c r="D121" s="4"/>
      <c r="E121" s="4"/>
      <c r="F121" s="4"/>
      <c r="G121" s="4"/>
      <c r="H121" s="4"/>
      <c r="I121" s="5"/>
      <c r="J121" s="5"/>
    </row>
    <row r="122" spans="1:10" ht="14.25">
      <c r="A122" s="4"/>
      <c r="B122" s="4"/>
      <c r="C122" s="4"/>
      <c r="D122" s="4"/>
      <c r="E122" s="4"/>
      <c r="F122" s="4"/>
      <c r="G122" s="4"/>
      <c r="H122" s="4"/>
      <c r="I122" s="5"/>
      <c r="J122" s="5"/>
    </row>
    <row r="123" spans="1:10" ht="14.25">
      <c r="A123" s="4"/>
      <c r="B123" s="4"/>
      <c r="C123" s="4"/>
      <c r="D123" s="4"/>
      <c r="E123" s="4"/>
      <c r="F123" s="4"/>
      <c r="G123" s="4"/>
      <c r="H123" s="4"/>
      <c r="I123" s="5"/>
      <c r="J123" s="5"/>
    </row>
    <row r="124" spans="1:8" ht="14.25">
      <c r="A124" s="2"/>
      <c r="B124" s="2"/>
      <c r="C124" s="2"/>
      <c r="D124" s="2"/>
      <c r="E124" s="2"/>
      <c r="F124" s="2"/>
      <c r="G124" s="2"/>
      <c r="H124" s="2"/>
    </row>
    <row r="125" spans="1:8" ht="14.25">
      <c r="A125" s="2"/>
      <c r="B125" s="2"/>
      <c r="C125" s="2"/>
      <c r="D125" s="2"/>
      <c r="E125" s="2"/>
      <c r="F125" s="2"/>
      <c r="G125" s="2"/>
      <c r="H125" s="2"/>
    </row>
    <row r="126" spans="1:8" ht="14.25">
      <c r="A126" s="2"/>
      <c r="B126" s="2"/>
      <c r="C126" s="2"/>
      <c r="D126" s="2"/>
      <c r="E126" s="2"/>
      <c r="F126" s="2"/>
      <c r="G126" s="2"/>
      <c r="H126" s="2"/>
    </row>
    <row r="127" spans="1:8" ht="14.25">
      <c r="A127" s="2"/>
      <c r="B127" s="2"/>
      <c r="C127" s="2"/>
      <c r="D127" s="2"/>
      <c r="E127" s="2"/>
      <c r="F127" s="2"/>
      <c r="G127" s="2"/>
      <c r="H127" s="2"/>
    </row>
    <row r="128" spans="1:8" ht="14.25">
      <c r="A128" s="2"/>
      <c r="B128" s="2"/>
      <c r="C128" s="2"/>
      <c r="D128" s="2"/>
      <c r="E128" s="2"/>
      <c r="F128" s="2"/>
      <c r="G128" s="2"/>
      <c r="H128" s="2"/>
    </row>
    <row r="129" spans="1:8" ht="14.25">
      <c r="A129" s="2"/>
      <c r="B129" s="2"/>
      <c r="C129" s="2"/>
      <c r="D129" s="2"/>
      <c r="E129" s="2"/>
      <c r="F129" s="2"/>
      <c r="G129" s="2"/>
      <c r="H129" s="2"/>
    </row>
    <row r="130" spans="1:8" ht="14.25">
      <c r="A130" s="2"/>
      <c r="B130" s="2"/>
      <c r="C130" s="2"/>
      <c r="D130" s="2"/>
      <c r="E130" s="2"/>
      <c r="F130" s="2"/>
      <c r="G130" s="2"/>
      <c r="H130" s="2"/>
    </row>
    <row r="131" spans="1:8" ht="14.25">
      <c r="A131" s="2"/>
      <c r="B131" s="2"/>
      <c r="C131" s="2"/>
      <c r="D131" s="2"/>
      <c r="E131" s="2"/>
      <c r="F131" s="2"/>
      <c r="G131" s="2"/>
      <c r="H131" s="2"/>
    </row>
    <row r="132" spans="1:8" ht="14.25">
      <c r="A132" s="2"/>
      <c r="G132" s="2"/>
      <c r="H132" s="2"/>
    </row>
    <row r="133" spans="1:8" ht="14.25">
      <c r="A133" s="2"/>
      <c r="G133" s="2"/>
      <c r="H133" s="2"/>
    </row>
    <row r="134" spans="1:8" ht="14.25">
      <c r="A134" s="2"/>
      <c r="G134" s="2"/>
      <c r="H134" s="2"/>
    </row>
    <row r="135" spans="1:10" ht="14.2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4.2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6" ht="14.25">
      <c r="A137" s="7"/>
      <c r="C137" s="2"/>
      <c r="D137" s="2"/>
      <c r="E137" s="2"/>
      <c r="F137" s="2"/>
    </row>
    <row r="138" spans="1:7" ht="14.25">
      <c r="A138" s="2"/>
      <c r="B138" s="2"/>
      <c r="C138" s="2"/>
      <c r="D138" s="2"/>
      <c r="E138" s="2"/>
      <c r="F138" s="2"/>
      <c r="G138" s="2"/>
    </row>
    <row r="139" spans="1:7" ht="14.25">
      <c r="A139" s="2"/>
      <c r="B139" s="2"/>
      <c r="C139" s="2"/>
      <c r="D139" s="2"/>
      <c r="E139" s="2"/>
      <c r="F139" s="2"/>
      <c r="G139" s="2"/>
    </row>
    <row r="163" spans="1:10" ht="15">
      <c r="A163" s="308"/>
      <c r="B163" s="308"/>
      <c r="C163" s="308"/>
      <c r="D163" s="308"/>
      <c r="E163" s="308"/>
      <c r="F163" s="308"/>
      <c r="G163" s="308"/>
      <c r="H163" s="308"/>
      <c r="I163" s="308"/>
      <c r="J163" s="308"/>
    </row>
    <row r="165" spans="1:10" ht="14.25">
      <c r="A165" s="307"/>
      <c r="B165" s="307"/>
      <c r="C165" s="307"/>
      <c r="D165" s="307"/>
      <c r="E165" s="307"/>
      <c r="F165" s="307"/>
      <c r="G165" s="307"/>
      <c r="H165" s="307"/>
      <c r="I165" s="307"/>
      <c r="J165" s="307"/>
    </row>
    <row r="166" spans="1:10" ht="14.25">
      <c r="A166" s="307"/>
      <c r="B166" s="307"/>
      <c r="C166" s="307"/>
      <c r="D166" s="307"/>
      <c r="E166" s="307"/>
      <c r="F166" s="307"/>
      <c r="G166" s="307"/>
      <c r="H166" s="307"/>
      <c r="I166" s="307"/>
      <c r="J166" s="307"/>
    </row>
    <row r="168" spans="1:8" ht="14.25">
      <c r="A168" s="2"/>
      <c r="B168" s="2"/>
      <c r="C168" s="2"/>
      <c r="D168" s="2"/>
      <c r="E168" s="2"/>
      <c r="F168" s="2"/>
      <c r="G168" s="2"/>
      <c r="H168" s="2"/>
    </row>
    <row r="169" spans="1:10" ht="14.25">
      <c r="A169" s="307"/>
      <c r="B169" s="307"/>
      <c r="C169" s="307"/>
      <c r="D169" s="307"/>
      <c r="E169" s="307"/>
      <c r="F169" s="307"/>
      <c r="G169" s="307"/>
      <c r="H169" s="307"/>
      <c r="I169" s="307"/>
      <c r="J169" s="307"/>
    </row>
    <row r="170" spans="1:10" ht="15">
      <c r="A170" s="308"/>
      <c r="B170" s="308"/>
      <c r="C170" s="308"/>
      <c r="D170" s="308"/>
      <c r="E170" s="308"/>
      <c r="F170" s="308"/>
      <c r="G170" s="308"/>
      <c r="H170" s="308"/>
      <c r="I170" s="308"/>
      <c r="J170" s="308"/>
    </row>
    <row r="172" spans="1:10" ht="14.25">
      <c r="A172" s="307"/>
      <c r="B172" s="307"/>
      <c r="C172" s="307"/>
      <c r="D172" s="307"/>
      <c r="E172" s="307"/>
      <c r="F172" s="307"/>
      <c r="G172" s="307"/>
      <c r="H172" s="307"/>
      <c r="I172" s="307"/>
      <c r="J172" s="307"/>
    </row>
    <row r="173" spans="1:10" ht="14.25">
      <c r="A173" s="307"/>
      <c r="B173" s="307"/>
      <c r="C173" s="307"/>
      <c r="D173" s="307"/>
      <c r="E173" s="307"/>
      <c r="F173" s="307"/>
      <c r="G173" s="307"/>
      <c r="H173" s="307"/>
      <c r="I173" s="307"/>
      <c r="J173" s="307"/>
    </row>
    <row r="175" spans="1:8" ht="14.25">
      <c r="A175" s="2"/>
      <c r="B175" s="2"/>
      <c r="C175" s="2"/>
      <c r="D175" s="2"/>
      <c r="E175" s="2"/>
      <c r="F175" s="2"/>
      <c r="G175" s="2"/>
      <c r="H175" s="2"/>
    </row>
    <row r="176" spans="1:10" ht="14.25">
      <c r="A176" s="3"/>
      <c r="B176" s="4"/>
      <c r="C176" s="4"/>
      <c r="D176" s="4"/>
      <c r="E176" s="4"/>
      <c r="F176" s="4"/>
      <c r="G176" s="4"/>
      <c r="H176" s="4"/>
      <c r="I176" s="5"/>
      <c r="J176" s="5"/>
    </row>
    <row r="177" spans="1:10" ht="14.25">
      <c r="A177" s="4"/>
      <c r="B177" s="4"/>
      <c r="C177" s="4"/>
      <c r="D177" s="4"/>
      <c r="E177" s="4"/>
      <c r="F177" s="4"/>
      <c r="G177" s="4"/>
      <c r="H177" s="4"/>
      <c r="I177" s="5"/>
      <c r="J177" s="5"/>
    </row>
    <row r="178" spans="1:10" ht="14.25">
      <c r="A178" s="4"/>
      <c r="B178" s="4"/>
      <c r="C178" s="4"/>
      <c r="D178" s="4"/>
      <c r="E178" s="4"/>
      <c r="F178" s="4"/>
      <c r="G178" s="4"/>
      <c r="H178" s="4"/>
      <c r="I178" s="5"/>
      <c r="J178" s="5"/>
    </row>
    <row r="179" spans="1:8" ht="14.25">
      <c r="A179" s="2"/>
      <c r="B179" s="2"/>
      <c r="C179" s="2"/>
      <c r="D179" s="2"/>
      <c r="E179" s="2"/>
      <c r="F179" s="2"/>
      <c r="G179" s="2"/>
      <c r="H179" s="2"/>
    </row>
    <row r="180" spans="1:8" ht="14.25">
      <c r="A180" s="2"/>
      <c r="B180" s="2"/>
      <c r="C180" s="2"/>
      <c r="D180" s="2"/>
      <c r="E180" s="2"/>
      <c r="F180" s="2"/>
      <c r="G180" s="2"/>
      <c r="H180" s="2"/>
    </row>
    <row r="181" spans="1:8" ht="14.25">
      <c r="A181" s="2"/>
      <c r="B181" s="2"/>
      <c r="C181" s="2"/>
      <c r="D181" s="2"/>
      <c r="E181" s="2"/>
      <c r="F181" s="2"/>
      <c r="G181" s="2"/>
      <c r="H181" s="2"/>
    </row>
    <row r="182" spans="1:8" ht="14.25">
      <c r="A182" s="2"/>
      <c r="B182" s="2"/>
      <c r="C182" s="2"/>
      <c r="D182" s="2"/>
      <c r="E182" s="2"/>
      <c r="F182" s="2"/>
      <c r="G182" s="2"/>
      <c r="H182" s="2"/>
    </row>
    <row r="183" spans="1:8" ht="14.25">
      <c r="A183" s="2"/>
      <c r="B183" s="2"/>
      <c r="C183" s="2"/>
      <c r="D183" s="2"/>
      <c r="E183" s="2"/>
      <c r="F183" s="2"/>
      <c r="G183" s="2"/>
      <c r="H183" s="2"/>
    </row>
    <row r="184" spans="1:8" ht="14.25">
      <c r="A184" s="2"/>
      <c r="B184" s="2"/>
      <c r="C184" s="2"/>
      <c r="D184" s="2"/>
      <c r="E184" s="2"/>
      <c r="F184" s="2"/>
      <c r="G184" s="2"/>
      <c r="H184" s="2"/>
    </row>
    <row r="185" spans="1:8" ht="14.25">
      <c r="A185" s="2"/>
      <c r="B185" s="2"/>
      <c r="C185" s="2"/>
      <c r="D185" s="2"/>
      <c r="E185" s="2"/>
      <c r="F185" s="2"/>
      <c r="G185" s="2"/>
      <c r="H185" s="2"/>
    </row>
    <row r="186" spans="1:8" ht="14.25">
      <c r="A186" s="2"/>
      <c r="B186" s="2"/>
      <c r="C186" s="2"/>
      <c r="D186" s="2"/>
      <c r="E186" s="2"/>
      <c r="F186" s="2"/>
      <c r="G186" s="2"/>
      <c r="H186" s="2"/>
    </row>
    <row r="187" spans="1:8" ht="14.25">
      <c r="A187" s="2"/>
      <c r="G187" s="2"/>
      <c r="H187" s="2"/>
    </row>
    <row r="188" spans="1:8" ht="14.25">
      <c r="A188" s="2"/>
      <c r="G188" s="2"/>
      <c r="H188" s="2"/>
    </row>
    <row r="189" spans="1:8" ht="14.25">
      <c r="A189" s="2"/>
      <c r="G189" s="2"/>
      <c r="H189" s="2"/>
    </row>
    <row r="190" spans="1:10" ht="14.2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4.2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6" ht="14.25">
      <c r="A192" s="7"/>
      <c r="C192" s="2"/>
      <c r="D192" s="2"/>
      <c r="E192" s="2"/>
      <c r="F192" s="2"/>
    </row>
    <row r="193" spans="1:7" ht="14.25">
      <c r="A193" s="2"/>
      <c r="B193" s="2"/>
      <c r="C193" s="2"/>
      <c r="D193" s="2"/>
      <c r="E193" s="2"/>
      <c r="F193" s="2"/>
      <c r="G193" s="2"/>
    </row>
    <row r="194" spans="1:7" ht="14.25">
      <c r="A194" s="2"/>
      <c r="B194" s="2"/>
      <c r="C194" s="2"/>
      <c r="D194" s="2"/>
      <c r="E194" s="2"/>
      <c r="F194" s="2"/>
      <c r="G194" s="2"/>
    </row>
    <row r="216" spans="1:10" ht="15">
      <c r="A216" s="308"/>
      <c r="B216" s="308"/>
      <c r="C216" s="308"/>
      <c r="D216" s="308"/>
      <c r="E216" s="308"/>
      <c r="F216" s="308"/>
      <c r="G216" s="308"/>
      <c r="H216" s="308"/>
      <c r="I216" s="308"/>
      <c r="J216" s="308"/>
    </row>
    <row r="218" spans="1:10" ht="15" customHeight="1">
      <c r="A218" s="307"/>
      <c r="B218" s="307"/>
      <c r="C218" s="307"/>
      <c r="D218" s="307"/>
      <c r="E218" s="307"/>
      <c r="F218" s="307"/>
      <c r="G218" s="307"/>
      <c r="H218" s="307"/>
      <c r="I218" s="307"/>
      <c r="J218" s="307"/>
    </row>
    <row r="219" spans="1:10" ht="15" customHeight="1">
      <c r="A219" s="307"/>
      <c r="B219" s="307"/>
      <c r="C219" s="307"/>
      <c r="D219" s="307"/>
      <c r="E219" s="307"/>
      <c r="F219" s="307"/>
      <c r="G219" s="307"/>
      <c r="H219" s="307"/>
      <c r="I219" s="307"/>
      <c r="J219" s="307"/>
    </row>
    <row r="220" ht="15" customHeight="1"/>
    <row r="221" spans="1:8" ht="15" customHeight="1">
      <c r="A221" s="2"/>
      <c r="B221" s="2"/>
      <c r="C221" s="2"/>
      <c r="D221" s="2"/>
      <c r="E221" s="2"/>
      <c r="F221" s="2"/>
      <c r="G221" s="2"/>
      <c r="H221" s="2"/>
    </row>
    <row r="222" spans="1:10" ht="15" customHeight="1">
      <c r="A222" s="3"/>
      <c r="B222" s="4"/>
      <c r="C222" s="4"/>
      <c r="D222" s="4"/>
      <c r="E222" s="4"/>
      <c r="F222" s="4"/>
      <c r="G222" s="4"/>
      <c r="H222" s="4"/>
      <c r="I222" s="5"/>
      <c r="J222" s="5"/>
    </row>
    <row r="223" spans="1:8" ht="14.25">
      <c r="A223" s="2"/>
      <c r="B223" s="2"/>
      <c r="C223" s="2"/>
      <c r="D223" s="2"/>
      <c r="E223" s="2"/>
      <c r="F223" s="2"/>
      <c r="G223" s="2"/>
      <c r="H223" s="2"/>
    </row>
    <row r="224" spans="1:8" ht="14.25">
      <c r="A224" s="2"/>
      <c r="B224" s="2"/>
      <c r="C224" s="2"/>
      <c r="D224" s="2"/>
      <c r="E224" s="2"/>
      <c r="F224" s="2"/>
      <c r="G224" s="2"/>
      <c r="H224" s="2"/>
    </row>
    <row r="225" spans="1:8" ht="14.25">
      <c r="A225" s="2"/>
      <c r="B225" s="2"/>
      <c r="C225" s="2"/>
      <c r="D225" s="2"/>
      <c r="E225" s="2"/>
      <c r="F225" s="2"/>
      <c r="G225" s="2"/>
      <c r="H225" s="2"/>
    </row>
    <row r="226" spans="1:10" ht="14.25">
      <c r="A226" s="307"/>
      <c r="B226" s="307"/>
      <c r="C226" s="307"/>
      <c r="D226" s="307"/>
      <c r="E226" s="307"/>
      <c r="F226" s="307"/>
      <c r="G226" s="307"/>
      <c r="H226" s="307"/>
      <c r="I226" s="307"/>
      <c r="J226" s="307"/>
    </row>
    <row r="227" spans="1:10" ht="15">
      <c r="A227" s="308"/>
      <c r="B227" s="308"/>
      <c r="C227" s="308"/>
      <c r="D227" s="308"/>
      <c r="E227" s="308"/>
      <c r="F227" s="308"/>
      <c r="G227" s="308"/>
      <c r="H227" s="308"/>
      <c r="I227" s="308"/>
      <c r="J227" s="308"/>
    </row>
    <row r="229" spans="1:10" ht="14.25">
      <c r="A229" s="307"/>
      <c r="B229" s="307"/>
      <c r="C229" s="307"/>
      <c r="D229" s="307"/>
      <c r="E229" s="307"/>
      <c r="F229" s="307"/>
      <c r="G229" s="307"/>
      <c r="H229" s="307"/>
      <c r="I229" s="307"/>
      <c r="J229" s="307"/>
    </row>
    <row r="230" spans="1:10" ht="14.25">
      <c r="A230" s="307"/>
      <c r="B230" s="307"/>
      <c r="C230" s="307"/>
      <c r="D230" s="307"/>
      <c r="E230" s="307"/>
      <c r="F230" s="307"/>
      <c r="G230" s="307"/>
      <c r="H230" s="307"/>
      <c r="I230" s="307"/>
      <c r="J230" s="307"/>
    </row>
    <row r="232" spans="1:8" ht="14.25">
      <c r="A232" s="2"/>
      <c r="B232" s="2"/>
      <c r="C232" s="2"/>
      <c r="D232" s="2"/>
      <c r="E232" s="2"/>
      <c r="F232" s="2"/>
      <c r="G232" s="2"/>
      <c r="H232" s="2"/>
    </row>
    <row r="233" spans="1:10" ht="14.25">
      <c r="A233" s="3"/>
      <c r="B233" s="4"/>
      <c r="C233" s="4"/>
      <c r="D233" s="4"/>
      <c r="E233" s="4"/>
      <c r="F233" s="4"/>
      <c r="G233" s="4"/>
      <c r="H233" s="4"/>
      <c r="I233" s="5"/>
      <c r="J233" s="5"/>
    </row>
    <row r="234" spans="1:10" ht="14.25">
      <c r="A234" s="4"/>
      <c r="B234" s="4"/>
      <c r="C234" s="4"/>
      <c r="D234" s="4"/>
      <c r="E234" s="4"/>
      <c r="F234" s="4"/>
      <c r="G234" s="4"/>
      <c r="H234" s="4"/>
      <c r="I234" s="5"/>
      <c r="J234" s="5"/>
    </row>
    <row r="235" spans="1:10" ht="14.25">
      <c r="A235" s="4"/>
      <c r="B235" s="4"/>
      <c r="C235" s="4"/>
      <c r="D235" s="4"/>
      <c r="E235" s="4"/>
      <c r="F235" s="4"/>
      <c r="G235" s="4"/>
      <c r="H235" s="4"/>
      <c r="I235" s="5"/>
      <c r="J235" s="5"/>
    </row>
    <row r="236" spans="1:8" ht="14.25">
      <c r="A236" s="2"/>
      <c r="B236" s="2"/>
      <c r="C236" s="2"/>
      <c r="D236" s="2"/>
      <c r="E236" s="2"/>
      <c r="F236" s="2"/>
      <c r="G236" s="2"/>
      <c r="H236" s="2"/>
    </row>
    <row r="237" spans="1:8" ht="14.25">
      <c r="A237" s="2"/>
      <c r="B237" s="2"/>
      <c r="C237" s="2"/>
      <c r="D237" s="2"/>
      <c r="E237" s="2"/>
      <c r="F237" s="2"/>
      <c r="G237" s="2"/>
      <c r="H237" s="2"/>
    </row>
    <row r="238" spans="1:8" ht="14.25">
      <c r="A238" s="2"/>
      <c r="B238" s="2"/>
      <c r="C238" s="2"/>
      <c r="D238" s="2"/>
      <c r="E238" s="2"/>
      <c r="F238" s="2"/>
      <c r="G238" s="2"/>
      <c r="H238" s="2"/>
    </row>
    <row r="239" spans="1:8" ht="14.25">
      <c r="A239" s="2"/>
      <c r="B239" s="2"/>
      <c r="C239" s="2"/>
      <c r="D239" s="2"/>
      <c r="E239" s="2"/>
      <c r="F239" s="2"/>
      <c r="G239" s="2"/>
      <c r="H239" s="2"/>
    </row>
    <row r="240" spans="1:8" ht="14.25">
      <c r="A240" s="2"/>
      <c r="B240" s="2"/>
      <c r="C240" s="2"/>
      <c r="D240" s="2"/>
      <c r="E240" s="2"/>
      <c r="F240" s="2"/>
      <c r="G240" s="2"/>
      <c r="H240" s="2"/>
    </row>
    <row r="241" spans="1:8" ht="14.25">
      <c r="A241" s="2"/>
      <c r="B241" s="2"/>
      <c r="C241" s="2"/>
      <c r="D241" s="2"/>
      <c r="E241" s="2"/>
      <c r="F241" s="2"/>
      <c r="G241" s="2"/>
      <c r="H241" s="2"/>
    </row>
    <row r="242" spans="1:8" ht="14.25">
      <c r="A242" s="2"/>
      <c r="B242" s="2"/>
      <c r="C242" s="2"/>
      <c r="D242" s="2"/>
      <c r="E242" s="2"/>
      <c r="F242" s="2"/>
      <c r="G242" s="2"/>
      <c r="H242" s="2"/>
    </row>
    <row r="243" spans="1:8" ht="14.25">
      <c r="A243" s="2"/>
      <c r="B243" s="2"/>
      <c r="C243" s="2"/>
      <c r="D243" s="2"/>
      <c r="E243" s="2"/>
      <c r="F243" s="2"/>
      <c r="G243" s="2"/>
      <c r="H243" s="2"/>
    </row>
    <row r="244" spans="1:8" ht="14.25">
      <c r="A244" s="2"/>
      <c r="G244" s="2"/>
      <c r="H244" s="2"/>
    </row>
    <row r="245" spans="1:8" ht="14.25">
      <c r="A245" s="2"/>
      <c r="G245" s="2"/>
      <c r="H245" s="2"/>
    </row>
    <row r="246" spans="1:8" ht="14.25">
      <c r="A246" s="2"/>
      <c r="G246" s="2"/>
      <c r="H246" s="2"/>
    </row>
    <row r="247" spans="1:10" ht="14.2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4.2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6" ht="14.25">
      <c r="A249" s="7"/>
      <c r="C249" s="2"/>
      <c r="D249" s="2"/>
      <c r="E249" s="2"/>
      <c r="F249" s="2"/>
    </row>
    <row r="250" spans="1:7" ht="14.25">
      <c r="A250" s="2"/>
      <c r="B250" s="2"/>
      <c r="C250" s="2"/>
      <c r="D250" s="2"/>
      <c r="E250" s="2"/>
      <c r="F250" s="2"/>
      <c r="G250" s="2"/>
    </row>
    <row r="251" spans="1:7" ht="14.25">
      <c r="A251" s="2"/>
      <c r="B251" s="2"/>
      <c r="C251" s="2"/>
      <c r="D251" s="2"/>
      <c r="E251" s="2"/>
      <c r="F251" s="2"/>
      <c r="G251" s="2"/>
    </row>
    <row r="274" spans="1:10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</row>
    <row r="276" spans="1:10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1:10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80" spans="1:8" ht="14.25">
      <c r="A280" s="2"/>
      <c r="B280" s="2"/>
      <c r="C280" s="2"/>
      <c r="D280" s="2"/>
      <c r="E280" s="2"/>
      <c r="F280" s="2"/>
      <c r="G280" s="2"/>
      <c r="H280" s="2"/>
    </row>
    <row r="281" spans="1:8" ht="14.25">
      <c r="A281" s="2"/>
      <c r="B281" s="2"/>
      <c r="C281" s="2"/>
      <c r="D281" s="2"/>
      <c r="E281" s="2"/>
      <c r="F281" s="2"/>
      <c r="G281" s="2"/>
      <c r="H281" s="2"/>
    </row>
    <row r="282" spans="1:10" ht="14.25">
      <c r="A282" s="307"/>
      <c r="B282" s="307"/>
      <c r="C282" s="307"/>
      <c r="D282" s="307"/>
      <c r="E282" s="307"/>
      <c r="F282" s="307"/>
      <c r="G282" s="307"/>
      <c r="H282" s="307"/>
      <c r="I282" s="307"/>
      <c r="J282" s="307"/>
    </row>
    <row r="283" spans="1:10" ht="15">
      <c r="A283" s="308"/>
      <c r="B283" s="308"/>
      <c r="C283" s="308"/>
      <c r="D283" s="308"/>
      <c r="E283" s="308"/>
      <c r="F283" s="308"/>
      <c r="G283" s="308"/>
      <c r="H283" s="308"/>
      <c r="I283" s="308"/>
      <c r="J283" s="308"/>
    </row>
    <row r="285" spans="1:10" ht="14.25">
      <c r="A285" s="307"/>
      <c r="B285" s="307"/>
      <c r="C285" s="307"/>
      <c r="D285" s="307"/>
      <c r="E285" s="307"/>
      <c r="F285" s="307"/>
      <c r="G285" s="307"/>
      <c r="H285" s="307"/>
      <c r="I285" s="307"/>
      <c r="J285" s="307"/>
    </row>
    <row r="286" spans="1:10" ht="14.25">
      <c r="A286" s="307"/>
      <c r="B286" s="307"/>
      <c r="C286" s="307"/>
      <c r="D286" s="307"/>
      <c r="E286" s="307"/>
      <c r="F286" s="307"/>
      <c r="G286" s="307"/>
      <c r="H286" s="307"/>
      <c r="I286" s="307"/>
      <c r="J286" s="307"/>
    </row>
    <row r="288" spans="1:8" ht="14.25">
      <c r="A288" s="2"/>
      <c r="B288" s="2"/>
      <c r="C288" s="2"/>
      <c r="D288" s="2"/>
      <c r="E288" s="2"/>
      <c r="F288" s="2"/>
      <c r="G288" s="2"/>
      <c r="H288" s="2"/>
    </row>
    <row r="289" spans="1:10" ht="14.25">
      <c r="A289" s="3"/>
      <c r="B289" s="4"/>
      <c r="C289" s="4"/>
      <c r="D289" s="4"/>
      <c r="E289" s="4"/>
      <c r="F289" s="4"/>
      <c r="G289" s="4"/>
      <c r="H289" s="4"/>
      <c r="I289" s="5"/>
      <c r="J289" s="5"/>
    </row>
    <row r="290" spans="1:10" ht="14.25">
      <c r="A290" s="4"/>
      <c r="B290" s="4"/>
      <c r="C290" s="4"/>
      <c r="D290" s="4"/>
      <c r="E290" s="4"/>
      <c r="F290" s="4"/>
      <c r="G290" s="4"/>
      <c r="H290" s="4"/>
      <c r="I290" s="5"/>
      <c r="J290" s="5"/>
    </row>
    <row r="291" spans="1:10" ht="14.25">
      <c r="A291" s="4"/>
      <c r="B291" s="4"/>
      <c r="C291" s="4"/>
      <c r="D291" s="4"/>
      <c r="E291" s="4"/>
      <c r="F291" s="4"/>
      <c r="G291" s="4"/>
      <c r="H291" s="4"/>
      <c r="I291" s="5"/>
      <c r="J291" s="5"/>
    </row>
    <row r="292" spans="1:8" ht="14.25">
      <c r="A292" s="2"/>
      <c r="B292" s="2"/>
      <c r="C292" s="2"/>
      <c r="D292" s="2"/>
      <c r="E292" s="2"/>
      <c r="F292" s="2"/>
      <c r="G292" s="2"/>
      <c r="H292" s="2"/>
    </row>
    <row r="293" spans="1:8" ht="14.25">
      <c r="A293" s="2"/>
      <c r="B293" s="2"/>
      <c r="C293" s="2"/>
      <c r="D293" s="2"/>
      <c r="E293" s="2"/>
      <c r="F293" s="2"/>
      <c r="G293" s="2"/>
      <c r="H293" s="2"/>
    </row>
    <row r="294" spans="1:8" ht="14.25">
      <c r="A294" s="2"/>
      <c r="B294" s="2"/>
      <c r="C294" s="2"/>
      <c r="D294" s="2"/>
      <c r="E294" s="2"/>
      <c r="F294" s="2"/>
      <c r="G294" s="2"/>
      <c r="H294" s="2"/>
    </row>
    <row r="295" spans="1:8" ht="14.25">
      <c r="A295" s="2"/>
      <c r="B295" s="2"/>
      <c r="C295" s="2"/>
      <c r="D295" s="2"/>
      <c r="E295" s="2"/>
      <c r="F295" s="2"/>
      <c r="G295" s="2"/>
      <c r="H295" s="2"/>
    </row>
    <row r="296" spans="1:8" ht="14.25">
      <c r="A296" s="2"/>
      <c r="B296" s="2"/>
      <c r="C296" s="2"/>
      <c r="D296" s="2"/>
      <c r="E296" s="2"/>
      <c r="F296" s="2"/>
      <c r="G296" s="2"/>
      <c r="H296" s="2"/>
    </row>
    <row r="297" spans="1:8" ht="14.25">
      <c r="A297" s="2"/>
      <c r="B297" s="2"/>
      <c r="C297" s="2"/>
      <c r="D297" s="2"/>
      <c r="E297" s="2"/>
      <c r="F297" s="2"/>
      <c r="G297" s="2"/>
      <c r="H297" s="2"/>
    </row>
    <row r="298" spans="1:8" ht="14.25">
      <c r="A298" s="2"/>
      <c r="B298" s="2"/>
      <c r="C298" s="2"/>
      <c r="D298" s="2"/>
      <c r="E298" s="2"/>
      <c r="F298" s="2"/>
      <c r="G298" s="2"/>
      <c r="H298" s="2"/>
    </row>
    <row r="299" spans="1:8" ht="14.25">
      <c r="A299" s="2"/>
      <c r="B299" s="2"/>
      <c r="C299" s="2"/>
      <c r="D299" s="2"/>
      <c r="E299" s="2"/>
      <c r="F299" s="2"/>
      <c r="G299" s="2"/>
      <c r="H299" s="2"/>
    </row>
    <row r="300" spans="1:8" ht="14.25">
      <c r="A300" s="2"/>
      <c r="G300" s="2"/>
      <c r="H300" s="2"/>
    </row>
    <row r="301" spans="1:8" ht="14.25">
      <c r="A301" s="2"/>
      <c r="G301" s="2"/>
      <c r="H301" s="2"/>
    </row>
    <row r="302" spans="1:8" ht="14.25">
      <c r="A302" s="2"/>
      <c r="G302" s="2"/>
      <c r="H302" s="2"/>
    </row>
    <row r="303" spans="1:10" ht="14.2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4.2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6" ht="14.25">
      <c r="A305" s="7"/>
      <c r="C305" s="2"/>
      <c r="D305" s="2"/>
      <c r="E305" s="2"/>
      <c r="F305" s="2"/>
    </row>
    <row r="306" spans="1:7" ht="14.25">
      <c r="A306" s="2"/>
      <c r="B306" s="2"/>
      <c r="C306" s="2"/>
      <c r="D306" s="2"/>
      <c r="E306" s="2"/>
      <c r="F306" s="2"/>
      <c r="G306" s="2"/>
    </row>
    <row r="307" spans="1:7" ht="14.25">
      <c r="A307" s="2"/>
      <c r="B307" s="2"/>
      <c r="C307" s="2"/>
      <c r="D307" s="2"/>
      <c r="E307" s="2"/>
      <c r="F307" s="2"/>
      <c r="G307" s="2"/>
    </row>
    <row r="325" spans="1:10" ht="15">
      <c r="A325" s="308"/>
      <c r="B325" s="308"/>
      <c r="C325" s="308"/>
      <c r="D325" s="308"/>
      <c r="E325" s="308"/>
      <c r="F325" s="308"/>
      <c r="G325" s="308"/>
      <c r="H325" s="308"/>
      <c r="I325" s="308"/>
      <c r="J325" s="308"/>
    </row>
    <row r="327" spans="1:10" ht="12.75">
      <c r="A327" s="309"/>
      <c r="B327" s="309"/>
      <c r="C327" s="309"/>
      <c r="D327" s="309"/>
      <c r="E327" s="309"/>
      <c r="F327" s="309"/>
      <c r="G327" s="309"/>
      <c r="H327" s="309"/>
      <c r="I327" s="309"/>
      <c r="J327" s="309"/>
    </row>
    <row r="328" spans="1:10" ht="12.75">
      <c r="A328" s="309"/>
      <c r="B328" s="309"/>
      <c r="C328" s="309"/>
      <c r="D328" s="309"/>
      <c r="E328" s="309"/>
      <c r="F328" s="309"/>
      <c r="G328" s="309"/>
      <c r="H328" s="309"/>
      <c r="I328" s="309"/>
      <c r="J328" s="309"/>
    </row>
    <row r="331" spans="1:10" ht="12.75">
      <c r="A331" s="8"/>
      <c r="B331" s="5"/>
      <c r="C331" s="5"/>
      <c r="D331" s="5"/>
      <c r="E331" s="5"/>
      <c r="F331" s="5"/>
      <c r="G331" s="5"/>
      <c r="H331" s="5"/>
      <c r="I331" s="5"/>
      <c r="J331" s="5"/>
    </row>
    <row r="370" ht="13.5" customHeight="1"/>
    <row r="371" ht="12.75" hidden="1"/>
    <row r="372" ht="12.75" hidden="1"/>
    <row r="373" ht="12.75" hidden="1"/>
    <row r="374" ht="6" customHeight="1"/>
    <row r="375" ht="18" customHeight="1"/>
    <row r="376" spans="1:10" ht="15">
      <c r="A376" s="308"/>
      <c r="B376" s="308"/>
      <c r="C376" s="308"/>
      <c r="D376" s="308"/>
      <c r="E376" s="308"/>
      <c r="F376" s="308"/>
      <c r="G376" s="308"/>
      <c r="H376" s="308"/>
      <c r="I376" s="308"/>
      <c r="J376" s="308"/>
    </row>
    <row r="378" spans="1:10" ht="12.75">
      <c r="A378" s="309"/>
      <c r="B378" s="309"/>
      <c r="C378" s="309"/>
      <c r="D378" s="309"/>
      <c r="E378" s="309"/>
      <c r="F378" s="309"/>
      <c r="G378" s="309"/>
      <c r="H378" s="309"/>
      <c r="I378" s="309"/>
      <c r="J378" s="309"/>
    </row>
    <row r="379" spans="1:10" ht="12.75">
      <c r="A379" s="309"/>
      <c r="B379" s="309"/>
      <c r="C379" s="309"/>
      <c r="D379" s="309"/>
      <c r="E379" s="309"/>
      <c r="F379" s="309"/>
      <c r="G379" s="309"/>
      <c r="H379" s="309"/>
      <c r="I379" s="309"/>
      <c r="J379" s="309"/>
    </row>
    <row r="382" spans="1:10" ht="12.75">
      <c r="A382" s="8"/>
      <c r="B382" s="5"/>
      <c r="C382" s="5"/>
      <c r="D382" s="5"/>
      <c r="E382" s="5"/>
      <c r="F382" s="5"/>
      <c r="G382" s="5"/>
      <c r="H382" s="5"/>
      <c r="I382" s="5"/>
      <c r="J382" s="5"/>
    </row>
    <row r="419" ht="18" customHeight="1"/>
    <row r="420" ht="18" customHeight="1"/>
    <row r="421" ht="9" customHeight="1" hidden="1"/>
    <row r="422" ht="4.5" customHeight="1" hidden="1"/>
    <row r="423" ht="12.75" hidden="1"/>
    <row r="424" ht="12.75" hidden="1"/>
    <row r="425" ht="12.75" hidden="1"/>
    <row r="426" ht="12.75" hidden="1"/>
    <row r="427" spans="1:10" ht="15">
      <c r="A427" s="308"/>
      <c r="B427" s="308"/>
      <c r="C427" s="308"/>
      <c r="D427" s="308"/>
      <c r="E427" s="308"/>
      <c r="F427" s="308"/>
      <c r="G427" s="308"/>
      <c r="H427" s="308"/>
      <c r="I427" s="308"/>
      <c r="J427" s="308"/>
    </row>
    <row r="429" spans="1:10" ht="12.75">
      <c r="A429" s="309"/>
      <c r="B429" s="309"/>
      <c r="C429" s="309"/>
      <c r="D429" s="309"/>
      <c r="E429" s="309"/>
      <c r="F429" s="309"/>
      <c r="G429" s="309"/>
      <c r="H429" s="309"/>
      <c r="I429" s="309"/>
      <c r="J429" s="309"/>
    </row>
    <row r="430" spans="1:10" ht="12.75">
      <c r="A430" s="309"/>
      <c r="B430" s="309"/>
      <c r="C430" s="309"/>
      <c r="D430" s="309"/>
      <c r="E430" s="309"/>
      <c r="F430" s="309"/>
      <c r="G430" s="309"/>
      <c r="H430" s="309"/>
      <c r="I430" s="309"/>
      <c r="J430" s="309"/>
    </row>
    <row r="433" spans="1:10" ht="12.75">
      <c r="A433" s="8"/>
      <c r="B433" s="5"/>
      <c r="C433" s="5"/>
      <c r="D433" s="5"/>
      <c r="E433" s="5"/>
      <c r="F433" s="5"/>
      <c r="G433" s="5"/>
      <c r="H433" s="5"/>
      <c r="I433" s="5"/>
      <c r="J433" s="5"/>
    </row>
    <row r="486" ht="30" customHeight="1"/>
    <row r="487" spans="1:10" ht="15">
      <c r="A487" s="308"/>
      <c r="B487" s="308"/>
      <c r="C487" s="308"/>
      <c r="D487" s="308"/>
      <c r="E487" s="308"/>
      <c r="F487" s="308"/>
      <c r="G487" s="308"/>
      <c r="H487" s="308"/>
      <c r="I487" s="308"/>
      <c r="J487" s="308"/>
    </row>
    <row r="489" spans="1:10" ht="12.75">
      <c r="A489" s="309"/>
      <c r="B489" s="309"/>
      <c r="C489" s="309"/>
      <c r="D489" s="309"/>
      <c r="E489" s="309"/>
      <c r="F489" s="309"/>
      <c r="G489" s="309"/>
      <c r="H489" s="309"/>
      <c r="I489" s="309"/>
      <c r="J489" s="309"/>
    </row>
    <row r="490" spans="1:10" ht="12.75">
      <c r="A490" s="309"/>
      <c r="B490" s="309"/>
      <c r="C490" s="309"/>
      <c r="D490" s="309"/>
      <c r="E490" s="309"/>
      <c r="F490" s="309"/>
      <c r="G490" s="309"/>
      <c r="H490" s="309"/>
      <c r="I490" s="309"/>
      <c r="J490" s="309"/>
    </row>
    <row r="493" spans="1:10" ht="12.75">
      <c r="A493" s="8"/>
      <c r="B493" s="5"/>
      <c r="C493" s="5"/>
      <c r="D493" s="5"/>
      <c r="E493" s="5"/>
      <c r="F493" s="5"/>
      <c r="G493" s="5"/>
      <c r="H493" s="5"/>
      <c r="I493" s="5"/>
      <c r="J493" s="5"/>
    </row>
    <row r="505" spans="1:10" ht="12.75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2.75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2.75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ht="12.75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2.75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ht="12.75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ht="12.75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4" spans="1:10" ht="15">
      <c r="A514" s="308"/>
      <c r="B514" s="308"/>
      <c r="C514" s="308"/>
      <c r="D514" s="308"/>
      <c r="E514" s="308"/>
      <c r="F514" s="308"/>
      <c r="G514" s="308"/>
      <c r="H514" s="308"/>
      <c r="I514" s="308"/>
      <c r="J514" s="308"/>
    </row>
    <row r="516" spans="1:10" ht="14.25">
      <c r="A516" s="307"/>
      <c r="B516" s="307"/>
      <c r="C516" s="307"/>
      <c r="D516" s="307"/>
      <c r="E516" s="307"/>
      <c r="F516" s="307"/>
      <c r="G516" s="307"/>
      <c r="H516" s="307"/>
      <c r="I516" s="307"/>
      <c r="J516" s="307"/>
    </row>
    <row r="517" spans="1:10" ht="14.25">
      <c r="A517" s="307"/>
      <c r="B517" s="307"/>
      <c r="C517" s="307"/>
      <c r="D517" s="307"/>
      <c r="E517" s="307"/>
      <c r="F517" s="307"/>
      <c r="G517" s="307"/>
      <c r="H517" s="307"/>
      <c r="I517" s="307"/>
      <c r="J517" s="307"/>
    </row>
    <row r="519" spans="1:8" ht="14.25">
      <c r="A519" s="2"/>
      <c r="B519" s="2"/>
      <c r="C519" s="2"/>
      <c r="D519" s="2"/>
      <c r="E519" s="2"/>
      <c r="F519" s="2"/>
      <c r="G519" s="2"/>
      <c r="H519" s="2"/>
    </row>
    <row r="520" spans="1:10" ht="14.25">
      <c r="A520" s="3"/>
      <c r="B520" s="4"/>
      <c r="C520" s="4"/>
      <c r="D520" s="4"/>
      <c r="E520" s="4"/>
      <c r="F520" s="4"/>
      <c r="G520" s="4"/>
      <c r="H520" s="4"/>
      <c r="I520" s="5"/>
      <c r="J520" s="5"/>
    </row>
    <row r="521" spans="1:8" ht="14.25">
      <c r="A521" s="2"/>
      <c r="B521" s="2"/>
      <c r="C521" s="2"/>
      <c r="D521" s="2"/>
      <c r="E521" s="2"/>
      <c r="F521" s="2"/>
      <c r="G521" s="2"/>
      <c r="H521" s="2"/>
    </row>
    <row r="522" spans="1:8" ht="14.25">
      <c r="A522" s="2"/>
      <c r="B522" s="2"/>
      <c r="C522" s="2"/>
      <c r="D522" s="2"/>
      <c r="E522" s="2"/>
      <c r="F522" s="2"/>
      <c r="G522" s="2"/>
      <c r="H522" s="2"/>
    </row>
    <row r="523" spans="1:8" ht="14.25">
      <c r="A523" s="2"/>
      <c r="B523" s="2"/>
      <c r="C523" s="2"/>
      <c r="D523" s="2"/>
      <c r="E523" s="2"/>
      <c r="F523" s="2"/>
      <c r="G523" s="2"/>
      <c r="H523" s="2"/>
    </row>
    <row r="524" spans="1:8" ht="14.25">
      <c r="A524" s="2"/>
      <c r="B524" s="2"/>
      <c r="C524" s="2"/>
      <c r="D524" s="2"/>
      <c r="E524" s="2"/>
      <c r="F524" s="2"/>
      <c r="G524" s="2"/>
      <c r="H524" s="2"/>
    </row>
    <row r="525" spans="1:8" ht="14.25">
      <c r="A525" s="2"/>
      <c r="B525" s="2"/>
      <c r="C525" s="2"/>
      <c r="D525" s="2"/>
      <c r="E525" s="2"/>
      <c r="F525" s="2"/>
      <c r="G525" s="2"/>
      <c r="H525" s="2"/>
    </row>
    <row r="526" spans="1:8" ht="14.25">
      <c r="A526" s="2"/>
      <c r="G526" s="2"/>
      <c r="H526" s="2"/>
    </row>
    <row r="527" spans="1:15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6" ht="14.25">
      <c r="A529" s="2"/>
      <c r="C529" s="2"/>
      <c r="D529" s="2"/>
      <c r="E529" s="2"/>
      <c r="F529" s="2"/>
    </row>
    <row r="530" spans="1:7" ht="14.25">
      <c r="A530" s="2"/>
      <c r="B530" s="2"/>
      <c r="C530" s="2"/>
      <c r="D530" s="2"/>
      <c r="E530" s="2"/>
      <c r="F530" s="2"/>
      <c r="G530" s="2"/>
    </row>
    <row r="531" spans="1:7" ht="14.25">
      <c r="A531" s="2"/>
      <c r="B531" s="2"/>
      <c r="C531" s="2"/>
      <c r="D531" s="2"/>
      <c r="E531" s="2"/>
      <c r="F531" s="2"/>
      <c r="G531" s="2"/>
    </row>
    <row r="532" spans="1:7" ht="14.25">
      <c r="A532" s="2"/>
      <c r="B532" s="2"/>
      <c r="C532" s="2"/>
      <c r="D532" s="2"/>
      <c r="E532" s="2"/>
      <c r="F532" s="2"/>
      <c r="G532" s="2"/>
    </row>
    <row r="570" spans="1:10" ht="15">
      <c r="A570" s="308"/>
      <c r="B570" s="308"/>
      <c r="C570" s="308"/>
      <c r="D570" s="308"/>
      <c r="E570" s="308"/>
      <c r="F570" s="308"/>
      <c r="G570" s="308"/>
      <c r="H570" s="308"/>
      <c r="I570" s="308"/>
      <c r="J570" s="308"/>
    </row>
    <row r="572" spans="1:10" ht="14.25">
      <c r="A572" s="307"/>
      <c r="B572" s="307"/>
      <c r="C572" s="307"/>
      <c r="D572" s="307"/>
      <c r="E572" s="307"/>
      <c r="F572" s="307"/>
      <c r="G572" s="307"/>
      <c r="H572" s="307"/>
      <c r="I572" s="307"/>
      <c r="J572" s="307"/>
    </row>
    <row r="573" spans="1:10" ht="14.25">
      <c r="A573" s="307"/>
      <c r="B573" s="307"/>
      <c r="C573" s="307"/>
      <c r="D573" s="307"/>
      <c r="E573" s="307"/>
      <c r="F573" s="307"/>
      <c r="G573" s="307"/>
      <c r="H573" s="307"/>
      <c r="I573" s="307"/>
      <c r="J573" s="307"/>
    </row>
    <row r="575" spans="1:8" ht="14.25">
      <c r="A575" s="2"/>
      <c r="B575" s="2"/>
      <c r="C575" s="2"/>
      <c r="D575" s="2"/>
      <c r="E575" s="2"/>
      <c r="F575" s="2"/>
      <c r="G575" s="2"/>
      <c r="H575" s="2"/>
    </row>
    <row r="576" spans="1:10" ht="14.25">
      <c r="A576" s="3"/>
      <c r="B576" s="4"/>
      <c r="C576" s="4"/>
      <c r="D576" s="4"/>
      <c r="E576" s="4"/>
      <c r="F576" s="4"/>
      <c r="G576" s="4"/>
      <c r="H576" s="4"/>
      <c r="I576" s="5"/>
      <c r="J576" s="5"/>
    </row>
    <row r="577" spans="1:8" ht="14.25">
      <c r="A577" s="2"/>
      <c r="B577" s="2"/>
      <c r="C577" s="2"/>
      <c r="D577" s="2"/>
      <c r="E577" s="2"/>
      <c r="F577" s="2"/>
      <c r="G577" s="2"/>
      <c r="H577" s="2"/>
    </row>
    <row r="578" spans="1:8" ht="14.25">
      <c r="A578" s="2"/>
      <c r="G578" s="2"/>
      <c r="H578" s="2"/>
    </row>
    <row r="579" spans="1:10" ht="14.2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4.2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6" ht="14.25">
      <c r="A581" s="2"/>
      <c r="C581" s="2"/>
      <c r="D581" s="2"/>
      <c r="E581" s="2"/>
      <c r="F581" s="2"/>
    </row>
    <row r="582" spans="1:7" ht="14.25">
      <c r="A582" s="2"/>
      <c r="B582" s="2"/>
      <c r="C582" s="2"/>
      <c r="D582" s="2"/>
      <c r="E582" s="2"/>
      <c r="F582" s="2"/>
      <c r="G582" s="2"/>
    </row>
    <row r="583" spans="1:7" ht="14.25">
      <c r="A583" s="2"/>
      <c r="B583" s="2"/>
      <c r="C583" s="2"/>
      <c r="D583" s="2"/>
      <c r="E583" s="2"/>
      <c r="F583" s="2"/>
      <c r="G583" s="2"/>
    </row>
    <row r="584" spans="1:7" ht="14.25">
      <c r="A584" s="2"/>
      <c r="B584" s="2"/>
      <c r="C584" s="2"/>
      <c r="D584" s="2"/>
      <c r="E584" s="2"/>
      <c r="F584" s="2"/>
      <c r="G584" s="2"/>
    </row>
    <row r="623" spans="1:10" ht="15">
      <c r="A623" s="308"/>
      <c r="B623" s="308"/>
      <c r="C623" s="308"/>
      <c r="D623" s="308"/>
      <c r="E623" s="308"/>
      <c r="F623" s="308"/>
      <c r="G623" s="308"/>
      <c r="H623" s="308"/>
      <c r="I623" s="308"/>
      <c r="J623" s="308"/>
    </row>
    <row r="625" spans="1:10" ht="14.25">
      <c r="A625" s="307"/>
      <c r="B625" s="307"/>
      <c r="C625" s="307"/>
      <c r="D625" s="307"/>
      <c r="E625" s="307"/>
      <c r="F625" s="307"/>
      <c r="G625" s="307"/>
      <c r="H625" s="307"/>
      <c r="I625" s="307"/>
      <c r="J625" s="307"/>
    </row>
    <row r="626" spans="1:10" ht="14.25">
      <c r="A626" s="307"/>
      <c r="B626" s="307"/>
      <c r="C626" s="307"/>
      <c r="D626" s="307"/>
      <c r="E626" s="307"/>
      <c r="F626" s="307"/>
      <c r="G626" s="307"/>
      <c r="H626" s="307"/>
      <c r="I626" s="307"/>
      <c r="J626" s="307"/>
    </row>
    <row r="628" spans="1:8" ht="14.25">
      <c r="A628" s="2"/>
      <c r="B628" s="2"/>
      <c r="C628" s="2"/>
      <c r="D628" s="2"/>
      <c r="E628" s="2"/>
      <c r="F628" s="2"/>
      <c r="G628" s="2"/>
      <c r="H628" s="2"/>
    </row>
    <row r="629" spans="1:10" ht="14.25">
      <c r="A629" s="3"/>
      <c r="B629" s="4"/>
      <c r="C629" s="4"/>
      <c r="D629" s="4"/>
      <c r="E629" s="4"/>
      <c r="F629" s="4"/>
      <c r="G629" s="4"/>
      <c r="H629" s="4"/>
      <c r="I629" s="5"/>
      <c r="J629" s="5"/>
    </row>
    <row r="630" spans="1:8" ht="14.25">
      <c r="A630" s="2"/>
      <c r="B630" s="2"/>
      <c r="C630" s="2"/>
      <c r="D630" s="2"/>
      <c r="E630" s="2"/>
      <c r="F630" s="2"/>
      <c r="G630" s="2"/>
      <c r="H630" s="2"/>
    </row>
    <row r="631" spans="1:8" ht="14.25">
      <c r="A631" s="2"/>
      <c r="B631" s="2"/>
      <c r="C631" s="2"/>
      <c r="D631" s="2"/>
      <c r="E631" s="2"/>
      <c r="F631" s="2"/>
      <c r="G631" s="2"/>
      <c r="H631" s="2"/>
    </row>
    <row r="632" spans="1:8" ht="14.25">
      <c r="A632" s="2"/>
      <c r="B632" s="2"/>
      <c r="C632" s="2"/>
      <c r="D632" s="2"/>
      <c r="E632" s="2"/>
      <c r="F632" s="2"/>
      <c r="G632" s="2"/>
      <c r="H632" s="2"/>
    </row>
    <row r="633" spans="1:8" ht="14.25">
      <c r="A633" s="2"/>
      <c r="B633" s="2"/>
      <c r="C633" s="2"/>
      <c r="D633" s="2"/>
      <c r="E633" s="2"/>
      <c r="F633" s="2"/>
      <c r="G633" s="2"/>
      <c r="H633" s="2"/>
    </row>
    <row r="634" spans="1:8" ht="14.25">
      <c r="A634" s="2"/>
      <c r="B634" s="2"/>
      <c r="C634" s="2"/>
      <c r="D634" s="2"/>
      <c r="E634" s="2"/>
      <c r="F634" s="2"/>
      <c r="G634" s="2"/>
      <c r="H634" s="2"/>
    </row>
    <row r="635" spans="1:8" ht="14.25">
      <c r="A635" s="2"/>
      <c r="B635" s="2"/>
      <c r="C635" s="2"/>
      <c r="D635" s="2"/>
      <c r="E635" s="2"/>
      <c r="F635" s="2"/>
      <c r="G635" s="2"/>
      <c r="H635" s="2"/>
    </row>
    <row r="636" spans="1:8" ht="14.25">
      <c r="A636" s="2"/>
      <c r="G636" s="2"/>
      <c r="H636" s="2"/>
    </row>
    <row r="637" spans="1:10" ht="14.2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4.2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6" ht="14.25">
      <c r="A639" s="7"/>
      <c r="C639" s="2"/>
      <c r="D639" s="2"/>
      <c r="E639" s="2"/>
      <c r="F639" s="2"/>
    </row>
    <row r="640" spans="1:7" ht="14.25">
      <c r="A640" s="2"/>
      <c r="B640" s="2"/>
      <c r="C640" s="2"/>
      <c r="D640" s="2"/>
      <c r="E640" s="2"/>
      <c r="F640" s="2"/>
      <c r="G640" s="2"/>
    </row>
    <row r="641" spans="1:7" ht="14.25">
      <c r="A641" s="2"/>
      <c r="B641" s="2"/>
      <c r="C641" s="2"/>
      <c r="D641" s="2"/>
      <c r="E641" s="2"/>
      <c r="F641" s="2"/>
      <c r="G641" s="2"/>
    </row>
    <row r="642" spans="1:7" ht="14.25">
      <c r="A642" s="2"/>
      <c r="B642" s="2"/>
      <c r="C642" s="2"/>
      <c r="D642" s="2"/>
      <c r="E642" s="2"/>
      <c r="F642" s="2"/>
      <c r="G642" s="2"/>
    </row>
    <row r="676" spans="1:10" ht="15">
      <c r="A676" s="308"/>
      <c r="B676" s="308"/>
      <c r="C676" s="308"/>
      <c r="D676" s="308"/>
      <c r="E676" s="308"/>
      <c r="F676" s="308"/>
      <c r="G676" s="308"/>
      <c r="H676" s="308"/>
      <c r="I676" s="308"/>
      <c r="J676" s="308"/>
    </row>
    <row r="678" spans="1:10" ht="14.25">
      <c r="A678" s="307"/>
      <c r="B678" s="307"/>
      <c r="C678" s="307"/>
      <c r="D678" s="307"/>
      <c r="E678" s="307"/>
      <c r="F678" s="307"/>
      <c r="G678" s="307"/>
      <c r="H678" s="307"/>
      <c r="I678" s="307"/>
      <c r="J678" s="307"/>
    </row>
    <row r="679" spans="1:10" ht="14.25">
      <c r="A679" s="307"/>
      <c r="B679" s="307"/>
      <c r="C679" s="307"/>
      <c r="D679" s="307"/>
      <c r="E679" s="307"/>
      <c r="F679" s="307"/>
      <c r="G679" s="307"/>
      <c r="H679" s="307"/>
      <c r="I679" s="307"/>
      <c r="J679" s="307"/>
    </row>
    <row r="681" spans="1:8" ht="14.25">
      <c r="A681" s="2"/>
      <c r="B681" s="2"/>
      <c r="C681" s="2"/>
      <c r="D681" s="2"/>
      <c r="E681" s="2"/>
      <c r="F681" s="2"/>
      <c r="G681" s="2"/>
      <c r="H681" s="2"/>
    </row>
    <row r="682" spans="1:10" ht="14.25">
      <c r="A682" s="3"/>
      <c r="B682" s="4"/>
      <c r="C682" s="4"/>
      <c r="D682" s="4"/>
      <c r="E682" s="4"/>
      <c r="F682" s="4"/>
      <c r="G682" s="4"/>
      <c r="H682" s="4"/>
      <c r="I682" s="5"/>
      <c r="J682" s="5"/>
    </row>
    <row r="683" spans="1:8" ht="14.25">
      <c r="A683" s="2"/>
      <c r="B683" s="2"/>
      <c r="C683" s="2"/>
      <c r="D683" s="2"/>
      <c r="E683" s="2"/>
      <c r="F683" s="2"/>
      <c r="G683" s="2"/>
      <c r="H683" s="2"/>
    </row>
    <row r="684" spans="1:8" ht="14.25">
      <c r="A684" s="2"/>
      <c r="B684" s="2"/>
      <c r="C684" s="2"/>
      <c r="D684" s="2"/>
      <c r="E684" s="2"/>
      <c r="F684" s="2"/>
      <c r="G684" s="2"/>
      <c r="H684" s="2"/>
    </row>
    <row r="685" spans="1:8" ht="14.25">
      <c r="A685" s="2"/>
      <c r="B685" s="2"/>
      <c r="C685" s="2"/>
      <c r="D685" s="2"/>
      <c r="E685" s="2"/>
      <c r="F685" s="2"/>
      <c r="G685" s="2"/>
      <c r="H685" s="2"/>
    </row>
    <row r="686" spans="1:8" ht="14.25">
      <c r="A686" s="2"/>
      <c r="B686" s="2"/>
      <c r="C686" s="2"/>
      <c r="D686" s="2"/>
      <c r="E686" s="2"/>
      <c r="F686" s="2"/>
      <c r="G686" s="2"/>
      <c r="H686" s="2"/>
    </row>
    <row r="687" spans="1:8" ht="14.25">
      <c r="A687" s="2"/>
      <c r="G687" s="2"/>
      <c r="H687" s="2"/>
    </row>
    <row r="688" spans="1:10" ht="14.2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4.2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6" ht="14.25">
      <c r="A690" s="2"/>
      <c r="C690" s="2"/>
      <c r="D690" s="2"/>
      <c r="E690" s="2"/>
      <c r="F690" s="2"/>
    </row>
    <row r="691" spans="1:7" ht="14.25">
      <c r="A691" s="2"/>
      <c r="B691" s="2"/>
      <c r="C691" s="2"/>
      <c r="D691" s="2"/>
      <c r="E691" s="2"/>
      <c r="F691" s="2"/>
      <c r="G691" s="2"/>
    </row>
    <row r="692" spans="1:7" ht="14.25">
      <c r="A692" s="2"/>
      <c r="B692" s="2"/>
      <c r="C692" s="2"/>
      <c r="D692" s="2"/>
      <c r="E692" s="2"/>
      <c r="F692" s="2"/>
      <c r="G692" s="2"/>
    </row>
    <row r="693" spans="1:7" ht="14.25">
      <c r="A693" s="2"/>
      <c r="B693" s="2"/>
      <c r="C693" s="2"/>
      <c r="D693" s="2"/>
      <c r="E693" s="2"/>
      <c r="F693" s="2"/>
      <c r="G693" s="2"/>
    </row>
    <row r="729" spans="1:10" ht="15">
      <c r="A729" s="308"/>
      <c r="B729" s="308"/>
      <c r="C729" s="308"/>
      <c r="D729" s="308"/>
      <c r="E729" s="308"/>
      <c r="F729" s="308"/>
      <c r="G729" s="308"/>
      <c r="H729" s="308"/>
      <c r="I729" s="308"/>
      <c r="J729" s="308"/>
    </row>
    <row r="731" spans="1:10" ht="14.25">
      <c r="A731" s="307"/>
      <c r="B731" s="307"/>
      <c r="C731" s="307"/>
      <c r="D731" s="307"/>
      <c r="E731" s="307"/>
      <c r="F731" s="307"/>
      <c r="G731" s="307"/>
      <c r="H731" s="307"/>
      <c r="I731" s="307"/>
      <c r="J731" s="307"/>
    </row>
    <row r="732" spans="1:10" ht="14.25">
      <c r="A732" s="307"/>
      <c r="B732" s="307"/>
      <c r="C732" s="307"/>
      <c r="D732" s="307"/>
      <c r="E732" s="307"/>
      <c r="F732" s="307"/>
      <c r="G732" s="307"/>
      <c r="H732" s="307"/>
      <c r="I732" s="307"/>
      <c r="J732" s="307"/>
    </row>
    <row r="734" spans="1:8" ht="14.25">
      <c r="A734" s="2"/>
      <c r="B734" s="2"/>
      <c r="C734" s="2"/>
      <c r="D734" s="2"/>
      <c r="E734" s="2"/>
      <c r="F734" s="2"/>
      <c r="G734" s="2"/>
      <c r="H734" s="2"/>
    </row>
    <row r="735" spans="1:10" ht="14.25">
      <c r="A735" s="3"/>
      <c r="B735" s="4"/>
      <c r="C735" s="4"/>
      <c r="D735" s="4"/>
      <c r="E735" s="4"/>
      <c r="F735" s="4"/>
      <c r="G735" s="4"/>
      <c r="H735" s="4"/>
      <c r="I735" s="5"/>
      <c r="J735" s="5"/>
    </row>
    <row r="736" spans="1:8" ht="14.25">
      <c r="A736" s="2"/>
      <c r="B736" s="2"/>
      <c r="C736" s="2"/>
      <c r="D736" s="2"/>
      <c r="E736" s="2"/>
      <c r="F736" s="2"/>
      <c r="G736" s="2"/>
      <c r="H736" s="2"/>
    </row>
    <row r="737" spans="1:8" ht="14.25">
      <c r="A737" s="2"/>
      <c r="B737" s="2"/>
      <c r="C737" s="2"/>
      <c r="D737" s="2"/>
      <c r="E737" s="2"/>
      <c r="F737" s="2"/>
      <c r="G737" s="2"/>
      <c r="H737" s="2"/>
    </row>
    <row r="738" spans="1:8" ht="14.25">
      <c r="A738" s="2"/>
      <c r="B738" s="2"/>
      <c r="C738" s="2"/>
      <c r="D738" s="2"/>
      <c r="E738" s="2"/>
      <c r="F738" s="2"/>
      <c r="G738" s="2"/>
      <c r="H738" s="2"/>
    </row>
    <row r="739" spans="1:8" ht="14.25">
      <c r="A739" s="2"/>
      <c r="B739" s="2"/>
      <c r="C739" s="2"/>
      <c r="D739" s="2"/>
      <c r="E739" s="2"/>
      <c r="F739" s="2"/>
      <c r="G739" s="2"/>
      <c r="H739" s="2"/>
    </row>
    <row r="740" spans="1:8" ht="14.25">
      <c r="A740" s="2"/>
      <c r="B740" s="2"/>
      <c r="C740" s="2"/>
      <c r="D740" s="2"/>
      <c r="E740" s="2"/>
      <c r="F740" s="2"/>
      <c r="G740" s="2"/>
      <c r="H740" s="2"/>
    </row>
    <row r="741" spans="1:8" ht="14.25">
      <c r="A741" s="2"/>
      <c r="G741" s="2"/>
      <c r="H741" s="2"/>
    </row>
    <row r="742" spans="1:10" ht="14.2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4.2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6" ht="14.25">
      <c r="A744" s="7"/>
      <c r="C744" s="2"/>
      <c r="D744" s="2"/>
      <c r="E744" s="2"/>
      <c r="F744" s="2"/>
    </row>
    <row r="745" spans="1:7" ht="14.25">
      <c r="A745" s="2"/>
      <c r="B745" s="2"/>
      <c r="C745" s="2"/>
      <c r="D745" s="2"/>
      <c r="E745" s="2"/>
      <c r="F745" s="2"/>
      <c r="G745" s="2"/>
    </row>
    <row r="746" spans="1:7" ht="14.25">
      <c r="A746" s="2"/>
      <c r="B746" s="2"/>
      <c r="C746" s="2"/>
      <c r="D746" s="2"/>
      <c r="E746" s="2"/>
      <c r="F746" s="2"/>
      <c r="G746" s="2"/>
    </row>
    <row r="747" spans="1:7" ht="14.25">
      <c r="A747" s="2"/>
      <c r="B747" s="2"/>
      <c r="C747" s="2"/>
      <c r="D747" s="2"/>
      <c r="E747" s="2"/>
      <c r="F747" s="2"/>
      <c r="G747" s="2"/>
    </row>
    <row r="782" spans="1:10" ht="15">
      <c r="A782" s="308"/>
      <c r="B782" s="308"/>
      <c r="C782" s="308"/>
      <c r="D782" s="308"/>
      <c r="E782" s="308"/>
      <c r="F782" s="308"/>
      <c r="G782" s="308"/>
      <c r="H782" s="308"/>
      <c r="I782" s="308"/>
      <c r="J782" s="308"/>
    </row>
    <row r="784" spans="1:10" ht="14.25">
      <c r="A784" s="307"/>
      <c r="B784" s="307"/>
      <c r="C784" s="307"/>
      <c r="D784" s="307"/>
      <c r="E784" s="307"/>
      <c r="F784" s="307"/>
      <c r="G784" s="307"/>
      <c r="H784" s="307"/>
      <c r="I784" s="307"/>
      <c r="J784" s="307"/>
    </row>
    <row r="785" spans="1:10" ht="14.25">
      <c r="A785" s="307"/>
      <c r="B785" s="307"/>
      <c r="C785" s="307"/>
      <c r="D785" s="307"/>
      <c r="E785" s="307"/>
      <c r="F785" s="307"/>
      <c r="G785" s="307"/>
      <c r="H785" s="307"/>
      <c r="I785" s="307"/>
      <c r="J785" s="307"/>
    </row>
    <row r="787" spans="1:8" ht="14.25">
      <c r="A787" s="2"/>
      <c r="B787" s="2"/>
      <c r="C787" s="2"/>
      <c r="D787" s="2"/>
      <c r="E787" s="2"/>
      <c r="F787" s="2"/>
      <c r="G787" s="2"/>
      <c r="H787" s="2"/>
    </row>
    <row r="788" spans="1:10" ht="14.25">
      <c r="A788" s="3"/>
      <c r="B788" s="4"/>
      <c r="C788" s="4"/>
      <c r="D788" s="4"/>
      <c r="E788" s="4"/>
      <c r="F788" s="4"/>
      <c r="G788" s="4"/>
      <c r="H788" s="4"/>
      <c r="I788" s="5"/>
      <c r="J788" s="5"/>
    </row>
    <row r="789" spans="1:8" ht="14.25">
      <c r="A789" s="2"/>
      <c r="B789" s="2"/>
      <c r="C789" s="2"/>
      <c r="D789" s="2"/>
      <c r="E789" s="2"/>
      <c r="F789" s="2"/>
      <c r="G789" s="2"/>
      <c r="H789" s="2"/>
    </row>
    <row r="790" spans="1:8" ht="14.25">
      <c r="A790" s="2"/>
      <c r="B790" s="2"/>
      <c r="C790" s="2"/>
      <c r="D790" s="2"/>
      <c r="E790" s="2"/>
      <c r="F790" s="2"/>
      <c r="G790" s="2"/>
      <c r="H790" s="2"/>
    </row>
    <row r="791" spans="1:8" ht="14.25">
      <c r="A791" s="2"/>
      <c r="B791" s="2"/>
      <c r="C791" s="2"/>
      <c r="D791" s="2"/>
      <c r="E791" s="2"/>
      <c r="F791" s="2"/>
      <c r="G791" s="2"/>
      <c r="H791" s="2"/>
    </row>
    <row r="792" spans="1:8" ht="14.25">
      <c r="A792" s="2"/>
      <c r="B792" s="2"/>
      <c r="C792" s="2"/>
      <c r="D792" s="2"/>
      <c r="E792" s="2"/>
      <c r="F792" s="2"/>
      <c r="G792" s="2"/>
      <c r="H792" s="2"/>
    </row>
    <row r="793" spans="1:8" ht="14.25">
      <c r="A793" s="2"/>
      <c r="B793" s="2"/>
      <c r="C793" s="2"/>
      <c r="D793" s="2"/>
      <c r="E793" s="2"/>
      <c r="F793" s="2"/>
      <c r="G793" s="2"/>
      <c r="H793" s="2"/>
    </row>
    <row r="794" spans="1:8" ht="14.25">
      <c r="A794" s="2"/>
      <c r="G794" s="2"/>
      <c r="H794" s="2"/>
    </row>
    <row r="795" spans="1:10" ht="14.2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4.2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6" ht="14.25">
      <c r="A797" s="7"/>
      <c r="C797" s="2"/>
      <c r="D797" s="2"/>
      <c r="E797" s="2"/>
      <c r="F797" s="2"/>
    </row>
    <row r="798" spans="1:7" ht="14.25">
      <c r="A798" s="2"/>
      <c r="B798" s="2"/>
      <c r="C798" s="2"/>
      <c r="D798" s="2"/>
      <c r="E798" s="2"/>
      <c r="F798" s="2"/>
      <c r="G798" s="2"/>
    </row>
    <row r="799" spans="1:7" ht="14.25">
      <c r="A799" s="2"/>
      <c r="B799" s="2"/>
      <c r="C799" s="2"/>
      <c r="D799" s="2"/>
      <c r="E799" s="2"/>
      <c r="F799" s="2"/>
      <c r="G799" s="2"/>
    </row>
    <row r="800" spans="1:7" ht="14.25">
      <c r="A800" s="2"/>
      <c r="B800" s="2"/>
      <c r="C800" s="2"/>
      <c r="D800" s="2"/>
      <c r="E800" s="2"/>
      <c r="F800" s="2"/>
      <c r="G800" s="2"/>
    </row>
    <row r="836" spans="1:10" ht="15">
      <c r="A836" s="308"/>
      <c r="B836" s="308"/>
      <c r="C836" s="308"/>
      <c r="D836" s="308"/>
      <c r="E836" s="308"/>
      <c r="F836" s="308"/>
      <c r="G836" s="308"/>
      <c r="H836" s="308"/>
      <c r="I836" s="308"/>
      <c r="J836" s="308"/>
    </row>
    <row r="838" spans="1:10" ht="14.25">
      <c r="A838" s="307"/>
      <c r="B838" s="307"/>
      <c r="C838" s="307"/>
      <c r="D838" s="307"/>
      <c r="E838" s="307"/>
      <c r="F838" s="307"/>
      <c r="G838" s="307"/>
      <c r="H838" s="307"/>
      <c r="I838" s="307"/>
      <c r="J838" s="307"/>
    </row>
    <row r="839" spans="1:10" ht="14.25">
      <c r="A839" s="307"/>
      <c r="B839" s="307"/>
      <c r="C839" s="307"/>
      <c r="D839" s="307"/>
      <c r="E839" s="307"/>
      <c r="F839" s="307"/>
      <c r="G839" s="307"/>
      <c r="H839" s="307"/>
      <c r="I839" s="307"/>
      <c r="J839" s="307"/>
    </row>
    <row r="841" spans="1:8" ht="14.25">
      <c r="A841" s="2"/>
      <c r="B841" s="2"/>
      <c r="C841" s="2"/>
      <c r="D841" s="2"/>
      <c r="E841" s="2"/>
      <c r="F841" s="2"/>
      <c r="G841" s="2"/>
      <c r="H841" s="2"/>
    </row>
    <row r="842" spans="1:10" ht="14.25">
      <c r="A842" s="3"/>
      <c r="B842" s="4"/>
      <c r="C842" s="4"/>
      <c r="D842" s="4"/>
      <c r="E842" s="4"/>
      <c r="F842" s="4"/>
      <c r="G842" s="4"/>
      <c r="H842" s="4"/>
      <c r="I842" s="5"/>
      <c r="J842" s="5"/>
    </row>
    <row r="843" spans="1:8" ht="14.25">
      <c r="A843" s="2"/>
      <c r="B843" s="2"/>
      <c r="C843" s="2"/>
      <c r="D843" s="2"/>
      <c r="E843" s="2"/>
      <c r="F843" s="2"/>
      <c r="G843" s="2"/>
      <c r="H843" s="2"/>
    </row>
    <row r="844" spans="1:8" ht="14.25">
      <c r="A844" s="2"/>
      <c r="B844" s="2"/>
      <c r="C844" s="2"/>
      <c r="D844" s="2"/>
      <c r="E844" s="2"/>
      <c r="F844" s="2"/>
      <c r="G844" s="2"/>
      <c r="H844" s="2"/>
    </row>
    <row r="845" spans="1:8" ht="14.25">
      <c r="A845" s="2"/>
      <c r="B845" s="2"/>
      <c r="C845" s="2"/>
      <c r="D845" s="2"/>
      <c r="E845" s="2"/>
      <c r="F845" s="2"/>
      <c r="G845" s="2"/>
      <c r="H845" s="2"/>
    </row>
    <row r="846" spans="1:8" ht="14.25">
      <c r="A846" s="2"/>
      <c r="B846" s="2"/>
      <c r="C846" s="2"/>
      <c r="D846" s="2"/>
      <c r="E846" s="2"/>
      <c r="F846" s="2"/>
      <c r="G846" s="2"/>
      <c r="H846" s="2"/>
    </row>
    <row r="847" spans="1:8" ht="14.25">
      <c r="A847" s="2"/>
      <c r="B847" s="2"/>
      <c r="C847" s="2"/>
      <c r="D847" s="2"/>
      <c r="E847" s="2"/>
      <c r="F847" s="2"/>
      <c r="G847" s="2"/>
      <c r="H847" s="2"/>
    </row>
    <row r="848" spans="1:8" ht="14.25">
      <c r="A848" s="2"/>
      <c r="B848" s="2"/>
      <c r="C848" s="2"/>
      <c r="D848" s="2"/>
      <c r="E848" s="2"/>
      <c r="F848" s="2"/>
      <c r="G848" s="2"/>
      <c r="H848" s="2"/>
    </row>
    <row r="849" spans="1:8" ht="14.25">
      <c r="A849" s="2"/>
      <c r="B849" s="2"/>
      <c r="C849" s="2"/>
      <c r="D849" s="2"/>
      <c r="E849" s="2"/>
      <c r="F849" s="2"/>
      <c r="G849" s="2"/>
      <c r="H849" s="2"/>
    </row>
    <row r="850" spans="1:8" ht="14.25">
      <c r="A850" s="2"/>
      <c r="B850" s="2"/>
      <c r="C850" s="2"/>
      <c r="D850" s="2"/>
      <c r="E850" s="2"/>
      <c r="F850" s="2"/>
      <c r="G850" s="2"/>
      <c r="H850" s="2"/>
    </row>
    <row r="851" spans="1:8" ht="14.25">
      <c r="A851" s="2"/>
      <c r="B851" s="2"/>
      <c r="C851" s="2"/>
      <c r="D851" s="2"/>
      <c r="E851" s="2"/>
      <c r="F851" s="2"/>
      <c r="G851" s="2"/>
      <c r="H851" s="2"/>
    </row>
    <row r="852" spans="1:8" ht="14.25">
      <c r="A852" s="2"/>
      <c r="G852" s="2"/>
      <c r="H852" s="2"/>
    </row>
    <row r="853" spans="1:10" ht="14.2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4.2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6" ht="14.25">
      <c r="A855" s="7"/>
      <c r="C855" s="2"/>
      <c r="D855" s="2"/>
      <c r="E855" s="2"/>
      <c r="F855" s="2"/>
    </row>
    <row r="856" spans="1:7" ht="14.25">
      <c r="A856" s="2"/>
      <c r="B856" s="2"/>
      <c r="C856" s="2"/>
      <c r="D856" s="2"/>
      <c r="E856" s="2"/>
      <c r="F856" s="2"/>
      <c r="G856" s="2"/>
    </row>
    <row r="857" spans="1:7" ht="14.25">
      <c r="A857" s="2"/>
      <c r="B857" s="2"/>
      <c r="C857" s="2"/>
      <c r="D857" s="2"/>
      <c r="E857" s="2"/>
      <c r="F857" s="2"/>
      <c r="G857" s="2"/>
    </row>
    <row r="858" spans="1:7" ht="14.25">
      <c r="A858" s="2"/>
      <c r="B858" s="2"/>
      <c r="C858" s="2"/>
      <c r="D858" s="2"/>
      <c r="E858" s="2"/>
      <c r="F858" s="2"/>
      <c r="G858" s="2"/>
    </row>
    <row r="889" spans="1:10" ht="15">
      <c r="A889" s="308"/>
      <c r="B889" s="308"/>
      <c r="C889" s="308"/>
      <c r="D889" s="308"/>
      <c r="E889" s="308"/>
      <c r="F889" s="308"/>
      <c r="G889" s="308"/>
      <c r="H889" s="308"/>
      <c r="I889" s="308"/>
      <c r="J889" s="308"/>
    </row>
    <row r="891" spans="1:10" ht="14.25">
      <c r="A891" s="307"/>
      <c r="B891" s="307"/>
      <c r="C891" s="307"/>
      <c r="D891" s="307"/>
      <c r="E891" s="307"/>
      <c r="F891" s="307"/>
      <c r="G891" s="307"/>
      <c r="H891" s="307"/>
      <c r="I891" s="307"/>
      <c r="J891" s="307"/>
    </row>
    <row r="892" spans="1:10" ht="14.25">
      <c r="A892" s="307"/>
      <c r="B892" s="307"/>
      <c r="C892" s="307"/>
      <c r="D892" s="307"/>
      <c r="E892" s="307"/>
      <c r="F892" s="307"/>
      <c r="G892" s="307"/>
      <c r="H892" s="307"/>
      <c r="I892" s="307"/>
      <c r="J892" s="307"/>
    </row>
    <row r="894" spans="1:8" ht="14.25">
      <c r="A894" s="2"/>
      <c r="B894" s="2"/>
      <c r="C894" s="2"/>
      <c r="D894" s="2"/>
      <c r="E894" s="2"/>
      <c r="F894" s="2"/>
      <c r="G894" s="2"/>
      <c r="H894" s="2"/>
    </row>
    <row r="895" spans="1:10" ht="14.25">
      <c r="A895" s="3"/>
      <c r="B895" s="4"/>
      <c r="C895" s="4"/>
      <c r="D895" s="4"/>
      <c r="E895" s="4"/>
      <c r="F895" s="4"/>
      <c r="G895" s="4"/>
      <c r="H895" s="4"/>
      <c r="I895" s="5"/>
      <c r="J895" s="5"/>
    </row>
    <row r="896" spans="1:8" ht="14.25">
      <c r="A896" s="2"/>
      <c r="B896" s="2"/>
      <c r="C896" s="2"/>
      <c r="D896" s="2"/>
      <c r="E896" s="2"/>
      <c r="F896" s="2"/>
      <c r="G896" s="2"/>
      <c r="H896" s="2"/>
    </row>
    <row r="897" spans="1:8" ht="14.25">
      <c r="A897" s="2"/>
      <c r="B897" s="2"/>
      <c r="C897" s="2"/>
      <c r="D897" s="2"/>
      <c r="E897" s="2"/>
      <c r="F897" s="2"/>
      <c r="G897" s="2"/>
      <c r="H897" s="2"/>
    </row>
    <row r="898" spans="1:8" ht="14.25">
      <c r="A898" s="2"/>
      <c r="G898" s="2"/>
      <c r="H898" s="2"/>
    </row>
    <row r="899" spans="1:10" ht="14.2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4.2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6" ht="14.25">
      <c r="A901" s="2"/>
      <c r="C901" s="2"/>
      <c r="D901" s="2"/>
      <c r="E901" s="2"/>
      <c r="F901" s="2"/>
    </row>
    <row r="902" spans="1:7" ht="14.25">
      <c r="A902" s="2"/>
      <c r="B902" s="2"/>
      <c r="C902" s="2"/>
      <c r="D902" s="2"/>
      <c r="E902" s="2"/>
      <c r="F902" s="2"/>
      <c r="G902" s="2"/>
    </row>
    <row r="903" spans="1:7" ht="14.25">
      <c r="A903" s="2"/>
      <c r="B903" s="2"/>
      <c r="C903" s="2"/>
      <c r="D903" s="2"/>
      <c r="E903" s="2"/>
      <c r="F903" s="2"/>
      <c r="G903" s="2"/>
    </row>
    <row r="904" spans="1:7" ht="14.25">
      <c r="A904" s="2"/>
      <c r="B904" s="2"/>
      <c r="C904" s="2"/>
      <c r="D904" s="2"/>
      <c r="E904" s="2"/>
      <c r="F904" s="2"/>
      <c r="G904" s="2"/>
    </row>
    <row r="943" spans="1:10" ht="15">
      <c r="A943" s="308"/>
      <c r="B943" s="308"/>
      <c r="C943" s="308"/>
      <c r="D943" s="308"/>
      <c r="E943" s="308"/>
      <c r="F943" s="308"/>
      <c r="G943" s="308"/>
      <c r="H943" s="308"/>
      <c r="I943" s="308"/>
      <c r="J943" s="308"/>
    </row>
    <row r="945" spans="1:10" ht="14.25">
      <c r="A945" s="307"/>
      <c r="B945" s="307"/>
      <c r="C945" s="307"/>
      <c r="D945" s="307"/>
      <c r="E945" s="307"/>
      <c r="F945" s="307"/>
      <c r="G945" s="307"/>
      <c r="H945" s="307"/>
      <c r="I945" s="307"/>
      <c r="J945" s="307"/>
    </row>
    <row r="946" spans="1:10" ht="14.25">
      <c r="A946" s="307"/>
      <c r="B946" s="307"/>
      <c r="C946" s="307"/>
      <c r="D946" s="307"/>
      <c r="E946" s="307"/>
      <c r="F946" s="307"/>
      <c r="G946" s="307"/>
      <c r="H946" s="307"/>
      <c r="I946" s="307"/>
      <c r="J946" s="307"/>
    </row>
    <row r="948" spans="2:8" ht="14.25">
      <c r="B948" s="2"/>
      <c r="C948" s="2"/>
      <c r="D948" s="2"/>
      <c r="E948" s="2"/>
      <c r="F948" s="2"/>
      <c r="G948" s="2"/>
      <c r="H948" s="2"/>
    </row>
    <row r="949" spans="1:10" ht="14.25">
      <c r="A949" s="4"/>
      <c r="B949" s="4"/>
      <c r="C949" s="4"/>
      <c r="D949" s="4"/>
      <c r="E949" s="4"/>
      <c r="F949" s="4"/>
      <c r="G949" s="4"/>
      <c r="H949" s="4"/>
      <c r="I949" s="5"/>
      <c r="J949" s="5"/>
    </row>
    <row r="950" spans="1:8" ht="14.25">
      <c r="A950" s="2"/>
      <c r="B950" s="2"/>
      <c r="C950" s="2"/>
      <c r="D950" s="2"/>
      <c r="E950" s="2"/>
      <c r="F950" s="2"/>
      <c r="G950" s="2"/>
      <c r="H950" s="2"/>
    </row>
    <row r="951" spans="1:8" ht="14.25">
      <c r="A951" s="2"/>
      <c r="B951" s="2"/>
      <c r="C951" s="2"/>
      <c r="D951" s="2"/>
      <c r="E951" s="2"/>
      <c r="F951" s="2"/>
      <c r="G951" s="2"/>
      <c r="H951" s="2"/>
    </row>
    <row r="952" spans="1:8" ht="14.25">
      <c r="A952" s="2"/>
      <c r="B952" s="2"/>
      <c r="C952" s="2"/>
      <c r="D952" s="2"/>
      <c r="E952" s="2"/>
      <c r="F952" s="2"/>
      <c r="G952" s="2"/>
      <c r="H952" s="2"/>
    </row>
    <row r="953" spans="1:8" ht="14.25">
      <c r="A953" s="2"/>
      <c r="B953" s="2"/>
      <c r="C953" s="2"/>
      <c r="D953" s="2"/>
      <c r="E953" s="2"/>
      <c r="F953" s="2"/>
      <c r="G953" s="2"/>
      <c r="H953" s="2"/>
    </row>
    <row r="954" spans="1:8" ht="14.25">
      <c r="A954" s="2"/>
      <c r="B954" s="2"/>
      <c r="C954" s="2"/>
      <c r="D954" s="2"/>
      <c r="E954" s="2"/>
      <c r="F954" s="2"/>
      <c r="G954" s="2"/>
      <c r="H954" s="2"/>
    </row>
    <row r="955" spans="1:8" ht="14.25">
      <c r="A955" s="2"/>
      <c r="B955" s="2"/>
      <c r="C955" s="2"/>
      <c r="D955" s="2"/>
      <c r="E955" s="2"/>
      <c r="F955" s="2"/>
      <c r="G955" s="2"/>
      <c r="H955" s="2"/>
    </row>
    <row r="956" spans="1:8" ht="14.25">
      <c r="A956" s="2"/>
      <c r="B956" s="2"/>
      <c r="C956" s="2"/>
      <c r="D956" s="2"/>
      <c r="E956" s="2"/>
      <c r="F956" s="2"/>
      <c r="G956" s="2"/>
      <c r="H956" s="2"/>
    </row>
    <row r="957" spans="1:8" ht="14.25">
      <c r="A957" s="2"/>
      <c r="B957" s="2"/>
      <c r="C957" s="2"/>
      <c r="D957" s="2"/>
      <c r="E957" s="2"/>
      <c r="F957" s="2"/>
      <c r="G957" s="2"/>
      <c r="H957" s="2"/>
    </row>
    <row r="958" spans="1:10" ht="14.2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4.2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6" ht="14.25">
      <c r="A960" s="7"/>
      <c r="C960" s="2"/>
      <c r="D960" s="2"/>
      <c r="E960" s="2"/>
      <c r="F960" s="2"/>
    </row>
    <row r="961" spans="1:6" ht="14.25">
      <c r="A961" s="7"/>
      <c r="C961" s="2"/>
      <c r="D961" s="2"/>
      <c r="E961" s="2"/>
      <c r="F961" s="2"/>
    </row>
    <row r="962" spans="1:6" ht="14.25">
      <c r="A962" s="7"/>
      <c r="C962" s="2"/>
      <c r="D962" s="2"/>
      <c r="E962" s="2"/>
      <c r="F962" s="2"/>
    </row>
    <row r="963" spans="1:6" ht="14.25">
      <c r="A963" s="7"/>
      <c r="C963" s="2"/>
      <c r="D963" s="2"/>
      <c r="E963" s="2"/>
      <c r="F963" s="2"/>
    </row>
    <row r="964" spans="1:7" ht="14.25">
      <c r="A964" s="2"/>
      <c r="B964" s="2"/>
      <c r="C964" s="2"/>
      <c r="D964" s="2"/>
      <c r="E964" s="2"/>
      <c r="F964" s="2"/>
      <c r="G964" s="2"/>
    </row>
    <row r="965" spans="1:7" ht="14.25">
      <c r="A965" s="2"/>
      <c r="B965" s="2"/>
      <c r="C965" s="2"/>
      <c r="D965" s="2"/>
      <c r="E965" s="2"/>
      <c r="F965" s="2"/>
      <c r="G965" s="2"/>
    </row>
    <row r="966" spans="1:7" ht="14.25">
      <c r="A966" s="2"/>
      <c r="B966" s="2"/>
      <c r="C966" s="2"/>
      <c r="D966" s="2"/>
      <c r="E966" s="2"/>
      <c r="F966" s="2"/>
      <c r="G966" s="2"/>
    </row>
    <row r="996" spans="1:10" ht="15">
      <c r="A996" s="308"/>
      <c r="B996" s="308"/>
      <c r="C996" s="308"/>
      <c r="D996" s="308"/>
      <c r="E996" s="308"/>
      <c r="F996" s="308"/>
      <c r="G996" s="308"/>
      <c r="H996" s="308"/>
      <c r="I996" s="308"/>
      <c r="J996" s="308"/>
    </row>
    <row r="998" spans="1:10" ht="14.25">
      <c r="A998" s="307"/>
      <c r="B998" s="307"/>
      <c r="C998" s="307"/>
      <c r="D998" s="307"/>
      <c r="E998" s="307"/>
      <c r="F998" s="307"/>
      <c r="G998" s="307"/>
      <c r="H998" s="307"/>
      <c r="I998" s="307"/>
      <c r="J998" s="307"/>
    </row>
    <row r="999" spans="1:10" ht="14.25">
      <c r="A999" s="307"/>
      <c r="B999" s="307"/>
      <c r="C999" s="307"/>
      <c r="D999" s="307"/>
      <c r="E999" s="307"/>
      <c r="F999" s="307"/>
      <c r="G999" s="307"/>
      <c r="H999" s="307"/>
      <c r="I999" s="307"/>
      <c r="J999" s="307"/>
    </row>
    <row r="1001" spans="1:8" ht="14.25">
      <c r="A1001" s="2"/>
      <c r="B1001" s="2"/>
      <c r="C1001" s="2"/>
      <c r="D1001" s="2"/>
      <c r="E1001" s="2"/>
      <c r="F1001" s="2"/>
      <c r="G1001" s="2"/>
      <c r="H1001" s="2"/>
    </row>
    <row r="1002" spans="1:10" ht="14.25">
      <c r="A1002" s="3"/>
      <c r="B1002" s="4"/>
      <c r="C1002" s="4"/>
      <c r="D1002" s="4"/>
      <c r="E1002" s="4"/>
      <c r="F1002" s="4"/>
      <c r="G1002" s="4"/>
      <c r="H1002" s="4"/>
      <c r="I1002" s="5"/>
      <c r="J1002" s="5"/>
    </row>
    <row r="1003" spans="1:10" ht="14.25">
      <c r="A1003" s="4"/>
      <c r="B1003" s="4"/>
      <c r="C1003" s="4"/>
      <c r="D1003" s="4"/>
      <c r="E1003" s="4"/>
      <c r="F1003" s="4"/>
      <c r="G1003" s="4"/>
      <c r="H1003" s="4"/>
      <c r="I1003" s="5"/>
      <c r="J1003" s="5"/>
    </row>
    <row r="1004" spans="1:10" ht="14.25">
      <c r="A1004" s="4"/>
      <c r="B1004" s="4"/>
      <c r="C1004" s="4"/>
      <c r="D1004" s="4"/>
      <c r="E1004" s="4"/>
      <c r="F1004" s="4"/>
      <c r="G1004" s="4"/>
      <c r="H1004" s="4"/>
      <c r="I1004" s="5"/>
      <c r="J1004" s="5"/>
    </row>
    <row r="1005" spans="1:10" ht="14.25">
      <c r="A1005" s="4"/>
      <c r="B1005" s="4"/>
      <c r="C1005" s="4"/>
      <c r="D1005" s="4"/>
      <c r="E1005" s="4"/>
      <c r="F1005" s="4"/>
      <c r="G1005" s="4"/>
      <c r="H1005" s="4"/>
      <c r="I1005" s="5"/>
      <c r="J1005" s="5"/>
    </row>
    <row r="1006" spans="1:8" ht="14.25">
      <c r="A1006" s="2"/>
      <c r="B1006" s="2"/>
      <c r="C1006" s="2"/>
      <c r="D1006" s="2"/>
      <c r="E1006" s="2"/>
      <c r="F1006" s="2"/>
      <c r="G1006" s="2"/>
      <c r="H1006" s="2"/>
    </row>
    <row r="1007" spans="1:8" ht="14.25">
      <c r="A1007" s="2"/>
      <c r="B1007" s="2"/>
      <c r="C1007" s="2"/>
      <c r="D1007" s="2"/>
      <c r="E1007" s="2"/>
      <c r="F1007" s="2"/>
      <c r="G1007" s="2"/>
      <c r="H1007" s="2"/>
    </row>
    <row r="1008" spans="1:8" ht="14.25">
      <c r="A1008" s="2"/>
      <c r="B1008" s="2"/>
      <c r="C1008" s="2"/>
      <c r="D1008" s="2"/>
      <c r="E1008" s="2"/>
      <c r="F1008" s="2"/>
      <c r="G1008" s="2"/>
      <c r="H1008" s="2"/>
    </row>
    <row r="1009" spans="1:8" ht="14.25">
      <c r="A1009" s="2"/>
      <c r="B1009" s="2"/>
      <c r="C1009" s="2"/>
      <c r="D1009" s="2"/>
      <c r="E1009" s="2"/>
      <c r="F1009" s="2"/>
      <c r="G1009" s="2"/>
      <c r="H1009" s="2"/>
    </row>
    <row r="1010" spans="1:8" ht="14.25">
      <c r="A1010" s="2"/>
      <c r="B1010" s="2"/>
      <c r="C1010" s="2"/>
      <c r="D1010" s="2"/>
      <c r="E1010" s="2"/>
      <c r="F1010" s="2"/>
      <c r="G1010" s="2"/>
      <c r="H1010" s="2"/>
    </row>
    <row r="1011" spans="1:8" ht="14.25">
      <c r="A1011" s="2"/>
      <c r="B1011" s="2"/>
      <c r="C1011" s="2"/>
      <c r="D1011" s="2"/>
      <c r="E1011" s="2"/>
      <c r="F1011" s="2"/>
      <c r="G1011" s="2"/>
      <c r="H1011" s="2"/>
    </row>
    <row r="1012" spans="1:8" ht="14.25">
      <c r="A1012" s="2"/>
      <c r="G1012" s="2"/>
      <c r="H1012" s="2"/>
    </row>
    <row r="1013" spans="1:8" ht="14.25">
      <c r="A1013" s="2"/>
      <c r="G1013" s="2"/>
      <c r="H1013" s="2"/>
    </row>
    <row r="1014" spans="1:10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6" ht="14.25">
      <c r="A1016" s="7"/>
      <c r="C1016" s="2"/>
      <c r="D1016" s="2"/>
      <c r="E1016" s="2"/>
      <c r="F1016" s="2"/>
    </row>
    <row r="1017" spans="1:7" ht="14.25">
      <c r="A1017" s="2"/>
      <c r="B1017" s="2"/>
      <c r="C1017" s="2"/>
      <c r="D1017" s="2"/>
      <c r="E1017" s="2"/>
      <c r="F1017" s="2"/>
      <c r="G1017" s="2"/>
    </row>
    <row r="1018" spans="1:7" ht="14.25">
      <c r="A1018" s="2"/>
      <c r="B1018" s="2"/>
      <c r="C1018" s="2"/>
      <c r="D1018" s="2"/>
      <c r="E1018" s="2"/>
      <c r="F1018" s="2"/>
      <c r="G1018" s="2"/>
    </row>
    <row r="1019" spans="1:7" ht="14.25">
      <c r="A1019" s="2"/>
      <c r="B1019" s="2"/>
      <c r="C1019" s="2"/>
      <c r="D1019" s="2"/>
      <c r="E1019" s="2"/>
      <c r="F1019" s="2"/>
      <c r="G1019" s="2"/>
    </row>
    <row r="1049" spans="1:10" ht="15">
      <c r="A1049" s="308"/>
      <c r="B1049" s="308"/>
      <c r="C1049" s="308"/>
      <c r="D1049" s="308"/>
      <c r="E1049" s="308"/>
      <c r="F1049" s="308"/>
      <c r="G1049" s="308"/>
      <c r="H1049" s="308"/>
      <c r="I1049" s="308"/>
      <c r="J1049" s="308"/>
    </row>
    <row r="1051" spans="1:10" ht="14.25">
      <c r="A1051" s="307"/>
      <c r="B1051" s="307"/>
      <c r="C1051" s="307"/>
      <c r="D1051" s="307"/>
      <c r="E1051" s="307"/>
      <c r="F1051" s="307"/>
      <c r="G1051" s="307"/>
      <c r="H1051" s="307"/>
      <c r="I1051" s="307"/>
      <c r="J1051" s="307"/>
    </row>
    <row r="1052" spans="1:10" ht="14.25">
      <c r="A1052" s="307"/>
      <c r="B1052" s="307"/>
      <c r="C1052" s="307"/>
      <c r="D1052" s="307"/>
      <c r="E1052" s="307"/>
      <c r="F1052" s="307"/>
      <c r="G1052" s="307"/>
      <c r="H1052" s="307"/>
      <c r="I1052" s="307"/>
      <c r="J1052" s="307"/>
    </row>
    <row r="1054" spans="1:8" ht="14.25">
      <c r="A1054" s="2"/>
      <c r="B1054" s="2"/>
      <c r="C1054" s="2"/>
      <c r="D1054" s="2"/>
      <c r="E1054" s="2"/>
      <c r="F1054" s="2"/>
      <c r="G1054" s="2"/>
      <c r="H1054" s="2"/>
    </row>
    <row r="1055" spans="1:10" ht="14.25">
      <c r="A1055" s="3"/>
      <c r="B1055" s="4"/>
      <c r="C1055" s="4"/>
      <c r="D1055" s="4"/>
      <c r="E1055" s="4"/>
      <c r="F1055" s="4"/>
      <c r="G1055" s="4"/>
      <c r="H1055" s="4"/>
      <c r="I1055" s="5"/>
      <c r="J1055" s="5"/>
    </row>
    <row r="1056" spans="1:10" ht="14.25">
      <c r="A1056" s="4"/>
      <c r="B1056" s="4"/>
      <c r="C1056" s="4"/>
      <c r="D1056" s="4"/>
      <c r="E1056" s="4"/>
      <c r="F1056" s="4"/>
      <c r="G1056" s="4"/>
      <c r="H1056" s="4"/>
      <c r="I1056" s="5"/>
      <c r="J1056" s="5"/>
    </row>
    <row r="1057" spans="1:10" ht="14.25">
      <c r="A1057" s="4"/>
      <c r="B1057" s="4"/>
      <c r="C1057" s="4"/>
      <c r="D1057" s="4"/>
      <c r="E1057" s="4"/>
      <c r="F1057" s="4"/>
      <c r="G1057" s="4"/>
      <c r="H1057" s="4"/>
      <c r="I1057" s="5"/>
      <c r="J1057" s="5"/>
    </row>
    <row r="1058" spans="1:10" ht="14.25">
      <c r="A1058" s="4"/>
      <c r="B1058" s="4"/>
      <c r="C1058" s="4"/>
      <c r="D1058" s="4"/>
      <c r="E1058" s="4"/>
      <c r="F1058" s="4"/>
      <c r="G1058" s="4"/>
      <c r="H1058" s="4"/>
      <c r="I1058" s="5"/>
      <c r="J1058" s="5"/>
    </row>
    <row r="1059" spans="1:8" ht="14.25">
      <c r="A1059" s="2"/>
      <c r="B1059" s="2"/>
      <c r="C1059" s="2"/>
      <c r="D1059" s="2"/>
      <c r="E1059" s="2"/>
      <c r="F1059" s="2"/>
      <c r="G1059" s="2"/>
      <c r="H1059" s="2"/>
    </row>
    <row r="1060" spans="1:8" ht="14.25">
      <c r="A1060" s="2"/>
      <c r="B1060" s="2"/>
      <c r="C1060" s="2"/>
      <c r="D1060" s="2"/>
      <c r="E1060" s="2"/>
      <c r="F1060" s="2"/>
      <c r="G1060" s="2"/>
      <c r="H1060" s="2"/>
    </row>
    <row r="1061" spans="1:8" ht="14.25">
      <c r="A1061" s="2"/>
      <c r="B1061" s="2"/>
      <c r="C1061" s="2"/>
      <c r="D1061" s="2"/>
      <c r="E1061" s="2"/>
      <c r="F1061" s="2"/>
      <c r="G1061" s="2"/>
      <c r="H1061" s="2"/>
    </row>
    <row r="1062" spans="1:8" ht="14.25">
      <c r="A1062" s="2"/>
      <c r="B1062" s="2"/>
      <c r="C1062" s="2"/>
      <c r="D1062" s="2"/>
      <c r="E1062" s="2"/>
      <c r="F1062" s="2"/>
      <c r="G1062" s="2"/>
      <c r="H1062" s="2"/>
    </row>
    <row r="1063" spans="1:8" ht="14.25">
      <c r="A1063" s="2"/>
      <c r="B1063" s="2"/>
      <c r="C1063" s="2"/>
      <c r="D1063" s="2"/>
      <c r="E1063" s="2"/>
      <c r="F1063" s="2"/>
      <c r="G1063" s="2"/>
      <c r="H1063" s="2"/>
    </row>
    <row r="1064" spans="1:8" ht="14.25">
      <c r="A1064" s="2"/>
      <c r="B1064" s="2"/>
      <c r="C1064" s="2"/>
      <c r="D1064" s="2"/>
      <c r="E1064" s="2"/>
      <c r="F1064" s="2"/>
      <c r="G1064" s="2"/>
      <c r="H1064" s="2"/>
    </row>
    <row r="1065" spans="1:8" ht="14.25">
      <c r="A1065" s="2"/>
      <c r="G1065" s="2"/>
      <c r="H1065" s="2"/>
    </row>
    <row r="1066" spans="1:8" ht="14.25">
      <c r="A1066" s="2"/>
      <c r="G1066" s="2"/>
      <c r="H1066" s="2"/>
    </row>
    <row r="1067" spans="1:10" ht="14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4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6" ht="14.25">
      <c r="A1069" s="7"/>
      <c r="C1069" s="2"/>
      <c r="D1069" s="2"/>
      <c r="E1069" s="2"/>
      <c r="F1069" s="2"/>
    </row>
    <row r="1070" spans="1:7" ht="14.25">
      <c r="A1070" s="2"/>
      <c r="B1070" s="2"/>
      <c r="C1070" s="2"/>
      <c r="D1070" s="2"/>
      <c r="E1070" s="2"/>
      <c r="F1070" s="2"/>
      <c r="G1070" s="2"/>
    </row>
    <row r="1071" spans="1:7" ht="14.25">
      <c r="A1071" s="2"/>
      <c r="B1071" s="2"/>
      <c r="C1071" s="2"/>
      <c r="D1071" s="2"/>
      <c r="E1071" s="2"/>
      <c r="F1071" s="2"/>
      <c r="G1071" s="2"/>
    </row>
    <row r="1072" spans="1:7" ht="14.25">
      <c r="A1072" s="2"/>
      <c r="B1072" s="2"/>
      <c r="C1072" s="2"/>
      <c r="D1072" s="2"/>
      <c r="E1072" s="2"/>
      <c r="F1072" s="2"/>
      <c r="G1072" s="2"/>
    </row>
  </sheetData>
  <sheetProtection/>
  <mergeCells count="107">
    <mergeCell ref="A7:J7"/>
    <mergeCell ref="A17:J17"/>
    <mergeCell ref="A24:J24"/>
    <mergeCell ref="A26:J26"/>
    <mergeCell ref="A27:J27"/>
    <mergeCell ref="A20:J20"/>
    <mergeCell ref="A13:J13"/>
    <mergeCell ref="A23:J23"/>
    <mergeCell ref="A15:J15"/>
    <mergeCell ref="A16:J16"/>
    <mergeCell ref="A1:J1"/>
    <mergeCell ref="A3:J3"/>
    <mergeCell ref="A4:J4"/>
    <mergeCell ref="A5:J5"/>
    <mergeCell ref="A6:J6"/>
    <mergeCell ref="A54:J54"/>
    <mergeCell ref="A8:J8"/>
    <mergeCell ref="A31:J31"/>
    <mergeCell ref="A32:J32"/>
    <mergeCell ref="A34:J34"/>
    <mergeCell ref="A29:J29"/>
    <mergeCell ref="A21:J21"/>
    <mergeCell ref="A22:J22"/>
    <mergeCell ref="A25:J25"/>
    <mergeCell ref="A10:J10"/>
    <mergeCell ref="A169:J169"/>
    <mergeCell ref="A62:J62"/>
    <mergeCell ref="A57:J57"/>
    <mergeCell ref="A59:J59"/>
    <mergeCell ref="A61:J61"/>
    <mergeCell ref="A14:J14"/>
    <mergeCell ref="A115:J115"/>
    <mergeCell ref="A117:J117"/>
    <mergeCell ref="A9:J9"/>
    <mergeCell ref="A12:J12"/>
    <mergeCell ref="A11:J11"/>
    <mergeCell ref="A30:J30"/>
    <mergeCell ref="A56:J56"/>
    <mergeCell ref="A18:J18"/>
    <mergeCell ref="A19:J19"/>
    <mergeCell ref="A28:J28"/>
    <mergeCell ref="A216:J216"/>
    <mergeCell ref="A170:J170"/>
    <mergeCell ref="A111:J111"/>
    <mergeCell ref="A165:J165"/>
    <mergeCell ref="A166:J166"/>
    <mergeCell ref="A118:J118"/>
    <mergeCell ref="A172:J172"/>
    <mergeCell ref="A173:J173"/>
    <mergeCell ref="A113:J113"/>
    <mergeCell ref="A114:J114"/>
    <mergeCell ref="A282:J282"/>
    <mergeCell ref="A283:J283"/>
    <mergeCell ref="A285:J285"/>
    <mergeCell ref="A286:J286"/>
    <mergeCell ref="A229:J229"/>
    <mergeCell ref="A163:J163"/>
    <mergeCell ref="A219:J219"/>
    <mergeCell ref="A226:J226"/>
    <mergeCell ref="A227:J227"/>
    <mergeCell ref="A218:J218"/>
    <mergeCell ref="A1051:J1051"/>
    <mergeCell ref="A487:J487"/>
    <mergeCell ref="A489:J489"/>
    <mergeCell ref="A490:J490"/>
    <mergeCell ref="A514:J514"/>
    <mergeCell ref="A230:J230"/>
    <mergeCell ref="A625:J625"/>
    <mergeCell ref="A429:J429"/>
    <mergeCell ref="A430:J430"/>
    <mergeCell ref="A325:J325"/>
    <mergeCell ref="A999:J999"/>
    <mergeCell ref="A946:J946"/>
    <mergeCell ref="A996:J996"/>
    <mergeCell ref="A1052:J1052"/>
    <mergeCell ref="A889:J889"/>
    <mergeCell ref="A891:J891"/>
    <mergeCell ref="A892:J892"/>
    <mergeCell ref="A943:J943"/>
    <mergeCell ref="A945:J945"/>
    <mergeCell ref="A1049:J1049"/>
    <mergeCell ref="A782:J782"/>
    <mergeCell ref="A784:J784"/>
    <mergeCell ref="A785:J785"/>
    <mergeCell ref="A838:J838"/>
    <mergeCell ref="A839:J839"/>
    <mergeCell ref="A998:J998"/>
    <mergeCell ref="A678:J678"/>
    <mergeCell ref="A679:J679"/>
    <mergeCell ref="A729:J729"/>
    <mergeCell ref="A570:J570"/>
    <mergeCell ref="A572:J572"/>
    <mergeCell ref="A836:J836"/>
    <mergeCell ref="A731:J731"/>
    <mergeCell ref="A732:J732"/>
    <mergeCell ref="A626:J626"/>
    <mergeCell ref="A573:J573"/>
    <mergeCell ref="A516:J516"/>
    <mergeCell ref="A517:J517"/>
    <mergeCell ref="A676:J676"/>
    <mergeCell ref="A623:J623"/>
    <mergeCell ref="A327:J327"/>
    <mergeCell ref="A328:J328"/>
    <mergeCell ref="A376:J376"/>
    <mergeCell ref="A378:J378"/>
    <mergeCell ref="A427:J427"/>
    <mergeCell ref="A379:J37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13" sqref="D13"/>
    </sheetView>
  </sheetViews>
  <sheetFormatPr defaultColWidth="17.25390625" defaultRowHeight="15" customHeight="1"/>
  <cols>
    <col min="1" max="1" width="3.625" style="0" customWidth="1"/>
    <col min="2" max="2" width="11.25390625" style="0" customWidth="1"/>
    <col min="3" max="3" width="37.875" style="0" customWidth="1"/>
    <col min="4" max="4" width="11.125" style="0" customWidth="1"/>
    <col min="5" max="5" width="11.00390625" style="0" customWidth="1"/>
    <col min="6" max="6" width="8.00390625" style="0" customWidth="1"/>
    <col min="7" max="7" width="8.375" style="0" customWidth="1"/>
    <col min="8" max="8" width="8.75390625" style="0" customWidth="1"/>
  </cols>
  <sheetData>
    <row r="1" spans="1:8" ht="19.5" customHeight="1">
      <c r="A1" s="320" t="s">
        <v>152</v>
      </c>
      <c r="B1" s="321"/>
      <c r="C1" s="321"/>
      <c r="D1" s="321"/>
      <c r="E1" s="321"/>
      <c r="F1" s="321"/>
      <c r="G1" s="321"/>
      <c r="H1" s="321"/>
    </row>
    <row r="2" spans="1:8" ht="21.75" customHeight="1">
      <c r="A2" s="321" t="s">
        <v>203</v>
      </c>
      <c r="B2" s="321"/>
      <c r="C2" s="321"/>
      <c r="D2" s="321"/>
      <c r="E2" s="321"/>
      <c r="F2" s="321"/>
      <c r="G2" s="321"/>
      <c r="H2" s="321"/>
    </row>
    <row r="3" spans="1:8" ht="19.5" customHeight="1">
      <c r="A3" s="322" t="s">
        <v>141</v>
      </c>
      <c r="B3" s="322"/>
      <c r="C3" s="322"/>
      <c r="D3" s="322"/>
      <c r="E3" s="322"/>
      <c r="F3" s="322"/>
      <c r="G3" s="322"/>
      <c r="H3" s="322"/>
    </row>
    <row r="4" spans="1:8" ht="12.75" customHeight="1">
      <c r="A4" s="170"/>
      <c r="B4" s="170"/>
      <c r="C4" s="171"/>
      <c r="D4" s="171"/>
      <c r="E4" s="171"/>
      <c r="F4" s="171"/>
      <c r="G4" s="171"/>
      <c r="H4" s="172"/>
    </row>
    <row r="5" spans="1:8" ht="15" customHeight="1">
      <c r="A5" s="173"/>
      <c r="B5" s="323" t="s">
        <v>142</v>
      </c>
      <c r="C5" s="324"/>
      <c r="D5" s="324"/>
      <c r="E5" s="324"/>
      <c r="F5" s="174">
        <f>H21</f>
        <v>0</v>
      </c>
      <c r="G5" s="175" t="s">
        <v>143</v>
      </c>
      <c r="H5" s="176"/>
    </row>
    <row r="6" spans="1:8" ht="15" customHeight="1">
      <c r="A6" s="173"/>
      <c r="B6" s="177"/>
      <c r="C6" s="173"/>
      <c r="D6" s="36"/>
      <c r="E6" s="36"/>
      <c r="F6" s="178"/>
      <c r="G6" s="179"/>
      <c r="H6" s="36"/>
    </row>
    <row r="7" spans="1:8" ht="19.5" customHeight="1">
      <c r="A7" s="332" t="s">
        <v>153</v>
      </c>
      <c r="B7" s="333"/>
      <c r="C7" s="333"/>
      <c r="D7" s="333"/>
      <c r="E7" s="333"/>
      <c r="F7" s="333"/>
      <c r="G7" s="333"/>
      <c r="H7" s="333"/>
    </row>
    <row r="8" spans="1:8" ht="15" customHeight="1">
      <c r="A8" s="325" t="s">
        <v>48</v>
      </c>
      <c r="B8" s="327" t="s">
        <v>144</v>
      </c>
      <c r="C8" s="328" t="s">
        <v>49</v>
      </c>
      <c r="D8" s="329" t="s">
        <v>50</v>
      </c>
      <c r="E8" s="330"/>
      <c r="F8" s="330"/>
      <c r="G8" s="330"/>
      <c r="H8" s="331"/>
    </row>
    <row r="9" spans="1:8" ht="66" customHeight="1">
      <c r="A9" s="326"/>
      <c r="B9" s="326"/>
      <c r="C9" s="326"/>
      <c r="D9" s="180" t="s">
        <v>51</v>
      </c>
      <c r="E9" s="180" t="s">
        <v>145</v>
      </c>
      <c r="F9" s="180" t="s">
        <v>52</v>
      </c>
      <c r="G9" s="180" t="s">
        <v>146</v>
      </c>
      <c r="H9" s="180" t="s">
        <v>10</v>
      </c>
    </row>
    <row r="10" spans="1:8" ht="15" customHeight="1">
      <c r="A10" s="181">
        <v>1</v>
      </c>
      <c r="B10" s="182">
        <v>2</v>
      </c>
      <c r="C10" s="182">
        <v>3</v>
      </c>
      <c r="D10" s="181">
        <v>4</v>
      </c>
      <c r="E10" s="181">
        <v>5</v>
      </c>
      <c r="F10" s="182">
        <v>6</v>
      </c>
      <c r="G10" s="183">
        <v>7</v>
      </c>
      <c r="H10" s="181">
        <v>8</v>
      </c>
    </row>
    <row r="11" spans="1:8" ht="16.5" customHeight="1">
      <c r="A11" s="184"/>
      <c r="B11" s="185"/>
      <c r="C11" s="186" t="s">
        <v>163</v>
      </c>
      <c r="D11" s="187"/>
      <c r="E11" s="187"/>
      <c r="F11" s="185"/>
      <c r="G11" s="188"/>
      <c r="H11" s="187"/>
    </row>
    <row r="12" spans="1:8" ht="30" customHeight="1">
      <c r="A12" s="184">
        <v>1</v>
      </c>
      <c r="B12" s="185" t="s">
        <v>154</v>
      </c>
      <c r="C12" s="189" t="s">
        <v>155</v>
      </c>
      <c r="D12" s="190">
        <f>xarjT!H111/1000</f>
        <v>0</v>
      </c>
      <c r="E12" s="191">
        <v>0</v>
      </c>
      <c r="F12" s="192">
        <v>0</v>
      </c>
      <c r="G12" s="191">
        <v>0</v>
      </c>
      <c r="H12" s="190">
        <f>D12+E12+F12+G12</f>
        <v>0</v>
      </c>
    </row>
    <row r="13" spans="1:8" ht="15" customHeight="1">
      <c r="A13" s="184"/>
      <c r="B13" s="185"/>
      <c r="C13" s="180" t="s">
        <v>164</v>
      </c>
      <c r="D13" s="190">
        <f>SUM(D12)</f>
        <v>0</v>
      </c>
      <c r="E13" s="191">
        <f>SUM(E12)</f>
        <v>0</v>
      </c>
      <c r="F13" s="191">
        <f>SUM(F12)</f>
        <v>0</v>
      </c>
      <c r="G13" s="191">
        <f>SUM(G12)</f>
        <v>0</v>
      </c>
      <c r="H13" s="190">
        <f>SUM(H12)</f>
        <v>0</v>
      </c>
    </row>
    <row r="14" spans="1:8" ht="15" customHeight="1">
      <c r="A14" s="184"/>
      <c r="B14" s="185"/>
      <c r="C14" s="186" t="s">
        <v>165</v>
      </c>
      <c r="D14" s="190"/>
      <c r="E14" s="190"/>
      <c r="F14" s="190"/>
      <c r="G14" s="190"/>
      <c r="H14" s="190"/>
    </row>
    <row r="15" spans="1:8" ht="15.75" customHeight="1">
      <c r="A15" s="184">
        <v>3</v>
      </c>
      <c r="B15" s="193">
        <v>0</v>
      </c>
      <c r="C15" s="189" t="s">
        <v>147</v>
      </c>
      <c r="D15" s="191">
        <v>0</v>
      </c>
      <c r="E15" s="194">
        <v>0</v>
      </c>
      <c r="F15" s="195">
        <v>0</v>
      </c>
      <c r="G15" s="194">
        <f>H13*B15</f>
        <v>0</v>
      </c>
      <c r="H15" s="194">
        <f>SUM(D15:G15)</f>
        <v>0</v>
      </c>
    </row>
    <row r="16" spans="1:8" ht="15" customHeight="1">
      <c r="A16" s="184"/>
      <c r="B16" s="185"/>
      <c r="C16" s="180" t="s">
        <v>166</v>
      </c>
      <c r="D16" s="190">
        <f>SUM(D15)</f>
        <v>0</v>
      </c>
      <c r="E16" s="191">
        <f>SUM(E15)</f>
        <v>0</v>
      </c>
      <c r="F16" s="191">
        <f>SUM(F15)</f>
        <v>0</v>
      </c>
      <c r="G16" s="191">
        <f>SUM(G15:G15)</f>
        <v>0</v>
      </c>
      <c r="H16" s="190">
        <f>SUM(H15:H15)</f>
        <v>0</v>
      </c>
    </row>
    <row r="17" spans="1:8" ht="15" customHeight="1">
      <c r="A17" s="184"/>
      <c r="B17" s="185"/>
      <c r="C17" s="180" t="s">
        <v>167</v>
      </c>
      <c r="D17" s="190">
        <f>D16+D13</f>
        <v>0</v>
      </c>
      <c r="E17" s="191">
        <f>E16+E13</f>
        <v>0</v>
      </c>
      <c r="F17" s="191">
        <f>F16+F13</f>
        <v>0</v>
      </c>
      <c r="G17" s="191">
        <f>G16+G13</f>
        <v>0</v>
      </c>
      <c r="H17" s="190">
        <f>H16+H13</f>
        <v>0</v>
      </c>
    </row>
    <row r="18" spans="1:8" ht="17.25" customHeight="1">
      <c r="A18" s="184"/>
      <c r="B18" s="196">
        <v>0.02</v>
      </c>
      <c r="C18" s="180" t="s">
        <v>148</v>
      </c>
      <c r="D18" s="190">
        <f>D17*B18</f>
        <v>0</v>
      </c>
      <c r="E18" s="190"/>
      <c r="F18" s="190"/>
      <c r="G18" s="191">
        <v>0</v>
      </c>
      <c r="H18" s="190">
        <f>D18</f>
        <v>0</v>
      </c>
    </row>
    <row r="19" spans="1:9" ht="15" customHeight="1">
      <c r="A19" s="184"/>
      <c r="B19" s="196"/>
      <c r="C19" s="180" t="s">
        <v>149</v>
      </c>
      <c r="D19" s="190">
        <f>SUM(D17:D18)</f>
        <v>0</v>
      </c>
      <c r="E19" s="190"/>
      <c r="F19" s="190"/>
      <c r="G19" s="191">
        <f>SUM(G17:G18)</f>
        <v>0</v>
      </c>
      <c r="H19" s="190">
        <f>SUM(D19:G19)</f>
        <v>0</v>
      </c>
      <c r="I19" s="202"/>
    </row>
    <row r="20" spans="1:8" ht="15" customHeight="1">
      <c r="A20" s="184"/>
      <c r="B20" s="196">
        <v>0.18</v>
      </c>
      <c r="C20" s="180" t="s">
        <v>118</v>
      </c>
      <c r="D20" s="190">
        <f>D19*B20</f>
        <v>0</v>
      </c>
      <c r="E20" s="191"/>
      <c r="F20" s="191"/>
      <c r="G20" s="191">
        <f>G19*B20</f>
        <v>0</v>
      </c>
      <c r="H20" s="190">
        <f>SUM(D20:G20)</f>
        <v>0</v>
      </c>
    </row>
    <row r="21" spans="1:10" ht="15.75" customHeight="1">
      <c r="A21" s="197"/>
      <c r="B21" s="198"/>
      <c r="C21" s="199" t="s">
        <v>150</v>
      </c>
      <c r="D21" s="190">
        <f>SUM(D19:D20)</f>
        <v>0</v>
      </c>
      <c r="E21" s="191">
        <f>E16+E13</f>
        <v>0</v>
      </c>
      <c r="F21" s="191">
        <f>F16+F13</f>
        <v>0</v>
      </c>
      <c r="G21" s="191">
        <f>SUM(G18:G20)</f>
        <v>0</v>
      </c>
      <c r="H21" s="190">
        <f>H19+H20</f>
        <v>0</v>
      </c>
      <c r="J21" s="202">
        <f>G21+D21</f>
        <v>0</v>
      </c>
    </row>
    <row r="22" spans="1:8" ht="15" customHeight="1">
      <c r="A22" s="34"/>
      <c r="B22" s="35"/>
      <c r="C22" s="36"/>
      <c r="D22" s="37"/>
      <c r="E22" s="37"/>
      <c r="F22" s="37"/>
      <c r="G22" s="37"/>
      <c r="H22" s="37"/>
    </row>
    <row r="23" spans="1:8" ht="15" customHeight="1">
      <c r="A23" s="34"/>
      <c r="B23" s="35"/>
      <c r="C23" s="36"/>
      <c r="D23" s="37"/>
      <c r="E23" s="37"/>
      <c r="F23" s="37"/>
      <c r="G23" s="37"/>
      <c r="H23" s="37"/>
    </row>
    <row r="24" spans="1:8" ht="15" customHeight="1">
      <c r="A24" s="319" t="s">
        <v>151</v>
      </c>
      <c r="B24" s="319"/>
      <c r="C24" s="319"/>
      <c r="D24" s="319"/>
      <c r="E24" s="319"/>
      <c r="F24" s="319"/>
      <c r="G24" s="319"/>
      <c r="H24" s="319"/>
    </row>
  </sheetData>
  <sheetProtection/>
  <mergeCells count="10">
    <mergeCell ref="A24:H24"/>
    <mergeCell ref="A1:H1"/>
    <mergeCell ref="A2:H2"/>
    <mergeCell ref="A3:H3"/>
    <mergeCell ref="B5:E5"/>
    <mergeCell ref="A8:A9"/>
    <mergeCell ref="B8:B9"/>
    <mergeCell ref="C8:C9"/>
    <mergeCell ref="D8:H8"/>
    <mergeCell ref="A7:H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9.75390625" style="0" customWidth="1"/>
    <col min="3" max="3" width="10.875" style="0" customWidth="1"/>
    <col min="4" max="4" width="13.375" style="0" customWidth="1"/>
    <col min="5" max="5" width="13.125" style="0" customWidth="1"/>
    <col min="6" max="6" width="11.00390625" style="0" customWidth="1"/>
    <col min="7" max="7" width="12.625" style="0" customWidth="1"/>
    <col min="8" max="8" width="11.875" style="0" customWidth="1"/>
    <col min="9" max="9" width="8.25390625" style="0" customWidth="1"/>
  </cols>
  <sheetData>
    <row r="1" spans="1:9" ht="18">
      <c r="A1" s="348" t="s">
        <v>54</v>
      </c>
      <c r="B1" s="349"/>
      <c r="C1" s="349"/>
      <c r="D1" s="349"/>
      <c r="E1" s="349"/>
      <c r="F1" s="349"/>
      <c r="G1" s="349"/>
      <c r="H1" s="349"/>
      <c r="I1" s="350"/>
    </row>
    <row r="2" spans="1:9" ht="20.25">
      <c r="A2" s="351" t="s">
        <v>162</v>
      </c>
      <c r="B2" s="352"/>
      <c r="C2" s="352"/>
      <c r="D2" s="352"/>
      <c r="E2" s="352"/>
      <c r="F2" s="352"/>
      <c r="G2" s="352"/>
      <c r="H2" s="352"/>
      <c r="I2" s="353"/>
    </row>
    <row r="3" spans="1:9" ht="20.25">
      <c r="A3" s="351"/>
      <c r="B3" s="352"/>
      <c r="C3" s="352"/>
      <c r="D3" s="352"/>
      <c r="E3" s="352"/>
      <c r="F3" s="352"/>
      <c r="G3" s="352"/>
      <c r="H3" s="352"/>
      <c r="I3" s="353"/>
    </row>
    <row r="4" spans="1:9" ht="12.75">
      <c r="A4" s="13"/>
      <c r="B4" s="12"/>
      <c r="C4" s="12"/>
      <c r="D4" s="12"/>
      <c r="E4" s="12"/>
      <c r="F4" s="12"/>
      <c r="G4" s="12"/>
      <c r="H4" s="12"/>
      <c r="I4" s="14"/>
    </row>
    <row r="5" spans="1:9" ht="12.75">
      <c r="A5" s="13"/>
      <c r="B5" s="12"/>
      <c r="C5" s="12"/>
      <c r="D5" s="12"/>
      <c r="E5" s="12"/>
      <c r="F5" s="12"/>
      <c r="G5" s="12"/>
      <c r="H5" s="12"/>
      <c r="I5" s="14"/>
    </row>
    <row r="6" spans="1:9" ht="12.75">
      <c r="A6" s="13"/>
      <c r="B6" s="12"/>
      <c r="C6" s="12"/>
      <c r="D6" s="12"/>
      <c r="E6" s="12"/>
      <c r="F6" s="12"/>
      <c r="G6" s="12"/>
      <c r="H6" s="12"/>
      <c r="I6" s="14"/>
    </row>
    <row r="7" spans="1:9" ht="12.75">
      <c r="A7" s="13"/>
      <c r="B7" s="12"/>
      <c r="C7" s="12"/>
      <c r="D7" s="12"/>
      <c r="E7" s="12"/>
      <c r="F7" s="12"/>
      <c r="G7" s="12"/>
      <c r="H7" s="12"/>
      <c r="I7" s="14"/>
    </row>
    <row r="8" spans="1:9" ht="12.75">
      <c r="A8" s="13"/>
      <c r="B8" s="12"/>
      <c r="C8" s="12"/>
      <c r="D8" s="12"/>
      <c r="E8" s="12"/>
      <c r="F8" s="12"/>
      <c r="G8" s="12"/>
      <c r="H8" s="12"/>
      <c r="I8" s="14"/>
    </row>
    <row r="9" spans="1:9" ht="12.75">
      <c r="A9" s="13"/>
      <c r="B9" s="12"/>
      <c r="C9" s="12"/>
      <c r="D9" s="12"/>
      <c r="E9" s="12"/>
      <c r="F9" s="12"/>
      <c r="G9" s="12"/>
      <c r="H9" s="12"/>
      <c r="I9" s="14"/>
    </row>
    <row r="10" spans="1:9" ht="21" customHeight="1">
      <c r="A10" s="337" t="s">
        <v>159</v>
      </c>
      <c r="B10" s="338"/>
      <c r="C10" s="338"/>
      <c r="D10" s="338"/>
      <c r="E10" s="338"/>
      <c r="F10" s="338"/>
      <c r="G10" s="338"/>
      <c r="H10" s="338"/>
      <c r="I10" s="339"/>
    </row>
    <row r="11" spans="1:9" ht="22.5" customHeight="1">
      <c r="A11" s="337" t="s">
        <v>202</v>
      </c>
      <c r="B11" s="338"/>
      <c r="C11" s="338"/>
      <c r="D11" s="338"/>
      <c r="E11" s="338"/>
      <c r="F11" s="338"/>
      <c r="G11" s="338"/>
      <c r="H11" s="338"/>
      <c r="I11" s="339"/>
    </row>
    <row r="12" spans="1:9" ht="16.5">
      <c r="A12" s="337" t="s">
        <v>160</v>
      </c>
      <c r="B12" s="338"/>
      <c r="C12" s="338"/>
      <c r="D12" s="338"/>
      <c r="E12" s="338"/>
      <c r="F12" s="338"/>
      <c r="G12" s="338"/>
      <c r="H12" s="338"/>
      <c r="I12" s="339"/>
    </row>
    <row r="13" spans="1:9" ht="16.5">
      <c r="A13" s="61"/>
      <c r="B13" s="62"/>
      <c r="C13" s="62"/>
      <c r="D13" s="62"/>
      <c r="E13" s="62"/>
      <c r="F13" s="62"/>
      <c r="G13" s="62"/>
      <c r="H13" s="62"/>
      <c r="I13" s="63"/>
    </row>
    <row r="14" spans="1:9" ht="16.5">
      <c r="A14" s="340"/>
      <c r="B14" s="341"/>
      <c r="C14" s="341"/>
      <c r="D14" s="341"/>
      <c r="E14" s="341"/>
      <c r="F14" s="341"/>
      <c r="G14" s="341"/>
      <c r="H14" s="341"/>
      <c r="I14" s="342"/>
    </row>
    <row r="15" spans="1:9" ht="16.5">
      <c r="A15" s="337"/>
      <c r="B15" s="338"/>
      <c r="C15" s="338"/>
      <c r="D15" s="338"/>
      <c r="E15" s="338"/>
      <c r="F15" s="338"/>
      <c r="G15" s="338"/>
      <c r="H15" s="338"/>
      <c r="I15" s="339"/>
    </row>
    <row r="16" spans="1:9" ht="23.25">
      <c r="A16" s="343" t="s">
        <v>23</v>
      </c>
      <c r="B16" s="344"/>
      <c r="C16" s="344"/>
      <c r="D16" s="344"/>
      <c r="E16" s="344"/>
      <c r="F16" s="344"/>
      <c r="G16" s="344"/>
      <c r="H16" s="344"/>
      <c r="I16" s="345"/>
    </row>
    <row r="17" spans="1:9" ht="23.25">
      <c r="A17" s="38"/>
      <c r="B17" s="39"/>
      <c r="C17" s="39"/>
      <c r="D17" s="39"/>
      <c r="E17" s="39"/>
      <c r="F17" s="39"/>
      <c r="G17" s="39"/>
      <c r="H17" s="39"/>
      <c r="I17" s="40"/>
    </row>
    <row r="18" spans="1:9" ht="23.25">
      <c r="A18" s="38"/>
      <c r="B18" s="39"/>
      <c r="C18" s="39"/>
      <c r="D18" s="39"/>
      <c r="E18" s="39"/>
      <c r="F18" s="39"/>
      <c r="G18" s="39"/>
      <c r="H18" s="39"/>
      <c r="I18" s="40"/>
    </row>
    <row r="19" spans="1:9" ht="14.25">
      <c r="A19" s="41"/>
      <c r="B19" s="42"/>
      <c r="C19" s="42"/>
      <c r="D19" s="42"/>
      <c r="E19" s="42"/>
      <c r="F19" s="42"/>
      <c r="G19" s="42"/>
      <c r="H19" s="42"/>
      <c r="I19" s="43"/>
    </row>
    <row r="20" spans="1:9" ht="15.75">
      <c r="A20" s="13"/>
      <c r="B20" s="12"/>
      <c r="C20" s="12"/>
      <c r="D20" s="44" t="s">
        <v>20</v>
      </c>
      <c r="E20" s="44"/>
      <c r="F20" s="44"/>
      <c r="G20" s="211">
        <f>krebsiTi!H21</f>
        <v>0</v>
      </c>
      <c r="H20" s="45" t="s">
        <v>26</v>
      </c>
      <c r="I20" s="46"/>
    </row>
    <row r="21" spans="1:9" ht="12.75">
      <c r="A21" s="13"/>
      <c r="B21" s="12"/>
      <c r="C21" s="12"/>
      <c r="D21" s="12"/>
      <c r="E21" s="12"/>
      <c r="F21" s="12"/>
      <c r="G21" s="12"/>
      <c r="H21" s="12"/>
      <c r="I21" s="14"/>
    </row>
    <row r="22" spans="1:9" ht="18">
      <c r="A22" s="13"/>
      <c r="B22" s="12"/>
      <c r="C22" s="12"/>
      <c r="D22" s="12"/>
      <c r="E22" s="12"/>
      <c r="F22" s="47"/>
      <c r="G22" s="47"/>
      <c r="H22" s="47"/>
      <c r="I22" s="48"/>
    </row>
    <row r="23" spans="1:9" ht="12.75">
      <c r="A23" s="13"/>
      <c r="B23" s="12"/>
      <c r="C23" s="12"/>
      <c r="D23" s="12"/>
      <c r="E23" s="12"/>
      <c r="F23" s="12"/>
      <c r="G23" s="12"/>
      <c r="H23" s="12"/>
      <c r="I23" s="14"/>
    </row>
    <row r="24" spans="1:9" ht="12.75">
      <c r="A24" s="13"/>
      <c r="B24" s="12"/>
      <c r="C24" s="12"/>
      <c r="D24" s="12"/>
      <c r="E24" s="12"/>
      <c r="F24" s="12"/>
      <c r="G24" s="12"/>
      <c r="H24" s="12"/>
      <c r="I24" s="14"/>
    </row>
    <row r="25" spans="1:9" ht="18">
      <c r="A25" s="13"/>
      <c r="B25" s="12"/>
      <c r="C25" s="12"/>
      <c r="D25" s="12"/>
      <c r="E25" s="12"/>
      <c r="F25" s="47"/>
      <c r="G25" s="47"/>
      <c r="H25" s="47"/>
      <c r="I25" s="48"/>
    </row>
    <row r="26" spans="1:9" ht="12.75">
      <c r="A26" s="13"/>
      <c r="B26" s="12"/>
      <c r="C26" s="12"/>
      <c r="D26" s="12"/>
      <c r="E26" s="12"/>
      <c r="F26" s="12"/>
      <c r="G26" s="12"/>
      <c r="H26" s="12"/>
      <c r="I26" s="14"/>
    </row>
    <row r="27" spans="1:9" ht="12.75">
      <c r="A27" s="13"/>
      <c r="B27" s="12"/>
      <c r="C27" s="12"/>
      <c r="D27" s="12"/>
      <c r="E27" s="12"/>
      <c r="F27" s="12"/>
      <c r="G27" s="12"/>
      <c r="H27" s="12"/>
      <c r="I27" s="14"/>
    </row>
    <row r="28" spans="1:9" ht="15">
      <c r="A28" s="49" t="s">
        <v>161</v>
      </c>
      <c r="B28" s="50"/>
      <c r="C28" s="50"/>
      <c r="D28" s="50"/>
      <c r="E28" s="50"/>
      <c r="F28" s="50"/>
      <c r="G28" s="50"/>
      <c r="H28" s="12"/>
      <c r="I28" s="14"/>
    </row>
    <row r="29" spans="1:9" ht="12.75">
      <c r="A29" s="13"/>
      <c r="B29" s="12"/>
      <c r="C29" s="12"/>
      <c r="D29" s="12"/>
      <c r="E29" s="12"/>
      <c r="F29" s="12"/>
      <c r="G29" s="12"/>
      <c r="H29" s="12"/>
      <c r="I29" s="14"/>
    </row>
    <row r="30" spans="1:9" ht="12.75">
      <c r="A30" s="13"/>
      <c r="B30" s="12"/>
      <c r="C30" s="12"/>
      <c r="D30" s="12"/>
      <c r="E30" s="12"/>
      <c r="F30" s="12"/>
      <c r="G30" s="12"/>
      <c r="H30" s="12"/>
      <c r="I30" s="14"/>
    </row>
    <row r="31" spans="1:9" ht="12.75">
      <c r="A31" s="13"/>
      <c r="B31" s="12"/>
      <c r="C31" s="12"/>
      <c r="D31" s="12"/>
      <c r="E31" s="12"/>
      <c r="F31" s="12"/>
      <c r="G31" s="12"/>
      <c r="H31" s="12"/>
      <c r="I31" s="14"/>
    </row>
    <row r="32" spans="1:9" ht="15.75">
      <c r="A32" s="49"/>
      <c r="B32" s="346" t="s">
        <v>192</v>
      </c>
      <c r="C32" s="346"/>
      <c r="D32" s="346"/>
      <c r="E32" s="346"/>
      <c r="F32" s="346"/>
      <c r="G32" s="346"/>
      <c r="H32" s="12"/>
      <c r="I32" s="14"/>
    </row>
    <row r="33" spans="1:9" ht="15">
      <c r="A33" s="49"/>
      <c r="B33" s="50"/>
      <c r="C33" s="50"/>
      <c r="D33" s="50"/>
      <c r="E33" s="50"/>
      <c r="F33" s="50"/>
      <c r="G33" s="44"/>
      <c r="H33" s="42"/>
      <c r="I33" s="14"/>
    </row>
    <row r="34" spans="1:9" ht="15">
      <c r="A34" s="13"/>
      <c r="B34" s="50"/>
      <c r="C34" s="50"/>
      <c r="D34" s="50"/>
      <c r="E34" s="50"/>
      <c r="F34" s="50"/>
      <c r="G34" s="44"/>
      <c r="H34" s="12"/>
      <c r="I34" s="14"/>
    </row>
    <row r="35" spans="1:9" ht="15">
      <c r="A35" s="49"/>
      <c r="B35" s="50"/>
      <c r="C35" s="50"/>
      <c r="D35" s="50"/>
      <c r="E35" s="50"/>
      <c r="F35" s="50"/>
      <c r="G35" s="44"/>
      <c r="H35" s="12"/>
      <c r="I35" s="14"/>
    </row>
    <row r="36" spans="1:9" ht="18">
      <c r="A36" s="41"/>
      <c r="B36" s="347"/>
      <c r="C36" s="347"/>
      <c r="D36" s="347"/>
      <c r="E36" s="347"/>
      <c r="F36" s="347"/>
      <c r="G36" s="347"/>
      <c r="H36" s="42"/>
      <c r="I36" s="43"/>
    </row>
    <row r="37" spans="1:9" ht="18">
      <c r="A37" s="41"/>
      <c r="B37" s="347"/>
      <c r="C37" s="347"/>
      <c r="D37" s="347"/>
      <c r="E37" s="347"/>
      <c r="F37" s="347"/>
      <c r="G37" s="347"/>
      <c r="H37" s="42"/>
      <c r="I37" s="43"/>
    </row>
    <row r="38" spans="1:9" ht="14.25">
      <c r="A38" s="41"/>
      <c r="B38" s="42"/>
      <c r="C38" s="42"/>
      <c r="D38" s="42"/>
      <c r="E38" s="42"/>
      <c r="F38" s="42"/>
      <c r="G38" s="42"/>
      <c r="H38" s="51"/>
      <c r="I38" s="43"/>
    </row>
    <row r="39" spans="1:9" ht="14.25">
      <c r="A39" s="52"/>
      <c r="B39" s="42"/>
      <c r="C39" s="42"/>
      <c r="D39" s="42"/>
      <c r="E39" s="42"/>
      <c r="F39" s="42"/>
      <c r="G39" s="42"/>
      <c r="H39" s="51"/>
      <c r="I39" s="43"/>
    </row>
    <row r="40" spans="1:9" ht="12.75">
      <c r="A40" s="13"/>
      <c r="B40" s="12"/>
      <c r="C40" s="12"/>
      <c r="D40" s="12"/>
      <c r="E40" s="12"/>
      <c r="F40" s="12"/>
      <c r="G40" s="12"/>
      <c r="H40" s="12"/>
      <c r="I40" s="14"/>
    </row>
    <row r="41" spans="1:9" ht="12.75">
      <c r="A41" s="13"/>
      <c r="B41" s="12"/>
      <c r="C41" s="12"/>
      <c r="D41" s="12"/>
      <c r="E41" s="12"/>
      <c r="F41" s="12"/>
      <c r="G41" s="12"/>
      <c r="H41" s="12"/>
      <c r="I41" s="14"/>
    </row>
    <row r="42" spans="1:9" ht="12.75">
      <c r="A42" s="13"/>
      <c r="B42" s="12"/>
      <c r="C42" s="12"/>
      <c r="D42" s="12"/>
      <c r="E42" s="12"/>
      <c r="F42" s="12"/>
      <c r="G42" s="12"/>
      <c r="H42" s="12"/>
      <c r="I42" s="14"/>
    </row>
    <row r="43" spans="1:9" ht="18">
      <c r="A43" s="334" t="s">
        <v>25</v>
      </c>
      <c r="B43" s="335"/>
      <c r="C43" s="335"/>
      <c r="D43" s="335"/>
      <c r="E43" s="335"/>
      <c r="F43" s="335"/>
      <c r="G43" s="335"/>
      <c r="H43" s="335"/>
      <c r="I43" s="336"/>
    </row>
    <row r="44" spans="1:9" ht="13.5" thickBot="1">
      <c r="A44" s="53"/>
      <c r="B44" s="54"/>
      <c r="C44" s="54"/>
      <c r="D44" s="54"/>
      <c r="E44" s="54"/>
      <c r="F44" s="54"/>
      <c r="G44" s="54"/>
      <c r="H44" s="54"/>
      <c r="I44" s="55"/>
    </row>
  </sheetData>
  <sheetProtection/>
  <mergeCells count="13">
    <mergeCell ref="A1:I1"/>
    <mergeCell ref="A2:I2"/>
    <mergeCell ref="A3:I3"/>
    <mergeCell ref="A10:I10"/>
    <mergeCell ref="A11:I11"/>
    <mergeCell ref="A43:I43"/>
    <mergeCell ref="A12:I12"/>
    <mergeCell ref="A14:I14"/>
    <mergeCell ref="A15:I15"/>
    <mergeCell ref="A16:I16"/>
    <mergeCell ref="B32:G32"/>
    <mergeCell ref="B36:G36"/>
    <mergeCell ref="B37:G3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1"/>
  <sheetViews>
    <sheetView zoomScalePageLayoutView="0" workbookViewId="0" topLeftCell="A1">
      <selection activeCell="A17" sqref="A17:BD18"/>
    </sheetView>
  </sheetViews>
  <sheetFormatPr defaultColWidth="9.00390625" defaultRowHeight="12.75"/>
  <cols>
    <col min="1" max="1" width="2.625" style="0" customWidth="1"/>
    <col min="2" max="2" width="33.875" style="0" customWidth="1"/>
    <col min="3" max="3" width="5.875" style="0" customWidth="1"/>
    <col min="4" max="4" width="6.25390625" style="0" customWidth="1"/>
    <col min="5" max="5" width="5.625" style="0" customWidth="1"/>
    <col min="6" max="6" width="3.125" style="0" customWidth="1"/>
    <col min="7" max="7" width="5.375" style="0" customWidth="1"/>
    <col min="8" max="9" width="1.37890625" style="0" customWidth="1"/>
    <col min="10" max="11" width="1.75390625" style="0" customWidth="1"/>
    <col min="12" max="12" width="1.625" style="0" customWidth="1"/>
    <col min="13" max="13" width="1.37890625" style="0" customWidth="1"/>
    <col min="14" max="14" width="1.625" style="0" customWidth="1"/>
    <col min="15" max="16" width="1.75390625" style="0" customWidth="1"/>
    <col min="17" max="17" width="2.125" style="0" customWidth="1"/>
    <col min="18" max="18" width="1.75390625" style="0" customWidth="1"/>
    <col min="19" max="19" width="1.37890625" style="0" customWidth="1"/>
    <col min="20" max="20" width="1.875" style="0" customWidth="1"/>
    <col min="21" max="21" width="1.75390625" style="0" customWidth="1"/>
    <col min="22" max="22" width="1.625" style="0" customWidth="1"/>
    <col min="23" max="23" width="1.75390625" style="0" customWidth="1"/>
    <col min="24" max="24" width="1.625" style="0" customWidth="1"/>
    <col min="25" max="26" width="1.75390625" style="0" customWidth="1"/>
    <col min="27" max="27" width="2.125" style="0" customWidth="1"/>
    <col min="28" max="28" width="1.75390625" style="0" customWidth="1"/>
    <col min="29" max="29" width="1.37890625" style="0" customWidth="1"/>
    <col min="30" max="30" width="1.875" style="0" customWidth="1"/>
    <col min="31" max="31" width="1.37890625" style="0" customWidth="1"/>
    <col min="32" max="32" width="1.875" style="0" customWidth="1"/>
    <col min="33" max="33" width="1.37890625" style="0" customWidth="1"/>
    <col min="34" max="34" width="1.75390625" style="0" customWidth="1"/>
    <col min="35" max="35" width="1.37890625" style="0" customWidth="1"/>
    <col min="36" max="36" width="1.75390625" style="0" customWidth="1"/>
    <col min="37" max="37" width="2.125" style="0" customWidth="1"/>
    <col min="38" max="39" width="1.75390625" style="0" customWidth="1"/>
    <col min="40" max="41" width="1.75390625" style="0" bestFit="1" customWidth="1"/>
    <col min="42" max="46" width="1.625" style="0" customWidth="1"/>
    <col min="47" max="47" width="2.25390625" style="0" customWidth="1"/>
    <col min="48" max="48" width="1.75390625" style="0" customWidth="1"/>
    <col min="49" max="51" width="1.625" style="0" customWidth="1"/>
    <col min="52" max="52" width="1.875" style="0" customWidth="1"/>
    <col min="53" max="53" width="1.75390625" style="0" customWidth="1"/>
    <col min="54" max="54" width="1.625" style="0" customWidth="1"/>
    <col min="55" max="56" width="1.75390625" style="0" customWidth="1"/>
    <col min="57" max="57" width="2.375" style="0" customWidth="1"/>
  </cols>
  <sheetData>
    <row r="1" spans="1:56" ht="19.5" customHeight="1">
      <c r="A1" s="355" t="s">
        <v>57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56" ht="31.5" customHeight="1">
      <c r="A2" s="354" t="s">
        <v>170</v>
      </c>
      <c r="B2" s="354"/>
      <c r="C2" s="354"/>
      <c r="D2" s="354"/>
      <c r="E2" s="354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</row>
    <row r="3" spans="1:56" ht="13.5" customHeight="1" thickBot="1">
      <c r="A3" s="72"/>
      <c r="B3" s="73"/>
      <c r="C3" s="73"/>
      <c r="D3" s="73"/>
      <c r="E3" s="73"/>
      <c r="F3" s="73"/>
      <c r="G3" s="73"/>
      <c r="H3" s="72"/>
      <c r="I3" s="356" t="s">
        <v>211</v>
      </c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72"/>
      <c r="AA3" s="72"/>
      <c r="AB3" s="72"/>
      <c r="AC3" s="72"/>
      <c r="AD3" s="72"/>
      <c r="AE3" s="72"/>
      <c r="AF3" s="72"/>
      <c r="AG3" s="72"/>
      <c r="AH3" s="72"/>
      <c r="AI3" s="73"/>
      <c r="AJ3" s="73"/>
      <c r="AK3" s="73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3"/>
      <c r="BC3" s="73"/>
      <c r="BD3" s="73"/>
    </row>
    <row r="4" spans="1:56" ht="14.25" thickTop="1">
      <c r="A4" s="357">
        <v>1</v>
      </c>
      <c r="B4" s="360" t="s">
        <v>58</v>
      </c>
      <c r="C4" s="363" t="s">
        <v>59</v>
      </c>
      <c r="D4" s="366" t="s">
        <v>6</v>
      </c>
      <c r="E4" s="363" t="s">
        <v>60</v>
      </c>
      <c r="F4" s="363" t="s">
        <v>61</v>
      </c>
      <c r="G4" s="363" t="s">
        <v>62</v>
      </c>
      <c r="H4" s="370" t="s">
        <v>63</v>
      </c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1" t="s">
        <v>64</v>
      </c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87"/>
    </row>
    <row r="5" spans="1:56" ht="13.5">
      <c r="A5" s="358"/>
      <c r="B5" s="361"/>
      <c r="C5" s="364"/>
      <c r="D5" s="364"/>
      <c r="E5" s="364"/>
      <c r="F5" s="367"/>
      <c r="G5" s="367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73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6"/>
    </row>
    <row r="6" spans="1:56" ht="12.75" customHeight="1">
      <c r="A6" s="358"/>
      <c r="B6" s="361"/>
      <c r="C6" s="364"/>
      <c r="D6" s="364"/>
      <c r="E6" s="364"/>
      <c r="F6" s="367"/>
      <c r="G6" s="367"/>
      <c r="H6" s="358" t="s">
        <v>65</v>
      </c>
      <c r="I6" s="358"/>
      <c r="J6" s="358"/>
      <c r="K6" s="358"/>
      <c r="L6" s="358"/>
      <c r="M6" s="358"/>
      <c r="N6" s="358"/>
      <c r="O6" s="358"/>
      <c r="P6" s="358"/>
      <c r="Q6" s="358"/>
      <c r="R6" s="375" t="s">
        <v>66</v>
      </c>
      <c r="S6" s="376"/>
      <c r="T6" s="376"/>
      <c r="U6" s="376"/>
      <c r="V6" s="376"/>
      <c r="W6" s="376"/>
      <c r="X6" s="376"/>
      <c r="Y6" s="376"/>
      <c r="Z6" s="376"/>
      <c r="AA6" s="377"/>
      <c r="AB6" s="375" t="s">
        <v>67</v>
      </c>
      <c r="AC6" s="376"/>
      <c r="AD6" s="376"/>
      <c r="AE6" s="376"/>
      <c r="AF6" s="376"/>
      <c r="AG6" s="376"/>
      <c r="AH6" s="376"/>
      <c r="AI6" s="376"/>
      <c r="AJ6" s="376"/>
      <c r="AK6" s="377"/>
      <c r="AL6" s="375" t="s">
        <v>65</v>
      </c>
      <c r="AM6" s="376"/>
      <c r="AN6" s="376"/>
      <c r="AO6" s="376"/>
      <c r="AP6" s="376"/>
      <c r="AQ6" s="376"/>
      <c r="AR6" s="376"/>
      <c r="AS6" s="376"/>
      <c r="AT6" s="376"/>
      <c r="AU6" s="377"/>
      <c r="AV6" s="375" t="s">
        <v>66</v>
      </c>
      <c r="AW6" s="376"/>
      <c r="AX6" s="376"/>
      <c r="AY6" s="376"/>
      <c r="AZ6" s="376"/>
      <c r="BA6" s="376"/>
      <c r="BB6" s="376"/>
      <c r="BC6" s="376"/>
      <c r="BD6" s="376"/>
    </row>
    <row r="7" spans="1:56" ht="12.75" customHeight="1">
      <c r="A7" s="358"/>
      <c r="B7" s="361"/>
      <c r="C7" s="364"/>
      <c r="D7" s="364"/>
      <c r="E7" s="364"/>
      <c r="F7" s="367"/>
      <c r="G7" s="367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73"/>
      <c r="S7" s="374"/>
      <c r="T7" s="374"/>
      <c r="U7" s="374"/>
      <c r="V7" s="374"/>
      <c r="W7" s="374"/>
      <c r="X7" s="374"/>
      <c r="Y7" s="374"/>
      <c r="Z7" s="374"/>
      <c r="AA7" s="378"/>
      <c r="AB7" s="373"/>
      <c r="AC7" s="374"/>
      <c r="AD7" s="374"/>
      <c r="AE7" s="374"/>
      <c r="AF7" s="374"/>
      <c r="AG7" s="374"/>
      <c r="AH7" s="374"/>
      <c r="AI7" s="374"/>
      <c r="AJ7" s="374"/>
      <c r="AK7" s="378"/>
      <c r="AL7" s="373"/>
      <c r="AM7" s="374"/>
      <c r="AN7" s="374"/>
      <c r="AO7" s="374"/>
      <c r="AP7" s="374"/>
      <c r="AQ7" s="374"/>
      <c r="AR7" s="374"/>
      <c r="AS7" s="374"/>
      <c r="AT7" s="374"/>
      <c r="AU7" s="378"/>
      <c r="AV7" s="373"/>
      <c r="AW7" s="374"/>
      <c r="AX7" s="374"/>
      <c r="AY7" s="374"/>
      <c r="AZ7" s="374"/>
      <c r="BA7" s="374"/>
      <c r="BB7" s="374"/>
      <c r="BC7" s="374"/>
      <c r="BD7" s="374"/>
    </row>
    <row r="8" spans="1:56" ht="31.5" customHeight="1" thickBot="1">
      <c r="A8" s="359"/>
      <c r="B8" s="362"/>
      <c r="C8" s="365"/>
      <c r="D8" s="365"/>
      <c r="E8" s="365"/>
      <c r="F8" s="368"/>
      <c r="G8" s="368"/>
      <c r="H8" s="74">
        <v>1</v>
      </c>
      <c r="I8" s="74">
        <v>2</v>
      </c>
      <c r="J8" s="74">
        <v>3</v>
      </c>
      <c r="K8" s="74">
        <v>4</v>
      </c>
      <c r="L8" s="74">
        <v>5</v>
      </c>
      <c r="M8" s="74">
        <v>6</v>
      </c>
      <c r="N8" s="74">
        <v>7</v>
      </c>
      <c r="O8" s="74">
        <v>8</v>
      </c>
      <c r="P8" s="74">
        <v>9</v>
      </c>
      <c r="Q8" s="74">
        <v>10</v>
      </c>
      <c r="R8" s="74">
        <v>1</v>
      </c>
      <c r="S8" s="74">
        <v>2</v>
      </c>
      <c r="T8" s="74">
        <v>3</v>
      </c>
      <c r="U8" s="74">
        <v>4</v>
      </c>
      <c r="V8" s="74">
        <v>5</v>
      </c>
      <c r="W8" s="74">
        <v>6</v>
      </c>
      <c r="X8" s="74">
        <v>7</v>
      </c>
      <c r="Y8" s="74">
        <v>8</v>
      </c>
      <c r="Z8" s="74">
        <v>9</v>
      </c>
      <c r="AA8" s="74">
        <v>10</v>
      </c>
      <c r="AB8" s="74">
        <v>1</v>
      </c>
      <c r="AC8" s="74">
        <v>2</v>
      </c>
      <c r="AD8" s="74">
        <v>3</v>
      </c>
      <c r="AE8" s="74">
        <v>4</v>
      </c>
      <c r="AF8" s="74">
        <v>5</v>
      </c>
      <c r="AG8" s="74">
        <v>6</v>
      </c>
      <c r="AH8" s="74">
        <v>7</v>
      </c>
      <c r="AI8" s="74">
        <v>8</v>
      </c>
      <c r="AJ8" s="74">
        <v>9</v>
      </c>
      <c r="AK8" s="74">
        <v>10</v>
      </c>
      <c r="AL8" s="74">
        <v>1</v>
      </c>
      <c r="AM8" s="74">
        <v>2</v>
      </c>
      <c r="AN8" s="74">
        <v>3</v>
      </c>
      <c r="AO8" s="74">
        <v>4</v>
      </c>
      <c r="AP8" s="74">
        <v>5</v>
      </c>
      <c r="AQ8" s="74">
        <v>6</v>
      </c>
      <c r="AR8" s="74">
        <v>7</v>
      </c>
      <c r="AS8" s="74">
        <v>8</v>
      </c>
      <c r="AT8" s="74">
        <v>9</v>
      </c>
      <c r="AU8" s="74">
        <v>10</v>
      </c>
      <c r="AV8" s="74">
        <v>1</v>
      </c>
      <c r="AW8" s="74">
        <v>2</v>
      </c>
      <c r="AX8" s="74">
        <v>3</v>
      </c>
      <c r="AY8" s="74">
        <v>4</v>
      </c>
      <c r="AZ8" s="74">
        <v>5</v>
      </c>
      <c r="BA8" s="74">
        <v>6</v>
      </c>
      <c r="BB8" s="74">
        <v>7</v>
      </c>
      <c r="BC8" s="74">
        <v>8</v>
      </c>
      <c r="BD8" s="74">
        <v>9</v>
      </c>
    </row>
    <row r="9" spans="1:56" ht="27.75" customHeight="1" thickTop="1">
      <c r="A9" s="75">
        <v>1</v>
      </c>
      <c r="B9" s="24" t="s">
        <v>77</v>
      </c>
      <c r="C9" s="28" t="s">
        <v>79</v>
      </c>
      <c r="D9" s="207">
        <v>48</v>
      </c>
      <c r="E9" s="153">
        <v>8.93</v>
      </c>
      <c r="F9" s="15">
        <v>2</v>
      </c>
      <c r="G9" s="76">
        <f>E9/F9/8</f>
        <v>0.558125</v>
      </c>
      <c r="H9" s="217" t="s">
        <v>68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8"/>
      <c r="AJ9" s="78"/>
      <c r="AK9" s="78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8"/>
      <c r="BC9" s="78"/>
      <c r="BD9" s="78"/>
    </row>
    <row r="10" spans="1:56" ht="28.5" customHeight="1">
      <c r="A10" s="79">
        <v>2</v>
      </c>
      <c r="B10" s="19" t="s">
        <v>103</v>
      </c>
      <c r="C10" s="16" t="s">
        <v>70</v>
      </c>
      <c r="D10" s="21">
        <v>0.62</v>
      </c>
      <c r="E10" s="21">
        <v>8.56</v>
      </c>
      <c r="F10" s="15">
        <v>2</v>
      </c>
      <c r="G10" s="80">
        <f>E10/F10/8</f>
        <v>0.535</v>
      </c>
      <c r="H10" s="81"/>
      <c r="I10" s="217" t="s">
        <v>68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</row>
    <row r="11" spans="1:56" ht="27" customHeight="1">
      <c r="A11" s="79">
        <v>3</v>
      </c>
      <c r="B11" s="19" t="s">
        <v>114</v>
      </c>
      <c r="C11" s="16" t="s">
        <v>70</v>
      </c>
      <c r="D11" s="21">
        <v>0.16</v>
      </c>
      <c r="E11" s="21">
        <v>2.21</v>
      </c>
      <c r="F11" s="15">
        <v>2</v>
      </c>
      <c r="G11" s="80">
        <f>E11/F11/8</f>
        <v>0.138125</v>
      </c>
      <c r="H11" s="81"/>
      <c r="I11" s="217" t="s">
        <v>68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</row>
    <row r="12" spans="1:56" ht="51.75" customHeight="1">
      <c r="A12" s="79">
        <v>4</v>
      </c>
      <c r="B12" s="200" t="s">
        <v>102</v>
      </c>
      <c r="C12" s="28" t="s">
        <v>173</v>
      </c>
      <c r="D12" s="28">
        <v>5.02</v>
      </c>
      <c r="E12" s="28">
        <v>164.8</v>
      </c>
      <c r="F12" s="15">
        <v>4</v>
      </c>
      <c r="G12" s="80">
        <f>E12/F12/8</f>
        <v>5.15</v>
      </c>
      <c r="H12" s="81"/>
      <c r="I12" s="88"/>
      <c r="J12" s="217" t="s">
        <v>68</v>
      </c>
      <c r="K12" s="217" t="s">
        <v>68</v>
      </c>
      <c r="L12" s="217" t="s">
        <v>68</v>
      </c>
      <c r="M12" s="217" t="s">
        <v>68</v>
      </c>
      <c r="N12" s="217" t="s">
        <v>68</v>
      </c>
      <c r="O12" s="217" t="s">
        <v>68</v>
      </c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</row>
    <row r="13" spans="1:56" ht="45.75" customHeight="1">
      <c r="A13" s="82">
        <v>5</v>
      </c>
      <c r="B13" s="24" t="s">
        <v>123</v>
      </c>
      <c r="C13" s="28" t="s">
        <v>173</v>
      </c>
      <c r="D13" s="153">
        <v>0.86</v>
      </c>
      <c r="E13" s="153">
        <v>55.04</v>
      </c>
      <c r="F13" s="15">
        <v>2</v>
      </c>
      <c r="G13" s="80">
        <f>E13/F13/8</f>
        <v>3.44</v>
      </c>
      <c r="H13" s="83"/>
      <c r="I13" s="89"/>
      <c r="J13" s="89"/>
      <c r="K13" s="89"/>
      <c r="L13" s="89"/>
      <c r="M13" s="89"/>
      <c r="N13" s="217" t="s">
        <v>68</v>
      </c>
      <c r="O13" s="217" t="s">
        <v>68</v>
      </c>
      <c r="P13" s="217" t="s">
        <v>68</v>
      </c>
      <c r="Q13" s="217" t="s">
        <v>68</v>
      </c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</row>
    <row r="14" spans="1:56" ht="45.75" customHeight="1">
      <c r="A14" s="82">
        <v>6</v>
      </c>
      <c r="B14" s="24" t="s">
        <v>174</v>
      </c>
      <c r="C14" s="28" t="s">
        <v>45</v>
      </c>
      <c r="D14" s="153">
        <v>0.48</v>
      </c>
      <c r="E14" s="153">
        <v>14.4</v>
      </c>
      <c r="F14" s="76">
        <v>2</v>
      </c>
      <c r="G14" s="80">
        <f aca="true" t="shared" si="0" ref="G14:G29">E14/F14/8</f>
        <v>0.9</v>
      </c>
      <c r="H14" s="84"/>
      <c r="I14" s="91"/>
      <c r="J14" s="89"/>
      <c r="K14" s="89"/>
      <c r="L14" s="89"/>
      <c r="M14" s="89"/>
      <c r="N14" s="217" t="s">
        <v>68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</row>
    <row r="15" spans="1:56" ht="31.5" customHeight="1">
      <c r="A15" s="82">
        <v>7</v>
      </c>
      <c r="B15" s="26" t="s">
        <v>197</v>
      </c>
      <c r="C15" s="27" t="s">
        <v>173</v>
      </c>
      <c r="D15" s="221">
        <v>0.349</v>
      </c>
      <c r="E15" s="160">
        <v>31.9</v>
      </c>
      <c r="F15" s="15">
        <v>2</v>
      </c>
      <c r="G15" s="59">
        <f t="shared" si="0"/>
        <v>1.99375</v>
      </c>
      <c r="H15" s="84"/>
      <c r="I15" s="91"/>
      <c r="J15" s="89"/>
      <c r="K15" s="89"/>
      <c r="L15" s="89"/>
      <c r="M15" s="89"/>
      <c r="N15" s="89"/>
      <c r="O15" s="217" t="s">
        <v>68</v>
      </c>
      <c r="P15" s="217" t="s">
        <v>68</v>
      </c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89"/>
      <c r="AM15" s="89"/>
      <c r="AN15" s="89"/>
      <c r="AO15" s="89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</row>
    <row r="16" spans="1:56" ht="42.75" customHeight="1">
      <c r="A16" s="82">
        <v>8</v>
      </c>
      <c r="B16" s="26" t="s">
        <v>194</v>
      </c>
      <c r="C16" s="27" t="s">
        <v>173</v>
      </c>
      <c r="D16" s="208">
        <v>0.0345</v>
      </c>
      <c r="E16" s="60">
        <v>3.15</v>
      </c>
      <c r="F16" s="15">
        <v>2</v>
      </c>
      <c r="G16" s="59">
        <f t="shared" si="0"/>
        <v>0.196875</v>
      </c>
      <c r="H16" s="83"/>
      <c r="I16" s="85"/>
      <c r="J16" s="85"/>
      <c r="K16" s="85"/>
      <c r="L16" s="91"/>
      <c r="M16" s="91"/>
      <c r="N16" s="91"/>
      <c r="O16" s="91"/>
      <c r="P16" s="89"/>
      <c r="Q16" s="217" t="s">
        <v>68</v>
      </c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</row>
    <row r="17" spans="1:56" ht="42.75" customHeight="1">
      <c r="A17" s="82">
        <v>9</v>
      </c>
      <c r="B17" s="24" t="s">
        <v>195</v>
      </c>
      <c r="C17" s="28" t="s">
        <v>173</v>
      </c>
      <c r="D17" s="210">
        <v>0.0345</v>
      </c>
      <c r="E17" s="58">
        <v>3.15</v>
      </c>
      <c r="F17" s="15">
        <v>2</v>
      </c>
      <c r="G17" s="59">
        <f t="shared" si="0"/>
        <v>0.196875</v>
      </c>
      <c r="H17" s="83"/>
      <c r="I17" s="85"/>
      <c r="J17" s="85"/>
      <c r="K17" s="85"/>
      <c r="L17" s="91"/>
      <c r="M17" s="91"/>
      <c r="N17" s="91"/>
      <c r="O17" s="91"/>
      <c r="P17" s="89"/>
      <c r="Q17" s="218" t="s">
        <v>68</v>
      </c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91"/>
      <c r="BD17" s="91"/>
    </row>
    <row r="18" spans="1:56" ht="47.25" customHeight="1">
      <c r="A18" s="82">
        <v>10</v>
      </c>
      <c r="B18" s="19" t="s">
        <v>209</v>
      </c>
      <c r="C18" s="28" t="s">
        <v>173</v>
      </c>
      <c r="D18" s="209">
        <v>0.473</v>
      </c>
      <c r="E18" s="222">
        <v>28.1</v>
      </c>
      <c r="F18" s="15">
        <v>2</v>
      </c>
      <c r="G18" s="59">
        <f t="shared" si="0"/>
        <v>1.75625</v>
      </c>
      <c r="H18" s="83"/>
      <c r="I18" s="85"/>
      <c r="J18" s="85"/>
      <c r="K18" s="85"/>
      <c r="L18" s="85"/>
      <c r="M18" s="91"/>
      <c r="N18" s="85"/>
      <c r="O18" s="92"/>
      <c r="P18" s="92"/>
      <c r="Q18" s="92"/>
      <c r="R18" s="218" t="s">
        <v>68</v>
      </c>
      <c r="S18" s="218" t="s">
        <v>68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90"/>
      <c r="BA18" s="90"/>
      <c r="BB18" s="90"/>
      <c r="BC18" s="90"/>
      <c r="BD18" s="90"/>
    </row>
    <row r="19" spans="1:56" ht="40.5" customHeight="1">
      <c r="A19" s="82">
        <v>11</v>
      </c>
      <c r="B19" s="144" t="s">
        <v>133</v>
      </c>
      <c r="C19" s="27" t="s">
        <v>173</v>
      </c>
      <c r="D19" s="223">
        <v>0.054</v>
      </c>
      <c r="E19" s="145">
        <v>2.3</v>
      </c>
      <c r="F19" s="15">
        <v>2</v>
      </c>
      <c r="G19" s="59">
        <f t="shared" si="0"/>
        <v>0.14375</v>
      </c>
      <c r="H19" s="83"/>
      <c r="I19" s="85"/>
      <c r="J19" s="85"/>
      <c r="K19" s="85"/>
      <c r="L19" s="86"/>
      <c r="M19" s="86"/>
      <c r="N19" s="86"/>
      <c r="O19" s="86"/>
      <c r="P19" s="92"/>
      <c r="Q19" s="86"/>
      <c r="R19" s="91"/>
      <c r="S19" s="218" t="s">
        <v>68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</row>
    <row r="20" spans="1:56" ht="70.5" customHeight="1">
      <c r="A20" s="82">
        <v>12</v>
      </c>
      <c r="B20" s="26" t="s">
        <v>187</v>
      </c>
      <c r="C20" s="27" t="s">
        <v>173</v>
      </c>
      <c r="D20" s="221">
        <v>5.169</v>
      </c>
      <c r="E20" s="60">
        <v>340.12</v>
      </c>
      <c r="F20" s="15">
        <v>4</v>
      </c>
      <c r="G20" s="80">
        <f t="shared" si="0"/>
        <v>10.62875</v>
      </c>
      <c r="H20" s="83"/>
      <c r="I20" s="85"/>
      <c r="J20" s="85"/>
      <c r="K20" s="85"/>
      <c r="L20" s="85"/>
      <c r="M20" s="85"/>
      <c r="N20" s="85"/>
      <c r="O20" s="85"/>
      <c r="P20" s="92"/>
      <c r="Q20" s="86"/>
      <c r="R20" s="217" t="s">
        <v>68</v>
      </c>
      <c r="S20" s="217" t="s">
        <v>68</v>
      </c>
      <c r="T20" s="217" t="s">
        <v>68</v>
      </c>
      <c r="U20" s="217" t="s">
        <v>68</v>
      </c>
      <c r="V20" s="217" t="s">
        <v>68</v>
      </c>
      <c r="W20" s="217" t="s">
        <v>68</v>
      </c>
      <c r="X20" s="217" t="s">
        <v>68</v>
      </c>
      <c r="Y20" s="217" t="s">
        <v>68</v>
      </c>
      <c r="Z20" s="217" t="s">
        <v>68</v>
      </c>
      <c r="AA20" s="217" t="s">
        <v>68</v>
      </c>
      <c r="AB20" s="217" t="s">
        <v>68</v>
      </c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</row>
    <row r="21" spans="1:56" ht="33" customHeight="1">
      <c r="A21" s="82">
        <v>13</v>
      </c>
      <c r="B21" s="19" t="s">
        <v>131</v>
      </c>
      <c r="C21" s="28" t="s">
        <v>83</v>
      </c>
      <c r="D21" s="21">
        <v>0.05</v>
      </c>
      <c r="E21" s="21">
        <v>1.03</v>
      </c>
      <c r="F21" s="15">
        <v>2</v>
      </c>
      <c r="G21" s="80">
        <f t="shared" si="0"/>
        <v>0.064375</v>
      </c>
      <c r="H21" s="83"/>
      <c r="I21" s="85"/>
      <c r="J21" s="85"/>
      <c r="K21" s="85"/>
      <c r="L21" s="85"/>
      <c r="M21" s="85"/>
      <c r="N21" s="85"/>
      <c r="O21" s="85"/>
      <c r="P21" s="92"/>
      <c r="Q21" s="86"/>
      <c r="R21" s="217" t="s">
        <v>68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</row>
    <row r="22" spans="1:56" ht="45.75" customHeight="1">
      <c r="A22" s="82">
        <v>14</v>
      </c>
      <c r="B22" s="200" t="s">
        <v>132</v>
      </c>
      <c r="C22" s="28" t="s">
        <v>173</v>
      </c>
      <c r="D22" s="210">
        <v>0.0513</v>
      </c>
      <c r="E22" s="58">
        <v>5.54</v>
      </c>
      <c r="F22" s="15">
        <v>2</v>
      </c>
      <c r="G22" s="80">
        <f t="shared" si="0"/>
        <v>0.34625</v>
      </c>
      <c r="H22" s="83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217" t="s">
        <v>68</v>
      </c>
      <c r="Y22" s="85"/>
      <c r="Z22" s="85"/>
      <c r="AA22" s="85"/>
      <c r="AB22" s="85"/>
      <c r="AC22" s="85"/>
      <c r="AD22" s="85"/>
      <c r="AE22" s="85"/>
      <c r="AF22" s="85"/>
      <c r="AG22" s="90"/>
      <c r="AH22" s="90"/>
      <c r="AI22" s="89"/>
      <c r="AJ22" s="90"/>
      <c r="AK22" s="90"/>
      <c r="AL22" s="89"/>
      <c r="AM22" s="89"/>
      <c r="AN22" s="93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9"/>
      <c r="BA22" s="89"/>
      <c r="BB22" s="90"/>
      <c r="BC22" s="90"/>
      <c r="BD22" s="90"/>
    </row>
    <row r="23" spans="1:56" ht="30" customHeight="1">
      <c r="A23" s="82">
        <v>15</v>
      </c>
      <c r="B23" s="200" t="s">
        <v>210</v>
      </c>
      <c r="C23" s="120" t="s">
        <v>31</v>
      </c>
      <c r="D23" s="120">
        <v>18</v>
      </c>
      <c r="E23" s="120">
        <v>18</v>
      </c>
      <c r="F23" s="15">
        <v>2</v>
      </c>
      <c r="G23" s="80">
        <f t="shared" si="0"/>
        <v>1.125</v>
      </c>
      <c r="H23" s="83"/>
      <c r="I23" s="85"/>
      <c r="J23" s="85"/>
      <c r="K23" s="85"/>
      <c r="L23" s="85"/>
      <c r="M23" s="85"/>
      <c r="N23" s="85"/>
      <c r="O23" s="85"/>
      <c r="P23" s="92"/>
      <c r="Q23" s="86"/>
      <c r="R23" s="92"/>
      <c r="S23" s="92"/>
      <c r="T23" s="92"/>
      <c r="U23" s="92"/>
      <c r="V23" s="92"/>
      <c r="W23" s="92"/>
      <c r="X23" s="92"/>
      <c r="Y23" s="217" t="s">
        <v>68</v>
      </c>
      <c r="Z23" s="217" t="s">
        <v>68</v>
      </c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</row>
    <row r="24" spans="1:56" ht="30" customHeight="1">
      <c r="A24" s="82">
        <v>16</v>
      </c>
      <c r="B24" s="19" t="s">
        <v>107</v>
      </c>
      <c r="C24" s="27" t="s">
        <v>173</v>
      </c>
      <c r="D24" s="209">
        <v>0.104</v>
      </c>
      <c r="E24" s="209">
        <v>1.22</v>
      </c>
      <c r="F24" s="15">
        <v>1</v>
      </c>
      <c r="G24" s="80">
        <f t="shared" si="0"/>
        <v>0.1525</v>
      </c>
      <c r="H24" s="83"/>
      <c r="I24" s="85"/>
      <c r="J24" s="85"/>
      <c r="K24" s="85"/>
      <c r="L24" s="85"/>
      <c r="M24" s="85"/>
      <c r="N24" s="85"/>
      <c r="O24" s="85"/>
      <c r="P24" s="92"/>
      <c r="Q24" s="86"/>
      <c r="R24" s="92"/>
      <c r="S24" s="92"/>
      <c r="T24" s="92"/>
      <c r="U24" s="92"/>
      <c r="V24" s="92"/>
      <c r="W24" s="92"/>
      <c r="X24" s="92"/>
      <c r="Y24" s="92"/>
      <c r="Z24" s="217" t="s">
        <v>68</v>
      </c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0"/>
      <c r="BD24" s="90"/>
    </row>
    <row r="25" spans="1:56" ht="26.25" customHeight="1">
      <c r="A25" s="82">
        <v>17</v>
      </c>
      <c r="B25" s="200" t="s">
        <v>175</v>
      </c>
      <c r="C25" s="28" t="s">
        <v>70</v>
      </c>
      <c r="D25" s="28">
        <v>0.82</v>
      </c>
      <c r="E25" s="28">
        <v>11.4</v>
      </c>
      <c r="F25" s="15">
        <v>2</v>
      </c>
      <c r="G25" s="80">
        <f t="shared" si="0"/>
        <v>0.7125</v>
      </c>
      <c r="H25" s="83"/>
      <c r="I25" s="85"/>
      <c r="J25" s="85"/>
      <c r="K25" s="85"/>
      <c r="L25" s="85"/>
      <c r="M25" s="85"/>
      <c r="N25" s="85"/>
      <c r="O25" s="85"/>
      <c r="P25" s="217" t="s">
        <v>68</v>
      </c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9"/>
      <c r="BA25" s="89"/>
      <c r="BB25" s="90"/>
      <c r="BC25" s="90"/>
      <c r="BD25" s="90"/>
    </row>
    <row r="26" spans="1:56" ht="24.75" customHeight="1">
      <c r="A26" s="82">
        <v>18</v>
      </c>
      <c r="B26" s="200" t="s">
        <v>140</v>
      </c>
      <c r="C26" s="28" t="s">
        <v>32</v>
      </c>
      <c r="D26" s="140">
        <v>4</v>
      </c>
      <c r="E26" s="140">
        <v>1.49</v>
      </c>
      <c r="F26" s="15">
        <v>2</v>
      </c>
      <c r="G26" s="80">
        <f t="shared" si="0"/>
        <v>0.093125</v>
      </c>
      <c r="H26" s="83"/>
      <c r="I26" s="85"/>
      <c r="J26" s="85"/>
      <c r="K26" s="85"/>
      <c r="L26" s="85"/>
      <c r="M26" s="85"/>
      <c r="N26" s="85"/>
      <c r="O26" s="85"/>
      <c r="P26" s="92"/>
      <c r="Q26" s="86"/>
      <c r="R26" s="92"/>
      <c r="S26" s="92"/>
      <c r="T26" s="92"/>
      <c r="U26" s="92"/>
      <c r="V26" s="92"/>
      <c r="W26" s="92"/>
      <c r="X26" s="92"/>
      <c r="Y26" s="92"/>
      <c r="Z26" s="92"/>
      <c r="AA26" s="217" t="s">
        <v>68</v>
      </c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9"/>
      <c r="BA26" s="89"/>
      <c r="BB26" s="92"/>
      <c r="BC26" s="90"/>
      <c r="BD26" s="90"/>
    </row>
    <row r="27" spans="1:56" ht="26.25" customHeight="1">
      <c r="A27" s="82">
        <v>19</v>
      </c>
      <c r="B27" s="200" t="s">
        <v>136</v>
      </c>
      <c r="C27" s="28" t="s">
        <v>1</v>
      </c>
      <c r="D27" s="58">
        <v>0.13</v>
      </c>
      <c r="E27" s="58">
        <v>7.85</v>
      </c>
      <c r="F27" s="15">
        <v>2</v>
      </c>
      <c r="G27" s="80">
        <f t="shared" si="0"/>
        <v>0.490625</v>
      </c>
      <c r="H27" s="83"/>
      <c r="I27" s="85"/>
      <c r="J27" s="85"/>
      <c r="K27" s="85"/>
      <c r="L27" s="85"/>
      <c r="M27" s="85"/>
      <c r="N27" s="85"/>
      <c r="O27" s="85"/>
      <c r="P27" s="9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217" t="s">
        <v>68</v>
      </c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9"/>
      <c r="BA27" s="89"/>
      <c r="BB27" s="92"/>
      <c r="BC27" s="90"/>
      <c r="BD27" s="90"/>
    </row>
    <row r="28" spans="1:56" ht="33" customHeight="1">
      <c r="A28" s="82">
        <v>20</v>
      </c>
      <c r="B28" s="200" t="s">
        <v>201</v>
      </c>
      <c r="C28" s="28" t="s">
        <v>33</v>
      </c>
      <c r="D28" s="140">
        <v>2</v>
      </c>
      <c r="E28" s="140">
        <v>3.98</v>
      </c>
      <c r="F28" s="15">
        <v>2</v>
      </c>
      <c r="G28" s="80">
        <f t="shared" si="0"/>
        <v>0.24875</v>
      </c>
      <c r="H28" s="83"/>
      <c r="I28" s="85"/>
      <c r="J28" s="85"/>
      <c r="K28" s="85"/>
      <c r="L28" s="85"/>
      <c r="M28" s="85"/>
      <c r="N28" s="85"/>
      <c r="O28" s="85"/>
      <c r="P28" s="92"/>
      <c r="Q28" s="86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217" t="s">
        <v>68</v>
      </c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0"/>
      <c r="BD28" s="90"/>
    </row>
    <row r="29" spans="1:56" ht="32.25" customHeight="1">
      <c r="A29" s="82">
        <v>21</v>
      </c>
      <c r="B29" s="24" t="s">
        <v>172</v>
      </c>
      <c r="C29" s="28" t="s">
        <v>41</v>
      </c>
      <c r="D29" s="207">
        <v>2</v>
      </c>
      <c r="E29" s="207">
        <v>2</v>
      </c>
      <c r="F29" s="15">
        <v>2</v>
      </c>
      <c r="G29" s="80">
        <f t="shared" si="0"/>
        <v>0.125</v>
      </c>
      <c r="H29" s="83"/>
      <c r="I29" s="85"/>
      <c r="J29" s="85"/>
      <c r="K29" s="85"/>
      <c r="L29" s="85"/>
      <c r="M29" s="85"/>
      <c r="N29" s="85"/>
      <c r="O29" s="85"/>
      <c r="P29" s="92"/>
      <c r="Q29" s="86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217" t="s">
        <v>68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9"/>
      <c r="BA29" s="89"/>
      <c r="BB29" s="92"/>
      <c r="BC29" s="90"/>
      <c r="BD29" s="90"/>
    </row>
    <row r="30" spans="1:56" ht="18.75" customHeight="1">
      <c r="A30" s="66"/>
      <c r="B30" s="95"/>
      <c r="C30" s="96"/>
      <c r="D30" s="97"/>
      <c r="E30" s="67"/>
      <c r="F30" s="67"/>
      <c r="G30" s="98"/>
      <c r="H30" s="68"/>
      <c r="I30" s="69"/>
      <c r="J30" s="69"/>
      <c r="K30" s="69"/>
      <c r="L30" s="69"/>
      <c r="M30" s="69"/>
      <c r="N30" s="69"/>
      <c r="O30" s="69"/>
      <c r="P30" s="99"/>
      <c r="Q30" s="100"/>
      <c r="R30" s="99"/>
      <c r="S30" s="99"/>
      <c r="T30" s="99"/>
      <c r="U30" s="99"/>
      <c r="V30" s="99"/>
      <c r="W30" s="99"/>
      <c r="X30" s="99"/>
      <c r="Y30" s="99"/>
      <c r="Z30" s="99"/>
      <c r="AA30" s="101"/>
      <c r="AB30" s="101"/>
      <c r="AC30" s="101"/>
      <c r="AD30" s="102"/>
      <c r="AE30" s="102"/>
      <c r="AF30" s="102"/>
      <c r="AG30" s="103"/>
      <c r="AH30" s="103"/>
      <c r="AI30" s="101"/>
      <c r="AJ30" s="103"/>
      <c r="AK30" s="103"/>
      <c r="AL30" s="101"/>
      <c r="AM30" s="101"/>
      <c r="AN30" s="102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101"/>
      <c r="BA30" s="101"/>
      <c r="BB30" s="101"/>
      <c r="BC30" s="101"/>
      <c r="BD30" s="101"/>
    </row>
    <row r="31" spans="2:15" ht="12.75">
      <c r="B31" s="369" t="s">
        <v>69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</row>
  </sheetData>
  <sheetProtection/>
  <mergeCells count="18">
    <mergeCell ref="B31:O31"/>
    <mergeCell ref="H4:AK5"/>
    <mergeCell ref="AL4:BC5"/>
    <mergeCell ref="H6:Q7"/>
    <mergeCell ref="R6:AA7"/>
    <mergeCell ref="AB6:AK7"/>
    <mergeCell ref="AL6:AU7"/>
    <mergeCell ref="AV6:BD7"/>
    <mergeCell ref="A2:E2"/>
    <mergeCell ref="A1:AK1"/>
    <mergeCell ref="I3:Y3"/>
    <mergeCell ref="A4:A8"/>
    <mergeCell ref="B4:B8"/>
    <mergeCell ref="C4:C8"/>
    <mergeCell ref="D4:D8"/>
    <mergeCell ref="E4:E8"/>
    <mergeCell ref="F4:F8"/>
    <mergeCell ref="G4:G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40">
      <selection activeCell="A3" sqref="A3:H3"/>
    </sheetView>
  </sheetViews>
  <sheetFormatPr defaultColWidth="9.00390625" defaultRowHeight="12.75"/>
  <cols>
    <col min="1" max="1" width="3.25390625" style="168" customWidth="1"/>
    <col min="2" max="2" width="10.375" style="168" customWidth="1"/>
    <col min="3" max="3" width="47.00390625" style="168" customWidth="1"/>
    <col min="4" max="4" width="7.75390625" style="168" customWidth="1"/>
    <col min="5" max="5" width="7.25390625" style="168" customWidth="1"/>
    <col min="6" max="6" width="8.00390625" style="168" customWidth="1"/>
    <col min="7" max="7" width="8.75390625" style="168" customWidth="1"/>
    <col min="8" max="8" width="8.25390625" style="168" customWidth="1"/>
    <col min="9" max="9" width="6.75390625" style="168" customWidth="1"/>
    <col min="10" max="10" width="9.125" style="168" customWidth="1"/>
    <col min="11" max="11" width="9.625" style="168" bestFit="1" customWidth="1"/>
    <col min="12" max="16384" width="9.125" style="168" customWidth="1"/>
  </cols>
  <sheetData>
    <row r="1" spans="1:8" ht="14.25">
      <c r="A1" s="379" t="s">
        <v>204</v>
      </c>
      <c r="B1" s="379"/>
      <c r="C1" s="379"/>
      <c r="D1" s="379"/>
      <c r="E1" s="379"/>
      <c r="F1" s="379"/>
      <c r="G1" s="379"/>
      <c r="H1" s="379"/>
    </row>
    <row r="2" spans="1:8" ht="14.25">
      <c r="A2" s="379" t="s">
        <v>205</v>
      </c>
      <c r="B2" s="379"/>
      <c r="C2" s="379"/>
      <c r="D2" s="379"/>
      <c r="E2" s="379"/>
      <c r="F2" s="379"/>
      <c r="G2" s="379"/>
      <c r="H2" s="379"/>
    </row>
    <row r="3" spans="1:8" ht="14.25">
      <c r="A3" s="379" t="s">
        <v>225</v>
      </c>
      <c r="B3" s="379"/>
      <c r="C3" s="379"/>
      <c r="D3" s="379"/>
      <c r="E3" s="379"/>
      <c r="F3" s="379"/>
      <c r="G3" s="379"/>
      <c r="H3" s="379"/>
    </row>
    <row r="4" spans="1:8" ht="12.75">
      <c r="A4" s="105"/>
      <c r="B4" s="105"/>
      <c r="C4" s="106"/>
      <c r="D4" s="107"/>
      <c r="E4" s="107"/>
      <c r="F4" s="107"/>
      <c r="G4" s="204"/>
      <c r="H4" s="108"/>
    </row>
    <row r="5" spans="1:8" ht="12.75">
      <c r="A5" s="380" t="s">
        <v>3</v>
      </c>
      <c r="B5" s="381" t="s">
        <v>4</v>
      </c>
      <c r="C5" s="382" t="s">
        <v>2</v>
      </c>
      <c r="D5" s="381" t="s">
        <v>5</v>
      </c>
      <c r="E5" s="384" t="s">
        <v>6</v>
      </c>
      <c r="F5" s="384"/>
      <c r="G5" s="384" t="s">
        <v>7</v>
      </c>
      <c r="H5" s="384"/>
    </row>
    <row r="6" spans="1:8" ht="67.5">
      <c r="A6" s="380"/>
      <c r="B6" s="380"/>
      <c r="C6" s="383"/>
      <c r="D6" s="380"/>
      <c r="E6" s="110" t="s">
        <v>8</v>
      </c>
      <c r="F6" s="110" t="s">
        <v>9</v>
      </c>
      <c r="G6" s="110" t="s">
        <v>8</v>
      </c>
      <c r="H6" s="109" t="s">
        <v>10</v>
      </c>
    </row>
    <row r="7" spans="1:8" ht="12.75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</row>
    <row r="8" spans="1:8" ht="15.75">
      <c r="A8" s="114"/>
      <c r="B8" s="113"/>
      <c r="C8" s="205" t="s">
        <v>81</v>
      </c>
      <c r="D8" s="113"/>
      <c r="E8" s="113"/>
      <c r="F8" s="113"/>
      <c r="G8" s="113"/>
      <c r="H8" s="113"/>
    </row>
    <row r="9" spans="1:8" ht="24.75">
      <c r="A9" s="300">
        <v>1</v>
      </c>
      <c r="B9" s="22" t="s">
        <v>82</v>
      </c>
      <c r="C9" s="23" t="s">
        <v>77</v>
      </c>
      <c r="D9" s="112" t="s">
        <v>76</v>
      </c>
      <c r="E9" s="115"/>
      <c r="F9" s="152">
        <v>0.48</v>
      </c>
      <c r="G9" s="56"/>
      <c r="H9" s="94"/>
    </row>
    <row r="10" spans="1:8" ht="13.5">
      <c r="A10" s="301"/>
      <c r="B10" s="116" t="s">
        <v>74</v>
      </c>
      <c r="C10" s="19" t="s">
        <v>42</v>
      </c>
      <c r="D10" s="16" t="s">
        <v>29</v>
      </c>
      <c r="E10" s="117">
        <v>0.186</v>
      </c>
      <c r="F10" s="21">
        <f>F9*E10</f>
        <v>0.08928</v>
      </c>
      <c r="G10" s="30"/>
      <c r="H10" s="58"/>
    </row>
    <row r="11" spans="1:8" ht="13.5">
      <c r="A11" s="302"/>
      <c r="B11" s="116"/>
      <c r="C11" s="19" t="s">
        <v>43</v>
      </c>
      <c r="D11" s="16" t="s">
        <v>16</v>
      </c>
      <c r="E11" s="118">
        <v>0.0016</v>
      </c>
      <c r="F11" s="21">
        <f>F9*E11</f>
        <v>0.000768</v>
      </c>
      <c r="G11" s="30"/>
      <c r="H11" s="32"/>
    </row>
    <row r="12" spans="1:8" ht="24.75">
      <c r="A12" s="300">
        <v>2</v>
      </c>
      <c r="B12" s="22" t="s">
        <v>82</v>
      </c>
      <c r="C12" s="64" t="s">
        <v>103</v>
      </c>
      <c r="D12" s="18" t="s">
        <v>70</v>
      </c>
      <c r="E12" s="137"/>
      <c r="F12" s="20">
        <v>0.62</v>
      </c>
      <c r="G12" s="125"/>
      <c r="H12" s="33"/>
    </row>
    <row r="13" spans="1:8" ht="13.5">
      <c r="A13" s="301"/>
      <c r="B13" s="116" t="s">
        <v>74</v>
      </c>
      <c r="C13" s="19" t="s">
        <v>42</v>
      </c>
      <c r="D13" s="16" t="s">
        <v>29</v>
      </c>
      <c r="E13" s="30">
        <v>13.8</v>
      </c>
      <c r="F13" s="21">
        <f>F12*E13</f>
        <v>8.556000000000001</v>
      </c>
      <c r="G13" s="30"/>
      <c r="H13" s="58"/>
    </row>
    <row r="14" spans="1:8" ht="13.5">
      <c r="A14" s="302"/>
      <c r="B14" s="116"/>
      <c r="C14" s="19" t="s">
        <v>43</v>
      </c>
      <c r="D14" s="16" t="s">
        <v>16</v>
      </c>
      <c r="E14" s="32">
        <v>6.88</v>
      </c>
      <c r="F14" s="21">
        <f>F12*E14</f>
        <v>4.2656</v>
      </c>
      <c r="G14" s="30"/>
      <c r="H14" s="32"/>
    </row>
    <row r="15" spans="1:8" ht="24.75">
      <c r="A15" s="300">
        <v>3</v>
      </c>
      <c r="B15" s="22" t="s">
        <v>82</v>
      </c>
      <c r="C15" s="64" t="s">
        <v>114</v>
      </c>
      <c r="D15" s="18" t="s">
        <v>70</v>
      </c>
      <c r="E15" s="137"/>
      <c r="F15" s="20">
        <v>0.16</v>
      </c>
      <c r="G15" s="125"/>
      <c r="H15" s="33"/>
    </row>
    <row r="16" spans="1:8" ht="13.5">
      <c r="A16" s="301"/>
      <c r="B16" s="116" t="s">
        <v>74</v>
      </c>
      <c r="C16" s="19" t="s">
        <v>42</v>
      </c>
      <c r="D16" s="16" t="s">
        <v>29</v>
      </c>
      <c r="E16" s="30">
        <v>13.8</v>
      </c>
      <c r="F16" s="21">
        <f>F15*E16</f>
        <v>2.208</v>
      </c>
      <c r="G16" s="30"/>
      <c r="H16" s="58"/>
    </row>
    <row r="17" spans="1:8" ht="13.5">
      <c r="A17" s="302"/>
      <c r="B17" s="116"/>
      <c r="C17" s="19" t="s">
        <v>43</v>
      </c>
      <c r="D17" s="16" t="s">
        <v>16</v>
      </c>
      <c r="E17" s="32">
        <v>6.88</v>
      </c>
      <c r="F17" s="21">
        <f>F15*E17</f>
        <v>1.1008</v>
      </c>
      <c r="G17" s="30"/>
      <c r="H17" s="32"/>
    </row>
    <row r="18" spans="1:8" ht="38.25">
      <c r="A18" s="300">
        <v>4</v>
      </c>
      <c r="B18" s="22" t="s">
        <v>40</v>
      </c>
      <c r="C18" s="122" t="s">
        <v>102</v>
      </c>
      <c r="D18" s="112" t="s">
        <v>78</v>
      </c>
      <c r="E18" s="94"/>
      <c r="F18" s="112">
        <v>5.02</v>
      </c>
      <c r="G18" s="112"/>
      <c r="H18" s="94"/>
    </row>
    <row r="19" spans="1:8" ht="14.25">
      <c r="A19" s="302"/>
      <c r="B19" s="150" t="s">
        <v>40</v>
      </c>
      <c r="C19" s="119" t="s">
        <v>42</v>
      </c>
      <c r="D19" s="28" t="s">
        <v>79</v>
      </c>
      <c r="E19" s="28">
        <v>100</v>
      </c>
      <c r="F19" s="58">
        <f>F18*E19</f>
        <v>501.99999999999994</v>
      </c>
      <c r="G19" s="58"/>
      <c r="H19" s="58"/>
    </row>
    <row r="20" spans="1:8" ht="38.25">
      <c r="A20" s="300">
        <v>5</v>
      </c>
      <c r="B20" s="65" t="s">
        <v>75</v>
      </c>
      <c r="C20" s="23" t="s">
        <v>80</v>
      </c>
      <c r="D20" s="112" t="s">
        <v>76</v>
      </c>
      <c r="E20" s="151"/>
      <c r="F20" s="152">
        <v>41.78</v>
      </c>
      <c r="G20" s="56"/>
      <c r="H20" s="94"/>
    </row>
    <row r="21" spans="1:8" ht="13.5">
      <c r="A21" s="301"/>
      <c r="B21" s="116" t="s">
        <v>73</v>
      </c>
      <c r="C21" s="19" t="s">
        <v>42</v>
      </c>
      <c r="D21" s="16" t="s">
        <v>29</v>
      </c>
      <c r="E21" s="117">
        <v>0.887</v>
      </c>
      <c r="F21" s="21">
        <f>F20*E21</f>
        <v>37.05886</v>
      </c>
      <c r="G21" s="30"/>
      <c r="H21" s="32"/>
    </row>
    <row r="22" spans="1:8" ht="25.5">
      <c r="A22" s="57">
        <v>6</v>
      </c>
      <c r="B22" s="116" t="s">
        <v>198</v>
      </c>
      <c r="C22" s="23" t="s">
        <v>172</v>
      </c>
      <c r="D22" s="112" t="s">
        <v>41</v>
      </c>
      <c r="E22" s="151"/>
      <c r="F22" s="142">
        <v>2</v>
      </c>
      <c r="G22" s="94"/>
      <c r="H22" s="94"/>
    </row>
    <row r="23" spans="1:8" ht="15.75">
      <c r="A23" s="104"/>
      <c r="B23" s="116"/>
      <c r="C23" s="205" t="s">
        <v>84</v>
      </c>
      <c r="D23" s="16"/>
      <c r="E23" s="117"/>
      <c r="F23" s="21"/>
      <c r="G23" s="30"/>
      <c r="H23" s="32"/>
    </row>
    <row r="24" spans="1:8" ht="25.5">
      <c r="A24" s="300">
        <v>2</v>
      </c>
      <c r="B24" s="65" t="s">
        <v>75</v>
      </c>
      <c r="C24" s="23" t="s">
        <v>123</v>
      </c>
      <c r="D24" s="112" t="s">
        <v>78</v>
      </c>
      <c r="E24" s="115"/>
      <c r="F24" s="152">
        <v>0.86</v>
      </c>
      <c r="G24" s="115"/>
      <c r="H24" s="94"/>
    </row>
    <row r="25" spans="1:8" ht="12.75">
      <c r="A25" s="301"/>
      <c r="B25" s="65" t="s">
        <v>122</v>
      </c>
      <c r="C25" s="24" t="s">
        <v>42</v>
      </c>
      <c r="D25" s="28" t="s">
        <v>29</v>
      </c>
      <c r="E25" s="120">
        <v>64</v>
      </c>
      <c r="F25" s="153">
        <f>F24*E25</f>
        <v>55.04</v>
      </c>
      <c r="G25" s="120"/>
      <c r="H25" s="58"/>
    </row>
    <row r="26" spans="1:8" ht="14.25">
      <c r="A26" s="301"/>
      <c r="B26" s="154"/>
      <c r="C26" s="24" t="s">
        <v>94</v>
      </c>
      <c r="D26" s="28" t="s">
        <v>16</v>
      </c>
      <c r="E26" s="120">
        <v>2.1</v>
      </c>
      <c r="F26" s="153">
        <f>F24*E26</f>
        <v>1.806</v>
      </c>
      <c r="G26" s="120"/>
      <c r="H26" s="58"/>
    </row>
    <row r="27" spans="1:8" ht="14.25">
      <c r="A27" s="301"/>
      <c r="B27" s="135" t="s">
        <v>86</v>
      </c>
      <c r="C27" s="24" t="s">
        <v>85</v>
      </c>
      <c r="D27" s="28" t="s">
        <v>83</v>
      </c>
      <c r="E27" s="58">
        <v>1.78</v>
      </c>
      <c r="F27" s="153">
        <f>F24*E27</f>
        <v>1.5308</v>
      </c>
      <c r="G27" s="120"/>
      <c r="H27" s="58"/>
    </row>
    <row r="28" spans="1:8" ht="12.75">
      <c r="A28" s="302"/>
      <c r="B28" s="135"/>
      <c r="C28" s="24" t="s">
        <v>0</v>
      </c>
      <c r="D28" s="28" t="s">
        <v>16</v>
      </c>
      <c r="E28" s="58">
        <v>0.2</v>
      </c>
      <c r="F28" s="153">
        <f>F24*E28</f>
        <v>0.17200000000000001</v>
      </c>
      <c r="G28" s="120"/>
      <c r="H28" s="58"/>
    </row>
    <row r="29" spans="1:8" ht="34.5" customHeight="1">
      <c r="A29" s="300">
        <v>3</v>
      </c>
      <c r="B29" s="65" t="s">
        <v>75</v>
      </c>
      <c r="C29" s="23" t="s">
        <v>174</v>
      </c>
      <c r="D29" s="112" t="s">
        <v>45</v>
      </c>
      <c r="E29" s="115"/>
      <c r="F29" s="152">
        <v>0.48</v>
      </c>
      <c r="G29" s="115"/>
      <c r="H29" s="94"/>
    </row>
    <row r="30" spans="1:8" ht="12.75">
      <c r="A30" s="301"/>
      <c r="B30" s="65" t="s">
        <v>46</v>
      </c>
      <c r="C30" s="24" t="s">
        <v>42</v>
      </c>
      <c r="D30" s="28" t="s">
        <v>29</v>
      </c>
      <c r="E30" s="120">
        <v>30</v>
      </c>
      <c r="F30" s="153">
        <f>F29*E30</f>
        <v>14.399999999999999</v>
      </c>
      <c r="G30" s="120"/>
      <c r="H30" s="58"/>
    </row>
    <row r="31" spans="1:8" ht="14.25">
      <c r="A31" s="301"/>
      <c r="B31" s="212"/>
      <c r="C31" s="213" t="s">
        <v>30</v>
      </c>
      <c r="D31" s="164" t="s">
        <v>16</v>
      </c>
      <c r="E31" s="214">
        <v>1.1</v>
      </c>
      <c r="F31" s="215">
        <f>F29*E31</f>
        <v>0.528</v>
      </c>
      <c r="G31" s="214"/>
      <c r="H31" s="216"/>
    </row>
    <row r="32" spans="1:8" ht="14.25">
      <c r="A32" s="302"/>
      <c r="B32" s="135" t="s">
        <v>86</v>
      </c>
      <c r="C32" s="24" t="s">
        <v>85</v>
      </c>
      <c r="D32" s="28" t="s">
        <v>83</v>
      </c>
      <c r="E32" s="58">
        <v>0.67</v>
      </c>
      <c r="F32" s="153">
        <f>F29*E32</f>
        <v>0.3216</v>
      </c>
      <c r="G32" s="120"/>
      <c r="H32" s="58"/>
    </row>
    <row r="33" spans="1:8" ht="30" customHeight="1">
      <c r="A33" s="300">
        <v>4</v>
      </c>
      <c r="B33" s="155" t="s">
        <v>87</v>
      </c>
      <c r="C33" s="31" t="s">
        <v>197</v>
      </c>
      <c r="D33" s="25" t="s">
        <v>78</v>
      </c>
      <c r="E33" s="156"/>
      <c r="F33" s="157">
        <v>0.349</v>
      </c>
      <c r="G33" s="25"/>
      <c r="H33" s="124"/>
    </row>
    <row r="34" spans="1:8" ht="12.75">
      <c r="A34" s="301"/>
      <c r="B34" s="22" t="s">
        <v>88</v>
      </c>
      <c r="C34" s="24" t="s">
        <v>42</v>
      </c>
      <c r="D34" s="28" t="s">
        <v>29</v>
      </c>
      <c r="E34" s="120">
        <v>91.4</v>
      </c>
      <c r="F34" s="153">
        <f>F33*E34</f>
        <v>31.8986</v>
      </c>
      <c r="G34" s="120"/>
      <c r="H34" s="58"/>
    </row>
    <row r="35" spans="1:8" ht="14.25">
      <c r="A35" s="301"/>
      <c r="B35" s="22" t="s">
        <v>91</v>
      </c>
      <c r="C35" s="26" t="s">
        <v>90</v>
      </c>
      <c r="D35" s="28" t="s">
        <v>79</v>
      </c>
      <c r="E35" s="141">
        <v>100</v>
      </c>
      <c r="F35" s="158">
        <f>F33*E35</f>
        <v>34.9</v>
      </c>
      <c r="G35" s="160"/>
      <c r="H35" s="58"/>
    </row>
    <row r="36" spans="1:8" ht="12.75">
      <c r="A36" s="301"/>
      <c r="B36" s="22"/>
      <c r="C36" s="26" t="s">
        <v>43</v>
      </c>
      <c r="D36" s="27" t="s">
        <v>16</v>
      </c>
      <c r="E36" s="114">
        <v>35.2</v>
      </c>
      <c r="F36" s="60">
        <f>F33*E36</f>
        <v>12.2848</v>
      </c>
      <c r="G36" s="27"/>
      <c r="H36" s="58"/>
    </row>
    <row r="37" spans="1:8" ht="33" customHeight="1">
      <c r="A37" s="300">
        <v>5</v>
      </c>
      <c r="B37" s="155" t="s">
        <v>87</v>
      </c>
      <c r="C37" s="31" t="s">
        <v>194</v>
      </c>
      <c r="D37" s="25" t="s">
        <v>78</v>
      </c>
      <c r="E37" s="156"/>
      <c r="F37" s="159">
        <v>0.0345</v>
      </c>
      <c r="G37" s="25"/>
      <c r="H37" s="124"/>
    </row>
    <row r="38" spans="1:8" ht="12.75">
      <c r="A38" s="301"/>
      <c r="B38" s="22" t="s">
        <v>88</v>
      </c>
      <c r="C38" s="24" t="s">
        <v>42</v>
      </c>
      <c r="D38" s="28" t="s">
        <v>29</v>
      </c>
      <c r="E38" s="120">
        <v>91.4</v>
      </c>
      <c r="F38" s="153">
        <f>F37*E38</f>
        <v>3.1533000000000007</v>
      </c>
      <c r="G38" s="120"/>
      <c r="H38" s="58"/>
    </row>
    <row r="39" spans="1:8" ht="14.25">
      <c r="A39" s="301"/>
      <c r="B39" s="22" t="s">
        <v>99</v>
      </c>
      <c r="C39" s="26" t="s">
        <v>98</v>
      </c>
      <c r="D39" s="28" t="s">
        <v>79</v>
      </c>
      <c r="E39" s="141">
        <v>100</v>
      </c>
      <c r="F39" s="158">
        <f>F37*E39</f>
        <v>3.45</v>
      </c>
      <c r="G39" s="160"/>
      <c r="H39" s="58"/>
    </row>
    <row r="40" spans="1:8" ht="12.75">
      <c r="A40" s="302"/>
      <c r="B40" s="22"/>
      <c r="C40" s="26" t="s">
        <v>15</v>
      </c>
      <c r="D40" s="28" t="s">
        <v>16</v>
      </c>
      <c r="E40" s="113">
        <v>27.6</v>
      </c>
      <c r="F40" s="58">
        <f>F37*E40</f>
        <v>0.9522000000000002</v>
      </c>
      <c r="G40" s="28"/>
      <c r="H40" s="58"/>
    </row>
    <row r="41" spans="1:8" ht="36">
      <c r="A41" s="300">
        <v>6</v>
      </c>
      <c r="B41" s="155" t="s">
        <v>87</v>
      </c>
      <c r="C41" s="31" t="s">
        <v>195</v>
      </c>
      <c r="D41" s="25" t="s">
        <v>78</v>
      </c>
      <c r="E41" s="156"/>
      <c r="F41" s="159">
        <f>F37</f>
        <v>0.0345</v>
      </c>
      <c r="G41" s="25"/>
      <c r="H41" s="124"/>
    </row>
    <row r="42" spans="1:8" ht="12.75">
      <c r="A42" s="301"/>
      <c r="B42" s="22" t="s">
        <v>88</v>
      </c>
      <c r="C42" s="24" t="s">
        <v>42</v>
      </c>
      <c r="D42" s="28" t="s">
        <v>29</v>
      </c>
      <c r="E42" s="120">
        <v>91.4</v>
      </c>
      <c r="F42" s="153">
        <f>F41*E42</f>
        <v>3.1533000000000007</v>
      </c>
      <c r="G42" s="120"/>
      <c r="H42" s="58"/>
    </row>
    <row r="43" spans="1:8" ht="14.25">
      <c r="A43" s="301"/>
      <c r="B43" s="22" t="s">
        <v>100</v>
      </c>
      <c r="C43" s="26" t="s">
        <v>101</v>
      </c>
      <c r="D43" s="28" t="s">
        <v>79</v>
      </c>
      <c r="E43" s="141">
        <v>100</v>
      </c>
      <c r="F43" s="158">
        <f>F41*E43</f>
        <v>3.45</v>
      </c>
      <c r="G43" s="160"/>
      <c r="H43" s="58"/>
    </row>
    <row r="44" spans="1:8" ht="12.75">
      <c r="A44" s="302"/>
      <c r="B44" s="22"/>
      <c r="C44" s="26" t="s">
        <v>15</v>
      </c>
      <c r="D44" s="28" t="s">
        <v>16</v>
      </c>
      <c r="E44" s="113">
        <v>27.6</v>
      </c>
      <c r="F44" s="58">
        <f>F41*E44</f>
        <v>0.9522000000000002</v>
      </c>
      <c r="G44" s="28"/>
      <c r="H44" s="58"/>
    </row>
    <row r="45" spans="1:8" ht="45">
      <c r="A45" s="300">
        <v>7</v>
      </c>
      <c r="B45" s="155" t="s">
        <v>87</v>
      </c>
      <c r="C45" s="64" t="s">
        <v>196</v>
      </c>
      <c r="D45" s="25" t="s">
        <v>78</v>
      </c>
      <c r="E45" s="137"/>
      <c r="F45" s="143">
        <v>0.473</v>
      </c>
      <c r="G45" s="125"/>
      <c r="H45" s="125"/>
    </row>
    <row r="46" spans="1:8" ht="13.5">
      <c r="A46" s="301"/>
      <c r="B46" s="116" t="s">
        <v>89</v>
      </c>
      <c r="C46" s="24" t="s">
        <v>42</v>
      </c>
      <c r="D46" s="28" t="s">
        <v>29</v>
      </c>
      <c r="E46" s="30">
        <v>59.4</v>
      </c>
      <c r="F46" s="21">
        <f>F45*E46</f>
        <v>28.0962</v>
      </c>
      <c r="G46" s="30"/>
      <c r="H46" s="58"/>
    </row>
    <row r="47" spans="1:8" ht="13.5">
      <c r="A47" s="301"/>
      <c r="B47" s="116"/>
      <c r="C47" s="19" t="s">
        <v>43</v>
      </c>
      <c r="D47" s="16" t="s">
        <v>16</v>
      </c>
      <c r="E47" s="32">
        <v>2.66</v>
      </c>
      <c r="F47" s="21">
        <f>F45*E47</f>
        <v>1.25818</v>
      </c>
      <c r="G47" s="30"/>
      <c r="H47" s="58"/>
    </row>
    <row r="48" spans="1:8" ht="27">
      <c r="A48" s="301"/>
      <c r="B48" s="116" t="s">
        <v>40</v>
      </c>
      <c r="C48" s="19" t="s">
        <v>199</v>
      </c>
      <c r="D48" s="28" t="s">
        <v>79</v>
      </c>
      <c r="E48" s="30"/>
      <c r="F48" s="21">
        <v>5.4</v>
      </c>
      <c r="G48" s="30"/>
      <c r="H48" s="58"/>
    </row>
    <row r="49" spans="1:8" ht="13.5">
      <c r="A49" s="302"/>
      <c r="B49" s="116"/>
      <c r="C49" s="19" t="s">
        <v>0</v>
      </c>
      <c r="D49" s="16" t="s">
        <v>16</v>
      </c>
      <c r="E49" s="32">
        <v>4.8</v>
      </c>
      <c r="F49" s="21">
        <f>F45*E49</f>
        <v>2.2704</v>
      </c>
      <c r="G49" s="30"/>
      <c r="H49" s="58"/>
    </row>
    <row r="50" spans="1:8" ht="32.25" customHeight="1">
      <c r="A50" s="300">
        <v>8</v>
      </c>
      <c r="B50" s="155" t="s">
        <v>87</v>
      </c>
      <c r="C50" s="146" t="s">
        <v>133</v>
      </c>
      <c r="D50" s="25" t="s">
        <v>78</v>
      </c>
      <c r="E50" s="147"/>
      <c r="F50" s="219">
        <v>0.054</v>
      </c>
      <c r="G50" s="148"/>
      <c r="H50" s="124"/>
    </row>
    <row r="51" spans="1:8" ht="13.5">
      <c r="A51" s="301"/>
      <c r="B51" s="116" t="s">
        <v>135</v>
      </c>
      <c r="C51" s="24" t="s">
        <v>42</v>
      </c>
      <c r="D51" s="28" t="s">
        <v>29</v>
      </c>
      <c r="E51" s="30">
        <v>42.6</v>
      </c>
      <c r="F51" s="21">
        <f>F50*E51</f>
        <v>2.3004000000000002</v>
      </c>
      <c r="G51" s="30"/>
      <c r="H51" s="58"/>
    </row>
    <row r="52" spans="1:8" ht="13.5">
      <c r="A52" s="301"/>
      <c r="B52" s="116" t="s">
        <v>206</v>
      </c>
      <c r="C52" s="19" t="s">
        <v>134</v>
      </c>
      <c r="D52" s="28" t="s">
        <v>13</v>
      </c>
      <c r="E52" s="30">
        <v>28</v>
      </c>
      <c r="F52" s="21">
        <f>F50*E52</f>
        <v>1.512</v>
      </c>
      <c r="G52" s="30"/>
      <c r="H52" s="58"/>
    </row>
    <row r="53" spans="1:8" ht="13.5">
      <c r="A53" s="301"/>
      <c r="B53" s="116"/>
      <c r="C53" s="19" t="s">
        <v>0</v>
      </c>
      <c r="D53" s="16" t="s">
        <v>16</v>
      </c>
      <c r="E53" s="32">
        <v>0.14</v>
      </c>
      <c r="F53" s="21">
        <f>F50*E53</f>
        <v>0.007560000000000001</v>
      </c>
      <c r="G53" s="30"/>
      <c r="H53" s="58"/>
    </row>
    <row r="54" spans="1:8" ht="51">
      <c r="A54" s="300">
        <v>9</v>
      </c>
      <c r="B54" s="161" t="s">
        <v>87</v>
      </c>
      <c r="C54" s="31" t="s">
        <v>187</v>
      </c>
      <c r="D54" s="25" t="s">
        <v>78</v>
      </c>
      <c r="E54" s="156"/>
      <c r="F54" s="157">
        <v>5.169</v>
      </c>
      <c r="G54" s="124"/>
      <c r="H54" s="124"/>
    </row>
    <row r="55" spans="1:8" ht="13.5">
      <c r="A55" s="301"/>
      <c r="B55" s="22" t="s">
        <v>71</v>
      </c>
      <c r="C55" s="24" t="s">
        <v>42</v>
      </c>
      <c r="D55" s="16" t="s">
        <v>29</v>
      </c>
      <c r="E55" s="30">
        <v>65.8</v>
      </c>
      <c r="F55" s="21">
        <f>F54*E55</f>
        <v>340.12019999999995</v>
      </c>
      <c r="G55" s="30"/>
      <c r="H55" s="32"/>
    </row>
    <row r="56" spans="1:8" ht="13.5">
      <c r="A56" s="301"/>
      <c r="B56" s="162"/>
      <c r="C56" s="19" t="s">
        <v>94</v>
      </c>
      <c r="D56" s="16" t="s">
        <v>16</v>
      </c>
      <c r="E56" s="30">
        <v>1</v>
      </c>
      <c r="F56" s="21">
        <f>F54*E56</f>
        <v>5.169</v>
      </c>
      <c r="G56" s="30"/>
      <c r="H56" s="32"/>
    </row>
    <row r="57" spans="1:8" ht="13.5">
      <c r="A57" s="301"/>
      <c r="B57" s="29" t="s">
        <v>95</v>
      </c>
      <c r="C57" s="19" t="s">
        <v>200</v>
      </c>
      <c r="D57" s="16" t="s">
        <v>13</v>
      </c>
      <c r="E57" s="30">
        <v>63</v>
      </c>
      <c r="F57" s="21">
        <f>F54*E57</f>
        <v>325.647</v>
      </c>
      <c r="G57" s="30"/>
      <c r="H57" s="32"/>
    </row>
    <row r="58" spans="1:8" ht="13.5">
      <c r="A58" s="301"/>
      <c r="B58" s="29" t="s">
        <v>96</v>
      </c>
      <c r="C58" s="19" t="s">
        <v>97</v>
      </c>
      <c r="D58" s="16" t="s">
        <v>13</v>
      </c>
      <c r="E58" s="30">
        <v>79</v>
      </c>
      <c r="F58" s="21">
        <f>F54*E58</f>
        <v>408.35099999999994</v>
      </c>
      <c r="G58" s="30"/>
      <c r="H58" s="32"/>
    </row>
    <row r="59" spans="1:8" ht="13.5">
      <c r="A59" s="302"/>
      <c r="B59" s="163"/>
      <c r="C59" s="19" t="s">
        <v>92</v>
      </c>
      <c r="D59" s="16" t="s">
        <v>16</v>
      </c>
      <c r="E59" s="30">
        <v>1.6</v>
      </c>
      <c r="F59" s="21">
        <f>F54*E59</f>
        <v>8.2704</v>
      </c>
      <c r="G59" s="30"/>
      <c r="H59" s="32"/>
    </row>
    <row r="60" spans="1:8" ht="36" customHeight="1">
      <c r="A60" s="304">
        <v>10</v>
      </c>
      <c r="B60" s="155" t="s">
        <v>87</v>
      </c>
      <c r="C60" s="64" t="s">
        <v>131</v>
      </c>
      <c r="D60" s="112" t="s">
        <v>93</v>
      </c>
      <c r="E60" s="125"/>
      <c r="F60" s="20">
        <v>0.05</v>
      </c>
      <c r="G60" s="125"/>
      <c r="H60" s="33"/>
    </row>
    <row r="61" spans="1:8" ht="13.5">
      <c r="A61" s="305"/>
      <c r="B61" s="116" t="s">
        <v>108</v>
      </c>
      <c r="C61" s="24" t="s">
        <v>42</v>
      </c>
      <c r="D61" s="16" t="s">
        <v>29</v>
      </c>
      <c r="E61" s="30">
        <v>20.6</v>
      </c>
      <c r="F61" s="21">
        <f>F60*E61</f>
        <v>1.03</v>
      </c>
      <c r="G61" s="30"/>
      <c r="H61" s="32"/>
    </row>
    <row r="62" spans="1:8" ht="13.5">
      <c r="A62" s="305"/>
      <c r="B62" s="116"/>
      <c r="C62" s="19" t="s">
        <v>94</v>
      </c>
      <c r="D62" s="16" t="s">
        <v>16</v>
      </c>
      <c r="E62" s="30">
        <v>0.6</v>
      </c>
      <c r="F62" s="21">
        <f>F60*E62</f>
        <v>0.03</v>
      </c>
      <c r="G62" s="30"/>
      <c r="H62" s="32"/>
    </row>
    <row r="63" spans="1:8" ht="15.75">
      <c r="A63" s="306"/>
      <c r="B63" s="116" t="s">
        <v>105</v>
      </c>
      <c r="C63" s="19" t="s">
        <v>104</v>
      </c>
      <c r="D63" s="16" t="s">
        <v>106</v>
      </c>
      <c r="E63" s="32">
        <v>1.015</v>
      </c>
      <c r="F63" s="209">
        <f>F60*E63</f>
        <v>0.050749999999999997</v>
      </c>
      <c r="G63" s="30"/>
      <c r="H63" s="32"/>
    </row>
    <row r="64" spans="1:8" ht="25.5">
      <c r="A64" s="300">
        <v>11</v>
      </c>
      <c r="B64" s="65" t="s">
        <v>75</v>
      </c>
      <c r="C64" s="122" t="s">
        <v>132</v>
      </c>
      <c r="D64" s="112" t="s">
        <v>78</v>
      </c>
      <c r="E64" s="112"/>
      <c r="F64" s="220">
        <v>0.0513</v>
      </c>
      <c r="G64" s="112"/>
      <c r="H64" s="94"/>
    </row>
    <row r="65" spans="1:8" ht="12.75">
      <c r="A65" s="301"/>
      <c r="B65" s="164" t="s">
        <v>129</v>
      </c>
      <c r="C65" s="119" t="s">
        <v>27</v>
      </c>
      <c r="D65" s="165" t="s">
        <v>12</v>
      </c>
      <c r="E65" s="120">
        <v>108</v>
      </c>
      <c r="F65" s="58">
        <f>F64*E65</f>
        <v>5.5404</v>
      </c>
      <c r="G65" s="120"/>
      <c r="H65" s="58"/>
    </row>
    <row r="66" spans="1:8" ht="12.75">
      <c r="A66" s="301"/>
      <c r="B66" s="166"/>
      <c r="C66" s="119" t="s">
        <v>43</v>
      </c>
      <c r="D66" s="165" t="s">
        <v>16</v>
      </c>
      <c r="E66" s="28">
        <v>4.52</v>
      </c>
      <c r="F66" s="58">
        <f>F64*E66</f>
        <v>0.23187599999999997</v>
      </c>
      <c r="G66" s="28"/>
      <c r="H66" s="58"/>
    </row>
    <row r="67" spans="1:8" ht="14.25">
      <c r="A67" s="301"/>
      <c r="B67" s="166" t="s">
        <v>206</v>
      </c>
      <c r="C67" s="119" t="s">
        <v>207</v>
      </c>
      <c r="D67" s="28" t="s">
        <v>79</v>
      </c>
      <c r="E67" s="28">
        <v>102</v>
      </c>
      <c r="F67" s="58">
        <f>F64*E67</f>
        <v>5.2326</v>
      </c>
      <c r="G67" s="120"/>
      <c r="H67" s="58"/>
    </row>
    <row r="68" spans="1:8" ht="12.75">
      <c r="A68" s="301"/>
      <c r="B68" s="166" t="s">
        <v>130</v>
      </c>
      <c r="C68" s="119" t="s">
        <v>47</v>
      </c>
      <c r="D68" s="28" t="s">
        <v>13</v>
      </c>
      <c r="E68" s="120">
        <v>500</v>
      </c>
      <c r="F68" s="58">
        <f>F64*E68</f>
        <v>25.65</v>
      </c>
      <c r="G68" s="58"/>
      <c r="H68" s="58"/>
    </row>
    <row r="69" spans="1:8" ht="12.75">
      <c r="A69" s="300">
        <v>12</v>
      </c>
      <c r="B69" s="65" t="s">
        <v>40</v>
      </c>
      <c r="C69" s="169" t="s">
        <v>156</v>
      </c>
      <c r="D69" s="25" t="s">
        <v>31</v>
      </c>
      <c r="E69" s="112"/>
      <c r="F69" s="56">
        <v>18</v>
      </c>
      <c r="G69" s="112"/>
      <c r="H69" s="94"/>
    </row>
    <row r="70" spans="1:8" ht="12.75">
      <c r="A70" s="301"/>
      <c r="B70" s="150" t="s">
        <v>40</v>
      </c>
      <c r="C70" s="119" t="s">
        <v>27</v>
      </c>
      <c r="D70" s="165" t="s">
        <v>31</v>
      </c>
      <c r="E70" s="140">
        <v>1</v>
      </c>
      <c r="F70" s="120">
        <f>F69*E70</f>
        <v>18</v>
      </c>
      <c r="G70" s="120"/>
      <c r="H70" s="58"/>
    </row>
    <row r="71" spans="1:8" ht="25.5">
      <c r="A71" s="301"/>
      <c r="B71" s="150" t="s">
        <v>40</v>
      </c>
      <c r="C71" s="200" t="s">
        <v>157</v>
      </c>
      <c r="D71" s="28" t="s">
        <v>31</v>
      </c>
      <c r="E71" s="140">
        <v>1</v>
      </c>
      <c r="F71" s="120">
        <f>F69*E71</f>
        <v>18</v>
      </c>
      <c r="G71" s="120"/>
      <c r="H71" s="58"/>
    </row>
    <row r="72" spans="1:8" ht="12.75">
      <c r="A72" s="302"/>
      <c r="B72" s="150"/>
      <c r="C72" s="119" t="s">
        <v>176</v>
      </c>
      <c r="D72" s="27" t="s">
        <v>28</v>
      </c>
      <c r="E72" s="28">
        <v>5</v>
      </c>
      <c r="F72" s="120">
        <f>F69*E72</f>
        <v>90</v>
      </c>
      <c r="G72" s="28"/>
      <c r="H72" s="58"/>
    </row>
    <row r="73" spans="1:8" ht="31.5" customHeight="1">
      <c r="A73" s="300">
        <v>13</v>
      </c>
      <c r="B73" s="155" t="s">
        <v>87</v>
      </c>
      <c r="C73" s="64" t="s">
        <v>107</v>
      </c>
      <c r="D73" s="25" t="s">
        <v>78</v>
      </c>
      <c r="E73" s="125"/>
      <c r="F73" s="143">
        <v>0.104</v>
      </c>
      <c r="G73" s="125"/>
      <c r="H73" s="33"/>
    </row>
    <row r="74" spans="1:8" ht="13.5">
      <c r="A74" s="301"/>
      <c r="B74" s="116" t="s">
        <v>109</v>
      </c>
      <c r="C74" s="24" t="s">
        <v>42</v>
      </c>
      <c r="D74" s="16" t="s">
        <v>29</v>
      </c>
      <c r="E74" s="30">
        <v>11.7</v>
      </c>
      <c r="F74" s="21">
        <f>F73*E74</f>
        <v>1.2167999999999999</v>
      </c>
      <c r="G74" s="30"/>
      <c r="H74" s="32"/>
    </row>
    <row r="75" spans="1:8" ht="13.5">
      <c r="A75" s="301"/>
      <c r="B75" s="116"/>
      <c r="C75" s="19" t="s">
        <v>94</v>
      </c>
      <c r="D75" s="16" t="s">
        <v>16</v>
      </c>
      <c r="E75" s="30">
        <v>0.79</v>
      </c>
      <c r="F75" s="21">
        <f>F73*E75</f>
        <v>0.08216</v>
      </c>
      <c r="G75" s="30"/>
      <c r="H75" s="32"/>
    </row>
    <row r="76" spans="1:8" ht="13.5">
      <c r="A76" s="301"/>
      <c r="B76" s="116" t="s">
        <v>124</v>
      </c>
      <c r="C76" s="19" t="s">
        <v>56</v>
      </c>
      <c r="D76" s="16" t="s">
        <v>13</v>
      </c>
      <c r="E76" s="167">
        <v>27.9</v>
      </c>
      <c r="F76" s="21">
        <f>F73*E76</f>
        <v>2.9015999999999997</v>
      </c>
      <c r="G76" s="30"/>
      <c r="H76" s="32"/>
    </row>
    <row r="77" spans="1:8" ht="13.5">
      <c r="A77" s="127"/>
      <c r="B77" s="116"/>
      <c r="C77" s="138" t="s">
        <v>110</v>
      </c>
      <c r="D77" s="16"/>
      <c r="E77" s="118"/>
      <c r="F77" s="21"/>
      <c r="G77" s="30"/>
      <c r="H77" s="33"/>
    </row>
    <row r="78" spans="1:8" ht="13.5">
      <c r="A78" s="127"/>
      <c r="B78" s="136"/>
      <c r="C78" s="138" t="s">
        <v>111</v>
      </c>
      <c r="D78" s="139" t="s">
        <v>177</v>
      </c>
      <c r="E78" s="137"/>
      <c r="F78" s="20"/>
      <c r="G78" s="33"/>
      <c r="H78" s="33"/>
    </row>
    <row r="79" spans="1:8" ht="12.75">
      <c r="A79" s="127"/>
      <c r="B79" s="127"/>
      <c r="C79" s="112" t="s">
        <v>14</v>
      </c>
      <c r="D79" s="123"/>
      <c r="E79" s="113"/>
      <c r="F79" s="113"/>
      <c r="G79" s="113"/>
      <c r="H79" s="129"/>
    </row>
    <row r="80" spans="1:8" ht="12.75">
      <c r="A80" s="127"/>
      <c r="B80" s="127"/>
      <c r="C80" s="112" t="s">
        <v>21</v>
      </c>
      <c r="D80" s="131" t="s">
        <v>177</v>
      </c>
      <c r="E80" s="119"/>
      <c r="F80" s="119"/>
      <c r="G80" s="119"/>
      <c r="H80" s="94"/>
    </row>
    <row r="81" spans="1:8" ht="12.75">
      <c r="A81" s="127"/>
      <c r="B81" s="127"/>
      <c r="C81" s="112" t="s">
        <v>14</v>
      </c>
      <c r="D81" s="112"/>
      <c r="E81" s="119"/>
      <c r="F81" s="119"/>
      <c r="G81" s="119"/>
      <c r="H81" s="94"/>
    </row>
    <row r="82" spans="1:8" ht="12.75">
      <c r="A82" s="127"/>
      <c r="B82" s="127"/>
      <c r="C82" s="112" t="s">
        <v>22</v>
      </c>
      <c r="D82" s="131" t="s">
        <v>177</v>
      </c>
      <c r="E82" s="119"/>
      <c r="F82" s="119"/>
      <c r="G82" s="119"/>
      <c r="H82" s="94"/>
    </row>
    <row r="83" spans="1:8" ht="12.75">
      <c r="A83" s="127"/>
      <c r="B83" s="127"/>
      <c r="C83" s="23" t="s">
        <v>112</v>
      </c>
      <c r="D83" s="169"/>
      <c r="E83" s="119"/>
      <c r="F83" s="119"/>
      <c r="G83" s="119"/>
      <c r="H83" s="94"/>
    </row>
    <row r="84" spans="1:8" ht="15.75">
      <c r="A84" s="57"/>
      <c r="B84" s="57"/>
      <c r="C84" s="206" t="s">
        <v>113</v>
      </c>
      <c r="D84" s="113"/>
      <c r="E84" s="113"/>
      <c r="F84" s="113"/>
      <c r="G84" s="113"/>
      <c r="H84" s="120"/>
    </row>
    <row r="85" spans="1:8" ht="25.5" customHeight="1">
      <c r="A85" s="300">
        <v>1</v>
      </c>
      <c r="B85" s="155" t="s">
        <v>87</v>
      </c>
      <c r="C85" s="122" t="s">
        <v>128</v>
      </c>
      <c r="D85" s="112" t="s">
        <v>70</v>
      </c>
      <c r="E85" s="112"/>
      <c r="F85" s="112">
        <v>0.82</v>
      </c>
      <c r="G85" s="112"/>
      <c r="H85" s="94"/>
    </row>
    <row r="86" spans="1:8" ht="12.75">
      <c r="A86" s="301"/>
      <c r="B86" s="57" t="s">
        <v>53</v>
      </c>
      <c r="C86" s="119" t="s">
        <v>11</v>
      </c>
      <c r="D86" s="28" t="s">
        <v>12</v>
      </c>
      <c r="E86" s="113">
        <v>13.9</v>
      </c>
      <c r="F86" s="58">
        <f>E86*F85</f>
        <v>11.398</v>
      </c>
      <c r="G86" s="120"/>
      <c r="H86" s="58"/>
    </row>
    <row r="87" spans="1:8" ht="14.25">
      <c r="A87" s="302"/>
      <c r="B87" s="57" t="s">
        <v>125</v>
      </c>
      <c r="C87" s="119" t="s">
        <v>139</v>
      </c>
      <c r="D87" s="28" t="s">
        <v>31</v>
      </c>
      <c r="E87" s="113">
        <v>100</v>
      </c>
      <c r="F87" s="120">
        <f>F85*E87</f>
        <v>82</v>
      </c>
      <c r="G87" s="28"/>
      <c r="H87" s="58"/>
    </row>
    <row r="88" spans="1:8" ht="23.25" customHeight="1">
      <c r="A88" s="300">
        <v>2</v>
      </c>
      <c r="B88" s="155" t="s">
        <v>87</v>
      </c>
      <c r="C88" s="122" t="s">
        <v>140</v>
      </c>
      <c r="D88" s="112" t="s">
        <v>32</v>
      </c>
      <c r="E88" s="113"/>
      <c r="F88" s="149">
        <v>4</v>
      </c>
      <c r="G88" s="112"/>
      <c r="H88" s="94"/>
    </row>
    <row r="89" spans="1:8" ht="12.75">
      <c r="A89" s="301"/>
      <c r="B89" s="57" t="s">
        <v>121</v>
      </c>
      <c r="C89" s="119" t="s">
        <v>11</v>
      </c>
      <c r="D89" s="28" t="s">
        <v>12</v>
      </c>
      <c r="E89" s="113">
        <v>0.372</v>
      </c>
      <c r="F89" s="58">
        <f>E89*F88</f>
        <v>1.488</v>
      </c>
      <c r="G89" s="120"/>
      <c r="H89" s="58"/>
    </row>
    <row r="90" spans="1:8" ht="12.75">
      <c r="A90" s="301"/>
      <c r="B90" s="57" t="s">
        <v>40</v>
      </c>
      <c r="C90" s="119" t="s">
        <v>35</v>
      </c>
      <c r="D90" s="28" t="s">
        <v>32</v>
      </c>
      <c r="E90" s="113"/>
      <c r="F90" s="140">
        <f>F88</f>
        <v>4</v>
      </c>
      <c r="G90" s="120"/>
      <c r="H90" s="58"/>
    </row>
    <row r="91" spans="1:8" ht="12.75">
      <c r="A91" s="302"/>
      <c r="B91" s="57" t="s">
        <v>40</v>
      </c>
      <c r="C91" s="119" t="s">
        <v>34</v>
      </c>
      <c r="D91" s="28" t="s">
        <v>32</v>
      </c>
      <c r="E91" s="113"/>
      <c r="F91" s="140">
        <v>4</v>
      </c>
      <c r="G91" s="28"/>
      <c r="H91" s="58"/>
    </row>
    <row r="92" spans="1:8" ht="21.75" customHeight="1">
      <c r="A92" s="300">
        <v>3</v>
      </c>
      <c r="B92" s="155" t="s">
        <v>87</v>
      </c>
      <c r="C92" s="122" t="s">
        <v>136</v>
      </c>
      <c r="D92" s="112" t="s">
        <v>1</v>
      </c>
      <c r="E92" s="123"/>
      <c r="F92" s="94">
        <v>0.13</v>
      </c>
      <c r="G92" s="112"/>
      <c r="H92" s="94"/>
    </row>
    <row r="93" spans="1:8" ht="12.75">
      <c r="A93" s="301"/>
      <c r="B93" s="126" t="s">
        <v>120</v>
      </c>
      <c r="C93" s="119" t="s">
        <v>11</v>
      </c>
      <c r="D93" s="28" t="s">
        <v>29</v>
      </c>
      <c r="E93" s="28">
        <v>60.4</v>
      </c>
      <c r="F93" s="58">
        <f>F92*E93</f>
        <v>7.852</v>
      </c>
      <c r="G93" s="120"/>
      <c r="H93" s="58"/>
    </row>
    <row r="94" spans="1:8" ht="12.75">
      <c r="A94" s="301"/>
      <c r="B94" s="130"/>
      <c r="C94" s="119" t="s">
        <v>24</v>
      </c>
      <c r="D94" s="28" t="s">
        <v>44</v>
      </c>
      <c r="E94" s="28">
        <v>1.7</v>
      </c>
      <c r="F94" s="58">
        <f>F92*E94</f>
        <v>0.221</v>
      </c>
      <c r="G94" s="28"/>
      <c r="H94" s="58"/>
    </row>
    <row r="95" spans="1:8" ht="12.75">
      <c r="A95" s="301"/>
      <c r="B95" s="126" t="s">
        <v>40</v>
      </c>
      <c r="C95" s="119" t="s">
        <v>127</v>
      </c>
      <c r="D95" s="28" t="s">
        <v>28</v>
      </c>
      <c r="E95" s="28"/>
      <c r="F95" s="140">
        <f>F92*100</f>
        <v>13</v>
      </c>
      <c r="G95" s="120"/>
      <c r="H95" s="120"/>
    </row>
    <row r="96" spans="1:8" ht="12.75">
      <c r="A96" s="301"/>
      <c r="B96" s="126" t="s">
        <v>40</v>
      </c>
      <c r="C96" s="119" t="s">
        <v>126</v>
      </c>
      <c r="D96" s="28" t="s">
        <v>28</v>
      </c>
      <c r="E96" s="28"/>
      <c r="F96" s="140">
        <f>F95*2</f>
        <v>26</v>
      </c>
      <c r="G96" s="120"/>
      <c r="H96" s="120"/>
    </row>
    <row r="97" spans="1:8" ht="12.75">
      <c r="A97" s="302"/>
      <c r="B97" s="130"/>
      <c r="C97" s="119" t="s">
        <v>15</v>
      </c>
      <c r="D97" s="28" t="s">
        <v>16</v>
      </c>
      <c r="E97" s="28">
        <v>2.66</v>
      </c>
      <c r="F97" s="58">
        <f>F92*E97</f>
        <v>0.34580000000000005</v>
      </c>
      <c r="G97" s="28"/>
      <c r="H97" s="58"/>
    </row>
    <row r="98" spans="1:8" ht="31.5" customHeight="1">
      <c r="A98" s="300">
        <v>4</v>
      </c>
      <c r="B98" s="155" t="s">
        <v>87</v>
      </c>
      <c r="C98" s="122" t="s">
        <v>201</v>
      </c>
      <c r="D98" s="112" t="s">
        <v>33</v>
      </c>
      <c r="E98" s="56"/>
      <c r="F98" s="149">
        <v>2</v>
      </c>
      <c r="G98" s="112"/>
      <c r="H98" s="94"/>
    </row>
    <row r="99" spans="1:8" ht="12.75">
      <c r="A99" s="301"/>
      <c r="B99" s="126" t="s">
        <v>137</v>
      </c>
      <c r="C99" s="119" t="s">
        <v>42</v>
      </c>
      <c r="D99" s="28" t="s">
        <v>29</v>
      </c>
      <c r="E99" s="28">
        <v>1.99</v>
      </c>
      <c r="F99" s="58">
        <f>F98*E99</f>
        <v>3.98</v>
      </c>
      <c r="G99" s="120"/>
      <c r="H99" s="58"/>
    </row>
    <row r="100" spans="1:8" ht="12.75">
      <c r="A100" s="301"/>
      <c r="B100" s="121" t="s">
        <v>40</v>
      </c>
      <c r="C100" s="119" t="s">
        <v>178</v>
      </c>
      <c r="D100" s="28" t="s">
        <v>28</v>
      </c>
      <c r="E100" s="120"/>
      <c r="F100" s="140">
        <v>2</v>
      </c>
      <c r="G100" s="120"/>
      <c r="H100" s="58"/>
    </row>
    <row r="101" spans="1:8" ht="12.75">
      <c r="A101" s="301"/>
      <c r="B101" s="121" t="s">
        <v>40</v>
      </c>
      <c r="C101" s="119" t="s">
        <v>179</v>
      </c>
      <c r="D101" s="28" t="s">
        <v>28</v>
      </c>
      <c r="E101" s="120"/>
      <c r="F101" s="140">
        <v>2</v>
      </c>
      <c r="G101" s="120"/>
      <c r="H101" s="58"/>
    </row>
    <row r="102" spans="1:8" ht="12.75">
      <c r="A102" s="302"/>
      <c r="B102" s="121" t="s">
        <v>40</v>
      </c>
      <c r="C102" s="119" t="s">
        <v>158</v>
      </c>
      <c r="D102" s="28" t="s">
        <v>28</v>
      </c>
      <c r="E102" s="120"/>
      <c r="F102" s="140">
        <v>2</v>
      </c>
      <c r="G102" s="120"/>
      <c r="H102" s="58"/>
    </row>
    <row r="103" spans="1:8" ht="12.75">
      <c r="A103" s="201"/>
      <c r="B103" s="127"/>
      <c r="C103" s="112" t="s">
        <v>115</v>
      </c>
      <c r="D103" s="113"/>
      <c r="E103" s="113"/>
      <c r="F103" s="113"/>
      <c r="G103" s="113"/>
      <c r="H103" s="129"/>
    </row>
    <row r="104" spans="1:8" ht="12.75">
      <c r="A104" s="201"/>
      <c r="B104" s="127"/>
      <c r="C104" s="112" t="s">
        <v>138</v>
      </c>
      <c r="D104" s="128" t="s">
        <v>177</v>
      </c>
      <c r="E104" s="123"/>
      <c r="F104" s="123"/>
      <c r="G104" s="129"/>
      <c r="H104" s="129"/>
    </row>
    <row r="105" spans="1:8" ht="12.75">
      <c r="A105" s="201"/>
      <c r="B105" s="127"/>
      <c r="C105" s="112" t="s">
        <v>14</v>
      </c>
      <c r="D105" s="123"/>
      <c r="E105" s="123"/>
      <c r="F105" s="123"/>
      <c r="G105" s="123"/>
      <c r="H105" s="129"/>
    </row>
    <row r="106" spans="1:8" ht="12.75">
      <c r="A106" s="201"/>
      <c r="B106" s="121"/>
      <c r="C106" s="111" t="s">
        <v>72</v>
      </c>
      <c r="D106" s="131" t="s">
        <v>177</v>
      </c>
      <c r="E106" s="112"/>
      <c r="F106" s="94"/>
      <c r="G106" s="94"/>
      <c r="H106" s="94"/>
    </row>
    <row r="107" spans="1:8" ht="12.75">
      <c r="A107" s="201"/>
      <c r="B107" s="121"/>
      <c r="C107" s="112" t="s">
        <v>116</v>
      </c>
      <c r="D107" s="132"/>
      <c r="E107" s="112"/>
      <c r="F107" s="94"/>
      <c r="G107" s="56"/>
      <c r="H107" s="94"/>
    </row>
    <row r="108" spans="1:8" ht="12.75">
      <c r="A108" s="201"/>
      <c r="B108" s="121"/>
      <c r="C108" s="112" t="s">
        <v>22</v>
      </c>
      <c r="D108" s="133" t="s">
        <v>177</v>
      </c>
      <c r="E108" s="112"/>
      <c r="F108" s="94"/>
      <c r="G108" s="56"/>
      <c r="H108" s="94"/>
    </row>
    <row r="109" spans="1:8" ht="12.75">
      <c r="A109" s="201"/>
      <c r="B109" s="121"/>
      <c r="C109" s="112" t="s">
        <v>119</v>
      </c>
      <c r="D109" s="132"/>
      <c r="E109" s="112"/>
      <c r="F109" s="94"/>
      <c r="G109" s="56"/>
      <c r="H109" s="94"/>
    </row>
    <row r="110" spans="1:8" ht="12.75">
      <c r="A110" s="201"/>
      <c r="B110" s="121"/>
      <c r="C110" s="112" t="s">
        <v>168</v>
      </c>
      <c r="D110" s="132"/>
      <c r="E110" s="112"/>
      <c r="F110" s="94"/>
      <c r="G110" s="56"/>
      <c r="H110" s="94"/>
    </row>
    <row r="111" spans="1:8" ht="12.75">
      <c r="A111" s="201"/>
      <c r="B111" s="121"/>
      <c r="C111" s="112" t="s">
        <v>148</v>
      </c>
      <c r="D111" s="131">
        <v>0.02</v>
      </c>
      <c r="E111" s="112"/>
      <c r="F111" s="94"/>
      <c r="G111" s="56"/>
      <c r="H111" s="94"/>
    </row>
    <row r="112" spans="1:8" ht="12.75">
      <c r="A112" s="201"/>
      <c r="B112" s="121"/>
      <c r="C112" s="112" t="s">
        <v>169</v>
      </c>
      <c r="D112" s="132"/>
      <c r="E112" s="112"/>
      <c r="F112" s="94"/>
      <c r="G112" s="56"/>
      <c r="H112" s="94"/>
    </row>
    <row r="113" spans="1:8" ht="12.75">
      <c r="A113" s="201"/>
      <c r="B113" s="121"/>
      <c r="C113" s="112" t="s">
        <v>118</v>
      </c>
      <c r="D113" s="131">
        <v>0.18</v>
      </c>
      <c r="E113" s="112"/>
      <c r="F113" s="94"/>
      <c r="G113" s="56"/>
      <c r="H113" s="94"/>
    </row>
    <row r="114" spans="1:8" ht="12.75">
      <c r="A114" s="201"/>
      <c r="B114" s="121"/>
      <c r="C114" s="112" t="s">
        <v>117</v>
      </c>
      <c r="D114" s="132"/>
      <c r="E114" s="112"/>
      <c r="F114" s="94"/>
      <c r="G114" s="56"/>
      <c r="H114" s="94"/>
    </row>
    <row r="116" spans="1:8" ht="15">
      <c r="A116" s="386" t="s">
        <v>208</v>
      </c>
      <c r="B116" s="386"/>
      <c r="C116" s="386"/>
      <c r="D116" s="386"/>
      <c r="E116" s="386"/>
      <c r="F116" s="386"/>
      <c r="G116" s="386"/>
      <c r="H116" s="386"/>
    </row>
    <row r="118" spans="3:5" ht="15">
      <c r="C118" s="385"/>
      <c r="D118" s="385"/>
      <c r="E118" s="385"/>
    </row>
  </sheetData>
  <sheetProtection/>
  <mergeCells count="32">
    <mergeCell ref="A50:A53"/>
    <mergeCell ref="A98:A102"/>
    <mergeCell ref="C118:E118"/>
    <mergeCell ref="A116:H116"/>
    <mergeCell ref="A64:A68"/>
    <mergeCell ref="A69:A72"/>
    <mergeCell ref="A73:A76"/>
    <mergeCell ref="A85:A87"/>
    <mergeCell ref="A88:A91"/>
    <mergeCell ref="A92:A97"/>
    <mergeCell ref="A24:A28"/>
    <mergeCell ref="A29:A32"/>
    <mergeCell ref="A33:A36"/>
    <mergeCell ref="A37:A40"/>
    <mergeCell ref="A41:A44"/>
    <mergeCell ref="A45:A49"/>
    <mergeCell ref="G5:H5"/>
    <mergeCell ref="A9:A11"/>
    <mergeCell ref="A12:A14"/>
    <mergeCell ref="A15:A17"/>
    <mergeCell ref="A18:A19"/>
    <mergeCell ref="A20:A21"/>
    <mergeCell ref="A54:A59"/>
    <mergeCell ref="A60:A63"/>
    <mergeCell ref="A1:H1"/>
    <mergeCell ref="A2:H2"/>
    <mergeCell ref="A3:H3"/>
    <mergeCell ref="A5:A6"/>
    <mergeCell ref="B5:B6"/>
    <mergeCell ref="C5:C6"/>
    <mergeCell ref="D5:D6"/>
    <mergeCell ref="E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M23:N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odishi2</cp:lastModifiedBy>
  <cp:lastPrinted>2016-08-11T14:41:40Z</cp:lastPrinted>
  <dcterms:created xsi:type="dcterms:W3CDTF">2010-03-17T07:50:13Z</dcterms:created>
  <dcterms:modified xsi:type="dcterms:W3CDTF">2018-04-19T09:20:22Z</dcterms:modified>
  <cp:category/>
  <cp:version/>
  <cp:contentType/>
  <cp:contentStatus/>
</cp:coreProperties>
</file>