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1-1" sheetId="1" r:id="rId1"/>
  </sheets>
  <definedNames/>
  <calcPr fullCalcOnLoad="1"/>
</workbook>
</file>

<file path=xl/sharedStrings.xml><?xml version="1.0" encoding="utf-8"?>
<sst xmlns="http://schemas.openxmlformats.org/spreadsheetml/2006/main" count="189" uniqueCount="117">
  <si>
    <t>lari</t>
  </si>
  <si>
    <t>NN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</si>
  <si>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</si>
  <si>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</si>
  <si>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</si>
  <si>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</si>
  <si>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</si>
  <si>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</si>
  <si>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</si>
  <si>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 xml:space="preserve">Sromis danaxarjebi </t>
  </si>
  <si>
    <t>kac/sT</t>
  </si>
  <si>
    <t>1-81-3</t>
  </si>
  <si>
    <t>t</t>
  </si>
  <si>
    <t>sxva manqana</t>
  </si>
  <si>
    <t>sxva masala</t>
  </si>
  <si>
    <t>kg</t>
  </si>
  <si>
    <t>c</t>
  </si>
  <si>
    <t>ganzomilebis erTeuli</t>
  </si>
  <si>
    <t>erTeulis Rirebuleba</t>
  </si>
  <si>
    <t>sul jami (lari)</t>
  </si>
  <si>
    <t>safuZveli</t>
  </si>
  <si>
    <t>Sesasrulebeli samuSaos dasaxeleba</t>
  </si>
  <si>
    <t>I. daSliTi samuSaoebi</t>
  </si>
  <si>
    <t>k. sT</t>
  </si>
  <si>
    <t xml:space="preserve">SromiTi danaxarji </t>
  </si>
  <si>
    <t>kb.m</t>
  </si>
  <si>
    <t>II. samSeneblo samuSaoebi</t>
  </si>
  <si>
    <t>jami Tavi I:</t>
  </si>
  <si>
    <t>kv.m</t>
  </si>
  <si>
    <t>jami:</t>
  </si>
  <si>
    <t>3</t>
  </si>
  <si>
    <t>5</t>
  </si>
  <si>
    <t>samSeneblo nagvis datvirTva xeliT</t>
  </si>
  <si>
    <t>lokalur-resursuli xarjTaRricxva #1/1</t>
  </si>
  <si>
    <t>zednadebi xarjebi  - 10%</t>
  </si>
  <si>
    <t>gegmiuri dagroveba - 8%</t>
  </si>
  <si>
    <t>46-77</t>
  </si>
  <si>
    <t>bazaltis fila sisqiT 30mm</t>
  </si>
  <si>
    <t>jami II</t>
  </si>
  <si>
    <t>sndawIV-2-84 15-53-1</t>
  </si>
  <si>
    <r>
      <t>cementis tumbo 1m</t>
    </r>
    <r>
      <rPr>
        <vertAlign val="superscript"/>
        <sz val="10"/>
        <rFont val="AcadNusx"/>
        <family val="0"/>
      </rPr>
      <t>3/sT</t>
    </r>
  </si>
  <si>
    <t>manqanebi 2,7</t>
  </si>
  <si>
    <r>
      <t>m</t>
    </r>
    <r>
      <rPr>
        <vertAlign val="superscript"/>
        <sz val="10"/>
        <rFont val="AcadNusx"/>
        <family val="0"/>
      </rPr>
      <t>3</t>
    </r>
  </si>
  <si>
    <t>dekoratiuli duRabi marmarilos nafxvenebiT , pigmentebiT</t>
  </si>
  <si>
    <r>
      <t>100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.</t>
    </r>
  </si>
  <si>
    <t>kibis betonis baqnebis filis motexva,  daSla</t>
  </si>
  <si>
    <t>samSeneblo nagvis gatana 3 km-ze 7,8×1,8</t>
  </si>
  <si>
    <t>kb.m M</t>
  </si>
  <si>
    <t xml:space="preserve"> kibis safexurebze  bolnisis bazaltis  filebis mowyoba sisqiT 3 sm</t>
  </si>
  <si>
    <t>11-25-1  misad</t>
  </si>
  <si>
    <t>webocementi gare samuSaoebisaTvis , yinvagamZle</t>
  </si>
  <si>
    <t>შუახევის მუნიციპალიტეტის საახალდაბოს ტერიტორიის კეTილმოწყობის  სამუშაოებze</t>
  </si>
  <si>
    <t>Bdekoratiuli baTqaSis mowyoba kibis  gare kedlebze duRabiT , marmarilos nafxvenebiT</t>
  </si>
  <si>
    <t>teritoriis gawmenda xe-buCqnarisagan</t>
  </si>
  <si>
    <t>1–80–3</t>
  </si>
  <si>
    <t>გრუნტის დამუშავება ხელით გვერდზე ყრით, მოსწორება–დატკეპნით</t>
  </si>
  <si>
    <t>კბ.მ</t>
  </si>
  <si>
    <t>შრომის დანახარჯი</t>
  </si>
  <si>
    <t>კ.სთ</t>
  </si>
  <si>
    <t xml:space="preserve"> .1-84-3   </t>
  </si>
  <si>
    <t>კლდოვანი  gruntis damuSaveba eqskavatoriT,,კოდალა“ გვერდზე ყრით sangrevi CaquCiT 1</t>
  </si>
  <si>
    <t>100m3</t>
  </si>
  <si>
    <t>sangrevi CaquCi</t>
  </si>
  <si>
    <t>man/sT</t>
  </si>
  <si>
    <t>sndawIV-2-84 6-15-9</t>
  </si>
  <si>
    <t>misadag.</t>
  </si>
  <si>
    <t xml:space="preserve">manqanebi </t>
  </si>
  <si>
    <t>yalibis fari</t>
  </si>
  <si>
    <r>
      <t>m</t>
    </r>
    <r>
      <rPr>
        <vertAlign val="superscript"/>
        <sz val="10"/>
        <rFont val="AcadNusx"/>
        <family val="0"/>
      </rPr>
      <t>2</t>
    </r>
  </si>
  <si>
    <t>daxerxili xe</t>
  </si>
  <si>
    <t>eleqtrodi</t>
  </si>
  <si>
    <t>tona</t>
  </si>
  <si>
    <t>grZ.m</t>
  </si>
  <si>
    <t>sxva maslebi</t>
  </si>
  <si>
    <t>armatura А240</t>
  </si>
  <si>
    <r>
      <t>betoni  B</t>
    </r>
    <r>
      <rPr>
        <sz val="10"/>
        <rFont val="Calibri"/>
        <family val="2"/>
      </rPr>
      <t>B</t>
    </r>
    <r>
      <rPr>
        <sz val="10"/>
        <rFont val="AcadNusx"/>
        <family val="0"/>
      </rPr>
      <t>-15</t>
    </r>
  </si>
  <si>
    <t>plastmasis sadrenaJe mili d=100 mm (100X3,2mm)- 25 c -30 sm</t>
  </si>
  <si>
    <t xml:space="preserve"> sndawIV-2-84 11.-1-6</t>
  </si>
  <si>
    <t>kac. sT</t>
  </si>
  <si>
    <t>RorRi m 400 fr.40-70mm  -</t>
  </si>
  <si>
    <t xml:space="preserve">RorRis (10 sm) safuZvelis mowyoba rb kibis da Robis saZirkvlis qveS </t>
  </si>
  <si>
    <t xml:space="preserve">sndawIV-2-84 6-15-9  misadagebuli </t>
  </si>
  <si>
    <r>
      <t>kibis gverdiTi betonis sayrdeni kedlebis mowyoba  betoni B</t>
    </r>
    <r>
      <rPr>
        <sz val="10"/>
        <rFont val="Calibri"/>
        <family val="2"/>
      </rPr>
      <t>B</t>
    </r>
    <r>
      <rPr>
        <sz val="10"/>
        <rFont val="AcadNusx"/>
        <family val="0"/>
      </rPr>
      <t>-15 , sadrenaJe milebis mowyobiT</t>
    </r>
  </si>
  <si>
    <r>
      <t>armatura  А500</t>
    </r>
    <r>
      <rPr>
        <sz val="10"/>
        <rFont val="Arial"/>
        <family val="2"/>
      </rPr>
      <t>c</t>
    </r>
  </si>
  <si>
    <r>
      <t>betoni  B</t>
    </r>
    <r>
      <rPr>
        <sz val="10"/>
        <rFont val="Calibri"/>
        <family val="2"/>
      </rPr>
      <t>B</t>
    </r>
    <r>
      <rPr>
        <sz val="10"/>
        <rFont val="AcadNusx"/>
        <family val="0"/>
      </rPr>
      <t>-20</t>
    </r>
  </si>
  <si>
    <r>
      <t>100m</t>
    </r>
    <r>
      <rPr>
        <vertAlign val="superscript"/>
        <sz val="10"/>
        <rFont val="AcadNusx"/>
        <family val="0"/>
      </rPr>
      <t>3</t>
    </r>
  </si>
  <si>
    <t>100 m</t>
  </si>
  <si>
    <t>SromiTi danaxarji</t>
  </si>
  <si>
    <t>m</t>
  </si>
  <si>
    <t xml:space="preserve">sxva masalebi </t>
  </si>
  <si>
    <t>sn da w IV-2-8415-164-8</t>
  </si>
  <si>
    <t>moajirebis   SeRebva  antikoroziuli saRebaviT</t>
  </si>
  <si>
    <r>
      <t>100 m</t>
    </r>
    <r>
      <rPr>
        <vertAlign val="superscript"/>
        <sz val="10"/>
        <rFont val="LitNusx"/>
        <family val="0"/>
      </rPr>
      <t>2</t>
    </r>
  </si>
  <si>
    <t>antikoroziuli saRebavi</t>
  </si>
  <si>
    <t>olifa</t>
  </si>
  <si>
    <t>liTonis kvadratuli mili 50X50X2: k=1,05</t>
  </si>
  <si>
    <t>liTonis kvadratuli mili40X25X2: k=1,05</t>
  </si>
  <si>
    <t>liTonis kvadratuli mili 40X40X2: k=1,05</t>
  </si>
  <si>
    <t xml:space="preserve">liTonis kvadratuli mili 40X20X2:k=1,05 </t>
  </si>
  <si>
    <t xml:space="preserve">liTonis zolovana k=1,05
</t>
  </si>
  <si>
    <t>dekoratiuli daboloeba</t>
  </si>
  <si>
    <t>9-32-12</t>
  </si>
  <si>
    <t>11</t>
  </si>
  <si>
    <t xml:space="preserve">c </t>
  </si>
  <si>
    <t>sabazro</t>
  </si>
  <si>
    <t xml:space="preserve">liTonis dekoratiuli moajiris, xidis  da Robis mowyoba </t>
  </si>
  <si>
    <t>liTonis kvadratuli mili 100X150X3: k=1,05</t>
  </si>
  <si>
    <t>liTonis mayali</t>
  </si>
  <si>
    <t xml:space="preserve">samSeneblo nagvis gatana 1 km-ze </t>
  </si>
  <si>
    <r>
      <t>r/betonis kibis safexurebisa da baqnebis da xidis saZirkvelis mowyoba  betoni B</t>
    </r>
    <r>
      <rPr>
        <sz val="10"/>
        <rFont val="Calibri"/>
        <family val="2"/>
      </rPr>
      <t>B</t>
    </r>
    <r>
      <rPr>
        <sz val="10"/>
        <rFont val="AcadNusx"/>
        <family val="0"/>
      </rPr>
      <t xml:space="preserve">-20 </t>
    </r>
  </si>
  <si>
    <t xml:space="preserve">პრეტენდენტის ხელმოწერა:    ---------------------------------------                      </t>
  </si>
  <si>
    <t>პრეტენდენტის დასახელება---------------------------------------</t>
  </si>
  <si>
    <t>jami (I+II)</t>
  </si>
  <si>
    <t>dRg 18%</t>
  </si>
  <si>
    <t>მთლიანი ჯამი</t>
  </si>
  <si>
    <t>ჯამი</t>
  </si>
  <si>
    <t>გაუთვალისწინებელი ხარჯი 3%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</si>
</sst>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[$-FC19]d\ mmmm\ yyyy\ &quot;г.&quot;"/>
    <numFmt numFmtId="189" formatCode="#,##0.000"/>
  </numFmts>
  <fonts count="61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cadNusx"/>
      <family val="0"/>
    </font>
    <font>
      <b/>
      <sz val="11"/>
      <name val="AcadNusx"/>
      <family val="0"/>
    </font>
    <font>
      <sz val="9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i/>
      <sz val="10"/>
      <name val="AcadNusx"/>
      <family val="0"/>
    </font>
    <font>
      <vertAlign val="superscript"/>
      <sz val="10"/>
      <name val="AcadNusx"/>
      <family val="0"/>
    </font>
    <font>
      <sz val="10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sz val="10"/>
      <color indexed="8"/>
      <name val="AcadNusx"/>
      <family val="0"/>
    </font>
    <font>
      <sz val="10"/>
      <name val="Calibri"/>
      <family val="2"/>
    </font>
    <font>
      <b/>
      <sz val="10"/>
      <name val="AKAD NUSX"/>
      <family val="0"/>
    </font>
    <font>
      <sz val="10"/>
      <name val="LitNusx"/>
      <family val="2"/>
    </font>
    <font>
      <vertAlign val="superscript"/>
      <sz val="10"/>
      <name val="LitNusx"/>
      <family val="0"/>
    </font>
    <font>
      <b/>
      <sz val="10"/>
      <name val="LitNusx"/>
      <family val="0"/>
    </font>
    <font>
      <sz val="10"/>
      <name val="AKAD 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2" tint="-0.749979972839355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</cellStyleXfs>
  <cellXfs count="13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0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187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60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6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6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181" fontId="7" fillId="33" borderId="10" xfId="0" applyNumberFormat="1" applyFont="1" applyFill="1" applyBorder="1" applyAlignment="1">
      <alignment horizontal="center" vertical="center" wrapText="1"/>
    </xf>
    <xf numFmtId="187" fontId="7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/>
    </xf>
    <xf numFmtId="14" fontId="9" fillId="33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87" fontId="23" fillId="0" borderId="10" xfId="0" applyNumberFormat="1" applyFont="1" applyFill="1" applyBorder="1" applyAlignment="1">
      <alignment horizontal="center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top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3" fillId="33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" fillId="0" borderId="10" xfId="63" applyFont="1" applyBorder="1" applyAlignment="1">
      <alignment horizontal="center" vertical="top"/>
      <protection/>
    </xf>
    <xf numFmtId="14" fontId="1" fillId="0" borderId="10" xfId="63" applyNumberFormat="1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1" fillId="0" borderId="10" xfId="63" applyFont="1" applyBorder="1" applyAlignment="1">
      <alignment horizontal="center" vertical="center"/>
      <protection/>
    </xf>
    <xf numFmtId="2" fontId="1" fillId="0" borderId="10" xfId="63" applyNumberFormat="1" applyFont="1" applyBorder="1" applyAlignment="1">
      <alignment horizontal="center" vertical="center"/>
      <protection/>
    </xf>
    <xf numFmtId="180" fontId="7" fillId="0" borderId="10" xfId="63" applyNumberFormat="1" applyFont="1" applyBorder="1" applyAlignment="1">
      <alignment horizontal="center" vertical="center"/>
      <protection/>
    </xf>
    <xf numFmtId="2" fontId="1" fillId="0" borderId="10" xfId="63" applyNumberFormat="1" applyFont="1" applyBorder="1" applyAlignment="1">
      <alignment horizontal="center" vertical="top"/>
      <protection/>
    </xf>
    <xf numFmtId="2" fontId="7" fillId="0" borderId="10" xfId="63" applyNumberFormat="1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top"/>
      <protection/>
    </xf>
    <xf numFmtId="0" fontId="1" fillId="0" borderId="10" xfId="63" applyFont="1" applyBorder="1" applyAlignment="1">
      <alignment vertical="top"/>
      <protection/>
    </xf>
    <xf numFmtId="0" fontId="15" fillId="0" borderId="10" xfId="0" applyFont="1" applyBorder="1" applyAlignment="1">
      <alignment/>
    </xf>
    <xf numFmtId="0" fontId="1" fillId="0" borderId="10" xfId="63" applyFont="1" applyBorder="1" applyAlignment="1">
      <alignment horizontal="left"/>
      <protection/>
    </xf>
    <xf numFmtId="0" fontId="1" fillId="0" borderId="10" xfId="63" applyFont="1" applyBorder="1" applyAlignment="1">
      <alignment horizontal="center"/>
      <protection/>
    </xf>
    <xf numFmtId="2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8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43">
      <selection activeCell="T74" sqref="T74"/>
    </sheetView>
  </sheetViews>
  <sheetFormatPr defaultColWidth="9.140625" defaultRowHeight="12.75"/>
  <cols>
    <col min="1" max="1" width="3.8515625" style="0" customWidth="1"/>
    <col min="2" max="2" width="9.140625" style="0" customWidth="1"/>
    <col min="3" max="3" width="39.00390625" style="0" customWidth="1"/>
    <col min="4" max="4" width="7.421875" style="0" customWidth="1"/>
    <col min="5" max="5" width="8.7109375" style="0" customWidth="1"/>
    <col min="6" max="6" width="8.28125" style="0" customWidth="1"/>
    <col min="7" max="7" width="8.00390625" style="0" customWidth="1"/>
    <col min="8" max="8" width="8.7109375" style="0" customWidth="1"/>
    <col min="9" max="9" width="7.28125" style="0" customWidth="1"/>
    <col min="10" max="10" width="8.7109375" style="56" customWidth="1"/>
    <col min="11" max="11" width="7.7109375" style="0" customWidth="1"/>
    <col min="12" max="12" width="7.8515625" style="0" customWidth="1"/>
    <col min="13" max="13" width="8.8515625" style="44" customWidth="1"/>
  </cols>
  <sheetData>
    <row r="1" spans="1:13" s="1" customFormat="1" ht="16.5" customHeight="1">
      <c r="A1" s="124" t="s">
        <v>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1" customFormat="1" ht="16.5" customHeight="1">
      <c r="A2" s="125" t="s">
        <v>33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s="1" customFormat="1" ht="16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1" customFormat="1" ht="16.5" customHeight="1">
      <c r="A4" s="125" t="s">
        <v>111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s="1" customFormat="1" ht="16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41.25" customHeight="1">
      <c r="A6" s="127" t="s">
        <v>1</v>
      </c>
      <c r="B6" s="128" t="s">
        <v>20</v>
      </c>
      <c r="C6" s="126" t="s">
        <v>21</v>
      </c>
      <c r="D6" s="128" t="s">
        <v>17</v>
      </c>
      <c r="E6" s="126" t="s">
        <v>2</v>
      </c>
      <c r="F6" s="126"/>
      <c r="G6" s="129" t="s">
        <v>3</v>
      </c>
      <c r="H6" s="129"/>
      <c r="I6" s="130" t="s">
        <v>4</v>
      </c>
      <c r="J6" s="130"/>
      <c r="K6" s="130" t="s">
        <v>5</v>
      </c>
      <c r="L6" s="130"/>
      <c r="M6" s="131" t="s">
        <v>19</v>
      </c>
    </row>
    <row r="7" spans="1:13" ht="66.75" customHeight="1">
      <c r="A7" s="127"/>
      <c r="B7" s="128"/>
      <c r="C7" s="126"/>
      <c r="D7" s="128"/>
      <c r="E7" s="18" t="s">
        <v>7</v>
      </c>
      <c r="F7" s="2" t="s">
        <v>8</v>
      </c>
      <c r="G7" s="19" t="s">
        <v>18</v>
      </c>
      <c r="H7" s="20" t="s">
        <v>6</v>
      </c>
      <c r="I7" s="19" t="s">
        <v>18</v>
      </c>
      <c r="J7" s="20" t="s">
        <v>6</v>
      </c>
      <c r="K7" s="19" t="s">
        <v>18</v>
      </c>
      <c r="L7" s="20" t="s">
        <v>6</v>
      </c>
      <c r="M7" s="131"/>
    </row>
    <row r="8" spans="1:13" s="3" customFormat="1" ht="23.25" customHeight="1">
      <c r="A8" s="90"/>
      <c r="B8" s="90"/>
      <c r="C8" s="90" t="s">
        <v>22</v>
      </c>
      <c r="D8" s="90"/>
      <c r="E8" s="90"/>
      <c r="F8" s="90"/>
      <c r="G8" s="90"/>
      <c r="H8" s="90"/>
      <c r="I8" s="90"/>
      <c r="J8" s="91"/>
      <c r="K8" s="90"/>
      <c r="L8" s="90"/>
      <c r="M8" s="92"/>
    </row>
    <row r="9" spans="1:13" s="3" customFormat="1" ht="30" customHeight="1">
      <c r="A9" s="2">
        <v>1</v>
      </c>
      <c r="B9" s="27" t="s">
        <v>36</v>
      </c>
      <c r="C9" s="9" t="s">
        <v>45</v>
      </c>
      <c r="D9" s="93" t="s">
        <v>25</v>
      </c>
      <c r="E9" s="23"/>
      <c r="F9" s="15">
        <v>1.5</v>
      </c>
      <c r="G9" s="23"/>
      <c r="H9" s="24"/>
      <c r="I9" s="25"/>
      <c r="J9" s="24"/>
      <c r="K9" s="25"/>
      <c r="L9" s="24"/>
      <c r="M9" s="15"/>
    </row>
    <row r="10" spans="1:13" s="3" customFormat="1" ht="20.25" customHeight="1">
      <c r="A10" s="2"/>
      <c r="B10" s="21"/>
      <c r="C10" s="22" t="s">
        <v>9</v>
      </c>
      <c r="D10" s="2" t="s">
        <v>10</v>
      </c>
      <c r="E10" s="23">
        <v>13.2</v>
      </c>
      <c r="F10" s="13">
        <f>F9*E10</f>
        <v>19.799999999999997</v>
      </c>
      <c r="G10" s="23"/>
      <c r="H10" s="24"/>
      <c r="I10" s="25"/>
      <c r="J10" s="24"/>
      <c r="K10" s="25"/>
      <c r="L10" s="24"/>
      <c r="M10" s="13"/>
    </row>
    <row r="11" spans="1:13" s="3" customFormat="1" ht="19.5" customHeight="1">
      <c r="A11" s="2"/>
      <c r="B11" s="21"/>
      <c r="C11" s="22" t="s">
        <v>13</v>
      </c>
      <c r="D11" s="2" t="s">
        <v>0</v>
      </c>
      <c r="E11" s="23">
        <v>9.6</v>
      </c>
      <c r="F11" s="13">
        <f>F9*E11</f>
        <v>14.399999999999999</v>
      </c>
      <c r="G11" s="23"/>
      <c r="H11" s="24"/>
      <c r="I11" s="25"/>
      <c r="J11" s="24"/>
      <c r="K11" s="25"/>
      <c r="L11" s="24"/>
      <c r="M11" s="13"/>
    </row>
    <row r="12" spans="1:13" s="3" customFormat="1" ht="15">
      <c r="A12" s="9">
        <v>2</v>
      </c>
      <c r="B12" s="9" t="s">
        <v>11</v>
      </c>
      <c r="C12" s="48" t="s">
        <v>32</v>
      </c>
      <c r="D12" s="49" t="s">
        <v>25</v>
      </c>
      <c r="E12" s="41"/>
      <c r="F12" s="15">
        <f>F9*2.4</f>
        <v>3.5999999999999996</v>
      </c>
      <c r="G12" s="9"/>
      <c r="H12" s="13"/>
      <c r="I12" s="12"/>
      <c r="J12" s="13"/>
      <c r="K12" s="12"/>
      <c r="L12" s="13"/>
      <c r="M12" s="15"/>
    </row>
    <row r="13" spans="1:13" s="3" customFormat="1" ht="15">
      <c r="A13" s="9"/>
      <c r="B13" s="50"/>
      <c r="C13" s="51" t="s">
        <v>24</v>
      </c>
      <c r="D13" s="50" t="s">
        <v>23</v>
      </c>
      <c r="E13" s="52">
        <v>1.21</v>
      </c>
      <c r="F13" s="13">
        <f>F12*E13</f>
        <v>4.356</v>
      </c>
      <c r="G13" s="9"/>
      <c r="H13" s="13"/>
      <c r="I13" s="12"/>
      <c r="J13" s="13"/>
      <c r="K13" s="12"/>
      <c r="L13" s="13"/>
      <c r="M13" s="13"/>
    </row>
    <row r="14" spans="1:13" s="3" customFormat="1" ht="27">
      <c r="A14" s="9">
        <v>3</v>
      </c>
      <c r="B14" s="10"/>
      <c r="C14" s="11" t="s">
        <v>46</v>
      </c>
      <c r="D14" s="9" t="s">
        <v>12</v>
      </c>
      <c r="E14" s="9"/>
      <c r="F14" s="59">
        <f>F12*1.8</f>
        <v>6.4799999999999995</v>
      </c>
      <c r="G14" s="9"/>
      <c r="H14" s="13"/>
      <c r="I14" s="12"/>
      <c r="J14" s="13"/>
      <c r="K14" s="12"/>
      <c r="L14" s="13"/>
      <c r="M14" s="15"/>
    </row>
    <row r="15" spans="1:14" s="6" customFormat="1" ht="18" customHeight="1">
      <c r="A15" s="94"/>
      <c r="B15" s="94"/>
      <c r="C15" s="28" t="s">
        <v>27</v>
      </c>
      <c r="D15" s="94"/>
      <c r="E15" s="94"/>
      <c r="F15" s="95"/>
      <c r="G15" s="96"/>
      <c r="H15" s="97"/>
      <c r="I15" s="97"/>
      <c r="J15" s="98"/>
      <c r="K15" s="97"/>
      <c r="L15" s="98"/>
      <c r="M15" s="99"/>
      <c r="N15" s="87"/>
    </row>
    <row r="16" spans="1:13" s="6" customFormat="1" ht="13.5" customHeight="1">
      <c r="A16" s="94"/>
      <c r="B16" s="94"/>
      <c r="C16" s="90" t="s">
        <v>26</v>
      </c>
      <c r="D16" s="94"/>
      <c r="E16" s="94"/>
      <c r="F16" s="95"/>
      <c r="G16" s="96"/>
      <c r="H16" s="97"/>
      <c r="I16" s="100"/>
      <c r="J16" s="98"/>
      <c r="K16" s="100"/>
      <c r="L16" s="98"/>
      <c r="M16" s="101"/>
    </row>
    <row r="17" spans="1:13" s="6" customFormat="1" ht="13.5" customHeight="1">
      <c r="A17" s="94"/>
      <c r="B17" s="94"/>
      <c r="C17" s="90"/>
      <c r="D17" s="94"/>
      <c r="E17" s="94"/>
      <c r="F17" s="95"/>
      <c r="G17" s="96"/>
      <c r="H17" s="97"/>
      <c r="I17" s="100"/>
      <c r="J17" s="98"/>
      <c r="K17" s="100"/>
      <c r="L17" s="98"/>
      <c r="M17" s="101"/>
    </row>
    <row r="18" spans="1:13" s="4" customFormat="1" ht="33.75" customHeight="1">
      <c r="A18" s="102">
        <v>1</v>
      </c>
      <c r="B18" s="103" t="s">
        <v>54</v>
      </c>
      <c r="C18" s="104" t="s">
        <v>55</v>
      </c>
      <c r="D18" s="104" t="s">
        <v>56</v>
      </c>
      <c r="E18" s="104"/>
      <c r="F18" s="105">
        <v>4</v>
      </c>
      <c r="G18" s="104"/>
      <c r="H18" s="68"/>
      <c r="I18" s="67"/>
      <c r="J18" s="68"/>
      <c r="K18" s="67"/>
      <c r="L18" s="68"/>
      <c r="M18" s="73"/>
    </row>
    <row r="19" spans="1:13" s="4" customFormat="1" ht="21" customHeight="1">
      <c r="A19" s="102"/>
      <c r="B19" s="106"/>
      <c r="C19" s="107" t="s">
        <v>57</v>
      </c>
      <c r="D19" s="102" t="s">
        <v>58</v>
      </c>
      <c r="E19" s="102">
        <v>2.06</v>
      </c>
      <c r="F19" s="68">
        <f>F18*E19</f>
        <v>8.24</v>
      </c>
      <c r="G19" s="104"/>
      <c r="H19" s="68"/>
      <c r="I19" s="67"/>
      <c r="J19" s="68"/>
      <c r="K19" s="67"/>
      <c r="L19" s="68"/>
      <c r="M19" s="68"/>
    </row>
    <row r="20" spans="1:13" s="4" customFormat="1" ht="41.25" customHeight="1">
      <c r="A20" s="108">
        <v>2</v>
      </c>
      <c r="B20" s="109" t="s">
        <v>59</v>
      </c>
      <c r="C20" s="110" t="s">
        <v>60</v>
      </c>
      <c r="D20" s="111" t="s">
        <v>61</v>
      </c>
      <c r="E20" s="112"/>
      <c r="F20" s="113">
        <v>0.02</v>
      </c>
      <c r="G20" s="114"/>
      <c r="H20" s="115"/>
      <c r="I20" s="67"/>
      <c r="J20" s="68"/>
      <c r="K20" s="67"/>
      <c r="L20" s="68"/>
      <c r="M20" s="73"/>
    </row>
    <row r="21" spans="1:13" s="4" customFormat="1" ht="18" customHeight="1">
      <c r="A21" s="116"/>
      <c r="B21" s="108"/>
      <c r="C21" s="117" t="s">
        <v>9</v>
      </c>
      <c r="D21" s="108" t="s">
        <v>10</v>
      </c>
      <c r="E21" s="114">
        <v>592</v>
      </c>
      <c r="F21" s="114">
        <f>E21*F20</f>
        <v>11.84</v>
      </c>
      <c r="G21" s="118"/>
      <c r="H21" s="118"/>
      <c r="I21" s="114"/>
      <c r="J21" s="112"/>
      <c r="K21" s="67"/>
      <c r="L21" s="68"/>
      <c r="M21" s="68"/>
    </row>
    <row r="22" spans="1:13" s="4" customFormat="1" ht="18.75" customHeight="1">
      <c r="A22" s="116"/>
      <c r="B22" s="108"/>
      <c r="C22" s="119" t="s">
        <v>62</v>
      </c>
      <c r="D22" s="120" t="s">
        <v>63</v>
      </c>
      <c r="E22" s="114">
        <v>410</v>
      </c>
      <c r="F22" s="114">
        <f>E22*F20</f>
        <v>8.2</v>
      </c>
      <c r="G22" s="114"/>
      <c r="H22" s="112"/>
      <c r="I22" s="67"/>
      <c r="J22" s="68"/>
      <c r="K22" s="67"/>
      <c r="L22" s="68"/>
      <c r="M22" s="68"/>
    </row>
    <row r="23" spans="1:13" s="4" customFormat="1" ht="55.5" customHeight="1">
      <c r="A23" s="10" t="s">
        <v>30</v>
      </c>
      <c r="B23" s="39" t="s">
        <v>64</v>
      </c>
      <c r="C23" s="10" t="s">
        <v>82</v>
      </c>
      <c r="D23" s="10" t="s">
        <v>85</v>
      </c>
      <c r="E23" s="59"/>
      <c r="F23" s="60">
        <v>0.0075</v>
      </c>
      <c r="G23" s="59"/>
      <c r="H23" s="61"/>
      <c r="I23" s="67"/>
      <c r="J23" s="68"/>
      <c r="K23" s="67"/>
      <c r="L23" s="68"/>
      <c r="M23" s="73"/>
    </row>
    <row r="24" spans="1:13" s="4" customFormat="1" ht="18.75" customHeight="1">
      <c r="A24" s="16"/>
      <c r="B24" s="62" t="s">
        <v>65</v>
      </c>
      <c r="C24" s="63" t="s">
        <v>24</v>
      </c>
      <c r="D24" s="10" t="s">
        <v>10</v>
      </c>
      <c r="E24" s="12">
        <v>854</v>
      </c>
      <c r="F24" s="13">
        <f>E24*F23</f>
        <v>6.404999999999999</v>
      </c>
      <c r="G24" s="38"/>
      <c r="H24" s="38"/>
      <c r="I24" s="12"/>
      <c r="J24" s="16"/>
      <c r="K24" s="67"/>
      <c r="L24" s="68"/>
      <c r="M24" s="68"/>
    </row>
    <row r="25" spans="1:13" s="4" customFormat="1" ht="18.75" customHeight="1">
      <c r="A25" s="16"/>
      <c r="B25" s="62"/>
      <c r="C25" s="63" t="s">
        <v>66</v>
      </c>
      <c r="D25" s="10" t="s">
        <v>63</v>
      </c>
      <c r="E25" s="12">
        <v>106</v>
      </c>
      <c r="F25" s="13">
        <f>E25*F23</f>
        <v>0.7949999999999999</v>
      </c>
      <c r="G25" s="38"/>
      <c r="H25" s="38"/>
      <c r="I25" s="67"/>
      <c r="J25" s="68"/>
      <c r="K25" s="12"/>
      <c r="L25" s="16"/>
      <c r="M25" s="68"/>
    </row>
    <row r="26" spans="1:13" s="4" customFormat="1" ht="18.75" customHeight="1">
      <c r="A26" s="16"/>
      <c r="B26" s="62"/>
      <c r="C26" s="63" t="s">
        <v>75</v>
      </c>
      <c r="D26" s="10" t="s">
        <v>42</v>
      </c>
      <c r="E26" s="12">
        <v>101.5</v>
      </c>
      <c r="F26" s="13">
        <f>E26*F23</f>
        <v>0.76125</v>
      </c>
      <c r="G26" s="16"/>
      <c r="H26" s="16"/>
      <c r="I26" s="67"/>
      <c r="J26" s="68"/>
      <c r="K26" s="67"/>
      <c r="L26" s="68"/>
      <c r="M26" s="68"/>
    </row>
    <row r="27" spans="1:13" s="4" customFormat="1" ht="18.75" customHeight="1">
      <c r="A27" s="16"/>
      <c r="B27" s="62"/>
      <c r="C27" s="63" t="s">
        <v>67</v>
      </c>
      <c r="D27" s="10" t="s">
        <v>68</v>
      </c>
      <c r="E27" s="12">
        <v>140</v>
      </c>
      <c r="F27" s="13">
        <f>E27*F23</f>
        <v>1.05</v>
      </c>
      <c r="G27" s="9"/>
      <c r="H27" s="16"/>
      <c r="I27" s="67"/>
      <c r="J27" s="68"/>
      <c r="K27" s="67"/>
      <c r="L27" s="68"/>
      <c r="M27" s="68"/>
    </row>
    <row r="28" spans="1:13" s="4" customFormat="1" ht="18.75" customHeight="1">
      <c r="A28" s="16"/>
      <c r="B28" s="62"/>
      <c r="C28" s="63" t="s">
        <v>69</v>
      </c>
      <c r="D28" s="10" t="s">
        <v>42</v>
      </c>
      <c r="E28" s="12">
        <v>1.45</v>
      </c>
      <c r="F28" s="64">
        <f>E28*F23</f>
        <v>0.010875</v>
      </c>
      <c r="G28" s="9"/>
      <c r="H28" s="16"/>
      <c r="I28" s="67"/>
      <c r="J28" s="68"/>
      <c r="K28" s="67"/>
      <c r="L28" s="68"/>
      <c r="M28" s="68"/>
    </row>
    <row r="29" spans="1:13" s="4" customFormat="1" ht="18.75" customHeight="1">
      <c r="A29" s="16"/>
      <c r="B29" s="62"/>
      <c r="C29" s="63" t="s">
        <v>70</v>
      </c>
      <c r="D29" s="10" t="s">
        <v>71</v>
      </c>
      <c r="E29" s="12">
        <v>0.25</v>
      </c>
      <c r="F29" s="64">
        <f>E29*F23</f>
        <v>0.001875</v>
      </c>
      <c r="G29" s="12"/>
      <c r="H29" s="16"/>
      <c r="I29" s="67"/>
      <c r="J29" s="68"/>
      <c r="K29" s="67"/>
      <c r="L29" s="68"/>
      <c r="M29" s="68"/>
    </row>
    <row r="30" spans="1:13" s="4" customFormat="1" ht="29.25" customHeight="1">
      <c r="A30" s="16"/>
      <c r="B30" s="62"/>
      <c r="C30" s="2" t="s">
        <v>76</v>
      </c>
      <c r="D30" s="58" t="s">
        <v>72</v>
      </c>
      <c r="E30" s="12"/>
      <c r="F30" s="64">
        <v>7.5</v>
      </c>
      <c r="G30" s="12"/>
      <c r="H30" s="16"/>
      <c r="I30" s="67"/>
      <c r="J30" s="68"/>
      <c r="K30" s="67"/>
      <c r="L30" s="68"/>
      <c r="M30" s="68"/>
    </row>
    <row r="31" spans="1:13" s="4" customFormat="1" ht="18.75" customHeight="1">
      <c r="A31" s="16"/>
      <c r="B31" s="62"/>
      <c r="C31" s="63" t="s">
        <v>73</v>
      </c>
      <c r="D31" s="10" t="s">
        <v>0</v>
      </c>
      <c r="E31" s="12">
        <v>74</v>
      </c>
      <c r="F31" s="65">
        <f>E31*F23</f>
        <v>0.5549999999999999</v>
      </c>
      <c r="G31" s="12"/>
      <c r="H31" s="16"/>
      <c r="I31" s="67"/>
      <c r="J31" s="68"/>
      <c r="K31" s="67"/>
      <c r="L31" s="68"/>
      <c r="M31" s="68"/>
    </row>
    <row r="32" spans="1:13" s="4" customFormat="1" ht="36" customHeight="1">
      <c r="A32" s="17">
        <v>4</v>
      </c>
      <c r="B32" s="72" t="s">
        <v>77</v>
      </c>
      <c r="C32" s="9" t="s">
        <v>80</v>
      </c>
      <c r="D32" s="9" t="s">
        <v>47</v>
      </c>
      <c r="E32" s="9"/>
      <c r="F32" s="59">
        <v>6.4</v>
      </c>
      <c r="G32" s="9"/>
      <c r="H32" s="15"/>
      <c r="I32" s="67"/>
      <c r="J32" s="68"/>
      <c r="K32" s="67"/>
      <c r="L32" s="68"/>
      <c r="M32" s="73"/>
    </row>
    <row r="33" spans="1:13" s="4" customFormat="1" ht="18.75" customHeight="1">
      <c r="A33" s="17"/>
      <c r="B33" s="70"/>
      <c r="C33" s="48" t="s">
        <v>9</v>
      </c>
      <c r="D33" s="9" t="s">
        <v>78</v>
      </c>
      <c r="E33" s="9">
        <v>3.52</v>
      </c>
      <c r="F33" s="13">
        <f>F32*E33</f>
        <v>22.528000000000002</v>
      </c>
      <c r="G33" s="9"/>
      <c r="H33" s="13"/>
      <c r="I33" s="12"/>
      <c r="J33" s="16"/>
      <c r="K33" s="67"/>
      <c r="L33" s="68"/>
      <c r="M33" s="68"/>
    </row>
    <row r="34" spans="1:13" s="4" customFormat="1" ht="18.75" customHeight="1">
      <c r="A34" s="17"/>
      <c r="B34" s="70"/>
      <c r="C34" s="48" t="s">
        <v>13</v>
      </c>
      <c r="D34" s="9" t="s">
        <v>0</v>
      </c>
      <c r="E34" s="9">
        <v>1.06</v>
      </c>
      <c r="F34" s="13">
        <f>F32*E34</f>
        <v>6.784000000000001</v>
      </c>
      <c r="G34" s="38"/>
      <c r="H34" s="38"/>
      <c r="I34" s="67"/>
      <c r="J34" s="68"/>
      <c r="K34" s="9"/>
      <c r="L34" s="13"/>
      <c r="M34" s="68"/>
    </row>
    <row r="35" spans="1:13" s="4" customFormat="1" ht="18.75" customHeight="1">
      <c r="A35" s="17"/>
      <c r="B35" s="71"/>
      <c r="C35" s="48" t="s">
        <v>79</v>
      </c>
      <c r="D35" s="9" t="s">
        <v>47</v>
      </c>
      <c r="E35" s="9"/>
      <c r="F35" s="13">
        <v>8.17</v>
      </c>
      <c r="G35" s="9"/>
      <c r="H35" s="13"/>
      <c r="I35" s="67"/>
      <c r="J35" s="68"/>
      <c r="K35" s="67"/>
      <c r="L35" s="68"/>
      <c r="M35" s="68"/>
    </row>
    <row r="36" spans="1:13" s="4" customFormat="1" ht="19.5" customHeight="1">
      <c r="A36" s="17"/>
      <c r="B36" s="70"/>
      <c r="C36" s="48" t="s">
        <v>14</v>
      </c>
      <c r="D36" s="9" t="s">
        <v>0</v>
      </c>
      <c r="E36" s="9">
        <v>0.02</v>
      </c>
      <c r="F36" s="13">
        <f>F32*E36</f>
        <v>0.128</v>
      </c>
      <c r="G36" s="12"/>
      <c r="H36" s="13"/>
      <c r="I36" s="16"/>
      <c r="J36" s="13"/>
      <c r="K36" s="16"/>
      <c r="L36" s="13"/>
      <c r="M36" s="68"/>
    </row>
    <row r="37" spans="1:13" s="4" customFormat="1" ht="64.5" customHeight="1">
      <c r="A37" s="10" t="s">
        <v>31</v>
      </c>
      <c r="B37" s="39" t="s">
        <v>81</v>
      </c>
      <c r="C37" s="10" t="s">
        <v>109</v>
      </c>
      <c r="D37" s="10" t="s">
        <v>85</v>
      </c>
      <c r="E37" s="59"/>
      <c r="F37" s="60">
        <f>0.031+0.25*0.4*1.4*2/100</f>
        <v>0.0338</v>
      </c>
      <c r="G37" s="59"/>
      <c r="H37" s="61"/>
      <c r="I37" s="23"/>
      <c r="J37" s="24"/>
      <c r="K37" s="16"/>
      <c r="L37" s="13"/>
      <c r="M37" s="15"/>
    </row>
    <row r="38" spans="1:13" s="4" customFormat="1" ht="18.75" customHeight="1">
      <c r="A38" s="16"/>
      <c r="B38" s="62"/>
      <c r="C38" s="63" t="s">
        <v>24</v>
      </c>
      <c r="D38" s="10" t="s">
        <v>10</v>
      </c>
      <c r="E38" s="12">
        <v>854</v>
      </c>
      <c r="F38" s="13">
        <f>E38*F37</f>
        <v>28.865199999999998</v>
      </c>
      <c r="G38" s="12"/>
      <c r="H38" s="16"/>
      <c r="I38" s="12"/>
      <c r="J38" s="16"/>
      <c r="K38" s="67"/>
      <c r="L38" s="68"/>
      <c r="M38" s="68"/>
    </row>
    <row r="39" spans="1:13" s="4" customFormat="1" ht="18.75" customHeight="1">
      <c r="A39" s="16"/>
      <c r="B39" s="62"/>
      <c r="C39" s="63" t="s">
        <v>66</v>
      </c>
      <c r="D39" s="10" t="s">
        <v>63</v>
      </c>
      <c r="E39" s="12">
        <v>106</v>
      </c>
      <c r="F39" s="13">
        <f>E39*F37</f>
        <v>3.5827999999999998</v>
      </c>
      <c r="G39" s="38"/>
      <c r="H39" s="38"/>
      <c r="I39" s="67"/>
      <c r="J39" s="68"/>
      <c r="K39" s="12"/>
      <c r="L39" s="16"/>
      <c r="M39" s="68"/>
    </row>
    <row r="40" spans="1:13" s="4" customFormat="1" ht="18.75" customHeight="1">
      <c r="A40" s="16"/>
      <c r="B40" s="62"/>
      <c r="C40" s="63" t="s">
        <v>84</v>
      </c>
      <c r="D40" s="10" t="s">
        <v>42</v>
      </c>
      <c r="E40" s="12">
        <v>101.5</v>
      </c>
      <c r="F40" s="13">
        <f>E40*F37</f>
        <v>3.4307</v>
      </c>
      <c r="G40" s="12"/>
      <c r="H40" s="16"/>
      <c r="I40" s="67"/>
      <c r="J40" s="68"/>
      <c r="K40" s="67"/>
      <c r="L40" s="16"/>
      <c r="M40" s="68"/>
    </row>
    <row r="41" spans="1:13" s="4" customFormat="1" ht="18.75" customHeight="1">
      <c r="A41" s="16"/>
      <c r="B41" s="62"/>
      <c r="C41" s="63" t="s">
        <v>67</v>
      </c>
      <c r="D41" s="10" t="s">
        <v>68</v>
      </c>
      <c r="E41" s="12">
        <v>140</v>
      </c>
      <c r="F41" s="13">
        <f>E41*F37</f>
        <v>4.731999999999999</v>
      </c>
      <c r="G41" s="9"/>
      <c r="H41" s="16"/>
      <c r="I41" s="67"/>
      <c r="J41" s="68"/>
      <c r="K41" s="67"/>
      <c r="L41" s="68"/>
      <c r="M41" s="68"/>
    </row>
    <row r="42" spans="1:13" s="4" customFormat="1" ht="19.5" customHeight="1">
      <c r="A42" s="16"/>
      <c r="B42" s="62"/>
      <c r="C42" s="63" t="s">
        <v>69</v>
      </c>
      <c r="D42" s="10" t="s">
        <v>42</v>
      </c>
      <c r="E42" s="12">
        <v>1.45</v>
      </c>
      <c r="F42" s="64">
        <f>E42*F37</f>
        <v>0.04900999999999999</v>
      </c>
      <c r="G42" s="9"/>
      <c r="H42" s="16"/>
      <c r="I42" s="16"/>
      <c r="J42" s="13"/>
      <c r="K42" s="16"/>
      <c r="L42" s="13"/>
      <c r="M42" s="68"/>
    </row>
    <row r="43" spans="1:13" s="4" customFormat="1" ht="18.75" customHeight="1">
      <c r="A43" s="16"/>
      <c r="B43" s="62"/>
      <c r="C43" s="63" t="s">
        <v>70</v>
      </c>
      <c r="D43" s="10" t="s">
        <v>71</v>
      </c>
      <c r="E43" s="12">
        <v>0.25</v>
      </c>
      <c r="F43" s="64">
        <f>E43*F37</f>
        <v>0.00845</v>
      </c>
      <c r="G43" s="12"/>
      <c r="H43" s="16"/>
      <c r="I43" s="23"/>
      <c r="J43" s="24"/>
      <c r="K43" s="16"/>
      <c r="L43" s="13"/>
      <c r="M43" s="68"/>
    </row>
    <row r="44" spans="1:13" s="4" customFormat="1" ht="18.75" customHeight="1">
      <c r="A44" s="16"/>
      <c r="B44" s="62"/>
      <c r="C44" s="63" t="s">
        <v>73</v>
      </c>
      <c r="D44" s="10" t="s">
        <v>0</v>
      </c>
      <c r="E44" s="12">
        <v>74</v>
      </c>
      <c r="F44" s="65">
        <f>E44*F37</f>
        <v>2.5012</v>
      </c>
      <c r="G44" s="12"/>
      <c r="H44" s="16"/>
      <c r="I44" s="67"/>
      <c r="J44" s="68"/>
      <c r="K44" s="67"/>
      <c r="L44" s="68"/>
      <c r="M44" s="68"/>
    </row>
    <row r="45" spans="1:13" s="4" customFormat="1" ht="18.75" customHeight="1">
      <c r="A45" s="17">
        <v>6</v>
      </c>
      <c r="B45" s="36"/>
      <c r="C45" s="48" t="s">
        <v>83</v>
      </c>
      <c r="D45" s="13" t="s">
        <v>71</v>
      </c>
      <c r="E45" s="66"/>
      <c r="F45" s="60">
        <v>0.17648</v>
      </c>
      <c r="G45" s="13"/>
      <c r="H45" s="16"/>
      <c r="I45" s="67"/>
      <c r="J45" s="68"/>
      <c r="K45" s="67"/>
      <c r="L45" s="68"/>
      <c r="M45" s="73"/>
    </row>
    <row r="46" spans="1:13" s="4" customFormat="1" ht="18.75" customHeight="1">
      <c r="A46" s="17">
        <v>7</v>
      </c>
      <c r="B46" s="62"/>
      <c r="C46" s="48" t="s">
        <v>74</v>
      </c>
      <c r="D46" s="13" t="s">
        <v>71</v>
      </c>
      <c r="E46" s="59"/>
      <c r="F46" s="60">
        <v>0.096</v>
      </c>
      <c r="G46" s="12"/>
      <c r="H46" s="16"/>
      <c r="I46" s="67"/>
      <c r="J46" s="68"/>
      <c r="K46" s="67"/>
      <c r="L46" s="68"/>
      <c r="M46" s="73"/>
    </row>
    <row r="47" spans="1:13" s="4" customFormat="1" ht="29.25" customHeight="1">
      <c r="A47" s="84">
        <v>8</v>
      </c>
      <c r="B47" s="103" t="s">
        <v>101</v>
      </c>
      <c r="C47" s="46" t="s">
        <v>105</v>
      </c>
      <c r="D47" s="14" t="s">
        <v>86</v>
      </c>
      <c r="E47" s="69"/>
      <c r="F47" s="15">
        <v>0.56</v>
      </c>
      <c r="G47" s="74"/>
      <c r="H47" s="61"/>
      <c r="I47" s="67"/>
      <c r="J47" s="68"/>
      <c r="K47" s="67"/>
      <c r="L47" s="68"/>
      <c r="M47" s="73"/>
    </row>
    <row r="48" spans="1:13" s="4" customFormat="1" ht="18.75" customHeight="1">
      <c r="A48" s="85"/>
      <c r="B48" s="50"/>
      <c r="C48" s="75" t="s">
        <v>87</v>
      </c>
      <c r="D48" s="50" t="s">
        <v>23</v>
      </c>
      <c r="E48" s="52">
        <v>117</v>
      </c>
      <c r="F48" s="52">
        <f>E48*F47</f>
        <v>65.52000000000001</v>
      </c>
      <c r="G48" s="38"/>
      <c r="H48" s="38"/>
      <c r="I48" s="76"/>
      <c r="J48" s="16"/>
      <c r="K48" s="67"/>
      <c r="L48" s="68"/>
      <c r="M48" s="68"/>
    </row>
    <row r="49" spans="1:13" s="4" customFormat="1" ht="18.75" customHeight="1">
      <c r="A49" s="9"/>
      <c r="B49" s="70"/>
      <c r="C49" s="48" t="s">
        <v>13</v>
      </c>
      <c r="D49" s="9" t="s">
        <v>0</v>
      </c>
      <c r="E49" s="52">
        <v>4</v>
      </c>
      <c r="F49" s="13">
        <f>E49*F47</f>
        <v>2.24</v>
      </c>
      <c r="G49" s="38"/>
      <c r="H49" s="38"/>
      <c r="I49" s="67"/>
      <c r="J49" s="68"/>
      <c r="K49" s="9"/>
      <c r="L49" s="16"/>
      <c r="M49" s="68"/>
    </row>
    <row r="50" spans="1:13" s="4" customFormat="1" ht="30.75" customHeight="1">
      <c r="A50" s="9"/>
      <c r="B50" s="70"/>
      <c r="C50" s="11" t="s">
        <v>106</v>
      </c>
      <c r="D50" s="13" t="s">
        <v>88</v>
      </c>
      <c r="E50" s="16"/>
      <c r="F50" s="65">
        <v>8.1</v>
      </c>
      <c r="G50" s="13"/>
      <c r="H50" s="16"/>
      <c r="I50" s="67"/>
      <c r="J50" s="68"/>
      <c r="K50" s="67"/>
      <c r="L50" s="16"/>
      <c r="M50" s="68"/>
    </row>
    <row r="51" spans="1:13" s="4" customFormat="1" ht="28.5" customHeight="1">
      <c r="A51" s="16"/>
      <c r="B51" s="36"/>
      <c r="C51" s="11" t="s">
        <v>95</v>
      </c>
      <c r="D51" s="13" t="s">
        <v>88</v>
      </c>
      <c r="E51" s="16"/>
      <c r="F51" s="65">
        <f>65.5*1.05+8</f>
        <v>76.775</v>
      </c>
      <c r="G51" s="13"/>
      <c r="H51" s="16"/>
      <c r="I51" s="67"/>
      <c r="J51" s="68"/>
      <c r="K51" s="67"/>
      <c r="L51" s="16"/>
      <c r="M51" s="68"/>
    </row>
    <row r="52" spans="1:13" s="4" customFormat="1" ht="24" customHeight="1">
      <c r="A52" s="16"/>
      <c r="B52" s="36"/>
      <c r="C52" s="11" t="s">
        <v>96</v>
      </c>
      <c r="D52" s="13" t="s">
        <v>88</v>
      </c>
      <c r="E52" s="16"/>
      <c r="F52" s="65">
        <f>(69+96)*1.05+8*3.2*1.05</f>
        <v>200.13</v>
      </c>
      <c r="G52" s="13"/>
      <c r="H52" s="16"/>
      <c r="I52" s="67"/>
      <c r="J52" s="68"/>
      <c r="K52" s="67"/>
      <c r="L52" s="16"/>
      <c r="M52" s="68"/>
    </row>
    <row r="53" spans="1:13" s="4" customFormat="1" ht="28.5" customHeight="1">
      <c r="A53" s="16"/>
      <c r="B53" s="36"/>
      <c r="C53" s="11" t="s">
        <v>98</v>
      </c>
      <c r="D53" s="13" t="s">
        <v>88</v>
      </c>
      <c r="E53" s="16"/>
      <c r="F53" s="65">
        <f>132.4*1.05+2.2*8*1.05</f>
        <v>157.5</v>
      </c>
      <c r="G53" s="13"/>
      <c r="H53" s="16"/>
      <c r="I53" s="67"/>
      <c r="J53" s="68"/>
      <c r="K53" s="67"/>
      <c r="L53" s="16"/>
      <c r="M53" s="68"/>
    </row>
    <row r="54" spans="1:13" s="4" customFormat="1" ht="27" customHeight="1">
      <c r="A54" s="16"/>
      <c r="B54" s="36"/>
      <c r="C54" s="11" t="s">
        <v>97</v>
      </c>
      <c r="D54" s="13" t="s">
        <v>88</v>
      </c>
      <c r="E54" s="16"/>
      <c r="F54" s="65">
        <f>10.2*1.05*2</f>
        <v>21.419999999999998</v>
      </c>
      <c r="G54" s="13"/>
      <c r="H54" s="16"/>
      <c r="I54" s="67"/>
      <c r="J54" s="68"/>
      <c r="K54" s="67"/>
      <c r="L54" s="16"/>
      <c r="M54" s="68"/>
    </row>
    <row r="55" spans="1:13" s="4" customFormat="1" ht="20.25" customHeight="1">
      <c r="A55" s="16"/>
      <c r="B55" s="36"/>
      <c r="C55" s="11" t="s">
        <v>100</v>
      </c>
      <c r="D55" s="13" t="s">
        <v>16</v>
      </c>
      <c r="E55" s="16"/>
      <c r="F55" s="65">
        <f>21+8</f>
        <v>29</v>
      </c>
      <c r="G55" s="13"/>
      <c r="H55" s="16"/>
      <c r="I55" s="67"/>
      <c r="J55" s="68"/>
      <c r="K55" s="67"/>
      <c r="L55" s="16"/>
      <c r="M55" s="68"/>
    </row>
    <row r="56" spans="1:13" s="4" customFormat="1" ht="20.25" customHeight="1">
      <c r="A56" s="16"/>
      <c r="B56" s="36"/>
      <c r="C56" s="48" t="s">
        <v>99</v>
      </c>
      <c r="D56" s="13" t="s">
        <v>88</v>
      </c>
      <c r="E56" s="16"/>
      <c r="F56" s="16">
        <f>21.425*1.05*2</f>
        <v>44.99250000000001</v>
      </c>
      <c r="G56" s="13"/>
      <c r="H56" s="16"/>
      <c r="I56" s="67"/>
      <c r="J56" s="68"/>
      <c r="K56" s="67"/>
      <c r="L56" s="16"/>
      <c r="M56" s="68"/>
    </row>
    <row r="57" spans="1:13" s="4" customFormat="1" ht="19.5" customHeight="1">
      <c r="A57" s="16"/>
      <c r="B57" s="36"/>
      <c r="C57" s="11" t="s">
        <v>70</v>
      </c>
      <c r="D57" s="13" t="s">
        <v>15</v>
      </c>
      <c r="E57" s="13">
        <v>24.4</v>
      </c>
      <c r="F57" s="65">
        <f>E57*F47</f>
        <v>13.664</v>
      </c>
      <c r="G57" s="13"/>
      <c r="H57" s="16"/>
      <c r="I57" s="16"/>
      <c r="J57" s="13"/>
      <c r="K57" s="16"/>
      <c r="L57" s="13"/>
      <c r="M57" s="68"/>
    </row>
    <row r="58" spans="1:13" s="4" customFormat="1" ht="18.75" customHeight="1">
      <c r="A58" s="16"/>
      <c r="B58" s="36"/>
      <c r="C58" s="11" t="s">
        <v>89</v>
      </c>
      <c r="D58" s="13" t="s">
        <v>0</v>
      </c>
      <c r="E58" s="52">
        <v>4</v>
      </c>
      <c r="F58" s="16">
        <f>E58*F47</f>
        <v>2.24</v>
      </c>
      <c r="G58" s="13"/>
      <c r="H58" s="16"/>
      <c r="I58" s="23"/>
      <c r="J58" s="24"/>
      <c r="K58" s="16"/>
      <c r="L58" s="13"/>
      <c r="M58" s="68"/>
    </row>
    <row r="59" spans="1:13" s="4" customFormat="1" ht="27" customHeight="1">
      <c r="A59" s="32">
        <v>9</v>
      </c>
      <c r="B59" s="86" t="s">
        <v>90</v>
      </c>
      <c r="C59" s="86" t="s">
        <v>91</v>
      </c>
      <c r="D59" s="77" t="s">
        <v>92</v>
      </c>
      <c r="E59" s="78"/>
      <c r="F59" s="88">
        <v>0.9</v>
      </c>
      <c r="G59" s="78"/>
      <c r="H59" s="79"/>
      <c r="I59" s="16"/>
      <c r="J59" s="13"/>
      <c r="K59" s="16"/>
      <c r="L59" s="13"/>
      <c r="M59" s="15"/>
    </row>
    <row r="60" spans="1:13" s="4" customFormat="1" ht="18.75" customHeight="1">
      <c r="A60" s="80"/>
      <c r="B60" s="81"/>
      <c r="C60" s="81" t="s">
        <v>24</v>
      </c>
      <c r="D60" s="24" t="s">
        <v>10</v>
      </c>
      <c r="E60" s="24">
        <v>68</v>
      </c>
      <c r="F60" s="80">
        <f>E60*F59</f>
        <v>61.2</v>
      </c>
      <c r="G60" s="38"/>
      <c r="H60" s="38"/>
      <c r="I60" s="78"/>
      <c r="J60" s="80"/>
      <c r="K60" s="16"/>
      <c r="L60" s="13"/>
      <c r="M60" s="13"/>
    </row>
    <row r="61" spans="1:13" s="4" customFormat="1" ht="18" customHeight="1">
      <c r="A61" s="80"/>
      <c r="B61" s="81"/>
      <c r="C61" s="81" t="s">
        <v>66</v>
      </c>
      <c r="D61" s="24" t="s">
        <v>0</v>
      </c>
      <c r="E61" s="24">
        <v>0.03</v>
      </c>
      <c r="F61" s="82">
        <f>E61*F59</f>
        <v>0.027</v>
      </c>
      <c r="G61" s="38"/>
      <c r="H61" s="38"/>
      <c r="I61" s="16"/>
      <c r="J61" s="13"/>
      <c r="K61" s="80"/>
      <c r="L61" s="80"/>
      <c r="M61" s="13"/>
    </row>
    <row r="62" spans="1:13" s="4" customFormat="1" ht="18" customHeight="1">
      <c r="A62" s="80"/>
      <c r="B62" s="23"/>
      <c r="C62" s="26" t="s">
        <v>93</v>
      </c>
      <c r="D62" s="24" t="s">
        <v>15</v>
      </c>
      <c r="E62" s="80">
        <v>25.1</v>
      </c>
      <c r="F62" s="80">
        <f>E62*F59</f>
        <v>22.590000000000003</v>
      </c>
      <c r="G62" s="80"/>
      <c r="H62" s="80"/>
      <c r="I62" s="16"/>
      <c r="J62" s="13"/>
      <c r="K62" s="23"/>
      <c r="L62" s="24"/>
      <c r="M62" s="13"/>
    </row>
    <row r="63" spans="1:13" s="4" customFormat="1" ht="16.5" customHeight="1">
      <c r="A63" s="80"/>
      <c r="B63" s="23"/>
      <c r="C63" s="81" t="s">
        <v>94</v>
      </c>
      <c r="D63" s="24" t="s">
        <v>15</v>
      </c>
      <c r="E63" s="80">
        <v>27</v>
      </c>
      <c r="F63" s="80">
        <f>E63*F59</f>
        <v>24.3</v>
      </c>
      <c r="G63" s="80"/>
      <c r="H63" s="80"/>
      <c r="I63" s="16"/>
      <c r="J63" s="13"/>
      <c r="K63" s="16"/>
      <c r="L63" s="13"/>
      <c r="M63" s="13"/>
    </row>
    <row r="64" spans="1:13" s="4" customFormat="1" ht="18.75" customHeight="1">
      <c r="A64" s="80"/>
      <c r="B64" s="23"/>
      <c r="C64" s="81" t="s">
        <v>89</v>
      </c>
      <c r="D64" s="24" t="s">
        <v>0</v>
      </c>
      <c r="E64" s="80">
        <v>0.19</v>
      </c>
      <c r="F64" s="83">
        <f>E64*F59</f>
        <v>0.171</v>
      </c>
      <c r="G64" s="80"/>
      <c r="H64" s="80"/>
      <c r="I64" s="23"/>
      <c r="J64" s="24"/>
      <c r="K64" s="16"/>
      <c r="L64" s="13"/>
      <c r="M64" s="13"/>
    </row>
    <row r="65" spans="1:13" s="4" customFormat="1" ht="40.5" customHeight="1">
      <c r="A65" s="9">
        <v>10</v>
      </c>
      <c r="B65" s="9" t="s">
        <v>49</v>
      </c>
      <c r="C65" s="9" t="s">
        <v>48</v>
      </c>
      <c r="D65" s="9" t="s">
        <v>28</v>
      </c>
      <c r="E65" s="9"/>
      <c r="F65" s="15">
        <v>55</v>
      </c>
      <c r="G65" s="9"/>
      <c r="H65" s="17"/>
      <c r="I65" s="16"/>
      <c r="J65" s="13"/>
      <c r="K65" s="16"/>
      <c r="L65" s="13"/>
      <c r="M65" s="15"/>
    </row>
    <row r="66" spans="1:13" s="4" customFormat="1" ht="21" customHeight="1">
      <c r="A66" s="11"/>
      <c r="B66" s="11"/>
      <c r="C66" s="11" t="s">
        <v>9</v>
      </c>
      <c r="D66" s="9" t="s">
        <v>28</v>
      </c>
      <c r="E66" s="9">
        <v>1.92</v>
      </c>
      <c r="F66" s="13">
        <f>E66*F65</f>
        <v>105.6</v>
      </c>
      <c r="G66" s="9"/>
      <c r="H66" s="17"/>
      <c r="I66" s="16"/>
      <c r="J66" s="13"/>
      <c r="K66" s="16"/>
      <c r="L66" s="13"/>
      <c r="M66" s="13"/>
    </row>
    <row r="67" spans="1:13" s="4" customFormat="1" ht="18" customHeight="1">
      <c r="A67" s="11"/>
      <c r="B67" s="11"/>
      <c r="C67" s="11" t="s">
        <v>13</v>
      </c>
      <c r="D67" s="9" t="s">
        <v>0</v>
      </c>
      <c r="E67" s="9">
        <v>0.115</v>
      </c>
      <c r="F67" s="13">
        <f>E67*F65</f>
        <v>6.325</v>
      </c>
      <c r="G67" s="9"/>
      <c r="H67" s="17"/>
      <c r="I67" s="16"/>
      <c r="J67" s="13"/>
      <c r="K67" s="16"/>
      <c r="L67" s="13"/>
      <c r="M67" s="13"/>
    </row>
    <row r="68" spans="1:13" s="4" customFormat="1" ht="32.25" customHeight="1">
      <c r="A68" s="9"/>
      <c r="B68" s="45"/>
      <c r="C68" s="46" t="s">
        <v>50</v>
      </c>
      <c r="D68" s="14" t="s">
        <v>15</v>
      </c>
      <c r="E68" s="9">
        <v>6.25</v>
      </c>
      <c r="F68" s="13">
        <f>E68*F65</f>
        <v>343.75</v>
      </c>
      <c r="G68" s="9"/>
      <c r="H68" s="13"/>
      <c r="I68" s="12"/>
      <c r="J68" s="13"/>
      <c r="K68" s="12"/>
      <c r="L68" s="13"/>
      <c r="M68" s="13"/>
    </row>
    <row r="69" spans="1:13" s="4" customFormat="1" ht="17.25" customHeight="1">
      <c r="A69" s="11"/>
      <c r="B69" s="47"/>
      <c r="C69" s="11" t="s">
        <v>37</v>
      </c>
      <c r="D69" s="9" t="s">
        <v>28</v>
      </c>
      <c r="E69" s="9">
        <v>1.01</v>
      </c>
      <c r="F69" s="13">
        <f>E69*F65</f>
        <v>55.55</v>
      </c>
      <c r="G69" s="9"/>
      <c r="H69" s="17"/>
      <c r="I69" s="16"/>
      <c r="J69" s="13"/>
      <c r="K69" s="13"/>
      <c r="L69" s="13"/>
      <c r="M69" s="13"/>
    </row>
    <row r="70" spans="1:13" s="4" customFormat="1" ht="40.5">
      <c r="A70" s="10" t="s">
        <v>102</v>
      </c>
      <c r="B70" s="39" t="s">
        <v>39</v>
      </c>
      <c r="C70" s="10" t="s">
        <v>52</v>
      </c>
      <c r="D70" s="10" t="s">
        <v>44</v>
      </c>
      <c r="E70" s="12"/>
      <c r="F70" s="15">
        <f>52*0.6/100</f>
        <v>0.312</v>
      </c>
      <c r="G70" s="12"/>
      <c r="H70" s="16"/>
      <c r="I70" s="16"/>
      <c r="J70" s="13"/>
      <c r="K70" s="16"/>
      <c r="L70" s="13"/>
      <c r="M70" s="15"/>
    </row>
    <row r="71" spans="1:13" s="4" customFormat="1" ht="13.5">
      <c r="A71" s="16"/>
      <c r="B71" s="37"/>
      <c r="C71" s="11" t="s">
        <v>24</v>
      </c>
      <c r="D71" s="13" t="s">
        <v>10</v>
      </c>
      <c r="E71" s="13">
        <v>132</v>
      </c>
      <c r="F71" s="16">
        <f>E71*F70</f>
        <v>41.184</v>
      </c>
      <c r="G71" s="38"/>
      <c r="H71" s="38"/>
      <c r="I71" s="12"/>
      <c r="J71" s="13"/>
      <c r="K71" s="16"/>
      <c r="L71" s="13"/>
      <c r="M71" s="13"/>
    </row>
    <row r="72" spans="1:13" s="4" customFormat="1" ht="15.75">
      <c r="A72" s="16"/>
      <c r="B72" s="37"/>
      <c r="C72" s="11" t="s">
        <v>40</v>
      </c>
      <c r="D72" s="10" t="s">
        <v>0</v>
      </c>
      <c r="E72" s="16">
        <v>2.4</v>
      </c>
      <c r="F72" s="16">
        <f>E72*F70</f>
        <v>0.7488</v>
      </c>
      <c r="G72" s="38"/>
      <c r="H72" s="57"/>
      <c r="I72" s="16"/>
      <c r="J72" s="13"/>
      <c r="K72" s="16"/>
      <c r="L72" s="13"/>
      <c r="M72" s="13"/>
    </row>
    <row r="73" spans="1:13" s="4" customFormat="1" ht="13.5">
      <c r="A73" s="16"/>
      <c r="B73" s="37"/>
      <c r="C73" s="11" t="s">
        <v>41</v>
      </c>
      <c r="D73" s="13" t="s">
        <v>0</v>
      </c>
      <c r="E73" s="16">
        <v>3.8</v>
      </c>
      <c r="F73" s="16">
        <f>E73*F70</f>
        <v>1.1856</v>
      </c>
      <c r="G73" s="38"/>
      <c r="H73" s="38"/>
      <c r="I73" s="16"/>
      <c r="J73" s="13"/>
      <c r="K73" s="16"/>
      <c r="L73" s="13"/>
      <c r="M73" s="13"/>
    </row>
    <row r="74" spans="1:13" s="4" customFormat="1" ht="27">
      <c r="A74" s="16"/>
      <c r="B74" s="36"/>
      <c r="C74" s="11" t="s">
        <v>43</v>
      </c>
      <c r="D74" s="13" t="s">
        <v>42</v>
      </c>
      <c r="E74" s="13">
        <v>2.2</v>
      </c>
      <c r="F74" s="16">
        <f>E74*F70</f>
        <v>0.6864</v>
      </c>
      <c r="G74" s="16"/>
      <c r="H74" s="13"/>
      <c r="I74" s="16"/>
      <c r="J74" s="13"/>
      <c r="K74" s="16"/>
      <c r="L74" s="13"/>
      <c r="M74" s="13"/>
    </row>
    <row r="75" spans="1:13" s="4" customFormat="1" ht="13.5">
      <c r="A75" s="16"/>
      <c r="B75" s="36"/>
      <c r="C75" s="11" t="s">
        <v>14</v>
      </c>
      <c r="D75" s="13" t="s">
        <v>0</v>
      </c>
      <c r="E75" s="13">
        <v>3</v>
      </c>
      <c r="F75" s="16">
        <f>E75*F70</f>
        <v>0.9359999999999999</v>
      </c>
      <c r="G75" s="16"/>
      <c r="H75" s="13"/>
      <c r="I75" s="16"/>
      <c r="J75" s="13"/>
      <c r="K75" s="16"/>
      <c r="L75" s="13"/>
      <c r="M75" s="13"/>
    </row>
    <row r="76" spans="1:13" s="4" customFormat="1" ht="13.5">
      <c r="A76" s="17">
        <v>12</v>
      </c>
      <c r="B76" s="36"/>
      <c r="C76" s="11" t="s">
        <v>53</v>
      </c>
      <c r="D76" s="13" t="s">
        <v>103</v>
      </c>
      <c r="E76" s="13"/>
      <c r="F76" s="61">
        <v>10</v>
      </c>
      <c r="G76" s="16"/>
      <c r="H76" s="13"/>
      <c r="I76" s="16"/>
      <c r="J76" s="13"/>
      <c r="K76" s="16"/>
      <c r="L76" s="13"/>
      <c r="M76" s="15"/>
    </row>
    <row r="77" spans="1:13" s="4" customFormat="1" ht="16.5" customHeight="1">
      <c r="A77" s="9">
        <v>13</v>
      </c>
      <c r="B77" s="9" t="s">
        <v>11</v>
      </c>
      <c r="C77" s="48" t="s">
        <v>32</v>
      </c>
      <c r="D77" s="49" t="s">
        <v>25</v>
      </c>
      <c r="E77" s="41"/>
      <c r="F77" s="15">
        <v>3</v>
      </c>
      <c r="G77" s="9"/>
      <c r="H77" s="13"/>
      <c r="I77" s="12"/>
      <c r="J77" s="13"/>
      <c r="K77" s="12"/>
      <c r="L77" s="13"/>
      <c r="M77" s="15"/>
    </row>
    <row r="78" spans="1:13" s="4" customFormat="1" ht="15" customHeight="1">
      <c r="A78" s="9"/>
      <c r="B78" s="50"/>
      <c r="C78" s="51" t="s">
        <v>24</v>
      </c>
      <c r="D78" s="50" t="s">
        <v>23</v>
      </c>
      <c r="E78" s="52">
        <v>1.21</v>
      </c>
      <c r="F78" s="13">
        <f>F77*E78</f>
        <v>3.63</v>
      </c>
      <c r="G78" s="9"/>
      <c r="H78" s="13"/>
      <c r="I78" s="12"/>
      <c r="J78" s="13"/>
      <c r="K78" s="12"/>
      <c r="L78" s="13"/>
      <c r="M78" s="13"/>
    </row>
    <row r="79" spans="1:13" s="4" customFormat="1" ht="15" customHeight="1">
      <c r="A79" s="9">
        <v>14</v>
      </c>
      <c r="B79" s="50"/>
      <c r="C79" s="51" t="s">
        <v>107</v>
      </c>
      <c r="D79" s="50" t="s">
        <v>16</v>
      </c>
      <c r="E79" s="52"/>
      <c r="F79" s="13">
        <v>1</v>
      </c>
      <c r="G79" s="9"/>
      <c r="H79" s="13"/>
      <c r="I79" s="12"/>
      <c r="J79" s="13"/>
      <c r="K79" s="12"/>
      <c r="L79" s="13"/>
      <c r="M79" s="15"/>
    </row>
    <row r="80" spans="1:13" s="4" customFormat="1" ht="24" customHeight="1">
      <c r="A80" s="9">
        <v>14</v>
      </c>
      <c r="B80" s="10" t="s">
        <v>104</v>
      </c>
      <c r="C80" s="11" t="s">
        <v>108</v>
      </c>
      <c r="D80" s="9" t="s">
        <v>71</v>
      </c>
      <c r="E80" s="9"/>
      <c r="F80" s="59">
        <v>5.4</v>
      </c>
      <c r="G80" s="9"/>
      <c r="H80" s="13"/>
      <c r="I80" s="12"/>
      <c r="J80" s="13"/>
      <c r="K80" s="12"/>
      <c r="L80" s="13"/>
      <c r="M80" s="15"/>
    </row>
    <row r="81" spans="1:14" s="5" customFormat="1" ht="13.5">
      <c r="A81" s="2"/>
      <c r="B81" s="27"/>
      <c r="C81" s="28" t="s">
        <v>38</v>
      </c>
      <c r="D81" s="2"/>
      <c r="E81" s="2"/>
      <c r="F81" s="13"/>
      <c r="G81" s="23"/>
      <c r="H81" s="24"/>
      <c r="I81" s="24"/>
      <c r="J81" s="24"/>
      <c r="K81" s="24"/>
      <c r="L81" s="24"/>
      <c r="M81" s="40"/>
      <c r="N81" s="8"/>
    </row>
    <row r="82" spans="1:14" s="5" customFormat="1" ht="13.5">
      <c r="A82" s="2"/>
      <c r="B82" s="27"/>
      <c r="C82" s="28" t="s">
        <v>112</v>
      </c>
      <c r="D82" s="2"/>
      <c r="E82" s="2"/>
      <c r="F82" s="13"/>
      <c r="G82" s="23"/>
      <c r="H82" s="24"/>
      <c r="I82" s="24"/>
      <c r="J82" s="24"/>
      <c r="K82" s="24"/>
      <c r="L82" s="24"/>
      <c r="M82" s="15"/>
      <c r="N82" s="8"/>
    </row>
    <row r="83" spans="1:14" s="5" customFormat="1" ht="17.25" customHeight="1">
      <c r="A83" s="29"/>
      <c r="B83" s="30"/>
      <c r="C83" s="23" t="s">
        <v>116</v>
      </c>
      <c r="D83" s="23"/>
      <c r="E83" s="31"/>
      <c r="F83" s="9"/>
      <c r="G83" s="32"/>
      <c r="H83" s="24"/>
      <c r="I83" s="32"/>
      <c r="J83" s="24"/>
      <c r="K83" s="32"/>
      <c r="L83" s="24"/>
      <c r="M83" s="13"/>
      <c r="N83" s="8"/>
    </row>
    <row r="84" spans="1:14" s="5" customFormat="1" ht="15" customHeight="1">
      <c r="A84" s="29"/>
      <c r="B84" s="30"/>
      <c r="C84" s="23" t="s">
        <v>29</v>
      </c>
      <c r="D84" s="30"/>
      <c r="E84" s="30"/>
      <c r="F84" s="33"/>
      <c r="G84" s="30"/>
      <c r="H84" s="53"/>
      <c r="I84" s="34"/>
      <c r="J84" s="53"/>
      <c r="K84" s="34"/>
      <c r="L84" s="53"/>
      <c r="M84" s="41"/>
      <c r="N84" s="8"/>
    </row>
    <row r="85" spans="1:14" s="5" customFormat="1" ht="15" customHeight="1">
      <c r="A85" s="29"/>
      <c r="B85" s="30"/>
      <c r="C85" s="23" t="s">
        <v>34</v>
      </c>
      <c r="D85" s="30"/>
      <c r="E85" s="30"/>
      <c r="F85" s="33"/>
      <c r="G85" s="30"/>
      <c r="H85" s="53"/>
      <c r="I85" s="34"/>
      <c r="J85" s="53"/>
      <c r="K85" s="34"/>
      <c r="L85" s="53"/>
      <c r="M85" s="41"/>
      <c r="N85" s="8"/>
    </row>
    <row r="86" spans="1:14" s="5" customFormat="1" ht="15" customHeight="1">
      <c r="A86" s="29"/>
      <c r="B86" s="30"/>
      <c r="C86" s="23" t="s">
        <v>115</v>
      </c>
      <c r="D86" s="30"/>
      <c r="E86" s="30"/>
      <c r="F86" s="33"/>
      <c r="G86" s="30"/>
      <c r="H86" s="53"/>
      <c r="I86" s="34"/>
      <c r="J86" s="53"/>
      <c r="K86" s="34"/>
      <c r="L86" s="53"/>
      <c r="M86" s="41"/>
      <c r="N86" s="8"/>
    </row>
    <row r="87" spans="1:14" s="5" customFormat="1" ht="15.75" customHeight="1">
      <c r="A87" s="29"/>
      <c r="B87" s="30"/>
      <c r="C87" s="23" t="s">
        <v>35</v>
      </c>
      <c r="D87" s="30"/>
      <c r="E87" s="30"/>
      <c r="F87" s="33"/>
      <c r="G87" s="30"/>
      <c r="H87" s="53"/>
      <c r="I87" s="34"/>
      <c r="J87" s="53"/>
      <c r="K87" s="34"/>
      <c r="L87" s="53"/>
      <c r="M87" s="41"/>
      <c r="N87" s="8"/>
    </row>
    <row r="88" spans="1:14" s="5" customFormat="1" ht="17.25" customHeight="1">
      <c r="A88" s="29"/>
      <c r="B88" s="30"/>
      <c r="C88" s="35" t="s">
        <v>6</v>
      </c>
      <c r="D88" s="30"/>
      <c r="E88" s="30"/>
      <c r="F88" s="33"/>
      <c r="G88" s="30"/>
      <c r="H88" s="54"/>
      <c r="I88" s="54"/>
      <c r="J88" s="54"/>
      <c r="K88" s="54"/>
      <c r="L88" s="54"/>
      <c r="M88" s="42"/>
      <c r="N88" s="8"/>
    </row>
    <row r="89" spans="1:14" s="5" customFormat="1" ht="15" customHeight="1">
      <c r="A89" s="29"/>
      <c r="B89" s="30"/>
      <c r="C89" s="35" t="s">
        <v>113</v>
      </c>
      <c r="D89" s="30"/>
      <c r="E89" s="30"/>
      <c r="F89" s="33"/>
      <c r="G89" s="30"/>
      <c r="H89" s="54"/>
      <c r="I89" s="54"/>
      <c r="J89" s="54"/>
      <c r="K89" s="54"/>
      <c r="L89" s="54"/>
      <c r="M89" s="42"/>
      <c r="N89" s="8"/>
    </row>
    <row r="90" spans="1:13" ht="18" customHeight="1">
      <c r="A90" s="85"/>
      <c r="B90" s="85"/>
      <c r="C90" s="132" t="s">
        <v>114</v>
      </c>
      <c r="D90" s="85"/>
      <c r="E90" s="85"/>
      <c r="F90" s="85"/>
      <c r="G90" s="85"/>
      <c r="H90" s="85"/>
      <c r="I90" s="85"/>
      <c r="J90" s="121"/>
      <c r="K90" s="85"/>
      <c r="L90" s="85"/>
      <c r="M90" s="122"/>
    </row>
    <row r="91" spans="1:13" ht="21" customHeight="1">
      <c r="A91" s="123" t="s">
        <v>110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21.75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2.75">
      <c r="A93" s="7"/>
      <c r="B93" s="7"/>
      <c r="C93" s="7"/>
      <c r="D93" s="7"/>
      <c r="E93" s="7"/>
      <c r="F93" s="7"/>
      <c r="G93" s="7"/>
      <c r="H93" s="7"/>
      <c r="I93" s="7"/>
      <c r="J93" s="55"/>
      <c r="K93" s="7"/>
      <c r="L93" s="7"/>
      <c r="M93" s="43"/>
    </row>
  </sheetData>
  <sheetProtection/>
  <mergeCells count="14">
    <mergeCell ref="A92:M92"/>
    <mergeCell ref="E6:F6"/>
    <mergeCell ref="G6:H6"/>
    <mergeCell ref="I6:J6"/>
    <mergeCell ref="K6:L6"/>
    <mergeCell ref="M6:M7"/>
    <mergeCell ref="A2:M2"/>
    <mergeCell ref="A1:M1"/>
    <mergeCell ref="A91:M91"/>
    <mergeCell ref="A6:A7"/>
    <mergeCell ref="B6:B7"/>
    <mergeCell ref="C6:C7"/>
    <mergeCell ref="D6:D7"/>
    <mergeCell ref="A4:M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ioane</cp:lastModifiedBy>
  <cp:lastPrinted>2017-04-25T07:54:43Z</cp:lastPrinted>
  <dcterms:created xsi:type="dcterms:W3CDTF">1996-10-08T23:32:33Z</dcterms:created>
  <dcterms:modified xsi:type="dcterms:W3CDTF">2018-03-26T11:27:42Z</dcterms:modified>
  <cp:category/>
  <cp:version/>
  <cp:contentType/>
  <cp:contentStatus/>
</cp:coreProperties>
</file>