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activeTab="1"/>
  </bookViews>
  <sheets>
    <sheet name="მოცულობები და კალენდარული გრაფი" sheetId="4" r:id="rId1"/>
    <sheet name="ხარჯთაღრიცხვა" sheetId="1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D11" i="4" l="1"/>
  <c r="F19" i="1"/>
  <c r="F16" i="1"/>
  <c r="F12" i="1"/>
  <c r="D12" i="4" l="1"/>
  <c r="F8" i="1"/>
  <c r="F13" i="1" l="1"/>
  <c r="F14" i="1"/>
  <c r="E17" i="1" l="1"/>
  <c r="F17" i="1" s="1"/>
  <c r="F18" i="1"/>
  <c r="F22" i="1"/>
  <c r="F11" i="1"/>
  <c r="F10" i="1" l="1"/>
  <c r="F9" i="1"/>
</calcChain>
</file>

<file path=xl/sharedStrings.xml><?xml version="1.0" encoding="utf-8"?>
<sst xmlns="http://schemas.openxmlformats.org/spreadsheetml/2006/main" count="102" uniqueCount="70">
  <si>
    <t>NN</t>
  </si>
  <si>
    <t>საფუძველი</t>
  </si>
  <si>
    <t>სამუშაოების დასახელება</t>
  </si>
  <si>
    <t>განზ-ბა</t>
  </si>
  <si>
    <t>რაოდენობის ნორმატივი</t>
  </si>
  <si>
    <t>მასალა</t>
  </si>
  <si>
    <t>ხელფასი</t>
  </si>
  <si>
    <t>მანქანა მექანიზმები</t>
  </si>
  <si>
    <t>ჯამი</t>
  </si>
  <si>
    <t>ერთეულზე</t>
  </si>
  <si>
    <t>მთლიანზე</t>
  </si>
  <si>
    <t>ერთ. ფასი</t>
  </si>
  <si>
    <t>I. მიწის სამუშაოები</t>
  </si>
  <si>
    <t>შრომითი დანახარჯები</t>
  </si>
  <si>
    <t>კაც.სთ.</t>
  </si>
  <si>
    <t>ბულდოზერი79კვტ(108ცხ.ძ)</t>
  </si>
  <si>
    <t>მანქ.სთ.</t>
  </si>
  <si>
    <r>
      <t>ექსკავატორი 0,65მ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</si>
  <si>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1000მ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</si>
  <si>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t>მანქანები</t>
  </si>
  <si>
    <t>ლარი</t>
  </si>
  <si>
    <r>
      <t>ბეტონ ბ</t>
    </r>
    <r>
      <rPr>
        <vertAlign val="subscript"/>
        <sz val="10"/>
        <color theme="1"/>
        <rFont val="Calibri"/>
        <family val="2"/>
        <charset val="204"/>
        <scheme val="minor"/>
      </rPr>
      <t>25</t>
    </r>
  </si>
  <si>
    <r>
      <t>მ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</si>
  <si>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100მ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</si>
  <si>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t>პრ</t>
  </si>
  <si>
    <t>გრძ.მ.</t>
  </si>
  <si>
    <t>არმატურა დ10 აIIIკლ</t>
  </si>
  <si>
    <r>
      <t>მ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</si>
  <si>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ჯამი:</t>
  </si>
  <si>
    <t>სატრანსპორტო ხარჯები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</si>
  <si>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</si>
  <si>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</si>
  <si>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</si>
  <si>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</si>
  <si>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სულ ხარჯთაღრიცხვით:</t>
  </si>
  <si>
    <t>რაოდენობა</t>
  </si>
  <si>
    <r>
      <t>მ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</si>
  <si>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t>2018წ.       "                     "</t>
  </si>
  <si>
    <t>დღეები</t>
  </si>
  <si>
    <t>არხის ფსკერის დაბეტონება 1*0,1*57</t>
  </si>
  <si>
    <t>კედლების და ფსკერის დაარმირება</t>
  </si>
  <si>
    <t>გადაადგილება.</t>
  </si>
  <si>
    <t>12-მეტრიანი ყალიბის მოწყობა  კედლების დასაბეტონებლად (5ჯერადი გადადგილება)</t>
  </si>
  <si>
    <t>ფსკერზე ქვიშის საფენის მოწყობა სისქ.10სმ</t>
  </si>
  <si>
    <t>ქვიშის საფენის მოწყობა სისქ.10სმ</t>
  </si>
  <si>
    <t>1000მ</t>
  </si>
  <si>
    <t>ქვიშა ტრანსპორტირებით 20კმ-დან</t>
  </si>
  <si>
    <t>ყალიბის ფარი 5ჯერადი მონაცვლეობით</t>
  </si>
  <si>
    <t>ხის ძელები 40-60მმ</t>
  </si>
  <si>
    <t>არხის გათხრა  hXb 60X70სმ. გზის ერთ მხარეს 160გრძ.მ-ზე. პლუს 5გრძ.მ-ი ნიაღვარდამჭერი ცხაურისათვის</t>
  </si>
  <si>
    <t>კუთხოვანა ცხურისათვის 100*100*8მმ</t>
  </si>
  <si>
    <r>
      <t xml:space="preserve">ზუგდიდის მუნიციპალიტეტის ცაცხვის ადმინისტრაციულ ერთეულში მერაბ კოსტავას 160გრძ.მ. ქუჩის მოშანდაკება კირქვის ღორღით და   ქუჩის ერთ მხარეს სანიაღვრე არხის მოწყობა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კალენდარული გრაფიკი</t>
    </r>
  </si>
  <si>
    <t xml:space="preserve">არხის კედლების სისქით 15სმ მოსახვა მონოლითური რკ.ბეტონით </t>
  </si>
  <si>
    <t>კვადრატი სხმული 16*16მმ</t>
  </si>
  <si>
    <t>II. არხის შიგა კვეთით bXh=40*50სმ 160გრძმ +40*40სმ 5გრძ.მ.   მოსახვა მონოლითური რკ.ბეტონით</t>
  </si>
  <si>
    <t xml:space="preserve">დანართი №1 </t>
  </si>
  <si>
    <t>ხელმძღვანელობაზე/წარმომადგენლობაზე უფლებამოსილი პირის თანამდებობა, სახელი/გვარი: ______________________</t>
  </si>
  <si>
    <t>ხელმოწერა: ______________________</t>
  </si>
  <si>
    <r>
      <t>შენიშვნა</t>
    </r>
    <r>
      <rPr>
        <b/>
        <i/>
        <sz val="10"/>
        <rFont val="Sylfaen"/>
        <family val="1"/>
      </rPr>
      <t>:</t>
    </r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</si>
  <si>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როგორც „PDF“ ფორმატით, უფლებამოსილი პირის მიერ ხელმოწერილი და ბეჭედ დასმული (ბეჭდის არსებობის შემთხვევაში),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ხელმოწერილი და ბეჭედ დასმული (ბეჭდის არსებობის შემთხვევაში) „PDF“ ფორმატით.</t>
  </si>
  <si>
    <t>2) შესასრულებელი სამუშაოების ხარჯთაღრიცხვის შედგენისას და სახარჯთაღრიცხვო ღირებულების განსაზღვრისას პრეტენდენტმა უნდა იხელძღვანელოს ტექნიკური რეგლამენტის _ 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 დამტკიცების შესახებ“ საქართველოს მთავრობის 2014  წლის 14 იანვრის №55 დადგენილებითა და საქართველოს ტერიტორიაზე მოქმედი სამშენებლო ნორმებისა და წესების, აგრეთვე, სხვა ნორმატიული აქტებით.</t>
  </si>
  <si>
    <t xml:space="preserve">  </t>
  </si>
  <si>
    <t>3) ერთნაირი დასახელების სამუშაოებზე  და მასალებზე უნდა დაფიქსირდეს ერთნაირი ფასი.</t>
  </si>
  <si>
    <t>4)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</si>
  <si>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5) პრეტენდენტის მიერ წარმოდგენილი ტექნიკური დოკუნემტაცია დაზუსტებას არ ექვემდებარება თუ სატენდერო დოკუმენტაციის მოთხოვნ(ებ)ის შესაბამისად, არ არის ან განუფასებლადაა წარდგენილი ხარჯთაღრიცხვა.</t>
  </si>
  <si>
    <t>6) გაუთვალისწინებელი ხარჯებისათვის თანხის გამოყენება მოხდება შემსყიდველ ორგანიზაციასთან შეთანხმებით.</t>
  </si>
  <si>
    <r>
      <t>7)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color rgb="FFFF000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</si>
  <si>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>8) პრეტენდენტის მიერ მექანიკური შეცდომის დაშვების შემთხვევაში, როგორიცაა: _ არასწორი ჯამის ან ნამრავლის მითითება; სიტყვიერი და ციფრობრივი გამოსახულების შეუსაბამობა; შესაძლებელია შესწორდეს დაზუსტების გარეშე, ერთეულის ღირებულების უპირატესობის მინიჭებით, მხოლოდ იმ პირობით თუ აღნიშნული არ აღემატება ვაჭრობის დამატებით რაუნდების შედეგად დაფიქსირებულ საბოლოო ფასს.</t>
  </si>
  <si>
    <t>9)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</si>
  <si>
    <r>
      <t xml:space="preserve">ზუგდიდის მუნიციპალიტეტის ცაცხვის ადმინისტრაციულ ერთეულში მერაბ კოსტავას (160გრძ.მ.) ქუჩის  სანიაღვრე არხის მოწყობა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ხარჯთაღრიცხვა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</si>
</sst>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cadNusx"/>
    </font>
    <font>
      <b/>
      <sz val="6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Sylfaen"/>
      <family val="1"/>
      <charset val="204"/>
    </font>
    <font>
      <sz val="1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name val="Grigolia"/>
    </font>
    <font>
      <b/>
      <i/>
      <sz val="10"/>
      <name val="Sylfaen"/>
      <family val="1"/>
    </font>
    <font>
      <i/>
      <sz val="10"/>
      <color rgb="FFFF0000"/>
      <name val="Sylfaen"/>
      <family val="1"/>
    </font>
    <font>
      <b/>
      <i/>
      <u/>
      <sz val="10"/>
      <name val="Sylfaen"/>
      <family val="1"/>
    </font>
    <font>
      <i/>
      <sz val="9"/>
      <color rgb="FFFF0000"/>
      <name val="Sylfaen"/>
      <family val="1"/>
    </font>
    <font>
      <i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9" fontId="2" fillId="0" borderId="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9" fontId="2" fillId="0" borderId="2" xfId="0" applyNumberFormat="1" applyFont="1" applyBorder="1" applyAlignment="1">
      <alignment horizontal="left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 textRotation="90"/>
    </xf>
    <xf numFmtId="0" fontId="0" fillId="2" borderId="6" xfId="0" applyFill="1" applyBorder="1"/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vertical="center" textRotation="90"/>
    </xf>
    <xf numFmtId="0" fontId="0" fillId="2" borderId="6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0" fillId="0" borderId="6" xfId="0" applyNumberFormat="1" applyBorder="1"/>
    <xf numFmtId="2" fontId="0" fillId="0" borderId="6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7" fillId="0" borderId="0" xfId="0" applyFont="1" applyFill="1" applyBorder="1"/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2" fillId="0" borderId="0" xfId="0" applyFont="1" applyFill="1" applyBorder="1"/>
    <xf numFmtId="0" fontId="18" fillId="0" borderId="0" xfId="0" applyFont="1" applyFill="1" applyBorder="1" applyAlignment="1"/>
    <xf numFmtId="0" fontId="19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X12"/>
  <sheetViews>
    <sheetView zoomScale="130" zoomScaleNormal="130" workbookViewId="0">
      <selection activeCell="B26" sqref="B26"/>
    </sheetView>
  </sheetViews>
  <sheetFormatPr defaultRowHeight="15" x14ac:dyDescent="0.25"/>
  <cols>
    <col min="1" max="1" width="3.5703125" customWidth="1"/>
    <col min="2" max="2" width="44.85546875" customWidth="1"/>
    <col min="3" max="3" width="9" customWidth="1"/>
    <col min="4" max="4" width="7.5703125" customWidth="1"/>
    <col min="5" max="24" width="3.140625" customWidth="1"/>
  </cols>
  <sheetData>
    <row r="2" spans="1:24" s="2" customFormat="1" ht="62.25" customHeight="1" x14ac:dyDescent="0.25">
      <c r="A2" s="35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s="2" customFormat="1" x14ac:dyDescent="0.25">
      <c r="A3" s="1"/>
      <c r="B3" s="41"/>
      <c r="C3" s="41"/>
      <c r="D3" s="41"/>
    </row>
    <row r="4" spans="1:24" s="2" customFormat="1" ht="25.5" customHeight="1" x14ac:dyDescent="0.25">
      <c r="A4" s="42" t="s">
        <v>0</v>
      </c>
      <c r="B4" s="44" t="s">
        <v>2</v>
      </c>
      <c r="C4" s="46" t="s">
        <v>3</v>
      </c>
      <c r="D4" s="36" t="s">
        <v>35</v>
      </c>
      <c r="E4" s="38" t="s">
        <v>37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0"/>
    </row>
    <row r="5" spans="1:24" s="2" customFormat="1" ht="32.25" customHeight="1" x14ac:dyDescent="0.25">
      <c r="A5" s="43"/>
      <c r="B5" s="45"/>
      <c r="C5" s="47"/>
      <c r="D5" s="37"/>
      <c r="E5" s="38" t="s">
        <v>38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40"/>
    </row>
    <row r="6" spans="1:24" s="2" customFormat="1" x14ac:dyDescent="0.25">
      <c r="A6" s="4">
        <v>1</v>
      </c>
      <c r="B6" s="6">
        <v>3</v>
      </c>
      <c r="C6" s="4">
        <v>4</v>
      </c>
      <c r="D6" s="4">
        <v>6</v>
      </c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</row>
    <row r="7" spans="1:24" ht="42.75" customHeight="1" x14ac:dyDescent="0.25">
      <c r="A7" s="9">
        <v>1</v>
      </c>
      <c r="B7" s="17" t="s">
        <v>49</v>
      </c>
      <c r="C7" s="12" t="s">
        <v>36</v>
      </c>
      <c r="D7" s="12">
        <v>69</v>
      </c>
      <c r="E7" s="32"/>
      <c r="F7" s="32"/>
      <c r="G7" s="32"/>
      <c r="H7" s="30"/>
      <c r="I7" s="28"/>
      <c r="J7" s="28"/>
      <c r="K7" s="28"/>
      <c r="L7" s="30"/>
      <c r="M7" s="28"/>
      <c r="N7" s="28"/>
      <c r="O7" s="28"/>
      <c r="P7" s="30"/>
      <c r="Q7" s="28"/>
      <c r="R7" s="28"/>
      <c r="S7" s="28"/>
      <c r="T7" s="30"/>
      <c r="U7" s="28"/>
      <c r="V7" s="28"/>
      <c r="W7" s="30"/>
      <c r="X7" s="28"/>
    </row>
    <row r="8" spans="1:24" ht="23.25" customHeight="1" x14ac:dyDescent="0.25">
      <c r="A8" s="9">
        <v>2</v>
      </c>
      <c r="B8" s="17" t="s">
        <v>43</v>
      </c>
      <c r="C8" s="12" t="s">
        <v>36</v>
      </c>
      <c r="D8" s="12">
        <v>11.2</v>
      </c>
      <c r="E8" s="28"/>
      <c r="F8" s="28"/>
      <c r="G8" s="28"/>
      <c r="H8" s="33"/>
      <c r="I8" s="28"/>
      <c r="J8" s="28"/>
      <c r="K8" s="28"/>
      <c r="L8" s="30"/>
      <c r="M8" s="28"/>
      <c r="N8" s="28"/>
      <c r="O8" s="28"/>
      <c r="P8" s="30"/>
      <c r="Q8" s="28"/>
      <c r="R8" s="28"/>
      <c r="S8" s="28"/>
      <c r="T8" s="30"/>
      <c r="U8" s="28"/>
      <c r="V8" s="28"/>
      <c r="W8" s="30"/>
      <c r="X8" s="28"/>
    </row>
    <row r="9" spans="1:24" ht="25.5" customHeight="1" x14ac:dyDescent="0.25">
      <c r="A9" s="9">
        <v>3</v>
      </c>
      <c r="B9" s="17" t="s">
        <v>40</v>
      </c>
      <c r="C9" s="12" t="s">
        <v>25</v>
      </c>
      <c r="D9" s="12">
        <v>1586</v>
      </c>
      <c r="E9" s="28"/>
      <c r="F9" s="28"/>
      <c r="G9" s="28"/>
      <c r="H9" s="30"/>
      <c r="I9" s="32"/>
      <c r="J9" s="32"/>
      <c r="K9" s="32"/>
      <c r="L9" s="30"/>
      <c r="M9" s="28"/>
      <c r="N9" s="28"/>
      <c r="O9" s="28"/>
      <c r="P9" s="30"/>
      <c r="Q9" s="28"/>
      <c r="R9" s="28"/>
      <c r="S9" s="28"/>
      <c r="T9" s="30"/>
      <c r="U9" s="28"/>
      <c r="V9" s="28"/>
      <c r="W9" s="30"/>
      <c r="X9" s="28"/>
    </row>
    <row r="10" spans="1:24" ht="30" customHeight="1" x14ac:dyDescent="0.25">
      <c r="A10" s="9">
        <v>4</v>
      </c>
      <c r="B10" s="17" t="s">
        <v>42</v>
      </c>
      <c r="C10" s="10" t="s">
        <v>41</v>
      </c>
      <c r="D10" s="12">
        <v>5</v>
      </c>
      <c r="E10" s="28"/>
      <c r="F10" s="28"/>
      <c r="G10" s="28"/>
      <c r="H10" s="30"/>
      <c r="I10" s="7"/>
      <c r="J10" s="7"/>
      <c r="L10" s="32"/>
      <c r="M10" s="28"/>
      <c r="N10" s="32"/>
      <c r="O10" s="30"/>
      <c r="P10" s="32"/>
      <c r="Q10" s="28"/>
      <c r="R10" s="32"/>
      <c r="S10" s="30"/>
      <c r="T10" s="32"/>
      <c r="U10" s="28"/>
      <c r="V10" s="32"/>
      <c r="W10" s="30"/>
      <c r="X10" s="28"/>
    </row>
    <row r="11" spans="1:24" ht="32.25" customHeight="1" x14ac:dyDescent="0.25">
      <c r="A11" s="9">
        <v>5</v>
      </c>
      <c r="B11" s="17" t="s">
        <v>52</v>
      </c>
      <c r="C11" s="12" t="s">
        <v>36</v>
      </c>
      <c r="D11" s="18">
        <f>35.23-6.6</f>
        <v>28.629999999999995</v>
      </c>
      <c r="E11" s="26"/>
      <c r="F11" s="26"/>
      <c r="G11" s="28"/>
      <c r="H11" s="30"/>
      <c r="I11" s="28"/>
      <c r="J11" s="7"/>
      <c r="K11" s="7"/>
      <c r="L11" s="7"/>
      <c r="M11" s="31"/>
      <c r="O11" s="32"/>
      <c r="P11" s="28"/>
      <c r="Q11" s="33"/>
      <c r="R11" s="28"/>
      <c r="S11" s="33"/>
      <c r="T11" s="28"/>
      <c r="U11" s="33"/>
      <c r="V11" s="28"/>
      <c r="W11" s="28"/>
      <c r="X11" s="28"/>
    </row>
    <row r="12" spans="1:24" ht="23.25" customHeight="1" x14ac:dyDescent="0.25">
      <c r="A12" s="9">
        <v>6</v>
      </c>
      <c r="B12" s="27" t="s">
        <v>39</v>
      </c>
      <c r="C12" s="12" t="s">
        <v>36</v>
      </c>
      <c r="D12" s="18">
        <f>160*0.4*0.1+5*0.4*0.1</f>
        <v>6.6000000000000005</v>
      </c>
      <c r="E12" s="9"/>
      <c r="F12" s="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7"/>
      <c r="U12" s="29"/>
      <c r="V12" s="29"/>
      <c r="W12" s="34"/>
      <c r="X12" s="31"/>
    </row>
  </sheetData>
  <mergeCells count="8">
    <mergeCell ref="A2:X2"/>
    <mergeCell ref="D4:D5"/>
    <mergeCell ref="E4:X4"/>
    <mergeCell ref="E5:X5"/>
    <mergeCell ref="B3:D3"/>
    <mergeCell ref="A4:A5"/>
    <mergeCell ref="B4:B5"/>
    <mergeCell ref="C4:C5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9"/>
  <sheetViews>
    <sheetView tabSelected="1" workbookViewId="0">
      <selection activeCell="L1" sqref="L1:M1"/>
    </sheetView>
  </sheetViews>
  <sheetFormatPr defaultRowHeight="15" x14ac:dyDescent="0.25"/>
  <cols>
    <col min="1" max="1" width="3.5703125" customWidth="1"/>
    <col min="2" max="2" width="10.85546875" customWidth="1"/>
    <col min="3" max="3" width="36.85546875" customWidth="1"/>
    <col min="4" max="12" width="7.5703125" customWidth="1"/>
    <col min="13" max="13" width="8.42578125" customWidth="1"/>
  </cols>
  <sheetData>
    <row r="1" spans="1:13" ht="18" customHeight="1" x14ac:dyDescent="0.25">
      <c r="L1" s="56" t="s">
        <v>55</v>
      </c>
      <c r="M1" s="56"/>
    </row>
    <row r="2" spans="1:13" s="2" customFormat="1" ht="45.75" customHeight="1" x14ac:dyDescent="0.25">
      <c r="A2" s="35" t="s">
        <v>69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2" customFormat="1" x14ac:dyDescent="0.25">
      <c r="A3" s="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2" customFormat="1" ht="25.5" customHeight="1" x14ac:dyDescent="0.25">
      <c r="A4" s="42" t="s">
        <v>0</v>
      </c>
      <c r="B4" s="48" t="s">
        <v>1</v>
      </c>
      <c r="C4" s="44" t="s">
        <v>2</v>
      </c>
      <c r="D4" s="46" t="s">
        <v>3</v>
      </c>
      <c r="E4" s="50" t="s">
        <v>4</v>
      </c>
      <c r="F4" s="51"/>
      <c r="G4" s="52" t="s">
        <v>5</v>
      </c>
      <c r="H4" s="53"/>
      <c r="I4" s="52" t="s">
        <v>6</v>
      </c>
      <c r="J4" s="53"/>
      <c r="K4" s="50" t="s">
        <v>7</v>
      </c>
      <c r="L4" s="51"/>
      <c r="M4" s="42" t="s">
        <v>8</v>
      </c>
    </row>
    <row r="5" spans="1:13" s="2" customFormat="1" ht="25.5" x14ac:dyDescent="0.25">
      <c r="A5" s="43"/>
      <c r="B5" s="49"/>
      <c r="C5" s="45"/>
      <c r="D5" s="47"/>
      <c r="E5" s="3" t="s">
        <v>9</v>
      </c>
      <c r="F5" s="3" t="s">
        <v>10</v>
      </c>
      <c r="G5" s="3" t="s">
        <v>11</v>
      </c>
      <c r="H5" s="4" t="s">
        <v>8</v>
      </c>
      <c r="I5" s="3" t="s">
        <v>11</v>
      </c>
      <c r="J5" s="4" t="s">
        <v>8</v>
      </c>
      <c r="K5" s="3" t="s">
        <v>11</v>
      </c>
      <c r="L5" s="4" t="s">
        <v>8</v>
      </c>
      <c r="M5" s="43"/>
    </row>
    <row r="6" spans="1:13" s="2" customFormat="1" x14ac:dyDescent="0.25">
      <c r="A6" s="4">
        <v>1</v>
      </c>
      <c r="B6" s="5">
        <v>2</v>
      </c>
      <c r="C6" s="6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ht="20.25" customHeight="1" x14ac:dyDescent="0.25">
      <c r="A7" s="7"/>
      <c r="B7" s="7"/>
      <c r="C7" s="8" t="s">
        <v>12</v>
      </c>
      <c r="D7" s="7"/>
      <c r="E7" s="7"/>
      <c r="F7" s="7"/>
      <c r="G7" s="54"/>
      <c r="H7" s="54"/>
      <c r="I7" s="54"/>
      <c r="J7" s="54"/>
      <c r="K7" s="54"/>
      <c r="L7" s="54"/>
      <c r="M7" s="54"/>
    </row>
    <row r="8" spans="1:13" ht="42.75" customHeight="1" x14ac:dyDescent="0.25">
      <c r="A8" s="9">
        <v>1</v>
      </c>
      <c r="B8" s="11"/>
      <c r="C8" s="10" t="s">
        <v>49</v>
      </c>
      <c r="D8" s="12" t="s">
        <v>18</v>
      </c>
      <c r="E8" s="9"/>
      <c r="F8" s="12">
        <f>(160*0.6*0.7+5*0.6*0.6)/1000</f>
        <v>6.8999999999999992E-2</v>
      </c>
      <c r="G8" s="55"/>
      <c r="H8" s="55"/>
      <c r="I8" s="55"/>
      <c r="J8" s="55"/>
      <c r="K8" s="55"/>
      <c r="L8" s="55"/>
      <c r="M8" s="55"/>
    </row>
    <row r="9" spans="1:13" ht="24" customHeight="1" x14ac:dyDescent="0.25">
      <c r="A9" s="9"/>
      <c r="B9" s="14"/>
      <c r="C9" s="15" t="s">
        <v>13</v>
      </c>
      <c r="D9" s="13" t="s">
        <v>14</v>
      </c>
      <c r="E9" s="13">
        <v>1740</v>
      </c>
      <c r="F9" s="13">
        <f>E9*F8</f>
        <v>120.05999999999999</v>
      </c>
      <c r="G9" s="16"/>
      <c r="H9" s="16"/>
      <c r="I9" s="16"/>
      <c r="J9" s="16"/>
      <c r="K9" s="16"/>
      <c r="L9" s="16"/>
      <c r="M9" s="16"/>
    </row>
    <row r="10" spans="1:13" ht="24" customHeight="1" x14ac:dyDescent="0.25">
      <c r="A10" s="9"/>
      <c r="B10" s="19"/>
      <c r="C10" s="15" t="s">
        <v>15</v>
      </c>
      <c r="D10" s="13" t="s">
        <v>16</v>
      </c>
      <c r="E10" s="13">
        <v>2.38</v>
      </c>
      <c r="F10" s="13">
        <f>E10*F8</f>
        <v>0.16421999999999998</v>
      </c>
      <c r="G10" s="16"/>
      <c r="H10" s="16"/>
      <c r="I10" s="16"/>
      <c r="J10" s="16"/>
      <c r="K10" s="16"/>
      <c r="L10" s="16"/>
      <c r="M10" s="16"/>
    </row>
    <row r="11" spans="1:13" ht="24" customHeight="1" x14ac:dyDescent="0.25">
      <c r="A11" s="9"/>
      <c r="B11" s="19"/>
      <c r="C11" s="15" t="s">
        <v>17</v>
      </c>
      <c r="D11" s="13" t="s">
        <v>16</v>
      </c>
      <c r="E11" s="13">
        <v>13.4</v>
      </c>
      <c r="F11" s="13">
        <f>E11*F8</f>
        <v>0.92459999999999987</v>
      </c>
      <c r="G11" s="16"/>
      <c r="H11" s="16"/>
      <c r="I11" s="16"/>
      <c r="J11" s="16"/>
      <c r="K11" s="16"/>
      <c r="L11" s="16"/>
      <c r="M11" s="16"/>
    </row>
    <row r="12" spans="1:13" x14ac:dyDescent="0.25">
      <c r="A12" s="9">
        <v>2</v>
      </c>
      <c r="B12" s="14"/>
      <c r="C12" s="17" t="s">
        <v>44</v>
      </c>
      <c r="D12" s="12" t="s">
        <v>45</v>
      </c>
      <c r="E12" s="13"/>
      <c r="F12" s="18">
        <f>165/1000</f>
        <v>0.16500000000000001</v>
      </c>
      <c r="G12" s="16"/>
      <c r="H12" s="16"/>
      <c r="I12" s="16"/>
      <c r="J12" s="16"/>
      <c r="K12" s="16"/>
      <c r="L12" s="16"/>
      <c r="M12" s="16"/>
    </row>
    <row r="13" spans="1:13" ht="21" customHeight="1" x14ac:dyDescent="0.25">
      <c r="A13" s="9"/>
      <c r="B13" s="11"/>
      <c r="C13" s="15" t="s">
        <v>13</v>
      </c>
      <c r="D13" s="13" t="s">
        <v>14</v>
      </c>
      <c r="E13" s="13">
        <v>55.8</v>
      </c>
      <c r="F13" s="13">
        <f>E13*F12</f>
        <v>9.2070000000000007</v>
      </c>
      <c r="G13" s="16"/>
      <c r="H13" s="16"/>
      <c r="I13" s="16"/>
      <c r="J13" s="16"/>
      <c r="K13" s="16"/>
      <c r="L13" s="16"/>
      <c r="M13" s="16"/>
    </row>
    <row r="14" spans="1:13" ht="21" customHeight="1" x14ac:dyDescent="0.25">
      <c r="A14" s="9"/>
      <c r="B14" s="19"/>
      <c r="C14" s="15" t="s">
        <v>15</v>
      </c>
      <c r="D14" s="13" t="s">
        <v>16</v>
      </c>
      <c r="E14" s="13">
        <v>17.5</v>
      </c>
      <c r="F14" s="13">
        <f>E14*F12</f>
        <v>2.8875000000000002</v>
      </c>
      <c r="G14" s="16"/>
      <c r="H14" s="16"/>
      <c r="I14" s="16"/>
      <c r="J14" s="16"/>
      <c r="K14" s="16"/>
      <c r="L14" s="16"/>
      <c r="M14" s="16"/>
    </row>
    <row r="15" spans="1:13" ht="21" customHeight="1" x14ac:dyDescent="0.25">
      <c r="A15" s="9"/>
      <c r="B15" s="19"/>
      <c r="C15" s="15" t="s">
        <v>46</v>
      </c>
      <c r="D15" s="13" t="s">
        <v>22</v>
      </c>
      <c r="E15" s="13" t="s">
        <v>24</v>
      </c>
      <c r="F15" s="13">
        <v>11.2</v>
      </c>
      <c r="G15" s="16"/>
      <c r="H15" s="16"/>
      <c r="I15" s="16"/>
      <c r="J15" s="16"/>
      <c r="K15" s="16"/>
      <c r="L15" s="16"/>
      <c r="M15" s="16"/>
    </row>
    <row r="16" spans="1:13" ht="38.25" x14ac:dyDescent="0.25">
      <c r="A16" s="9">
        <v>3</v>
      </c>
      <c r="B16" s="14"/>
      <c r="C16" s="10" t="s">
        <v>54</v>
      </c>
      <c r="D16" s="12" t="s">
        <v>23</v>
      </c>
      <c r="E16" s="13"/>
      <c r="F16" s="18">
        <f>(0.6*2*0.15+0.4*0.1)*160/100+(0.5*2*0.15*0.4*0.1)*5/100</f>
        <v>0.35230000000000006</v>
      </c>
      <c r="G16" s="16"/>
      <c r="H16" s="16"/>
      <c r="I16" s="16"/>
      <c r="J16" s="16"/>
      <c r="K16" s="16"/>
      <c r="L16" s="16"/>
      <c r="M16" s="16"/>
    </row>
    <row r="17" spans="1:13" x14ac:dyDescent="0.25">
      <c r="A17" s="9"/>
      <c r="B17" s="11"/>
      <c r="C17" s="15" t="s">
        <v>13</v>
      </c>
      <c r="D17" s="13" t="s">
        <v>14</v>
      </c>
      <c r="E17" s="13">
        <f>1460/1.5</f>
        <v>973.33333333333337</v>
      </c>
      <c r="F17" s="13">
        <f>E17*F16</f>
        <v>342.90533333333343</v>
      </c>
      <c r="G17" s="16"/>
      <c r="H17" s="16"/>
      <c r="I17" s="16"/>
      <c r="J17" s="16"/>
      <c r="K17" s="16"/>
      <c r="L17" s="16"/>
      <c r="M17" s="16"/>
    </row>
    <row r="18" spans="1:13" x14ac:dyDescent="0.25">
      <c r="A18" s="9"/>
      <c r="B18" s="11"/>
      <c r="C18" s="15" t="s">
        <v>19</v>
      </c>
      <c r="D18" s="13" t="s">
        <v>20</v>
      </c>
      <c r="E18" s="13">
        <v>93</v>
      </c>
      <c r="F18" s="13">
        <f>E18*F16</f>
        <v>32.763900000000007</v>
      </c>
      <c r="G18" s="16"/>
      <c r="H18" s="16"/>
      <c r="I18" s="16"/>
      <c r="J18" s="16"/>
      <c r="K18" s="16"/>
      <c r="L18" s="16"/>
      <c r="M18" s="16"/>
    </row>
    <row r="19" spans="1:13" x14ac:dyDescent="0.25">
      <c r="A19" s="9"/>
      <c r="B19" s="19"/>
      <c r="C19" s="15" t="s">
        <v>26</v>
      </c>
      <c r="D19" s="13" t="s">
        <v>25</v>
      </c>
      <c r="E19" s="13" t="s">
        <v>24</v>
      </c>
      <c r="F19" s="13">
        <f>1520+66</f>
        <v>1586</v>
      </c>
      <c r="G19" s="16"/>
      <c r="H19" s="16"/>
      <c r="I19" s="16"/>
      <c r="J19" s="16"/>
      <c r="K19" s="16"/>
      <c r="L19" s="16"/>
      <c r="M19" s="16"/>
    </row>
    <row r="20" spans="1:13" x14ac:dyDescent="0.25">
      <c r="A20" s="9"/>
      <c r="B20" s="19"/>
      <c r="C20" s="15" t="s">
        <v>50</v>
      </c>
      <c r="D20" s="13" t="s">
        <v>25</v>
      </c>
      <c r="E20" s="13" t="s">
        <v>24</v>
      </c>
      <c r="F20" s="13">
        <v>10</v>
      </c>
      <c r="G20" s="16"/>
      <c r="H20" s="16"/>
      <c r="I20" s="16"/>
      <c r="J20" s="16"/>
      <c r="K20" s="16"/>
      <c r="L20" s="16"/>
      <c r="M20" s="16"/>
    </row>
    <row r="21" spans="1:13" x14ac:dyDescent="0.25">
      <c r="A21" s="9"/>
      <c r="B21" s="19"/>
      <c r="C21" s="15" t="s">
        <v>53</v>
      </c>
      <c r="D21" s="13" t="s">
        <v>25</v>
      </c>
      <c r="E21" s="13" t="s">
        <v>24</v>
      </c>
      <c r="F21" s="13">
        <v>40</v>
      </c>
      <c r="G21" s="16"/>
      <c r="H21" s="16"/>
      <c r="I21" s="16"/>
      <c r="J21" s="16"/>
      <c r="K21" s="16"/>
      <c r="L21" s="16"/>
      <c r="M21" s="16"/>
    </row>
    <row r="22" spans="1:13" x14ac:dyDescent="0.25">
      <c r="A22" s="9"/>
      <c r="B22" s="19"/>
      <c r="C22" s="15" t="s">
        <v>21</v>
      </c>
      <c r="D22" s="13" t="s">
        <v>22</v>
      </c>
      <c r="E22" s="13">
        <v>101.5</v>
      </c>
      <c r="F22" s="13">
        <f>E22*F16</f>
        <v>35.758450000000003</v>
      </c>
      <c r="G22" s="16"/>
      <c r="H22" s="16"/>
      <c r="I22" s="16"/>
      <c r="J22" s="16"/>
      <c r="K22" s="16"/>
      <c r="L22" s="16"/>
      <c r="M22" s="16"/>
    </row>
    <row r="23" spans="1:13" ht="20.25" customHeight="1" x14ac:dyDescent="0.25">
      <c r="A23" s="9"/>
      <c r="B23" s="19"/>
      <c r="C23" s="15" t="s">
        <v>47</v>
      </c>
      <c r="D23" s="13" t="s">
        <v>27</v>
      </c>
      <c r="E23" s="13">
        <v>110</v>
      </c>
      <c r="F23" s="13">
        <v>80</v>
      </c>
      <c r="G23" s="16"/>
      <c r="H23" s="16"/>
      <c r="I23" s="16"/>
      <c r="J23" s="16"/>
      <c r="K23" s="16"/>
      <c r="L23" s="16"/>
      <c r="M23" s="16"/>
    </row>
    <row r="24" spans="1:13" ht="20.25" customHeight="1" x14ac:dyDescent="0.25">
      <c r="A24" s="9"/>
      <c r="B24" s="19"/>
      <c r="C24" s="15" t="s">
        <v>48</v>
      </c>
      <c r="D24" s="13" t="s">
        <v>22</v>
      </c>
      <c r="E24" s="13">
        <v>0.53</v>
      </c>
      <c r="F24" s="13">
        <v>0.15</v>
      </c>
      <c r="G24" s="16"/>
      <c r="H24" s="16"/>
      <c r="I24" s="16"/>
      <c r="J24" s="16"/>
      <c r="K24" s="16"/>
      <c r="L24" s="16"/>
      <c r="M24" s="16"/>
    </row>
    <row r="25" spans="1:13" x14ac:dyDescent="0.25">
      <c r="A25" s="9"/>
      <c r="B25" s="11"/>
      <c r="C25" s="17" t="s">
        <v>28</v>
      </c>
      <c r="D25" s="18"/>
      <c r="E25" s="18"/>
      <c r="F25" s="18"/>
      <c r="G25" s="20"/>
      <c r="H25" s="20"/>
      <c r="I25" s="20"/>
      <c r="J25" s="20"/>
      <c r="K25" s="20"/>
      <c r="L25" s="20"/>
      <c r="M25" s="20"/>
    </row>
    <row r="26" spans="1:13" x14ac:dyDescent="0.25">
      <c r="A26" s="9"/>
      <c r="B26" s="11"/>
      <c r="C26" s="21" t="s">
        <v>29</v>
      </c>
      <c r="D26" s="22"/>
      <c r="E26" s="13"/>
      <c r="F26" s="13"/>
      <c r="G26" s="16"/>
      <c r="H26" s="16"/>
      <c r="I26" s="16"/>
      <c r="J26" s="16"/>
      <c r="K26" s="16"/>
      <c r="L26" s="16"/>
      <c r="M26" s="16"/>
    </row>
    <row r="27" spans="1:13" x14ac:dyDescent="0.25">
      <c r="A27" s="9"/>
      <c r="B27" s="11"/>
      <c r="C27" s="23" t="s">
        <v>28</v>
      </c>
      <c r="D27" s="23"/>
      <c r="E27" s="13"/>
      <c r="F27" s="13"/>
      <c r="G27" s="16"/>
      <c r="H27" s="16"/>
      <c r="I27" s="16"/>
      <c r="J27" s="16"/>
      <c r="K27" s="16"/>
      <c r="L27" s="16"/>
      <c r="M27" s="20"/>
    </row>
    <row r="28" spans="1:13" x14ac:dyDescent="0.25">
      <c r="A28" s="9"/>
      <c r="B28" s="11"/>
      <c r="C28" s="21" t="s">
        <v>30</v>
      </c>
      <c r="D28" s="22"/>
      <c r="E28" s="13"/>
      <c r="F28" s="13"/>
      <c r="G28" s="16"/>
      <c r="H28" s="16"/>
      <c r="I28" s="16"/>
      <c r="J28" s="16"/>
      <c r="K28" s="16"/>
      <c r="L28" s="16"/>
      <c r="M28" s="16"/>
    </row>
    <row r="29" spans="1:13" x14ac:dyDescent="0.25">
      <c r="A29" s="9"/>
      <c r="B29" s="11"/>
      <c r="C29" s="23" t="s">
        <v>28</v>
      </c>
      <c r="D29" s="23"/>
      <c r="E29" s="13"/>
      <c r="F29" s="13"/>
      <c r="G29" s="16"/>
      <c r="H29" s="16"/>
      <c r="I29" s="16"/>
      <c r="J29" s="16"/>
      <c r="K29" s="16"/>
      <c r="L29" s="16"/>
      <c r="M29" s="20"/>
    </row>
    <row r="30" spans="1:13" x14ac:dyDescent="0.25">
      <c r="A30" s="9"/>
      <c r="B30" s="11"/>
      <c r="C30" s="24" t="s">
        <v>31</v>
      </c>
      <c r="D30" s="25"/>
      <c r="E30" s="13"/>
      <c r="F30" s="13"/>
      <c r="G30" s="16"/>
      <c r="H30" s="16"/>
      <c r="I30" s="16"/>
      <c r="J30" s="16"/>
      <c r="K30" s="16"/>
      <c r="L30" s="16"/>
      <c r="M30" s="16"/>
    </row>
    <row r="31" spans="1:13" x14ac:dyDescent="0.25">
      <c r="A31" s="9"/>
      <c r="B31" s="11"/>
      <c r="C31" s="23" t="s">
        <v>28</v>
      </c>
      <c r="D31" s="23"/>
      <c r="E31" s="13"/>
      <c r="F31" s="13"/>
      <c r="G31" s="16"/>
      <c r="H31" s="16"/>
      <c r="I31" s="16"/>
      <c r="J31" s="16"/>
      <c r="K31" s="16"/>
      <c r="L31" s="16"/>
      <c r="M31" s="20"/>
    </row>
    <row r="32" spans="1:13" x14ac:dyDescent="0.25">
      <c r="A32" s="9"/>
      <c r="B32" s="11"/>
      <c r="C32" s="21" t="s">
        <v>32</v>
      </c>
      <c r="D32" s="22">
        <v>0.03</v>
      </c>
      <c r="E32" s="13"/>
      <c r="F32" s="13"/>
      <c r="G32" s="16"/>
      <c r="H32" s="16"/>
      <c r="I32" s="16"/>
      <c r="J32" s="16"/>
      <c r="K32" s="16"/>
      <c r="L32" s="16"/>
      <c r="M32" s="16"/>
    </row>
    <row r="33" spans="1:13" x14ac:dyDescent="0.25">
      <c r="A33" s="9"/>
      <c r="B33" s="11"/>
      <c r="C33" s="23" t="s">
        <v>28</v>
      </c>
      <c r="D33" s="23"/>
      <c r="E33" s="13"/>
      <c r="F33" s="13"/>
      <c r="G33" s="16"/>
      <c r="H33" s="16"/>
      <c r="I33" s="16"/>
      <c r="J33" s="16"/>
      <c r="K33" s="16"/>
      <c r="L33" s="16"/>
      <c r="M33" s="20"/>
    </row>
    <row r="34" spans="1:13" x14ac:dyDescent="0.25">
      <c r="A34" s="9"/>
      <c r="B34" s="11"/>
      <c r="C34" s="21" t="s">
        <v>33</v>
      </c>
      <c r="D34" s="22">
        <v>0.18</v>
      </c>
      <c r="E34" s="13"/>
      <c r="F34" s="13"/>
      <c r="G34" s="16"/>
      <c r="H34" s="16"/>
      <c r="I34" s="16"/>
      <c r="J34" s="16"/>
      <c r="K34" s="16"/>
      <c r="L34" s="16"/>
      <c r="M34" s="16"/>
    </row>
    <row r="35" spans="1:13" x14ac:dyDescent="0.25">
      <c r="A35" s="9"/>
      <c r="B35" s="11"/>
      <c r="C35" s="23" t="s">
        <v>34</v>
      </c>
      <c r="D35" s="23" t="s">
        <v>20</v>
      </c>
      <c r="E35" s="13"/>
      <c r="F35" s="13"/>
      <c r="G35" s="16"/>
      <c r="H35" s="16"/>
      <c r="I35" s="16"/>
      <c r="J35" s="16"/>
      <c r="K35" s="16"/>
      <c r="L35" s="16"/>
      <c r="M35" s="20"/>
    </row>
    <row r="37" spans="1:13" ht="28.5" customHeight="1" x14ac:dyDescent="0.25">
      <c r="A37" s="57" t="s">
        <v>56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3" x14ac:dyDescent="0.25">
      <c r="A38" s="58" t="s">
        <v>57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x14ac:dyDescent="0.25">
      <c r="A39" s="59"/>
      <c r="B39" s="60"/>
      <c r="C39" s="60"/>
      <c r="D39" s="60"/>
      <c r="E39" s="60"/>
      <c r="F39" s="61"/>
      <c r="G39" s="59"/>
      <c r="H39" s="59"/>
      <c r="I39" s="62"/>
      <c r="J39" s="62"/>
      <c r="K39" s="62"/>
      <c r="L39" s="62"/>
      <c r="M39" s="62"/>
    </row>
    <row r="40" spans="1:13" x14ac:dyDescent="0.25">
      <c r="A40" s="59"/>
      <c r="B40" s="63"/>
      <c r="C40" s="63"/>
      <c r="D40" s="63"/>
      <c r="E40" s="63"/>
      <c r="F40" s="63"/>
      <c r="G40" s="59"/>
      <c r="H40" s="59"/>
      <c r="I40" s="62"/>
      <c r="J40" s="62"/>
      <c r="K40" s="62"/>
      <c r="L40" s="62"/>
      <c r="M40" s="62"/>
    </row>
    <row r="41" spans="1:13" x14ac:dyDescent="0.25">
      <c r="A41" s="59"/>
      <c r="B41" s="63"/>
      <c r="C41" s="63"/>
      <c r="D41" s="63"/>
      <c r="E41" s="63"/>
      <c r="F41" s="63"/>
      <c r="G41" s="59"/>
      <c r="H41" s="59"/>
      <c r="I41" s="62"/>
      <c r="J41" s="62"/>
      <c r="K41" s="62"/>
      <c r="L41" s="62"/>
      <c r="M41" s="62"/>
    </row>
    <row r="42" spans="1:13" x14ac:dyDescent="0.25">
      <c r="A42" s="64" t="s">
        <v>58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ht="76.5" customHeight="1" x14ac:dyDescent="0.25">
      <c r="A43" s="65" t="s">
        <v>59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x14ac:dyDescent="0.25">
      <c r="A44" s="59"/>
      <c r="B44" s="63"/>
      <c r="C44" s="66"/>
      <c r="D44" s="67"/>
      <c r="E44" s="67"/>
      <c r="F44" s="67"/>
      <c r="G44" s="59"/>
      <c r="H44" s="59"/>
      <c r="I44" s="62"/>
      <c r="J44" s="62"/>
      <c r="K44" s="62"/>
      <c r="L44" s="62"/>
      <c r="M44" s="62"/>
    </row>
    <row r="45" spans="1:13" ht="63.75" customHeight="1" x14ac:dyDescent="0.25">
      <c r="A45" s="65" t="s">
        <v>60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x14ac:dyDescent="0.25">
      <c r="A46" s="59"/>
      <c r="B46" s="63"/>
      <c r="C46" s="68" t="s">
        <v>61</v>
      </c>
      <c r="D46" s="69"/>
      <c r="E46" s="69"/>
      <c r="F46" s="69"/>
      <c r="G46" s="59"/>
      <c r="H46" s="59"/>
      <c r="I46" s="62"/>
      <c r="J46" s="62"/>
      <c r="K46" s="62"/>
      <c r="L46" s="62"/>
      <c r="M46" s="62"/>
    </row>
    <row r="47" spans="1:13" x14ac:dyDescent="0.25">
      <c r="A47" s="65" t="s">
        <v>62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x14ac:dyDescent="0.25">
      <c r="A48" s="59"/>
      <c r="B48" s="63"/>
      <c r="C48" s="68"/>
      <c r="D48" s="69"/>
      <c r="E48" s="69"/>
      <c r="F48" s="69"/>
      <c r="G48" s="59"/>
      <c r="H48" s="59"/>
      <c r="I48" s="62"/>
      <c r="J48" s="62"/>
      <c r="K48" s="62"/>
      <c r="L48" s="62"/>
      <c r="M48" s="62"/>
    </row>
    <row r="49" spans="1:13" ht="33.75" customHeight="1" x14ac:dyDescent="0.25">
      <c r="A49" s="65" t="s">
        <v>63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3" x14ac:dyDescent="0.25">
      <c r="A50" s="59"/>
      <c r="B50" s="63"/>
      <c r="C50" s="68"/>
      <c r="D50" s="69"/>
      <c r="E50" s="69"/>
      <c r="F50" s="69"/>
      <c r="G50" s="59"/>
      <c r="H50" s="59"/>
      <c r="I50" s="62"/>
      <c r="J50" s="62"/>
      <c r="K50" s="62"/>
      <c r="L50" s="62"/>
      <c r="M50" s="62"/>
    </row>
    <row r="51" spans="1:13" ht="33.75" customHeight="1" x14ac:dyDescent="0.25">
      <c r="A51" s="65" t="s">
        <v>64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x14ac:dyDescent="0.25">
      <c r="A52" s="59"/>
      <c r="B52" s="63"/>
      <c r="C52" s="68"/>
      <c r="D52" s="69"/>
      <c r="E52" s="69"/>
      <c r="F52" s="69"/>
      <c r="G52" s="59"/>
      <c r="H52" s="59"/>
      <c r="I52" s="62"/>
      <c r="J52" s="62"/>
      <c r="K52" s="62"/>
      <c r="L52" s="62"/>
      <c r="M52" s="62"/>
    </row>
    <row r="53" spans="1:13" x14ac:dyDescent="0.25">
      <c r="A53" s="70" t="s">
        <v>65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1:13" x14ac:dyDescent="0.25">
      <c r="A54" s="59"/>
      <c r="B54" s="63"/>
      <c r="C54" s="68"/>
      <c r="D54" s="69"/>
      <c r="E54" s="69"/>
      <c r="F54" s="69"/>
      <c r="G54" s="59"/>
      <c r="H54" s="59"/>
      <c r="I54" s="62"/>
      <c r="J54" s="62"/>
      <c r="K54" s="62"/>
      <c r="L54" s="62"/>
      <c r="M54" s="62"/>
    </row>
    <row r="55" spans="1:13" ht="16.5" customHeight="1" x14ac:dyDescent="0.25">
      <c r="A55" s="70" t="s">
        <v>66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5">
      <c r="A56" s="59"/>
      <c r="B56" s="63"/>
      <c r="C56" s="68"/>
      <c r="D56" s="69"/>
      <c r="E56" s="69"/>
      <c r="F56" s="69"/>
      <c r="G56" s="59"/>
      <c r="H56" s="59"/>
      <c r="I56" s="62"/>
      <c r="J56" s="62"/>
      <c r="K56" s="62"/>
      <c r="L56" s="62"/>
      <c r="M56" s="62"/>
    </row>
    <row r="57" spans="1:13" ht="46.5" customHeight="1" x14ac:dyDescent="0.25">
      <c r="A57" s="65" t="s">
        <v>67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1:13" x14ac:dyDescent="0.25">
      <c r="A58" s="59"/>
      <c r="B58" s="63"/>
      <c r="C58" s="68"/>
      <c r="D58" s="69"/>
      <c r="E58" s="69"/>
      <c r="F58" s="69"/>
      <c r="G58" s="59"/>
      <c r="H58" s="59"/>
      <c r="I58" s="62"/>
      <c r="J58" s="62"/>
      <c r="K58" s="62"/>
      <c r="L58" s="62"/>
      <c r="M58" s="62"/>
    </row>
    <row r="59" spans="1:13" ht="35.25" customHeight="1" x14ac:dyDescent="0.25">
      <c r="A59" s="65" t="s">
        <v>68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</row>
  </sheetData>
  <mergeCells count="24">
    <mergeCell ref="A55:M55"/>
    <mergeCell ref="A57:M57"/>
    <mergeCell ref="A59:M59"/>
    <mergeCell ref="A45:M45"/>
    <mergeCell ref="A47:M47"/>
    <mergeCell ref="A49:M49"/>
    <mergeCell ref="A51:M51"/>
    <mergeCell ref="A53:M53"/>
    <mergeCell ref="L1:M1"/>
    <mergeCell ref="A37:M37"/>
    <mergeCell ref="A38:M38"/>
    <mergeCell ref="A42:M42"/>
    <mergeCell ref="A43:M43"/>
    <mergeCell ref="M4:M5"/>
    <mergeCell ref="A2:M2"/>
    <mergeCell ref="B3:M3"/>
    <mergeCell ref="A4:A5"/>
    <mergeCell ref="B4:B5"/>
    <mergeCell ref="C4:C5"/>
    <mergeCell ref="D4:D5"/>
    <mergeCell ref="E4:F4"/>
    <mergeCell ref="G4:H4"/>
    <mergeCell ref="I4:J4"/>
    <mergeCell ref="K4:L4"/>
  </mergeCells>
  <pageMargins left="0.7" right="0.7" top="0.75" bottom="0.75" header="0.3" footer="0.3"/>
  <pageSetup paperSize="9" orientation="landscape" horizontalDpi="180" verticalDpi="180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მოცულობები და კალენდარული გრაფი</vt:lpstr>
      <vt:lpstr>ხარჯთაღრიცხვა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2018-03-15T11:01:06Z</dcterms:modified>
</cp:coreProperties>
</file>