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780" windowHeight="12405"/>
  </bookViews>
  <sheets>
    <sheet name="Sheet2" sheetId="12" r:id="rId1"/>
  </sheets>
  <calcPr calcId="125725"/>
</workbook>
</file>

<file path=xl/calcChain.xml><?xml version="1.0" encoding="utf-8"?>
<calcChain xmlns="http://schemas.openxmlformats.org/spreadsheetml/2006/main">
  <c r="F32" i="12"/>
  <c r="F33"/>
  <c r="F34"/>
  <c r="F35"/>
  <c r="F36"/>
  <c r="F31"/>
  <c r="F54"/>
  <c r="F56"/>
  <c r="F57" s="1"/>
  <c r="F49"/>
  <c r="E66"/>
  <c r="E64"/>
  <c r="E63"/>
  <c r="E62"/>
  <c r="E61"/>
  <c r="F59"/>
  <c r="E55"/>
  <c r="F55" s="1"/>
  <c r="E53"/>
  <c r="F53" s="1"/>
  <c r="E52"/>
  <c r="F52" s="1"/>
  <c r="E51"/>
  <c r="F51" s="1"/>
  <c r="E50"/>
  <c r="F50" s="1"/>
  <c r="F45"/>
  <c r="F58" l="1"/>
  <c r="F61"/>
  <c r="F66"/>
  <c r="F64"/>
  <c r="F62"/>
  <c r="F60"/>
  <c r="F65"/>
  <c r="F63"/>
  <c r="F47"/>
  <c r="F46"/>
  <c r="F29" l="1"/>
  <c r="F28"/>
  <c r="F27"/>
  <c r="F26"/>
  <c r="F25"/>
  <c r="F24"/>
  <c r="F23"/>
  <c r="F21"/>
  <c r="F20"/>
  <c r="F19"/>
  <c r="F17" l="1"/>
  <c r="F15"/>
  <c r="F16" s="1"/>
  <c r="F14"/>
  <c r="F12" l="1"/>
  <c r="F11"/>
  <c r="F10"/>
  <c r="F9"/>
  <c r="F7"/>
</calcChain>
</file>

<file path=xl/sharedStrings.xml><?xml version="1.0" encoding="utf-8"?>
<sst xmlns="http://schemas.openxmlformats.org/spreadsheetml/2006/main" count="179" uniqueCount="107">
  <si>
    <t>#</t>
  </si>
  <si>
    <t>სამუშაოს დასახელება</t>
  </si>
  <si>
    <t>განზ. ერთ</t>
  </si>
  <si>
    <t>საფუძვლის მოწყობა ქვიშა-ხრეშოვანი ნარევისაგან სანიაღვრე კიუეტისთვის სისქით 8 სმ</t>
  </si>
  <si>
    <t>საფუძველი</t>
  </si>
  <si>
    <t>ნორმატიული რესურსი</t>
  </si>
  <si>
    <t>ჯამი</t>
  </si>
  <si>
    <t>ერთ. ფასი</t>
  </si>
  <si>
    <t>1_29_6,  1_29_12</t>
  </si>
  <si>
    <t>გრუნტის დამუშავება ჭრილში ბულდოზერით, გადაადგილება საშუალოდ  20 მ–ზე ყრილში</t>
  </si>
  <si>
    <t>კუბ.მ</t>
  </si>
  <si>
    <t>T12 პ140</t>
  </si>
  <si>
    <t>მანქ/სთ</t>
  </si>
  <si>
    <t>1_22_15</t>
  </si>
  <si>
    <t xml:space="preserve">შრომის დანახარჯი </t>
  </si>
  <si>
    <t>კაც/სთ</t>
  </si>
  <si>
    <t>T12 პ130</t>
  </si>
  <si>
    <t>ექსკავატორი V-0,5 მ3</t>
  </si>
  <si>
    <t>სხვა მანქანები</t>
  </si>
  <si>
    <t>ლარი</t>
  </si>
  <si>
    <t>ტნ</t>
  </si>
  <si>
    <t>ავტოგრეიდერი საშუალო ტიპის 79 კვტ. (108 ცხ.ძ)</t>
  </si>
  <si>
    <t>27-7-2</t>
  </si>
  <si>
    <t>თ12 პ192</t>
  </si>
  <si>
    <t>თ12 პ216</t>
  </si>
  <si>
    <t>თვითმავალი სატკეპნი 18ტ-მდე</t>
  </si>
  <si>
    <t xml:space="preserve">მოსარწყავ-მოსარეცხი მანქანა </t>
  </si>
  <si>
    <t xml:space="preserve">წყალი </t>
  </si>
  <si>
    <t>კუბ.მ.</t>
  </si>
  <si>
    <t>ქვიშა-ხრეშოვანი მასალა</t>
  </si>
  <si>
    <t>27-11-2</t>
  </si>
  <si>
    <r>
      <t>m</t>
    </r>
    <r>
      <rPr>
        <vertAlign val="superscript"/>
        <sz val="10"/>
        <rFont val="AcadNusx"/>
      </rPr>
      <t>2</t>
    </r>
  </si>
  <si>
    <t>normatiuli Sromatevadoba</t>
  </si>
  <si>
    <t>kac/sT</t>
  </si>
  <si>
    <t>avtogreideri saSualo tipis 79kvt</t>
  </si>
  <si>
    <t>manq/sT</t>
  </si>
  <si>
    <t>qvis gamanawilebeli manqana</t>
  </si>
  <si>
    <t>satkepni sagzao TviTmavali gluvi 5t</t>
  </si>
  <si>
    <t>igive, 10t</t>
  </si>
  <si>
    <t>mosarwyav-mosarecxi manqana 6000l</t>
  </si>
  <si>
    <r>
      <t>m</t>
    </r>
    <r>
      <rPr>
        <vertAlign val="superscript"/>
        <sz val="10"/>
        <rFont val="AcadNusx"/>
      </rPr>
      <t>3</t>
    </r>
  </si>
  <si>
    <t>27-63-1.</t>
  </si>
  <si>
    <t>Txevadi biTumis mosxma 0,6kg/m²</t>
  </si>
  <si>
    <t>tona</t>
  </si>
  <si>
    <t>avtogudronatori 3500l</t>
  </si>
  <si>
    <t>m/sT</t>
  </si>
  <si>
    <t xml:space="preserve">Txevadi bitumi </t>
  </si>
  <si>
    <t>საბაზრო</t>
  </si>
  <si>
    <r>
      <t>m</t>
    </r>
    <r>
      <rPr>
        <vertAlign val="superscript"/>
        <sz val="10"/>
        <rFont val="AcadNusx"/>
      </rPr>
      <t>3</t>
    </r>
    <r>
      <rPr>
        <sz val="11"/>
        <color indexed="8"/>
        <rFont val="Calibri"/>
        <family val="2"/>
        <charset val="204"/>
      </rPr>
      <t/>
    </r>
  </si>
  <si>
    <t>თ12  პ225</t>
  </si>
  <si>
    <t>asfaltobetonis damgebi</t>
  </si>
  <si>
    <t>თ12  პ212</t>
  </si>
  <si>
    <t>თ12  პ213</t>
  </si>
  <si>
    <t>sxva manqanebi</t>
  </si>
  <si>
    <t>lari</t>
  </si>
  <si>
    <t>msxvilmarcvlovani asfaltobetoni</t>
  </si>
  <si>
    <t>t</t>
  </si>
  <si>
    <t>sxva masalebi</t>
  </si>
  <si>
    <t>Txevadi biTumis mosxma 0,3kg/m²</t>
  </si>
  <si>
    <t>wvrilmarcvlovani asfaltobetoni</t>
  </si>
  <si>
    <t>ბულდოზერი 130 ცხ.ძ  8.9</t>
  </si>
  <si>
    <t xml:space="preserve">gruntis damuSaveba eqskavatoriT, datvirTva da transportireba                  </t>
  </si>
  <si>
    <t>გრუნტის ტრანსპორტირება 5 კმ-ზე</t>
  </si>
  <si>
    <t>T13 პ.5</t>
  </si>
  <si>
    <t>27-9-6</t>
  </si>
  <si>
    <t>SromiTi resursebi</t>
  </si>
  <si>
    <t>r1-3</t>
  </si>
  <si>
    <t>nagvis datvirTva avtoTviTm. xeliT gafxvierebis koeficientis gaTvaliswinebiT k=1,3</t>
  </si>
  <si>
    <t>kub.m.</t>
  </si>
  <si>
    <t>srf    T13 p.20</t>
  </si>
  <si>
    <t>პკ 0+00-დან პკ 0+80-მდე არსებული ბეტონის საფარის მოხსნა პნევმატური ჩაქუჩებით</t>
  </si>
  <si>
    <t>m3</t>
  </si>
  <si>
    <t xml:space="preserve">SromiTi resursebi </t>
  </si>
  <si>
    <t>sxva xarjebi</t>
  </si>
  <si>
    <t>37-64-2.</t>
  </si>
  <si>
    <t>მონოლითური სამკუთხა კიუვეტის ბეტონი  B-25, W6 F-200</t>
  </si>
  <si>
    <t>manqanebi</t>
  </si>
  <si>
    <t>ბეტონი  B-25, W6 F-200</t>
  </si>
  <si>
    <t>yalibis fari</t>
  </si>
  <si>
    <t>kv.m.</t>
  </si>
  <si>
    <t>yalibis ficari IIx. 40mm-iani da meti</t>
  </si>
  <si>
    <t>cementis xsnari</t>
  </si>
  <si>
    <t>11-1-5.</t>
  </si>
  <si>
    <t>qviSa-xreSi</t>
  </si>
  <si>
    <t>თ12 პ194</t>
  </si>
  <si>
    <t>თ12 პ223</t>
  </si>
  <si>
    <t>თ12 პ222</t>
  </si>
  <si>
    <t>თ4.1 პ470</t>
  </si>
  <si>
    <t>თ4.1 პ456</t>
  </si>
  <si>
    <t>თ4.1 პ459</t>
  </si>
  <si>
    <t>jami</t>
  </si>
  <si>
    <t>gauTvaliswinebeli xarjebi 3%</t>
  </si>
  <si>
    <t>dRg 18%</t>
  </si>
  <si>
    <t>q. zestafonis 26 maisis quCa</t>
  </si>
  <si>
    <t>27-39-1,2   27-40-1,2</t>
  </si>
  <si>
    <t>27-39-1,2  27-40-1,2</t>
  </si>
  <si>
    <t xml:space="preserve">safaris qveda fena - msxvilmarcvlovani forovani RorRovani asfaltbetonis cxeli narevi,   marka II,    sisqiT 6 sm  </t>
  </si>
  <si>
    <t xml:space="preserve">safari - wvrilmarcvlovani mkvrivi RorRovani asfaltbetonis cxeli narevi,  tipi Б,marka II, sisqiT 4 sm  </t>
  </si>
  <si>
    <t>samSeneblo nagvis gatana 5km-ze</t>
  </si>
  <si>
    <t>რაოდენობა</t>
  </si>
  <si>
    <t>RorRi 0-40 mm  189_12.6X9=75,6</t>
  </si>
  <si>
    <r>
      <t>m</t>
    </r>
    <r>
      <rPr>
        <b/>
        <vertAlign val="superscript"/>
        <sz val="10"/>
        <rFont val="AcadNusx"/>
      </rPr>
      <t>2</t>
    </r>
  </si>
  <si>
    <r>
      <t xml:space="preserve">საფუძვლის მოწყობა ქვიშა–ღორღით ფრ. (0÷40)მმ. </t>
    </r>
    <r>
      <rPr>
        <b/>
        <sz val="10"/>
        <color rgb="FFFF0000"/>
        <rFont val="Calibri"/>
        <family val="2"/>
      </rPr>
      <t xml:space="preserve">სისქით 6სმ. </t>
    </r>
  </si>
  <si>
    <r>
      <t xml:space="preserve">შემასწორებელი ფენა ქვიშა-ხრეშოვანი ნარევით </t>
    </r>
    <r>
      <rPr>
        <b/>
        <sz val="10"/>
        <color rgb="FFFF0000"/>
        <rFont val="Calibri"/>
        <family val="2"/>
      </rPr>
      <t xml:space="preserve">სისქით 8 სმ </t>
    </r>
    <r>
      <rPr>
        <b/>
        <sz val="10"/>
        <rFont val="Calibri"/>
        <family val="2"/>
      </rPr>
      <t xml:space="preserve"> </t>
    </r>
  </si>
  <si>
    <t>zednadebi xarjebi %</t>
  </si>
  <si>
    <r>
      <rPr>
        <b/>
        <sz val="12"/>
        <color indexed="8"/>
        <rFont val="AcadNusx"/>
      </rPr>
      <t xml:space="preserve">danarTi 1 </t>
    </r>
    <r>
      <rPr>
        <sz val="12"/>
        <color indexed="8"/>
        <rFont val="AcadNusx"/>
      </rPr>
      <t xml:space="preserve">    ხარჯთაღრიცხვა   (კორექტირებული)</t>
    </r>
  </si>
  <si>
    <t>gegmiuri dagroveba %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</si>
</sst>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0;[Red]0.00"/>
    <numFmt numFmtId="166" formatCode="0.0000"/>
    <numFmt numFmtId="167" formatCode="0.000"/>
    <numFmt numFmtId="168" formatCode="0.00000"/>
    <numFmt numFmtId="169" formatCode="0.0"/>
  </numFmts>
  <fonts count="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color indexed="8"/>
      <name val="AcadNusx"/>
    </font>
    <font>
      <sz val="11"/>
      <name val="Calibri"/>
      <family val="2"/>
      <charset val="204"/>
    </font>
    <font>
      <sz val="11"/>
      <color indexed="8"/>
      <name val="Sylfaen"/>
      <family val="1"/>
      <charset val="204"/>
    </font>
    <font>
      <sz val="12"/>
      <color indexed="8"/>
      <name val="AcadNusx"/>
    </font>
    <font>
      <sz val="10"/>
      <color indexed="8"/>
      <name val="AcadNusx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AcadNusx"/>
    </font>
    <font>
      <sz val="10"/>
      <name val="AcadNusx"/>
    </font>
    <font>
      <vertAlign val="superscript"/>
      <sz val="10"/>
      <name val="AcadNusx"/>
    </font>
    <font>
      <sz val="11"/>
      <color indexed="10"/>
      <name val="Arachveulebrivi Thin"/>
      <family val="2"/>
    </font>
    <font>
      <sz val="11"/>
      <color indexed="8"/>
      <name val="Calibri"/>
      <family val="2"/>
      <charset val="204"/>
    </font>
    <font>
      <b/>
      <sz val="10"/>
      <color indexed="8"/>
      <name val="AcadNusx"/>
    </font>
    <font>
      <sz val="9"/>
      <color rgb="FF000000"/>
      <name val="AcadNusx"/>
    </font>
    <font>
      <sz val="10"/>
      <color theme="1"/>
      <name val="Calibri"/>
      <family val="2"/>
      <charset val="204"/>
      <scheme val="minor"/>
    </font>
    <font>
      <sz val="10"/>
      <color rgb="FF000000"/>
      <name val="AcadNusx"/>
    </font>
    <font>
      <sz val="11"/>
      <name val="Arachveulebrivi Thin"/>
      <family val="2"/>
    </font>
    <font>
      <sz val="10"/>
      <name val="Arachveulebrivi Thin"/>
      <family val="2"/>
    </font>
    <font>
      <sz val="10"/>
      <name val="Calibri"/>
      <family val="2"/>
      <charset val="204"/>
      <scheme val="minor"/>
    </font>
    <font>
      <b/>
      <sz val="10"/>
      <name val="AcadNusx"/>
    </font>
    <font>
      <sz val="11"/>
      <color theme="1"/>
      <name val="AcadNusx"/>
    </font>
    <font>
      <sz val="10"/>
      <color indexed="8"/>
      <name val="Sylfaen"/>
      <family val="1"/>
      <charset val="204"/>
    </font>
    <font>
      <sz val="10"/>
      <color theme="1"/>
      <name val="AcadNusx"/>
    </font>
    <font>
      <b/>
      <sz val="10"/>
      <name val="Calibri"/>
      <family val="2"/>
    </font>
    <font>
      <b/>
      <sz val="10"/>
      <color rgb="FF00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vertAlign val="superscript"/>
      <sz val="10"/>
      <name val="AcadNusx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2"/>
      <name val="AcadNusx"/>
    </font>
    <font>
      <b/>
      <sz val="1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35">
    <xf numFmtId="0" fontId="0" fillId="0" borderId="0" xfId="0"/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/>
    </xf>
    <xf numFmtId="0" fontId="11" fillId="0" borderId="1" xfId="5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2" fontId="11" fillId="3" borderId="1" xfId="5" applyNumberFormat="1" applyFont="1" applyFill="1" applyBorder="1" applyAlignment="1">
      <alignment horizontal="center" vertical="center"/>
    </xf>
    <xf numFmtId="2" fontId="11" fillId="0" borderId="1" xfId="5" applyNumberFormat="1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 vertical="center"/>
    </xf>
    <xf numFmtId="0" fontId="13" fillId="0" borderId="0" xfId="5" applyFont="1" applyFill="1" applyAlignment="1">
      <alignment horizontal="center"/>
    </xf>
    <xf numFmtId="49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>
      <alignment horizontal="left" vertical="center" wrapText="1"/>
    </xf>
    <xf numFmtId="167" fontId="11" fillId="0" borderId="1" xfId="6" applyNumberFormat="1" applyFont="1" applyBorder="1" applyAlignment="1">
      <alignment horizontal="center" vertical="center"/>
    </xf>
    <xf numFmtId="2" fontId="11" fillId="0" borderId="1" xfId="6" applyNumberFormat="1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center"/>
    </xf>
    <xf numFmtId="0" fontId="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wrapText="1"/>
    </xf>
    <xf numFmtId="0" fontId="11" fillId="0" borderId="1" xfId="10" applyFont="1" applyBorder="1" applyAlignment="1">
      <alignment horizontal="center" vertical="center"/>
    </xf>
    <xf numFmtId="0" fontId="11" fillId="0" borderId="1" xfId="10" applyFont="1" applyBorder="1" applyAlignment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7" applyNumberFormat="1" applyFont="1" applyFill="1" applyBorder="1" applyAlignment="1" applyProtection="1">
      <alignment horizontal="center" vertical="center"/>
      <protection locked="0"/>
    </xf>
    <xf numFmtId="0" fontId="10" fillId="0" borderId="0" xfId="10" applyFont="1" applyBorder="1" applyAlignment="1">
      <alignment horizontal="center" vertical="center"/>
    </xf>
    <xf numFmtId="0" fontId="10" fillId="0" borderId="0" xfId="10" applyFont="1" applyBorder="1" applyAlignment="1">
      <alignment horizontal="center"/>
    </xf>
    <xf numFmtId="0" fontId="10" fillId="0" borderId="0" xfId="10" applyFont="1" applyAlignment="1">
      <alignment horizontal="center"/>
    </xf>
    <xf numFmtId="14" fontId="11" fillId="0" borderId="1" xfId="10" applyNumberFormat="1" applyFont="1" applyBorder="1" applyAlignment="1">
      <alignment horizontal="center" vertical="center"/>
    </xf>
    <xf numFmtId="0" fontId="11" fillId="0" borderId="1" xfId="10" applyFont="1" applyBorder="1" applyAlignment="1">
      <alignment horizontal="left" vertical="center"/>
    </xf>
    <xf numFmtId="166" fontId="11" fillId="0" borderId="1" xfId="10" applyNumberFormat="1" applyFont="1" applyBorder="1" applyAlignment="1">
      <alignment horizontal="center" vertical="center"/>
    </xf>
    <xf numFmtId="2" fontId="11" fillId="0" borderId="1" xfId="10" applyNumberFormat="1" applyFont="1" applyBorder="1" applyAlignment="1">
      <alignment horizontal="center" vertical="center"/>
    </xf>
    <xf numFmtId="169" fontId="11" fillId="0" borderId="1" xfId="10" applyNumberFormat="1" applyFont="1" applyBorder="1" applyAlignment="1">
      <alignment horizontal="center" vertical="center"/>
    </xf>
    <xf numFmtId="0" fontId="10" fillId="0" borderId="0" xfId="10" applyFont="1" applyAlignment="1">
      <alignment vertical="center"/>
    </xf>
    <xf numFmtId="0" fontId="10" fillId="0" borderId="0" xfId="10" applyFont="1"/>
    <xf numFmtId="167" fontId="11" fillId="0" borderId="1" xfId="10" applyNumberFormat="1" applyFont="1" applyBorder="1" applyAlignment="1">
      <alignment horizontal="center" vertical="center"/>
    </xf>
    <xf numFmtId="0" fontId="11" fillId="3" borderId="1" xfId="10" applyFont="1" applyFill="1" applyBorder="1" applyAlignment="1">
      <alignment horizontal="center" vertical="center"/>
    </xf>
    <xf numFmtId="2" fontId="11" fillId="3" borderId="1" xfId="10" applyNumberFormat="1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left" vertical="center" wrapText="1"/>
    </xf>
    <xf numFmtId="167" fontId="11" fillId="3" borderId="1" xfId="5" applyNumberFormat="1" applyFont="1" applyFill="1" applyBorder="1" applyAlignment="1">
      <alignment horizontal="center" vertical="center" wrapText="1"/>
    </xf>
    <xf numFmtId="2" fontId="11" fillId="3" borderId="1" xfId="11" applyNumberFormat="1" applyFont="1" applyFill="1" applyBorder="1" applyAlignment="1">
      <alignment horizontal="center" vertical="center" wrapText="1"/>
    </xf>
    <xf numFmtId="2" fontId="11" fillId="3" borderId="1" xfId="5" applyNumberFormat="1" applyFont="1" applyFill="1" applyBorder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2" fontId="22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17" fillId="0" borderId="0" xfId="0" applyFont="1"/>
    <xf numFmtId="0" fontId="22" fillId="0" borderId="1" xfId="10" applyFont="1" applyBorder="1" applyAlignment="1">
      <alignment horizontal="left" vertical="center" wrapText="1"/>
    </xf>
    <xf numFmtId="2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left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2" fontId="22" fillId="3" borderId="1" xfId="5" applyNumberFormat="1" applyFont="1" applyFill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2" fillId="0" borderId="1" xfId="5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2" fontId="33" fillId="2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165" fontId="3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13">
    <cellStyle name="Normal 10" xfId="5"/>
    <cellStyle name="Normal 14 3 2" xfId="8"/>
    <cellStyle name="Normal 14_anakia II etapi.xls sm. defeqturi" xfId="1"/>
    <cellStyle name="Normal 16 2" xfId="2"/>
    <cellStyle name="Normal 17" xfId="6"/>
    <cellStyle name="Normal 2" xfId="3"/>
    <cellStyle name="Normal 2 2" xfId="11"/>
    <cellStyle name="Normal 3" xfId="4"/>
    <cellStyle name="Normal_gare wyalsadfenigagarini 10" xfId="9"/>
    <cellStyle name="Обычный" xfId="0" builtinId="0"/>
    <cellStyle name="Обычный 10" xfId="10"/>
    <cellStyle name="Обычный 4" xfId="12"/>
    <cellStyle name="Финансовый" xfId="7" builtin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2" name="Text Box 4134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66</xdr:row>
      <xdr:rowOff>0</xdr:rowOff>
    </xdr:from>
    <xdr:to>
      <xdr:col>1</xdr:col>
      <xdr:colOff>466725</xdr:colOff>
      <xdr:row>66</xdr:row>
      <xdr:rowOff>28575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619125" y="210978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942975" y="21097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57150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942975" y="210978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57150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942975" y="210978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5</xdr:col>
      <xdr:colOff>171450</xdr:colOff>
      <xdr:row>81</xdr:row>
      <xdr:rowOff>0</xdr:rowOff>
    </xdr:to>
    <xdr:pic>
      <xdr:nvPicPr>
        <xdr:cNvPr id="502" name="Picture 501" descr="Безымянны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20173950"/>
          <a:ext cx="1314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>
      <selection activeCell="K48" sqref="K48"/>
    </sheetView>
  </sheetViews>
  <sheetFormatPr defaultRowHeight="15"/>
  <cols>
    <col min="1" max="1" width="2.7109375" bestFit="1" customWidth="1"/>
    <col min="2" max="2" width="9.28515625" style="108" bestFit="1" customWidth="1"/>
    <col min="3" max="3" width="37.7109375" bestFit="1" customWidth="1"/>
    <col min="4" max="4" width="8.7109375" customWidth="1"/>
    <col min="5" max="5" width="8.42578125" customWidth="1"/>
    <col min="6" max="6" width="9" customWidth="1"/>
    <col min="7" max="7" width="10" customWidth="1"/>
    <col min="8" max="8" width="13" customWidth="1"/>
    <col min="9" max="9" width="10.7109375" bestFit="1" customWidth="1"/>
    <col min="10" max="10" width="14" customWidth="1"/>
    <col min="11" max="11" width="14.42578125" customWidth="1"/>
    <col min="12" max="12" width="18.7109375" customWidth="1"/>
    <col min="252" max="252" width="4.140625" customWidth="1"/>
    <col min="253" max="253" width="10" customWidth="1"/>
    <col min="254" max="254" width="37" customWidth="1"/>
    <col min="255" max="255" width="8" customWidth="1"/>
    <col min="256" max="256" width="7.5703125" customWidth="1"/>
    <col min="257" max="257" width="8.28515625" customWidth="1"/>
    <col min="258" max="258" width="6.85546875" customWidth="1"/>
    <col min="259" max="259" width="8" customWidth="1"/>
    <col min="260" max="260" width="7.85546875" bestFit="1" customWidth="1"/>
    <col min="261" max="261" width="8.7109375" customWidth="1"/>
    <col min="262" max="262" width="7" customWidth="1"/>
    <col min="263" max="263" width="8.85546875" customWidth="1"/>
    <col min="264" max="264" width="9.85546875" customWidth="1"/>
    <col min="265" max="265" width="10.7109375" bestFit="1" customWidth="1"/>
    <col min="266" max="266" width="14" customWidth="1"/>
    <col min="267" max="267" width="14.42578125" customWidth="1"/>
    <col min="268" max="268" width="18.7109375" customWidth="1"/>
    <col min="508" max="508" width="4.140625" customWidth="1"/>
    <col min="509" max="509" width="10" customWidth="1"/>
    <col min="510" max="510" width="37" customWidth="1"/>
    <col min="511" max="511" width="8" customWidth="1"/>
    <col min="512" max="512" width="7.5703125" customWidth="1"/>
    <col min="513" max="513" width="8.28515625" customWidth="1"/>
    <col min="514" max="514" width="6.85546875" customWidth="1"/>
    <col min="515" max="515" width="8" customWidth="1"/>
    <col min="516" max="516" width="7.85546875" bestFit="1" customWidth="1"/>
    <col min="517" max="517" width="8.7109375" customWidth="1"/>
    <col min="518" max="518" width="7" customWidth="1"/>
    <col min="519" max="519" width="8.85546875" customWidth="1"/>
    <col min="520" max="520" width="9.85546875" customWidth="1"/>
    <col min="521" max="521" width="10.7109375" bestFit="1" customWidth="1"/>
    <col min="522" max="522" width="14" customWidth="1"/>
    <col min="523" max="523" width="14.42578125" customWidth="1"/>
    <col min="524" max="524" width="18.7109375" customWidth="1"/>
    <col min="764" max="764" width="4.140625" customWidth="1"/>
    <col min="765" max="765" width="10" customWidth="1"/>
    <col min="766" max="766" width="37" customWidth="1"/>
    <col min="767" max="767" width="8" customWidth="1"/>
    <col min="768" max="768" width="7.5703125" customWidth="1"/>
    <col min="769" max="769" width="8.28515625" customWidth="1"/>
    <col min="770" max="770" width="6.85546875" customWidth="1"/>
    <col min="771" max="771" width="8" customWidth="1"/>
    <col min="772" max="772" width="7.85546875" bestFit="1" customWidth="1"/>
    <col min="773" max="773" width="8.7109375" customWidth="1"/>
    <col min="774" max="774" width="7" customWidth="1"/>
    <col min="775" max="775" width="8.85546875" customWidth="1"/>
    <col min="776" max="776" width="9.85546875" customWidth="1"/>
    <col min="777" max="777" width="10.7109375" bestFit="1" customWidth="1"/>
    <col min="778" max="778" width="14" customWidth="1"/>
    <col min="779" max="779" width="14.42578125" customWidth="1"/>
    <col min="780" max="780" width="18.7109375" customWidth="1"/>
    <col min="1020" max="1020" width="4.140625" customWidth="1"/>
    <col min="1021" max="1021" width="10" customWidth="1"/>
    <col min="1022" max="1022" width="37" customWidth="1"/>
    <col min="1023" max="1023" width="8" customWidth="1"/>
    <col min="1024" max="1024" width="7.5703125" customWidth="1"/>
    <col min="1025" max="1025" width="8.28515625" customWidth="1"/>
    <col min="1026" max="1026" width="6.85546875" customWidth="1"/>
    <col min="1027" max="1027" width="8" customWidth="1"/>
    <col min="1028" max="1028" width="7.85546875" bestFit="1" customWidth="1"/>
    <col min="1029" max="1029" width="8.7109375" customWidth="1"/>
    <col min="1030" max="1030" width="7" customWidth="1"/>
    <col min="1031" max="1031" width="8.85546875" customWidth="1"/>
    <col min="1032" max="1032" width="9.85546875" customWidth="1"/>
    <col min="1033" max="1033" width="10.7109375" bestFit="1" customWidth="1"/>
    <col min="1034" max="1034" width="14" customWidth="1"/>
    <col min="1035" max="1035" width="14.42578125" customWidth="1"/>
    <col min="1036" max="1036" width="18.7109375" customWidth="1"/>
    <col min="1276" max="1276" width="4.140625" customWidth="1"/>
    <col min="1277" max="1277" width="10" customWidth="1"/>
    <col min="1278" max="1278" width="37" customWidth="1"/>
    <col min="1279" max="1279" width="8" customWidth="1"/>
    <col min="1280" max="1280" width="7.5703125" customWidth="1"/>
    <col min="1281" max="1281" width="8.28515625" customWidth="1"/>
    <col min="1282" max="1282" width="6.85546875" customWidth="1"/>
    <col min="1283" max="1283" width="8" customWidth="1"/>
    <col min="1284" max="1284" width="7.85546875" bestFit="1" customWidth="1"/>
    <col min="1285" max="1285" width="8.7109375" customWidth="1"/>
    <col min="1286" max="1286" width="7" customWidth="1"/>
    <col min="1287" max="1287" width="8.85546875" customWidth="1"/>
    <col min="1288" max="1288" width="9.85546875" customWidth="1"/>
    <col min="1289" max="1289" width="10.7109375" bestFit="1" customWidth="1"/>
    <col min="1290" max="1290" width="14" customWidth="1"/>
    <col min="1291" max="1291" width="14.42578125" customWidth="1"/>
    <col min="1292" max="1292" width="18.7109375" customWidth="1"/>
    <col min="1532" max="1532" width="4.140625" customWidth="1"/>
    <col min="1533" max="1533" width="10" customWidth="1"/>
    <col min="1534" max="1534" width="37" customWidth="1"/>
    <col min="1535" max="1535" width="8" customWidth="1"/>
    <col min="1536" max="1536" width="7.5703125" customWidth="1"/>
    <col min="1537" max="1537" width="8.28515625" customWidth="1"/>
    <col min="1538" max="1538" width="6.85546875" customWidth="1"/>
    <col min="1539" max="1539" width="8" customWidth="1"/>
    <col min="1540" max="1540" width="7.85546875" bestFit="1" customWidth="1"/>
    <col min="1541" max="1541" width="8.7109375" customWidth="1"/>
    <col min="1542" max="1542" width="7" customWidth="1"/>
    <col min="1543" max="1543" width="8.85546875" customWidth="1"/>
    <col min="1544" max="1544" width="9.85546875" customWidth="1"/>
    <col min="1545" max="1545" width="10.7109375" bestFit="1" customWidth="1"/>
    <col min="1546" max="1546" width="14" customWidth="1"/>
    <col min="1547" max="1547" width="14.42578125" customWidth="1"/>
    <col min="1548" max="1548" width="18.7109375" customWidth="1"/>
    <col min="1788" max="1788" width="4.140625" customWidth="1"/>
    <col min="1789" max="1789" width="10" customWidth="1"/>
    <col min="1790" max="1790" width="37" customWidth="1"/>
    <col min="1791" max="1791" width="8" customWidth="1"/>
    <col min="1792" max="1792" width="7.5703125" customWidth="1"/>
    <col min="1793" max="1793" width="8.28515625" customWidth="1"/>
    <col min="1794" max="1794" width="6.85546875" customWidth="1"/>
    <col min="1795" max="1795" width="8" customWidth="1"/>
    <col min="1796" max="1796" width="7.85546875" bestFit="1" customWidth="1"/>
    <col min="1797" max="1797" width="8.7109375" customWidth="1"/>
    <col min="1798" max="1798" width="7" customWidth="1"/>
    <col min="1799" max="1799" width="8.85546875" customWidth="1"/>
    <col min="1800" max="1800" width="9.85546875" customWidth="1"/>
    <col min="1801" max="1801" width="10.7109375" bestFit="1" customWidth="1"/>
    <col min="1802" max="1802" width="14" customWidth="1"/>
    <col min="1803" max="1803" width="14.42578125" customWidth="1"/>
    <col min="1804" max="1804" width="18.7109375" customWidth="1"/>
    <col min="2044" max="2044" width="4.140625" customWidth="1"/>
    <col min="2045" max="2045" width="10" customWidth="1"/>
    <col min="2046" max="2046" width="37" customWidth="1"/>
    <col min="2047" max="2047" width="8" customWidth="1"/>
    <col min="2048" max="2048" width="7.5703125" customWidth="1"/>
    <col min="2049" max="2049" width="8.28515625" customWidth="1"/>
    <col min="2050" max="2050" width="6.85546875" customWidth="1"/>
    <col min="2051" max="2051" width="8" customWidth="1"/>
    <col min="2052" max="2052" width="7.85546875" bestFit="1" customWidth="1"/>
    <col min="2053" max="2053" width="8.7109375" customWidth="1"/>
    <col min="2054" max="2054" width="7" customWidth="1"/>
    <col min="2055" max="2055" width="8.85546875" customWidth="1"/>
    <col min="2056" max="2056" width="9.85546875" customWidth="1"/>
    <col min="2057" max="2057" width="10.7109375" bestFit="1" customWidth="1"/>
    <col min="2058" max="2058" width="14" customWidth="1"/>
    <col min="2059" max="2059" width="14.42578125" customWidth="1"/>
    <col min="2060" max="2060" width="18.7109375" customWidth="1"/>
    <col min="2300" max="2300" width="4.140625" customWidth="1"/>
    <col min="2301" max="2301" width="10" customWidth="1"/>
    <col min="2302" max="2302" width="37" customWidth="1"/>
    <col min="2303" max="2303" width="8" customWidth="1"/>
    <col min="2304" max="2304" width="7.5703125" customWidth="1"/>
    <col min="2305" max="2305" width="8.28515625" customWidth="1"/>
    <col min="2306" max="2306" width="6.85546875" customWidth="1"/>
    <col min="2307" max="2307" width="8" customWidth="1"/>
    <col min="2308" max="2308" width="7.85546875" bestFit="1" customWidth="1"/>
    <col min="2309" max="2309" width="8.7109375" customWidth="1"/>
    <col min="2310" max="2310" width="7" customWidth="1"/>
    <col min="2311" max="2311" width="8.85546875" customWidth="1"/>
    <col min="2312" max="2312" width="9.85546875" customWidth="1"/>
    <col min="2313" max="2313" width="10.7109375" bestFit="1" customWidth="1"/>
    <col min="2314" max="2314" width="14" customWidth="1"/>
    <col min="2315" max="2315" width="14.42578125" customWidth="1"/>
    <col min="2316" max="2316" width="18.7109375" customWidth="1"/>
    <col min="2556" max="2556" width="4.140625" customWidth="1"/>
    <col min="2557" max="2557" width="10" customWidth="1"/>
    <col min="2558" max="2558" width="37" customWidth="1"/>
    <col min="2559" max="2559" width="8" customWidth="1"/>
    <col min="2560" max="2560" width="7.5703125" customWidth="1"/>
    <col min="2561" max="2561" width="8.28515625" customWidth="1"/>
    <col min="2562" max="2562" width="6.85546875" customWidth="1"/>
    <col min="2563" max="2563" width="8" customWidth="1"/>
    <col min="2564" max="2564" width="7.85546875" bestFit="1" customWidth="1"/>
    <col min="2565" max="2565" width="8.7109375" customWidth="1"/>
    <col min="2566" max="2566" width="7" customWidth="1"/>
    <col min="2567" max="2567" width="8.85546875" customWidth="1"/>
    <col min="2568" max="2568" width="9.85546875" customWidth="1"/>
    <col min="2569" max="2569" width="10.7109375" bestFit="1" customWidth="1"/>
    <col min="2570" max="2570" width="14" customWidth="1"/>
    <col min="2571" max="2571" width="14.42578125" customWidth="1"/>
    <col min="2572" max="2572" width="18.7109375" customWidth="1"/>
    <col min="2812" max="2812" width="4.140625" customWidth="1"/>
    <col min="2813" max="2813" width="10" customWidth="1"/>
    <col min="2814" max="2814" width="37" customWidth="1"/>
    <col min="2815" max="2815" width="8" customWidth="1"/>
    <col min="2816" max="2816" width="7.5703125" customWidth="1"/>
    <col min="2817" max="2817" width="8.28515625" customWidth="1"/>
    <col min="2818" max="2818" width="6.85546875" customWidth="1"/>
    <col min="2819" max="2819" width="8" customWidth="1"/>
    <col min="2820" max="2820" width="7.85546875" bestFit="1" customWidth="1"/>
    <col min="2821" max="2821" width="8.7109375" customWidth="1"/>
    <col min="2822" max="2822" width="7" customWidth="1"/>
    <col min="2823" max="2823" width="8.85546875" customWidth="1"/>
    <col min="2824" max="2824" width="9.85546875" customWidth="1"/>
    <col min="2825" max="2825" width="10.7109375" bestFit="1" customWidth="1"/>
    <col min="2826" max="2826" width="14" customWidth="1"/>
    <col min="2827" max="2827" width="14.42578125" customWidth="1"/>
    <col min="2828" max="2828" width="18.7109375" customWidth="1"/>
    <col min="3068" max="3068" width="4.140625" customWidth="1"/>
    <col min="3069" max="3069" width="10" customWidth="1"/>
    <col min="3070" max="3070" width="37" customWidth="1"/>
    <col min="3071" max="3071" width="8" customWidth="1"/>
    <col min="3072" max="3072" width="7.5703125" customWidth="1"/>
    <col min="3073" max="3073" width="8.28515625" customWidth="1"/>
    <col min="3074" max="3074" width="6.85546875" customWidth="1"/>
    <col min="3075" max="3075" width="8" customWidth="1"/>
    <col min="3076" max="3076" width="7.85546875" bestFit="1" customWidth="1"/>
    <col min="3077" max="3077" width="8.7109375" customWidth="1"/>
    <col min="3078" max="3078" width="7" customWidth="1"/>
    <col min="3079" max="3079" width="8.85546875" customWidth="1"/>
    <col min="3080" max="3080" width="9.85546875" customWidth="1"/>
    <col min="3081" max="3081" width="10.7109375" bestFit="1" customWidth="1"/>
    <col min="3082" max="3082" width="14" customWidth="1"/>
    <col min="3083" max="3083" width="14.42578125" customWidth="1"/>
    <col min="3084" max="3084" width="18.7109375" customWidth="1"/>
    <col min="3324" max="3324" width="4.140625" customWidth="1"/>
    <col min="3325" max="3325" width="10" customWidth="1"/>
    <col min="3326" max="3326" width="37" customWidth="1"/>
    <col min="3327" max="3327" width="8" customWidth="1"/>
    <col min="3328" max="3328" width="7.5703125" customWidth="1"/>
    <col min="3329" max="3329" width="8.28515625" customWidth="1"/>
    <col min="3330" max="3330" width="6.85546875" customWidth="1"/>
    <col min="3331" max="3331" width="8" customWidth="1"/>
    <col min="3332" max="3332" width="7.85546875" bestFit="1" customWidth="1"/>
    <col min="3333" max="3333" width="8.7109375" customWidth="1"/>
    <col min="3334" max="3334" width="7" customWidth="1"/>
    <col min="3335" max="3335" width="8.85546875" customWidth="1"/>
    <col min="3336" max="3336" width="9.85546875" customWidth="1"/>
    <col min="3337" max="3337" width="10.7109375" bestFit="1" customWidth="1"/>
    <col min="3338" max="3338" width="14" customWidth="1"/>
    <col min="3339" max="3339" width="14.42578125" customWidth="1"/>
    <col min="3340" max="3340" width="18.7109375" customWidth="1"/>
    <col min="3580" max="3580" width="4.140625" customWidth="1"/>
    <col min="3581" max="3581" width="10" customWidth="1"/>
    <col min="3582" max="3582" width="37" customWidth="1"/>
    <col min="3583" max="3583" width="8" customWidth="1"/>
    <col min="3584" max="3584" width="7.5703125" customWidth="1"/>
    <col min="3585" max="3585" width="8.28515625" customWidth="1"/>
    <col min="3586" max="3586" width="6.85546875" customWidth="1"/>
    <col min="3587" max="3587" width="8" customWidth="1"/>
    <col min="3588" max="3588" width="7.85546875" bestFit="1" customWidth="1"/>
    <col min="3589" max="3589" width="8.7109375" customWidth="1"/>
    <col min="3590" max="3590" width="7" customWidth="1"/>
    <col min="3591" max="3591" width="8.85546875" customWidth="1"/>
    <col min="3592" max="3592" width="9.85546875" customWidth="1"/>
    <col min="3593" max="3593" width="10.7109375" bestFit="1" customWidth="1"/>
    <col min="3594" max="3594" width="14" customWidth="1"/>
    <col min="3595" max="3595" width="14.42578125" customWidth="1"/>
    <col min="3596" max="3596" width="18.7109375" customWidth="1"/>
    <col min="3836" max="3836" width="4.140625" customWidth="1"/>
    <col min="3837" max="3837" width="10" customWidth="1"/>
    <col min="3838" max="3838" width="37" customWidth="1"/>
    <col min="3839" max="3839" width="8" customWidth="1"/>
    <col min="3840" max="3840" width="7.5703125" customWidth="1"/>
    <col min="3841" max="3841" width="8.28515625" customWidth="1"/>
    <col min="3842" max="3842" width="6.85546875" customWidth="1"/>
    <col min="3843" max="3843" width="8" customWidth="1"/>
    <col min="3844" max="3844" width="7.85546875" bestFit="1" customWidth="1"/>
    <col min="3845" max="3845" width="8.7109375" customWidth="1"/>
    <col min="3846" max="3846" width="7" customWidth="1"/>
    <col min="3847" max="3847" width="8.85546875" customWidth="1"/>
    <col min="3848" max="3848" width="9.85546875" customWidth="1"/>
    <col min="3849" max="3849" width="10.7109375" bestFit="1" customWidth="1"/>
    <col min="3850" max="3850" width="14" customWidth="1"/>
    <col min="3851" max="3851" width="14.42578125" customWidth="1"/>
    <col min="3852" max="3852" width="18.7109375" customWidth="1"/>
    <col min="4092" max="4092" width="4.140625" customWidth="1"/>
    <col min="4093" max="4093" width="10" customWidth="1"/>
    <col min="4094" max="4094" width="37" customWidth="1"/>
    <col min="4095" max="4095" width="8" customWidth="1"/>
    <col min="4096" max="4096" width="7.5703125" customWidth="1"/>
    <col min="4097" max="4097" width="8.28515625" customWidth="1"/>
    <col min="4098" max="4098" width="6.85546875" customWidth="1"/>
    <col min="4099" max="4099" width="8" customWidth="1"/>
    <col min="4100" max="4100" width="7.85546875" bestFit="1" customWidth="1"/>
    <col min="4101" max="4101" width="8.7109375" customWidth="1"/>
    <col min="4102" max="4102" width="7" customWidth="1"/>
    <col min="4103" max="4103" width="8.85546875" customWidth="1"/>
    <col min="4104" max="4104" width="9.85546875" customWidth="1"/>
    <col min="4105" max="4105" width="10.7109375" bestFit="1" customWidth="1"/>
    <col min="4106" max="4106" width="14" customWidth="1"/>
    <col min="4107" max="4107" width="14.42578125" customWidth="1"/>
    <col min="4108" max="4108" width="18.7109375" customWidth="1"/>
    <col min="4348" max="4348" width="4.140625" customWidth="1"/>
    <col min="4349" max="4349" width="10" customWidth="1"/>
    <col min="4350" max="4350" width="37" customWidth="1"/>
    <col min="4351" max="4351" width="8" customWidth="1"/>
    <col min="4352" max="4352" width="7.5703125" customWidth="1"/>
    <col min="4353" max="4353" width="8.28515625" customWidth="1"/>
    <col min="4354" max="4354" width="6.85546875" customWidth="1"/>
    <col min="4355" max="4355" width="8" customWidth="1"/>
    <col min="4356" max="4356" width="7.85546875" bestFit="1" customWidth="1"/>
    <col min="4357" max="4357" width="8.7109375" customWidth="1"/>
    <col min="4358" max="4358" width="7" customWidth="1"/>
    <col min="4359" max="4359" width="8.85546875" customWidth="1"/>
    <col min="4360" max="4360" width="9.85546875" customWidth="1"/>
    <col min="4361" max="4361" width="10.7109375" bestFit="1" customWidth="1"/>
    <col min="4362" max="4362" width="14" customWidth="1"/>
    <col min="4363" max="4363" width="14.42578125" customWidth="1"/>
    <col min="4364" max="4364" width="18.7109375" customWidth="1"/>
    <col min="4604" max="4604" width="4.140625" customWidth="1"/>
    <col min="4605" max="4605" width="10" customWidth="1"/>
    <col min="4606" max="4606" width="37" customWidth="1"/>
    <col min="4607" max="4607" width="8" customWidth="1"/>
    <col min="4608" max="4608" width="7.5703125" customWidth="1"/>
    <col min="4609" max="4609" width="8.28515625" customWidth="1"/>
    <col min="4610" max="4610" width="6.85546875" customWidth="1"/>
    <col min="4611" max="4611" width="8" customWidth="1"/>
    <col min="4612" max="4612" width="7.85546875" bestFit="1" customWidth="1"/>
    <col min="4613" max="4613" width="8.7109375" customWidth="1"/>
    <col min="4614" max="4614" width="7" customWidth="1"/>
    <col min="4615" max="4615" width="8.85546875" customWidth="1"/>
    <col min="4616" max="4616" width="9.85546875" customWidth="1"/>
    <col min="4617" max="4617" width="10.7109375" bestFit="1" customWidth="1"/>
    <col min="4618" max="4618" width="14" customWidth="1"/>
    <col min="4619" max="4619" width="14.42578125" customWidth="1"/>
    <col min="4620" max="4620" width="18.7109375" customWidth="1"/>
    <col min="4860" max="4860" width="4.140625" customWidth="1"/>
    <col min="4861" max="4861" width="10" customWidth="1"/>
    <col min="4862" max="4862" width="37" customWidth="1"/>
    <col min="4863" max="4863" width="8" customWidth="1"/>
    <col min="4864" max="4864" width="7.5703125" customWidth="1"/>
    <col min="4865" max="4865" width="8.28515625" customWidth="1"/>
    <col min="4866" max="4866" width="6.85546875" customWidth="1"/>
    <col min="4867" max="4867" width="8" customWidth="1"/>
    <col min="4868" max="4868" width="7.85546875" bestFit="1" customWidth="1"/>
    <col min="4869" max="4869" width="8.7109375" customWidth="1"/>
    <col min="4870" max="4870" width="7" customWidth="1"/>
    <col min="4871" max="4871" width="8.85546875" customWidth="1"/>
    <col min="4872" max="4872" width="9.85546875" customWidth="1"/>
    <col min="4873" max="4873" width="10.7109375" bestFit="1" customWidth="1"/>
    <col min="4874" max="4874" width="14" customWidth="1"/>
    <col min="4875" max="4875" width="14.42578125" customWidth="1"/>
    <col min="4876" max="4876" width="18.7109375" customWidth="1"/>
    <col min="5116" max="5116" width="4.140625" customWidth="1"/>
    <col min="5117" max="5117" width="10" customWidth="1"/>
    <col min="5118" max="5118" width="37" customWidth="1"/>
    <col min="5119" max="5119" width="8" customWidth="1"/>
    <col min="5120" max="5120" width="7.5703125" customWidth="1"/>
    <col min="5121" max="5121" width="8.28515625" customWidth="1"/>
    <col min="5122" max="5122" width="6.85546875" customWidth="1"/>
    <col min="5123" max="5123" width="8" customWidth="1"/>
    <col min="5124" max="5124" width="7.85546875" bestFit="1" customWidth="1"/>
    <col min="5125" max="5125" width="8.7109375" customWidth="1"/>
    <col min="5126" max="5126" width="7" customWidth="1"/>
    <col min="5127" max="5127" width="8.85546875" customWidth="1"/>
    <col min="5128" max="5128" width="9.85546875" customWidth="1"/>
    <col min="5129" max="5129" width="10.7109375" bestFit="1" customWidth="1"/>
    <col min="5130" max="5130" width="14" customWidth="1"/>
    <col min="5131" max="5131" width="14.42578125" customWidth="1"/>
    <col min="5132" max="5132" width="18.7109375" customWidth="1"/>
    <col min="5372" max="5372" width="4.140625" customWidth="1"/>
    <col min="5373" max="5373" width="10" customWidth="1"/>
    <col min="5374" max="5374" width="37" customWidth="1"/>
    <col min="5375" max="5375" width="8" customWidth="1"/>
    <col min="5376" max="5376" width="7.5703125" customWidth="1"/>
    <col min="5377" max="5377" width="8.28515625" customWidth="1"/>
    <col min="5378" max="5378" width="6.85546875" customWidth="1"/>
    <col min="5379" max="5379" width="8" customWidth="1"/>
    <col min="5380" max="5380" width="7.85546875" bestFit="1" customWidth="1"/>
    <col min="5381" max="5381" width="8.7109375" customWidth="1"/>
    <col min="5382" max="5382" width="7" customWidth="1"/>
    <col min="5383" max="5383" width="8.85546875" customWidth="1"/>
    <col min="5384" max="5384" width="9.85546875" customWidth="1"/>
    <col min="5385" max="5385" width="10.7109375" bestFit="1" customWidth="1"/>
    <col min="5386" max="5386" width="14" customWidth="1"/>
    <col min="5387" max="5387" width="14.42578125" customWidth="1"/>
    <col min="5388" max="5388" width="18.7109375" customWidth="1"/>
    <col min="5628" max="5628" width="4.140625" customWidth="1"/>
    <col min="5629" max="5629" width="10" customWidth="1"/>
    <col min="5630" max="5630" width="37" customWidth="1"/>
    <col min="5631" max="5631" width="8" customWidth="1"/>
    <col min="5632" max="5632" width="7.5703125" customWidth="1"/>
    <col min="5633" max="5633" width="8.28515625" customWidth="1"/>
    <col min="5634" max="5634" width="6.85546875" customWidth="1"/>
    <col min="5635" max="5635" width="8" customWidth="1"/>
    <col min="5636" max="5636" width="7.85546875" bestFit="1" customWidth="1"/>
    <col min="5637" max="5637" width="8.7109375" customWidth="1"/>
    <col min="5638" max="5638" width="7" customWidth="1"/>
    <col min="5639" max="5639" width="8.85546875" customWidth="1"/>
    <col min="5640" max="5640" width="9.85546875" customWidth="1"/>
    <col min="5641" max="5641" width="10.7109375" bestFit="1" customWidth="1"/>
    <col min="5642" max="5642" width="14" customWidth="1"/>
    <col min="5643" max="5643" width="14.42578125" customWidth="1"/>
    <col min="5644" max="5644" width="18.7109375" customWidth="1"/>
    <col min="5884" max="5884" width="4.140625" customWidth="1"/>
    <col min="5885" max="5885" width="10" customWidth="1"/>
    <col min="5886" max="5886" width="37" customWidth="1"/>
    <col min="5887" max="5887" width="8" customWidth="1"/>
    <col min="5888" max="5888" width="7.5703125" customWidth="1"/>
    <col min="5889" max="5889" width="8.28515625" customWidth="1"/>
    <col min="5890" max="5890" width="6.85546875" customWidth="1"/>
    <col min="5891" max="5891" width="8" customWidth="1"/>
    <col min="5892" max="5892" width="7.85546875" bestFit="1" customWidth="1"/>
    <col min="5893" max="5893" width="8.7109375" customWidth="1"/>
    <col min="5894" max="5894" width="7" customWidth="1"/>
    <col min="5895" max="5895" width="8.85546875" customWidth="1"/>
    <col min="5896" max="5896" width="9.85546875" customWidth="1"/>
    <col min="5897" max="5897" width="10.7109375" bestFit="1" customWidth="1"/>
    <col min="5898" max="5898" width="14" customWidth="1"/>
    <col min="5899" max="5899" width="14.42578125" customWidth="1"/>
    <col min="5900" max="5900" width="18.7109375" customWidth="1"/>
    <col min="6140" max="6140" width="4.140625" customWidth="1"/>
    <col min="6141" max="6141" width="10" customWidth="1"/>
    <col min="6142" max="6142" width="37" customWidth="1"/>
    <col min="6143" max="6143" width="8" customWidth="1"/>
    <col min="6144" max="6144" width="7.5703125" customWidth="1"/>
    <col min="6145" max="6145" width="8.28515625" customWidth="1"/>
    <col min="6146" max="6146" width="6.85546875" customWidth="1"/>
    <col min="6147" max="6147" width="8" customWidth="1"/>
    <col min="6148" max="6148" width="7.85546875" bestFit="1" customWidth="1"/>
    <col min="6149" max="6149" width="8.7109375" customWidth="1"/>
    <col min="6150" max="6150" width="7" customWidth="1"/>
    <col min="6151" max="6151" width="8.85546875" customWidth="1"/>
    <col min="6152" max="6152" width="9.85546875" customWidth="1"/>
    <col min="6153" max="6153" width="10.7109375" bestFit="1" customWidth="1"/>
    <col min="6154" max="6154" width="14" customWidth="1"/>
    <col min="6155" max="6155" width="14.42578125" customWidth="1"/>
    <col min="6156" max="6156" width="18.7109375" customWidth="1"/>
    <col min="6396" max="6396" width="4.140625" customWidth="1"/>
    <col min="6397" max="6397" width="10" customWidth="1"/>
    <col min="6398" max="6398" width="37" customWidth="1"/>
    <col min="6399" max="6399" width="8" customWidth="1"/>
    <col min="6400" max="6400" width="7.5703125" customWidth="1"/>
    <col min="6401" max="6401" width="8.28515625" customWidth="1"/>
    <col min="6402" max="6402" width="6.85546875" customWidth="1"/>
    <col min="6403" max="6403" width="8" customWidth="1"/>
    <col min="6404" max="6404" width="7.85546875" bestFit="1" customWidth="1"/>
    <col min="6405" max="6405" width="8.7109375" customWidth="1"/>
    <col min="6406" max="6406" width="7" customWidth="1"/>
    <col min="6407" max="6407" width="8.85546875" customWidth="1"/>
    <col min="6408" max="6408" width="9.85546875" customWidth="1"/>
    <col min="6409" max="6409" width="10.7109375" bestFit="1" customWidth="1"/>
    <col min="6410" max="6410" width="14" customWidth="1"/>
    <col min="6411" max="6411" width="14.42578125" customWidth="1"/>
    <col min="6412" max="6412" width="18.7109375" customWidth="1"/>
    <col min="6652" max="6652" width="4.140625" customWidth="1"/>
    <col min="6653" max="6653" width="10" customWidth="1"/>
    <col min="6654" max="6654" width="37" customWidth="1"/>
    <col min="6655" max="6655" width="8" customWidth="1"/>
    <col min="6656" max="6656" width="7.5703125" customWidth="1"/>
    <col min="6657" max="6657" width="8.28515625" customWidth="1"/>
    <col min="6658" max="6658" width="6.85546875" customWidth="1"/>
    <col min="6659" max="6659" width="8" customWidth="1"/>
    <col min="6660" max="6660" width="7.85546875" bestFit="1" customWidth="1"/>
    <col min="6661" max="6661" width="8.7109375" customWidth="1"/>
    <col min="6662" max="6662" width="7" customWidth="1"/>
    <col min="6663" max="6663" width="8.85546875" customWidth="1"/>
    <col min="6664" max="6664" width="9.85546875" customWidth="1"/>
    <col min="6665" max="6665" width="10.7109375" bestFit="1" customWidth="1"/>
    <col min="6666" max="6666" width="14" customWidth="1"/>
    <col min="6667" max="6667" width="14.42578125" customWidth="1"/>
    <col min="6668" max="6668" width="18.7109375" customWidth="1"/>
    <col min="6908" max="6908" width="4.140625" customWidth="1"/>
    <col min="6909" max="6909" width="10" customWidth="1"/>
    <col min="6910" max="6910" width="37" customWidth="1"/>
    <col min="6911" max="6911" width="8" customWidth="1"/>
    <col min="6912" max="6912" width="7.5703125" customWidth="1"/>
    <col min="6913" max="6913" width="8.28515625" customWidth="1"/>
    <col min="6914" max="6914" width="6.85546875" customWidth="1"/>
    <col min="6915" max="6915" width="8" customWidth="1"/>
    <col min="6916" max="6916" width="7.85546875" bestFit="1" customWidth="1"/>
    <col min="6917" max="6917" width="8.7109375" customWidth="1"/>
    <col min="6918" max="6918" width="7" customWidth="1"/>
    <col min="6919" max="6919" width="8.85546875" customWidth="1"/>
    <col min="6920" max="6920" width="9.85546875" customWidth="1"/>
    <col min="6921" max="6921" width="10.7109375" bestFit="1" customWidth="1"/>
    <col min="6922" max="6922" width="14" customWidth="1"/>
    <col min="6923" max="6923" width="14.42578125" customWidth="1"/>
    <col min="6924" max="6924" width="18.7109375" customWidth="1"/>
    <col min="7164" max="7164" width="4.140625" customWidth="1"/>
    <col min="7165" max="7165" width="10" customWidth="1"/>
    <col min="7166" max="7166" width="37" customWidth="1"/>
    <col min="7167" max="7167" width="8" customWidth="1"/>
    <col min="7168" max="7168" width="7.5703125" customWidth="1"/>
    <col min="7169" max="7169" width="8.28515625" customWidth="1"/>
    <col min="7170" max="7170" width="6.85546875" customWidth="1"/>
    <col min="7171" max="7171" width="8" customWidth="1"/>
    <col min="7172" max="7172" width="7.85546875" bestFit="1" customWidth="1"/>
    <col min="7173" max="7173" width="8.7109375" customWidth="1"/>
    <col min="7174" max="7174" width="7" customWidth="1"/>
    <col min="7175" max="7175" width="8.85546875" customWidth="1"/>
    <col min="7176" max="7176" width="9.85546875" customWidth="1"/>
    <col min="7177" max="7177" width="10.7109375" bestFit="1" customWidth="1"/>
    <col min="7178" max="7178" width="14" customWidth="1"/>
    <col min="7179" max="7179" width="14.42578125" customWidth="1"/>
    <col min="7180" max="7180" width="18.7109375" customWidth="1"/>
    <col min="7420" max="7420" width="4.140625" customWidth="1"/>
    <col min="7421" max="7421" width="10" customWidth="1"/>
    <col min="7422" max="7422" width="37" customWidth="1"/>
    <col min="7423" max="7423" width="8" customWidth="1"/>
    <col min="7424" max="7424" width="7.5703125" customWidth="1"/>
    <col min="7425" max="7425" width="8.28515625" customWidth="1"/>
    <col min="7426" max="7426" width="6.85546875" customWidth="1"/>
    <col min="7427" max="7427" width="8" customWidth="1"/>
    <col min="7428" max="7428" width="7.85546875" bestFit="1" customWidth="1"/>
    <col min="7429" max="7429" width="8.7109375" customWidth="1"/>
    <col min="7430" max="7430" width="7" customWidth="1"/>
    <col min="7431" max="7431" width="8.85546875" customWidth="1"/>
    <col min="7432" max="7432" width="9.85546875" customWidth="1"/>
    <col min="7433" max="7433" width="10.7109375" bestFit="1" customWidth="1"/>
    <col min="7434" max="7434" width="14" customWidth="1"/>
    <col min="7435" max="7435" width="14.42578125" customWidth="1"/>
    <col min="7436" max="7436" width="18.7109375" customWidth="1"/>
    <col min="7676" max="7676" width="4.140625" customWidth="1"/>
    <col min="7677" max="7677" width="10" customWidth="1"/>
    <col min="7678" max="7678" width="37" customWidth="1"/>
    <col min="7679" max="7679" width="8" customWidth="1"/>
    <col min="7680" max="7680" width="7.5703125" customWidth="1"/>
    <col min="7681" max="7681" width="8.28515625" customWidth="1"/>
    <col min="7682" max="7682" width="6.85546875" customWidth="1"/>
    <col min="7683" max="7683" width="8" customWidth="1"/>
    <col min="7684" max="7684" width="7.85546875" bestFit="1" customWidth="1"/>
    <col min="7685" max="7685" width="8.7109375" customWidth="1"/>
    <col min="7686" max="7686" width="7" customWidth="1"/>
    <col min="7687" max="7687" width="8.85546875" customWidth="1"/>
    <col min="7688" max="7688" width="9.85546875" customWidth="1"/>
    <col min="7689" max="7689" width="10.7109375" bestFit="1" customWidth="1"/>
    <col min="7690" max="7690" width="14" customWidth="1"/>
    <col min="7691" max="7691" width="14.42578125" customWidth="1"/>
    <col min="7692" max="7692" width="18.7109375" customWidth="1"/>
    <col min="7932" max="7932" width="4.140625" customWidth="1"/>
    <col min="7933" max="7933" width="10" customWidth="1"/>
    <col min="7934" max="7934" width="37" customWidth="1"/>
    <col min="7935" max="7935" width="8" customWidth="1"/>
    <col min="7936" max="7936" width="7.5703125" customWidth="1"/>
    <col min="7937" max="7937" width="8.28515625" customWidth="1"/>
    <col min="7938" max="7938" width="6.85546875" customWidth="1"/>
    <col min="7939" max="7939" width="8" customWidth="1"/>
    <col min="7940" max="7940" width="7.85546875" bestFit="1" customWidth="1"/>
    <col min="7941" max="7941" width="8.7109375" customWidth="1"/>
    <col min="7942" max="7942" width="7" customWidth="1"/>
    <col min="7943" max="7943" width="8.85546875" customWidth="1"/>
    <col min="7944" max="7944" width="9.85546875" customWidth="1"/>
    <col min="7945" max="7945" width="10.7109375" bestFit="1" customWidth="1"/>
    <col min="7946" max="7946" width="14" customWidth="1"/>
    <col min="7947" max="7947" width="14.42578125" customWidth="1"/>
    <col min="7948" max="7948" width="18.7109375" customWidth="1"/>
    <col min="8188" max="8188" width="4.140625" customWidth="1"/>
    <col min="8189" max="8189" width="10" customWidth="1"/>
    <col min="8190" max="8190" width="37" customWidth="1"/>
    <col min="8191" max="8191" width="8" customWidth="1"/>
    <col min="8192" max="8192" width="7.5703125" customWidth="1"/>
    <col min="8193" max="8193" width="8.28515625" customWidth="1"/>
    <col min="8194" max="8194" width="6.85546875" customWidth="1"/>
    <col min="8195" max="8195" width="8" customWidth="1"/>
    <col min="8196" max="8196" width="7.85546875" bestFit="1" customWidth="1"/>
    <col min="8197" max="8197" width="8.7109375" customWidth="1"/>
    <col min="8198" max="8198" width="7" customWidth="1"/>
    <col min="8199" max="8199" width="8.85546875" customWidth="1"/>
    <col min="8200" max="8200" width="9.85546875" customWidth="1"/>
    <col min="8201" max="8201" width="10.7109375" bestFit="1" customWidth="1"/>
    <col min="8202" max="8202" width="14" customWidth="1"/>
    <col min="8203" max="8203" width="14.42578125" customWidth="1"/>
    <col min="8204" max="8204" width="18.7109375" customWidth="1"/>
    <col min="8444" max="8444" width="4.140625" customWidth="1"/>
    <col min="8445" max="8445" width="10" customWidth="1"/>
    <col min="8446" max="8446" width="37" customWidth="1"/>
    <col min="8447" max="8447" width="8" customWidth="1"/>
    <col min="8448" max="8448" width="7.5703125" customWidth="1"/>
    <col min="8449" max="8449" width="8.28515625" customWidth="1"/>
    <col min="8450" max="8450" width="6.85546875" customWidth="1"/>
    <col min="8451" max="8451" width="8" customWidth="1"/>
    <col min="8452" max="8452" width="7.85546875" bestFit="1" customWidth="1"/>
    <col min="8453" max="8453" width="8.7109375" customWidth="1"/>
    <col min="8454" max="8454" width="7" customWidth="1"/>
    <col min="8455" max="8455" width="8.85546875" customWidth="1"/>
    <col min="8456" max="8456" width="9.85546875" customWidth="1"/>
    <col min="8457" max="8457" width="10.7109375" bestFit="1" customWidth="1"/>
    <col min="8458" max="8458" width="14" customWidth="1"/>
    <col min="8459" max="8459" width="14.42578125" customWidth="1"/>
    <col min="8460" max="8460" width="18.7109375" customWidth="1"/>
    <col min="8700" max="8700" width="4.140625" customWidth="1"/>
    <col min="8701" max="8701" width="10" customWidth="1"/>
    <col min="8702" max="8702" width="37" customWidth="1"/>
    <col min="8703" max="8703" width="8" customWidth="1"/>
    <col min="8704" max="8704" width="7.5703125" customWidth="1"/>
    <col min="8705" max="8705" width="8.28515625" customWidth="1"/>
    <col min="8706" max="8706" width="6.85546875" customWidth="1"/>
    <col min="8707" max="8707" width="8" customWidth="1"/>
    <col min="8708" max="8708" width="7.85546875" bestFit="1" customWidth="1"/>
    <col min="8709" max="8709" width="8.7109375" customWidth="1"/>
    <col min="8710" max="8710" width="7" customWidth="1"/>
    <col min="8711" max="8711" width="8.85546875" customWidth="1"/>
    <col min="8712" max="8712" width="9.85546875" customWidth="1"/>
    <col min="8713" max="8713" width="10.7109375" bestFit="1" customWidth="1"/>
    <col min="8714" max="8714" width="14" customWidth="1"/>
    <col min="8715" max="8715" width="14.42578125" customWidth="1"/>
    <col min="8716" max="8716" width="18.7109375" customWidth="1"/>
    <col min="8956" max="8956" width="4.140625" customWidth="1"/>
    <col min="8957" max="8957" width="10" customWidth="1"/>
    <col min="8958" max="8958" width="37" customWidth="1"/>
    <col min="8959" max="8959" width="8" customWidth="1"/>
    <col min="8960" max="8960" width="7.5703125" customWidth="1"/>
    <col min="8961" max="8961" width="8.28515625" customWidth="1"/>
    <col min="8962" max="8962" width="6.85546875" customWidth="1"/>
    <col min="8963" max="8963" width="8" customWidth="1"/>
    <col min="8964" max="8964" width="7.85546875" bestFit="1" customWidth="1"/>
    <col min="8965" max="8965" width="8.7109375" customWidth="1"/>
    <col min="8966" max="8966" width="7" customWidth="1"/>
    <col min="8967" max="8967" width="8.85546875" customWidth="1"/>
    <col min="8968" max="8968" width="9.85546875" customWidth="1"/>
    <col min="8969" max="8969" width="10.7109375" bestFit="1" customWidth="1"/>
    <col min="8970" max="8970" width="14" customWidth="1"/>
    <col min="8971" max="8971" width="14.42578125" customWidth="1"/>
    <col min="8972" max="8972" width="18.7109375" customWidth="1"/>
    <col min="9212" max="9212" width="4.140625" customWidth="1"/>
    <col min="9213" max="9213" width="10" customWidth="1"/>
    <col min="9214" max="9214" width="37" customWidth="1"/>
    <col min="9215" max="9215" width="8" customWidth="1"/>
    <col min="9216" max="9216" width="7.5703125" customWidth="1"/>
    <col min="9217" max="9217" width="8.28515625" customWidth="1"/>
    <col min="9218" max="9218" width="6.85546875" customWidth="1"/>
    <col min="9219" max="9219" width="8" customWidth="1"/>
    <col min="9220" max="9220" width="7.85546875" bestFit="1" customWidth="1"/>
    <col min="9221" max="9221" width="8.7109375" customWidth="1"/>
    <col min="9222" max="9222" width="7" customWidth="1"/>
    <col min="9223" max="9223" width="8.85546875" customWidth="1"/>
    <col min="9224" max="9224" width="9.85546875" customWidth="1"/>
    <col min="9225" max="9225" width="10.7109375" bestFit="1" customWidth="1"/>
    <col min="9226" max="9226" width="14" customWidth="1"/>
    <col min="9227" max="9227" width="14.42578125" customWidth="1"/>
    <col min="9228" max="9228" width="18.7109375" customWidth="1"/>
    <col min="9468" max="9468" width="4.140625" customWidth="1"/>
    <col min="9469" max="9469" width="10" customWidth="1"/>
    <col min="9470" max="9470" width="37" customWidth="1"/>
    <col min="9471" max="9471" width="8" customWidth="1"/>
    <col min="9472" max="9472" width="7.5703125" customWidth="1"/>
    <col min="9473" max="9473" width="8.28515625" customWidth="1"/>
    <col min="9474" max="9474" width="6.85546875" customWidth="1"/>
    <col min="9475" max="9475" width="8" customWidth="1"/>
    <col min="9476" max="9476" width="7.85546875" bestFit="1" customWidth="1"/>
    <col min="9477" max="9477" width="8.7109375" customWidth="1"/>
    <col min="9478" max="9478" width="7" customWidth="1"/>
    <col min="9479" max="9479" width="8.85546875" customWidth="1"/>
    <col min="9480" max="9480" width="9.85546875" customWidth="1"/>
    <col min="9481" max="9481" width="10.7109375" bestFit="1" customWidth="1"/>
    <col min="9482" max="9482" width="14" customWidth="1"/>
    <col min="9483" max="9483" width="14.42578125" customWidth="1"/>
    <col min="9484" max="9484" width="18.7109375" customWidth="1"/>
    <col min="9724" max="9724" width="4.140625" customWidth="1"/>
    <col min="9725" max="9725" width="10" customWidth="1"/>
    <col min="9726" max="9726" width="37" customWidth="1"/>
    <col min="9727" max="9727" width="8" customWidth="1"/>
    <col min="9728" max="9728" width="7.5703125" customWidth="1"/>
    <col min="9729" max="9729" width="8.28515625" customWidth="1"/>
    <col min="9730" max="9730" width="6.85546875" customWidth="1"/>
    <col min="9731" max="9731" width="8" customWidth="1"/>
    <col min="9732" max="9732" width="7.85546875" bestFit="1" customWidth="1"/>
    <col min="9733" max="9733" width="8.7109375" customWidth="1"/>
    <col min="9734" max="9734" width="7" customWidth="1"/>
    <col min="9735" max="9735" width="8.85546875" customWidth="1"/>
    <col min="9736" max="9736" width="9.85546875" customWidth="1"/>
    <col min="9737" max="9737" width="10.7109375" bestFit="1" customWidth="1"/>
    <col min="9738" max="9738" width="14" customWidth="1"/>
    <col min="9739" max="9739" width="14.42578125" customWidth="1"/>
    <col min="9740" max="9740" width="18.7109375" customWidth="1"/>
    <col min="9980" max="9980" width="4.140625" customWidth="1"/>
    <col min="9981" max="9981" width="10" customWidth="1"/>
    <col min="9982" max="9982" width="37" customWidth="1"/>
    <col min="9983" max="9983" width="8" customWidth="1"/>
    <col min="9984" max="9984" width="7.5703125" customWidth="1"/>
    <col min="9985" max="9985" width="8.28515625" customWidth="1"/>
    <col min="9986" max="9986" width="6.85546875" customWidth="1"/>
    <col min="9987" max="9987" width="8" customWidth="1"/>
    <col min="9988" max="9988" width="7.85546875" bestFit="1" customWidth="1"/>
    <col min="9989" max="9989" width="8.7109375" customWidth="1"/>
    <col min="9990" max="9990" width="7" customWidth="1"/>
    <col min="9991" max="9991" width="8.85546875" customWidth="1"/>
    <col min="9992" max="9992" width="9.85546875" customWidth="1"/>
    <col min="9993" max="9993" width="10.7109375" bestFit="1" customWidth="1"/>
    <col min="9994" max="9994" width="14" customWidth="1"/>
    <col min="9995" max="9995" width="14.42578125" customWidth="1"/>
    <col min="9996" max="9996" width="18.7109375" customWidth="1"/>
    <col min="10236" max="10236" width="4.140625" customWidth="1"/>
    <col min="10237" max="10237" width="10" customWidth="1"/>
    <col min="10238" max="10238" width="37" customWidth="1"/>
    <col min="10239" max="10239" width="8" customWidth="1"/>
    <col min="10240" max="10240" width="7.5703125" customWidth="1"/>
    <col min="10241" max="10241" width="8.28515625" customWidth="1"/>
    <col min="10242" max="10242" width="6.85546875" customWidth="1"/>
    <col min="10243" max="10243" width="8" customWidth="1"/>
    <col min="10244" max="10244" width="7.85546875" bestFit="1" customWidth="1"/>
    <col min="10245" max="10245" width="8.7109375" customWidth="1"/>
    <col min="10246" max="10246" width="7" customWidth="1"/>
    <col min="10247" max="10247" width="8.85546875" customWidth="1"/>
    <col min="10248" max="10248" width="9.85546875" customWidth="1"/>
    <col min="10249" max="10249" width="10.7109375" bestFit="1" customWidth="1"/>
    <col min="10250" max="10250" width="14" customWidth="1"/>
    <col min="10251" max="10251" width="14.42578125" customWidth="1"/>
    <col min="10252" max="10252" width="18.7109375" customWidth="1"/>
    <col min="10492" max="10492" width="4.140625" customWidth="1"/>
    <col min="10493" max="10493" width="10" customWidth="1"/>
    <col min="10494" max="10494" width="37" customWidth="1"/>
    <col min="10495" max="10495" width="8" customWidth="1"/>
    <col min="10496" max="10496" width="7.5703125" customWidth="1"/>
    <col min="10497" max="10497" width="8.28515625" customWidth="1"/>
    <col min="10498" max="10498" width="6.85546875" customWidth="1"/>
    <col min="10499" max="10499" width="8" customWidth="1"/>
    <col min="10500" max="10500" width="7.85546875" bestFit="1" customWidth="1"/>
    <col min="10501" max="10501" width="8.7109375" customWidth="1"/>
    <col min="10502" max="10502" width="7" customWidth="1"/>
    <col min="10503" max="10503" width="8.85546875" customWidth="1"/>
    <col min="10504" max="10504" width="9.85546875" customWidth="1"/>
    <col min="10505" max="10505" width="10.7109375" bestFit="1" customWidth="1"/>
    <col min="10506" max="10506" width="14" customWidth="1"/>
    <col min="10507" max="10507" width="14.42578125" customWidth="1"/>
    <col min="10508" max="10508" width="18.7109375" customWidth="1"/>
    <col min="10748" max="10748" width="4.140625" customWidth="1"/>
    <col min="10749" max="10749" width="10" customWidth="1"/>
    <col min="10750" max="10750" width="37" customWidth="1"/>
    <col min="10751" max="10751" width="8" customWidth="1"/>
    <col min="10752" max="10752" width="7.5703125" customWidth="1"/>
    <col min="10753" max="10753" width="8.28515625" customWidth="1"/>
    <col min="10754" max="10754" width="6.85546875" customWidth="1"/>
    <col min="10755" max="10755" width="8" customWidth="1"/>
    <col min="10756" max="10756" width="7.85546875" bestFit="1" customWidth="1"/>
    <col min="10757" max="10757" width="8.7109375" customWidth="1"/>
    <col min="10758" max="10758" width="7" customWidth="1"/>
    <col min="10759" max="10759" width="8.85546875" customWidth="1"/>
    <col min="10760" max="10760" width="9.85546875" customWidth="1"/>
    <col min="10761" max="10761" width="10.7109375" bestFit="1" customWidth="1"/>
    <col min="10762" max="10762" width="14" customWidth="1"/>
    <col min="10763" max="10763" width="14.42578125" customWidth="1"/>
    <col min="10764" max="10764" width="18.7109375" customWidth="1"/>
    <col min="11004" max="11004" width="4.140625" customWidth="1"/>
    <col min="11005" max="11005" width="10" customWidth="1"/>
    <col min="11006" max="11006" width="37" customWidth="1"/>
    <col min="11007" max="11007" width="8" customWidth="1"/>
    <col min="11008" max="11008" width="7.5703125" customWidth="1"/>
    <col min="11009" max="11009" width="8.28515625" customWidth="1"/>
    <col min="11010" max="11010" width="6.85546875" customWidth="1"/>
    <col min="11011" max="11011" width="8" customWidth="1"/>
    <col min="11012" max="11012" width="7.85546875" bestFit="1" customWidth="1"/>
    <col min="11013" max="11013" width="8.7109375" customWidth="1"/>
    <col min="11014" max="11014" width="7" customWidth="1"/>
    <col min="11015" max="11015" width="8.85546875" customWidth="1"/>
    <col min="11016" max="11016" width="9.85546875" customWidth="1"/>
    <col min="11017" max="11017" width="10.7109375" bestFit="1" customWidth="1"/>
    <col min="11018" max="11018" width="14" customWidth="1"/>
    <col min="11019" max="11019" width="14.42578125" customWidth="1"/>
    <col min="11020" max="11020" width="18.7109375" customWidth="1"/>
    <col min="11260" max="11260" width="4.140625" customWidth="1"/>
    <col min="11261" max="11261" width="10" customWidth="1"/>
    <col min="11262" max="11262" width="37" customWidth="1"/>
    <col min="11263" max="11263" width="8" customWidth="1"/>
    <col min="11264" max="11264" width="7.5703125" customWidth="1"/>
    <col min="11265" max="11265" width="8.28515625" customWidth="1"/>
    <col min="11266" max="11266" width="6.85546875" customWidth="1"/>
    <col min="11267" max="11267" width="8" customWidth="1"/>
    <col min="11268" max="11268" width="7.85546875" bestFit="1" customWidth="1"/>
    <col min="11269" max="11269" width="8.7109375" customWidth="1"/>
    <col min="11270" max="11270" width="7" customWidth="1"/>
    <col min="11271" max="11271" width="8.85546875" customWidth="1"/>
    <col min="11272" max="11272" width="9.85546875" customWidth="1"/>
    <col min="11273" max="11273" width="10.7109375" bestFit="1" customWidth="1"/>
    <col min="11274" max="11274" width="14" customWidth="1"/>
    <col min="11275" max="11275" width="14.42578125" customWidth="1"/>
    <col min="11276" max="11276" width="18.7109375" customWidth="1"/>
    <col min="11516" max="11516" width="4.140625" customWidth="1"/>
    <col min="11517" max="11517" width="10" customWidth="1"/>
    <col min="11518" max="11518" width="37" customWidth="1"/>
    <col min="11519" max="11519" width="8" customWidth="1"/>
    <col min="11520" max="11520" width="7.5703125" customWidth="1"/>
    <col min="11521" max="11521" width="8.28515625" customWidth="1"/>
    <col min="11522" max="11522" width="6.85546875" customWidth="1"/>
    <col min="11523" max="11523" width="8" customWidth="1"/>
    <col min="11524" max="11524" width="7.85546875" bestFit="1" customWidth="1"/>
    <col min="11525" max="11525" width="8.7109375" customWidth="1"/>
    <col min="11526" max="11526" width="7" customWidth="1"/>
    <col min="11527" max="11527" width="8.85546875" customWidth="1"/>
    <col min="11528" max="11528" width="9.85546875" customWidth="1"/>
    <col min="11529" max="11529" width="10.7109375" bestFit="1" customWidth="1"/>
    <col min="11530" max="11530" width="14" customWidth="1"/>
    <col min="11531" max="11531" width="14.42578125" customWidth="1"/>
    <col min="11532" max="11532" width="18.7109375" customWidth="1"/>
    <col min="11772" max="11772" width="4.140625" customWidth="1"/>
    <col min="11773" max="11773" width="10" customWidth="1"/>
    <col min="11774" max="11774" width="37" customWidth="1"/>
    <col min="11775" max="11775" width="8" customWidth="1"/>
    <col min="11776" max="11776" width="7.5703125" customWidth="1"/>
    <col min="11777" max="11777" width="8.28515625" customWidth="1"/>
    <col min="11778" max="11778" width="6.85546875" customWidth="1"/>
    <col min="11779" max="11779" width="8" customWidth="1"/>
    <col min="11780" max="11780" width="7.85546875" bestFit="1" customWidth="1"/>
    <col min="11781" max="11781" width="8.7109375" customWidth="1"/>
    <col min="11782" max="11782" width="7" customWidth="1"/>
    <col min="11783" max="11783" width="8.85546875" customWidth="1"/>
    <col min="11784" max="11784" width="9.85546875" customWidth="1"/>
    <col min="11785" max="11785" width="10.7109375" bestFit="1" customWidth="1"/>
    <col min="11786" max="11786" width="14" customWidth="1"/>
    <col min="11787" max="11787" width="14.42578125" customWidth="1"/>
    <col min="11788" max="11788" width="18.7109375" customWidth="1"/>
    <col min="12028" max="12028" width="4.140625" customWidth="1"/>
    <col min="12029" max="12029" width="10" customWidth="1"/>
    <col min="12030" max="12030" width="37" customWidth="1"/>
    <col min="12031" max="12031" width="8" customWidth="1"/>
    <col min="12032" max="12032" width="7.5703125" customWidth="1"/>
    <col min="12033" max="12033" width="8.28515625" customWidth="1"/>
    <col min="12034" max="12034" width="6.85546875" customWidth="1"/>
    <col min="12035" max="12035" width="8" customWidth="1"/>
    <col min="12036" max="12036" width="7.85546875" bestFit="1" customWidth="1"/>
    <col min="12037" max="12037" width="8.7109375" customWidth="1"/>
    <col min="12038" max="12038" width="7" customWidth="1"/>
    <col min="12039" max="12039" width="8.85546875" customWidth="1"/>
    <col min="12040" max="12040" width="9.85546875" customWidth="1"/>
    <col min="12041" max="12041" width="10.7109375" bestFit="1" customWidth="1"/>
    <col min="12042" max="12042" width="14" customWidth="1"/>
    <col min="12043" max="12043" width="14.42578125" customWidth="1"/>
    <col min="12044" max="12044" width="18.7109375" customWidth="1"/>
    <col min="12284" max="12284" width="4.140625" customWidth="1"/>
    <col min="12285" max="12285" width="10" customWidth="1"/>
    <col min="12286" max="12286" width="37" customWidth="1"/>
    <col min="12287" max="12287" width="8" customWidth="1"/>
    <col min="12288" max="12288" width="7.5703125" customWidth="1"/>
    <col min="12289" max="12289" width="8.28515625" customWidth="1"/>
    <col min="12290" max="12290" width="6.85546875" customWidth="1"/>
    <col min="12291" max="12291" width="8" customWidth="1"/>
    <col min="12292" max="12292" width="7.85546875" bestFit="1" customWidth="1"/>
    <col min="12293" max="12293" width="8.7109375" customWidth="1"/>
    <col min="12294" max="12294" width="7" customWidth="1"/>
    <col min="12295" max="12295" width="8.85546875" customWidth="1"/>
    <col min="12296" max="12296" width="9.85546875" customWidth="1"/>
    <col min="12297" max="12297" width="10.7109375" bestFit="1" customWidth="1"/>
    <col min="12298" max="12298" width="14" customWidth="1"/>
    <col min="12299" max="12299" width="14.42578125" customWidth="1"/>
    <col min="12300" max="12300" width="18.7109375" customWidth="1"/>
    <col min="12540" max="12540" width="4.140625" customWidth="1"/>
    <col min="12541" max="12541" width="10" customWidth="1"/>
    <col min="12542" max="12542" width="37" customWidth="1"/>
    <col min="12543" max="12543" width="8" customWidth="1"/>
    <col min="12544" max="12544" width="7.5703125" customWidth="1"/>
    <col min="12545" max="12545" width="8.28515625" customWidth="1"/>
    <col min="12546" max="12546" width="6.85546875" customWidth="1"/>
    <col min="12547" max="12547" width="8" customWidth="1"/>
    <col min="12548" max="12548" width="7.85546875" bestFit="1" customWidth="1"/>
    <col min="12549" max="12549" width="8.7109375" customWidth="1"/>
    <col min="12550" max="12550" width="7" customWidth="1"/>
    <col min="12551" max="12551" width="8.85546875" customWidth="1"/>
    <col min="12552" max="12552" width="9.85546875" customWidth="1"/>
    <col min="12553" max="12553" width="10.7109375" bestFit="1" customWidth="1"/>
    <col min="12554" max="12554" width="14" customWidth="1"/>
    <col min="12555" max="12555" width="14.42578125" customWidth="1"/>
    <col min="12556" max="12556" width="18.7109375" customWidth="1"/>
    <col min="12796" max="12796" width="4.140625" customWidth="1"/>
    <col min="12797" max="12797" width="10" customWidth="1"/>
    <col min="12798" max="12798" width="37" customWidth="1"/>
    <col min="12799" max="12799" width="8" customWidth="1"/>
    <col min="12800" max="12800" width="7.5703125" customWidth="1"/>
    <col min="12801" max="12801" width="8.28515625" customWidth="1"/>
    <col min="12802" max="12802" width="6.85546875" customWidth="1"/>
    <col min="12803" max="12803" width="8" customWidth="1"/>
    <col min="12804" max="12804" width="7.85546875" bestFit="1" customWidth="1"/>
    <col min="12805" max="12805" width="8.7109375" customWidth="1"/>
    <col min="12806" max="12806" width="7" customWidth="1"/>
    <col min="12807" max="12807" width="8.85546875" customWidth="1"/>
    <col min="12808" max="12808" width="9.85546875" customWidth="1"/>
    <col min="12809" max="12809" width="10.7109375" bestFit="1" customWidth="1"/>
    <col min="12810" max="12810" width="14" customWidth="1"/>
    <col min="12811" max="12811" width="14.42578125" customWidth="1"/>
    <col min="12812" max="12812" width="18.7109375" customWidth="1"/>
    <col min="13052" max="13052" width="4.140625" customWidth="1"/>
    <col min="13053" max="13053" width="10" customWidth="1"/>
    <col min="13054" max="13054" width="37" customWidth="1"/>
    <col min="13055" max="13055" width="8" customWidth="1"/>
    <col min="13056" max="13056" width="7.5703125" customWidth="1"/>
    <col min="13057" max="13057" width="8.28515625" customWidth="1"/>
    <col min="13058" max="13058" width="6.85546875" customWidth="1"/>
    <col min="13059" max="13059" width="8" customWidth="1"/>
    <col min="13060" max="13060" width="7.85546875" bestFit="1" customWidth="1"/>
    <col min="13061" max="13061" width="8.7109375" customWidth="1"/>
    <col min="13062" max="13062" width="7" customWidth="1"/>
    <col min="13063" max="13063" width="8.85546875" customWidth="1"/>
    <col min="13064" max="13064" width="9.85546875" customWidth="1"/>
    <col min="13065" max="13065" width="10.7109375" bestFit="1" customWidth="1"/>
    <col min="13066" max="13066" width="14" customWidth="1"/>
    <col min="13067" max="13067" width="14.42578125" customWidth="1"/>
    <col min="13068" max="13068" width="18.7109375" customWidth="1"/>
    <col min="13308" max="13308" width="4.140625" customWidth="1"/>
    <col min="13309" max="13309" width="10" customWidth="1"/>
    <col min="13310" max="13310" width="37" customWidth="1"/>
    <col min="13311" max="13311" width="8" customWidth="1"/>
    <col min="13312" max="13312" width="7.5703125" customWidth="1"/>
    <col min="13313" max="13313" width="8.28515625" customWidth="1"/>
    <col min="13314" max="13314" width="6.85546875" customWidth="1"/>
    <col min="13315" max="13315" width="8" customWidth="1"/>
    <col min="13316" max="13316" width="7.85546875" bestFit="1" customWidth="1"/>
    <col min="13317" max="13317" width="8.7109375" customWidth="1"/>
    <col min="13318" max="13318" width="7" customWidth="1"/>
    <col min="13319" max="13319" width="8.85546875" customWidth="1"/>
    <col min="13320" max="13320" width="9.85546875" customWidth="1"/>
    <col min="13321" max="13321" width="10.7109375" bestFit="1" customWidth="1"/>
    <col min="13322" max="13322" width="14" customWidth="1"/>
    <col min="13323" max="13323" width="14.42578125" customWidth="1"/>
    <col min="13324" max="13324" width="18.7109375" customWidth="1"/>
    <col min="13564" max="13564" width="4.140625" customWidth="1"/>
    <col min="13565" max="13565" width="10" customWidth="1"/>
    <col min="13566" max="13566" width="37" customWidth="1"/>
    <col min="13567" max="13567" width="8" customWidth="1"/>
    <col min="13568" max="13568" width="7.5703125" customWidth="1"/>
    <col min="13569" max="13569" width="8.28515625" customWidth="1"/>
    <col min="13570" max="13570" width="6.85546875" customWidth="1"/>
    <col min="13571" max="13571" width="8" customWidth="1"/>
    <col min="13572" max="13572" width="7.85546875" bestFit="1" customWidth="1"/>
    <col min="13573" max="13573" width="8.7109375" customWidth="1"/>
    <col min="13574" max="13574" width="7" customWidth="1"/>
    <col min="13575" max="13575" width="8.85546875" customWidth="1"/>
    <col min="13576" max="13576" width="9.85546875" customWidth="1"/>
    <col min="13577" max="13577" width="10.7109375" bestFit="1" customWidth="1"/>
    <col min="13578" max="13578" width="14" customWidth="1"/>
    <col min="13579" max="13579" width="14.42578125" customWidth="1"/>
    <col min="13580" max="13580" width="18.7109375" customWidth="1"/>
    <col min="13820" max="13820" width="4.140625" customWidth="1"/>
    <col min="13821" max="13821" width="10" customWidth="1"/>
    <col min="13822" max="13822" width="37" customWidth="1"/>
    <col min="13823" max="13823" width="8" customWidth="1"/>
    <col min="13824" max="13824" width="7.5703125" customWidth="1"/>
    <col min="13825" max="13825" width="8.28515625" customWidth="1"/>
    <col min="13826" max="13826" width="6.85546875" customWidth="1"/>
    <col min="13827" max="13827" width="8" customWidth="1"/>
    <col min="13828" max="13828" width="7.85546875" bestFit="1" customWidth="1"/>
    <col min="13829" max="13829" width="8.7109375" customWidth="1"/>
    <col min="13830" max="13830" width="7" customWidth="1"/>
    <col min="13831" max="13831" width="8.85546875" customWidth="1"/>
    <col min="13832" max="13832" width="9.85546875" customWidth="1"/>
    <col min="13833" max="13833" width="10.7109375" bestFit="1" customWidth="1"/>
    <col min="13834" max="13834" width="14" customWidth="1"/>
    <col min="13835" max="13835" width="14.42578125" customWidth="1"/>
    <col min="13836" max="13836" width="18.7109375" customWidth="1"/>
    <col min="14076" max="14076" width="4.140625" customWidth="1"/>
    <col min="14077" max="14077" width="10" customWidth="1"/>
    <col min="14078" max="14078" width="37" customWidth="1"/>
    <col min="14079" max="14079" width="8" customWidth="1"/>
    <col min="14080" max="14080" width="7.5703125" customWidth="1"/>
    <col min="14081" max="14081" width="8.28515625" customWidth="1"/>
    <col min="14082" max="14082" width="6.85546875" customWidth="1"/>
    <col min="14083" max="14083" width="8" customWidth="1"/>
    <col min="14084" max="14084" width="7.85546875" bestFit="1" customWidth="1"/>
    <col min="14085" max="14085" width="8.7109375" customWidth="1"/>
    <col min="14086" max="14086" width="7" customWidth="1"/>
    <col min="14087" max="14087" width="8.85546875" customWidth="1"/>
    <col min="14088" max="14088" width="9.85546875" customWidth="1"/>
    <col min="14089" max="14089" width="10.7109375" bestFit="1" customWidth="1"/>
    <col min="14090" max="14090" width="14" customWidth="1"/>
    <col min="14091" max="14091" width="14.42578125" customWidth="1"/>
    <col min="14092" max="14092" width="18.7109375" customWidth="1"/>
    <col min="14332" max="14332" width="4.140625" customWidth="1"/>
    <col min="14333" max="14333" width="10" customWidth="1"/>
    <col min="14334" max="14334" width="37" customWidth="1"/>
    <col min="14335" max="14335" width="8" customWidth="1"/>
    <col min="14336" max="14336" width="7.5703125" customWidth="1"/>
    <col min="14337" max="14337" width="8.28515625" customWidth="1"/>
    <col min="14338" max="14338" width="6.85546875" customWidth="1"/>
    <col min="14339" max="14339" width="8" customWidth="1"/>
    <col min="14340" max="14340" width="7.85546875" bestFit="1" customWidth="1"/>
    <col min="14341" max="14341" width="8.7109375" customWidth="1"/>
    <col min="14342" max="14342" width="7" customWidth="1"/>
    <col min="14343" max="14343" width="8.85546875" customWidth="1"/>
    <col min="14344" max="14344" width="9.85546875" customWidth="1"/>
    <col min="14345" max="14345" width="10.7109375" bestFit="1" customWidth="1"/>
    <col min="14346" max="14346" width="14" customWidth="1"/>
    <col min="14347" max="14347" width="14.42578125" customWidth="1"/>
    <col min="14348" max="14348" width="18.7109375" customWidth="1"/>
    <col min="14588" max="14588" width="4.140625" customWidth="1"/>
    <col min="14589" max="14589" width="10" customWidth="1"/>
    <col min="14590" max="14590" width="37" customWidth="1"/>
    <col min="14591" max="14591" width="8" customWidth="1"/>
    <col min="14592" max="14592" width="7.5703125" customWidth="1"/>
    <col min="14593" max="14593" width="8.28515625" customWidth="1"/>
    <col min="14594" max="14594" width="6.85546875" customWidth="1"/>
    <col min="14595" max="14595" width="8" customWidth="1"/>
    <col min="14596" max="14596" width="7.85546875" bestFit="1" customWidth="1"/>
    <col min="14597" max="14597" width="8.7109375" customWidth="1"/>
    <col min="14598" max="14598" width="7" customWidth="1"/>
    <col min="14599" max="14599" width="8.85546875" customWidth="1"/>
    <col min="14600" max="14600" width="9.85546875" customWidth="1"/>
    <col min="14601" max="14601" width="10.7109375" bestFit="1" customWidth="1"/>
    <col min="14602" max="14602" width="14" customWidth="1"/>
    <col min="14603" max="14603" width="14.42578125" customWidth="1"/>
    <col min="14604" max="14604" width="18.7109375" customWidth="1"/>
    <col min="14844" max="14844" width="4.140625" customWidth="1"/>
    <col min="14845" max="14845" width="10" customWidth="1"/>
    <col min="14846" max="14846" width="37" customWidth="1"/>
    <col min="14847" max="14847" width="8" customWidth="1"/>
    <col min="14848" max="14848" width="7.5703125" customWidth="1"/>
    <col min="14849" max="14849" width="8.28515625" customWidth="1"/>
    <col min="14850" max="14850" width="6.85546875" customWidth="1"/>
    <col min="14851" max="14851" width="8" customWidth="1"/>
    <col min="14852" max="14852" width="7.85546875" bestFit="1" customWidth="1"/>
    <col min="14853" max="14853" width="8.7109375" customWidth="1"/>
    <col min="14854" max="14854" width="7" customWidth="1"/>
    <col min="14855" max="14855" width="8.85546875" customWidth="1"/>
    <col min="14856" max="14856" width="9.85546875" customWidth="1"/>
    <col min="14857" max="14857" width="10.7109375" bestFit="1" customWidth="1"/>
    <col min="14858" max="14858" width="14" customWidth="1"/>
    <col min="14859" max="14859" width="14.42578125" customWidth="1"/>
    <col min="14860" max="14860" width="18.7109375" customWidth="1"/>
    <col min="15100" max="15100" width="4.140625" customWidth="1"/>
    <col min="15101" max="15101" width="10" customWidth="1"/>
    <col min="15102" max="15102" width="37" customWidth="1"/>
    <col min="15103" max="15103" width="8" customWidth="1"/>
    <col min="15104" max="15104" width="7.5703125" customWidth="1"/>
    <col min="15105" max="15105" width="8.28515625" customWidth="1"/>
    <col min="15106" max="15106" width="6.85546875" customWidth="1"/>
    <col min="15107" max="15107" width="8" customWidth="1"/>
    <col min="15108" max="15108" width="7.85546875" bestFit="1" customWidth="1"/>
    <col min="15109" max="15109" width="8.7109375" customWidth="1"/>
    <col min="15110" max="15110" width="7" customWidth="1"/>
    <col min="15111" max="15111" width="8.85546875" customWidth="1"/>
    <col min="15112" max="15112" width="9.85546875" customWidth="1"/>
    <col min="15113" max="15113" width="10.7109375" bestFit="1" customWidth="1"/>
    <col min="15114" max="15114" width="14" customWidth="1"/>
    <col min="15115" max="15115" width="14.42578125" customWidth="1"/>
    <col min="15116" max="15116" width="18.7109375" customWidth="1"/>
    <col min="15356" max="15356" width="4.140625" customWidth="1"/>
    <col min="15357" max="15357" width="10" customWidth="1"/>
    <col min="15358" max="15358" width="37" customWidth="1"/>
    <col min="15359" max="15359" width="8" customWidth="1"/>
    <col min="15360" max="15360" width="7.5703125" customWidth="1"/>
    <col min="15361" max="15361" width="8.28515625" customWidth="1"/>
    <col min="15362" max="15362" width="6.85546875" customWidth="1"/>
    <col min="15363" max="15363" width="8" customWidth="1"/>
    <col min="15364" max="15364" width="7.85546875" bestFit="1" customWidth="1"/>
    <col min="15365" max="15365" width="8.7109375" customWidth="1"/>
    <col min="15366" max="15366" width="7" customWidth="1"/>
    <col min="15367" max="15367" width="8.85546875" customWidth="1"/>
    <col min="15368" max="15368" width="9.85546875" customWidth="1"/>
    <col min="15369" max="15369" width="10.7109375" bestFit="1" customWidth="1"/>
    <col min="15370" max="15370" width="14" customWidth="1"/>
    <col min="15371" max="15371" width="14.42578125" customWidth="1"/>
    <col min="15372" max="15372" width="18.7109375" customWidth="1"/>
    <col min="15612" max="15612" width="4.140625" customWidth="1"/>
    <col min="15613" max="15613" width="10" customWidth="1"/>
    <col min="15614" max="15614" width="37" customWidth="1"/>
    <col min="15615" max="15615" width="8" customWidth="1"/>
    <col min="15616" max="15616" width="7.5703125" customWidth="1"/>
    <col min="15617" max="15617" width="8.28515625" customWidth="1"/>
    <col min="15618" max="15618" width="6.85546875" customWidth="1"/>
    <col min="15619" max="15619" width="8" customWidth="1"/>
    <col min="15620" max="15620" width="7.85546875" bestFit="1" customWidth="1"/>
    <col min="15621" max="15621" width="8.7109375" customWidth="1"/>
    <col min="15622" max="15622" width="7" customWidth="1"/>
    <col min="15623" max="15623" width="8.85546875" customWidth="1"/>
    <col min="15624" max="15624" width="9.85546875" customWidth="1"/>
    <col min="15625" max="15625" width="10.7109375" bestFit="1" customWidth="1"/>
    <col min="15626" max="15626" width="14" customWidth="1"/>
    <col min="15627" max="15627" width="14.42578125" customWidth="1"/>
    <col min="15628" max="15628" width="18.7109375" customWidth="1"/>
    <col min="15868" max="15868" width="4.140625" customWidth="1"/>
    <col min="15869" max="15869" width="10" customWidth="1"/>
    <col min="15870" max="15870" width="37" customWidth="1"/>
    <col min="15871" max="15871" width="8" customWidth="1"/>
    <col min="15872" max="15872" width="7.5703125" customWidth="1"/>
    <col min="15873" max="15873" width="8.28515625" customWidth="1"/>
    <col min="15874" max="15874" width="6.85546875" customWidth="1"/>
    <col min="15875" max="15875" width="8" customWidth="1"/>
    <col min="15876" max="15876" width="7.85546875" bestFit="1" customWidth="1"/>
    <col min="15877" max="15877" width="8.7109375" customWidth="1"/>
    <col min="15878" max="15878" width="7" customWidth="1"/>
    <col min="15879" max="15879" width="8.85546875" customWidth="1"/>
    <col min="15880" max="15880" width="9.85546875" customWidth="1"/>
    <col min="15881" max="15881" width="10.7109375" bestFit="1" customWidth="1"/>
    <col min="15882" max="15882" width="14" customWidth="1"/>
    <col min="15883" max="15883" width="14.42578125" customWidth="1"/>
    <col min="15884" max="15884" width="18.7109375" customWidth="1"/>
    <col min="16124" max="16124" width="4.140625" customWidth="1"/>
    <col min="16125" max="16125" width="10" customWidth="1"/>
    <col min="16126" max="16126" width="37" customWidth="1"/>
    <col min="16127" max="16127" width="8" customWidth="1"/>
    <col min="16128" max="16128" width="7.5703125" customWidth="1"/>
    <col min="16129" max="16129" width="8.28515625" customWidth="1"/>
    <col min="16130" max="16130" width="6.85546875" customWidth="1"/>
    <col min="16131" max="16131" width="8" customWidth="1"/>
    <col min="16132" max="16132" width="7.85546875" bestFit="1" customWidth="1"/>
    <col min="16133" max="16133" width="8.7109375" customWidth="1"/>
    <col min="16134" max="16134" width="7" customWidth="1"/>
    <col min="16135" max="16135" width="8.85546875" customWidth="1"/>
    <col min="16136" max="16136" width="9.85546875" customWidth="1"/>
    <col min="16137" max="16137" width="10.7109375" bestFit="1" customWidth="1"/>
    <col min="16138" max="16138" width="14" customWidth="1"/>
    <col min="16139" max="16139" width="14.42578125" customWidth="1"/>
    <col min="16140" max="16140" width="18.7109375" customWidth="1"/>
  </cols>
  <sheetData>
    <row r="1" spans="1:17" s="2" customFormat="1" ht="31.5" customHeight="1">
      <c r="A1" s="128" t="s">
        <v>93</v>
      </c>
      <c r="B1" s="128"/>
      <c r="C1" s="128"/>
      <c r="D1" s="128"/>
      <c r="E1" s="128"/>
      <c r="F1" s="128"/>
      <c r="G1" s="128"/>
      <c r="H1" s="128"/>
      <c r="J1" s="3"/>
    </row>
    <row r="2" spans="1:17" s="2" customFormat="1" ht="28.5" customHeight="1">
      <c r="A2" s="129" t="s">
        <v>105</v>
      </c>
      <c r="B2" s="129"/>
      <c r="C2" s="129"/>
      <c r="D2" s="129"/>
      <c r="E2" s="129"/>
      <c r="F2" s="129"/>
      <c r="G2" s="129"/>
      <c r="H2" s="129"/>
      <c r="J2" s="3"/>
    </row>
    <row r="3" spans="1:17" s="2" customFormat="1" ht="48.75" customHeight="1">
      <c r="A3" s="127" t="s">
        <v>0</v>
      </c>
      <c r="B3" s="130" t="s">
        <v>4</v>
      </c>
      <c r="C3" s="127" t="s">
        <v>1</v>
      </c>
      <c r="D3" s="127" t="s">
        <v>2</v>
      </c>
      <c r="E3" s="133" t="s">
        <v>5</v>
      </c>
      <c r="F3" s="131" t="s">
        <v>99</v>
      </c>
      <c r="G3" s="131" t="s">
        <v>7</v>
      </c>
      <c r="H3" s="127" t="s">
        <v>6</v>
      </c>
      <c r="J3" s="3"/>
    </row>
    <row r="4" spans="1:17" s="2" customFormat="1" ht="27" customHeight="1">
      <c r="A4" s="127"/>
      <c r="B4" s="130"/>
      <c r="C4" s="127"/>
      <c r="D4" s="127"/>
      <c r="E4" s="134"/>
      <c r="F4" s="132"/>
      <c r="G4" s="132"/>
      <c r="H4" s="127"/>
      <c r="J4" s="3"/>
    </row>
    <row r="5" spans="1:17" s="2" customFormat="1">
      <c r="A5" s="5">
        <v>1</v>
      </c>
      <c r="B5" s="103">
        <v>2</v>
      </c>
      <c r="C5" s="4">
        <v>3</v>
      </c>
      <c r="D5" s="4">
        <v>4</v>
      </c>
      <c r="E5" s="4">
        <v>5</v>
      </c>
      <c r="F5" s="4">
        <v>6</v>
      </c>
      <c r="G5" s="4"/>
      <c r="H5" s="4">
        <v>13</v>
      </c>
      <c r="J5" s="3"/>
    </row>
    <row r="6" spans="1:17" s="2" customFormat="1" ht="38.25">
      <c r="A6" s="5">
        <v>1</v>
      </c>
      <c r="B6" s="7" t="s">
        <v>8</v>
      </c>
      <c r="C6" s="125" t="s">
        <v>9</v>
      </c>
      <c r="D6" s="42" t="s">
        <v>10</v>
      </c>
      <c r="E6" s="42"/>
      <c r="F6" s="126">
        <v>107</v>
      </c>
      <c r="G6" s="1"/>
      <c r="H6" s="8"/>
      <c r="J6" s="3"/>
    </row>
    <row r="7" spans="1:17" s="2" customFormat="1">
      <c r="A7" s="6"/>
      <c r="B7" s="7" t="s">
        <v>11</v>
      </c>
      <c r="C7" s="9" t="s">
        <v>60</v>
      </c>
      <c r="D7" s="5" t="s">
        <v>12</v>
      </c>
      <c r="E7" s="10">
        <v>8.8999999999999999E-3</v>
      </c>
      <c r="F7" s="11">
        <f>E7*F6</f>
        <v>0.95230000000000004</v>
      </c>
      <c r="G7" s="11"/>
      <c r="H7" s="8"/>
      <c r="J7" s="3"/>
    </row>
    <row r="8" spans="1:17" s="2" customFormat="1" ht="40.5">
      <c r="A8" s="5">
        <v>2</v>
      </c>
      <c r="B8" s="7" t="s">
        <v>13</v>
      </c>
      <c r="C8" s="115" t="s">
        <v>61</v>
      </c>
      <c r="D8" s="42" t="s">
        <v>10</v>
      </c>
      <c r="E8" s="42"/>
      <c r="F8" s="43">
        <v>65</v>
      </c>
      <c r="G8" s="8"/>
      <c r="H8" s="8"/>
      <c r="J8" s="3"/>
    </row>
    <row r="9" spans="1:17" s="2" customFormat="1">
      <c r="A9" s="6"/>
      <c r="B9" s="12"/>
      <c r="C9" s="9" t="s">
        <v>14</v>
      </c>
      <c r="D9" s="5" t="s">
        <v>15</v>
      </c>
      <c r="E9" s="11">
        <v>0.02</v>
      </c>
      <c r="F9" s="13">
        <f>$F$8*E9</f>
        <v>1.3</v>
      </c>
      <c r="G9" s="13"/>
      <c r="H9" s="8"/>
      <c r="J9" s="3"/>
    </row>
    <row r="10" spans="1:17" s="2" customFormat="1">
      <c r="A10" s="6"/>
      <c r="B10" s="7" t="s">
        <v>16</v>
      </c>
      <c r="C10" s="9" t="s">
        <v>17</v>
      </c>
      <c r="D10" s="5" t="s">
        <v>12</v>
      </c>
      <c r="E10" s="10">
        <v>4.48E-2</v>
      </c>
      <c r="F10" s="13">
        <f>$F$8*E10</f>
        <v>2.9119999999999999</v>
      </c>
      <c r="G10" s="13"/>
      <c r="H10" s="8"/>
      <c r="J10" s="3"/>
    </row>
    <row r="11" spans="1:17" s="2" customFormat="1">
      <c r="A11" s="6"/>
      <c r="B11" s="12"/>
      <c r="C11" s="9" t="s">
        <v>18</v>
      </c>
      <c r="D11" s="5" t="s">
        <v>19</v>
      </c>
      <c r="E11" s="14">
        <v>2.0999999999999999E-3</v>
      </c>
      <c r="F11" s="13">
        <f>$F$8*E11</f>
        <v>0.13649999999999998</v>
      </c>
      <c r="G11" s="13"/>
      <c r="H11" s="8"/>
      <c r="J11" s="3"/>
    </row>
    <row r="12" spans="1:17" s="2" customFormat="1">
      <c r="A12" s="6"/>
      <c r="B12" s="15" t="s">
        <v>63</v>
      </c>
      <c r="C12" s="9" t="s">
        <v>62</v>
      </c>
      <c r="D12" s="5" t="s">
        <v>20</v>
      </c>
      <c r="E12" s="8">
        <v>1.85</v>
      </c>
      <c r="F12" s="13">
        <f>$F$8*E12</f>
        <v>120.25</v>
      </c>
      <c r="G12" s="13"/>
      <c r="H12" s="8"/>
      <c r="J12" s="3"/>
    </row>
    <row r="13" spans="1:17" s="52" customFormat="1" ht="40.5">
      <c r="A13" s="45">
        <v>3</v>
      </c>
      <c r="B13" s="45" t="s">
        <v>64</v>
      </c>
      <c r="C13" s="109" t="s">
        <v>70</v>
      </c>
      <c r="D13" s="47" t="s">
        <v>71</v>
      </c>
      <c r="E13" s="48"/>
      <c r="F13" s="110">
        <v>40</v>
      </c>
      <c r="G13" s="110"/>
      <c r="H13" s="49"/>
      <c r="I13" s="50"/>
      <c r="J13" s="51"/>
      <c r="K13" s="51"/>
      <c r="L13" s="51"/>
      <c r="M13" s="51"/>
      <c r="N13" s="51"/>
      <c r="O13" s="51"/>
      <c r="P13" s="51"/>
      <c r="Q13" s="51"/>
    </row>
    <row r="14" spans="1:17" s="59" customFormat="1" ht="15.75">
      <c r="A14" s="45"/>
      <c r="B14" s="53"/>
      <c r="C14" s="54" t="s">
        <v>65</v>
      </c>
      <c r="D14" s="45" t="s">
        <v>33</v>
      </c>
      <c r="E14" s="55">
        <v>6.08E-2</v>
      </c>
      <c r="F14" s="56">
        <f>F13*E14</f>
        <v>2.4319999999999999</v>
      </c>
      <c r="G14" s="56"/>
      <c r="H14" s="57"/>
      <c r="I14" s="58"/>
    </row>
    <row r="15" spans="1:17" s="51" customFormat="1" ht="40.5">
      <c r="A15" s="61">
        <v>4</v>
      </c>
      <c r="B15" s="45" t="s">
        <v>66</v>
      </c>
      <c r="C15" s="46" t="s">
        <v>67</v>
      </c>
      <c r="D15" s="45" t="s">
        <v>68</v>
      </c>
      <c r="E15" s="60">
        <v>1.3</v>
      </c>
      <c r="F15" s="62">
        <f>F13*E15</f>
        <v>52</v>
      </c>
      <c r="G15" s="62"/>
      <c r="H15" s="45"/>
      <c r="I15" s="50"/>
    </row>
    <row r="16" spans="1:17" s="51" customFormat="1" ht="15.75">
      <c r="A16" s="61"/>
      <c r="B16" s="45"/>
      <c r="C16" s="54" t="s">
        <v>65</v>
      </c>
      <c r="D16" s="45" t="s">
        <v>33</v>
      </c>
      <c r="E16" s="60">
        <v>0.87</v>
      </c>
      <c r="F16" s="60">
        <f>F15*E16</f>
        <v>45.24</v>
      </c>
      <c r="G16" s="60"/>
      <c r="H16" s="56"/>
      <c r="I16" s="50"/>
    </row>
    <row r="17" spans="1:14" s="68" customFormat="1" ht="27">
      <c r="A17" s="63">
        <v>5</v>
      </c>
      <c r="B17" s="63" t="s">
        <v>69</v>
      </c>
      <c r="C17" s="64" t="s">
        <v>98</v>
      </c>
      <c r="D17" s="63" t="s">
        <v>43</v>
      </c>
      <c r="E17" s="65">
        <v>2.4</v>
      </c>
      <c r="F17" s="66">
        <f>F13*E17</f>
        <v>96</v>
      </c>
      <c r="G17" s="66"/>
      <c r="H17" s="67"/>
    </row>
    <row r="18" spans="1:14" ht="50.25" customHeight="1">
      <c r="A18" s="69">
        <v>6</v>
      </c>
      <c r="B18" s="70" t="s">
        <v>82</v>
      </c>
      <c r="C18" s="111" t="s">
        <v>3</v>
      </c>
      <c r="D18" s="71" t="s">
        <v>71</v>
      </c>
      <c r="E18" s="72"/>
      <c r="F18" s="112">
        <v>16.8</v>
      </c>
      <c r="G18" s="114"/>
      <c r="H18" s="73"/>
    </row>
    <row r="19" spans="1:14" s="82" customFormat="1" ht="18" customHeight="1">
      <c r="A19" s="74"/>
      <c r="B19" s="75"/>
      <c r="C19" s="76" t="s">
        <v>72</v>
      </c>
      <c r="D19" s="77" t="s">
        <v>33</v>
      </c>
      <c r="E19" s="78">
        <v>3.16</v>
      </c>
      <c r="F19" s="78">
        <f>F18*E19</f>
        <v>53.088000000000008</v>
      </c>
      <c r="G19" s="78"/>
      <c r="H19" s="123"/>
      <c r="I19" s="80"/>
      <c r="J19" s="81"/>
      <c r="K19" s="80"/>
      <c r="L19" s="80"/>
      <c r="M19" s="80"/>
      <c r="N19" s="80"/>
    </row>
    <row r="20" spans="1:14" s="82" customFormat="1" ht="18" customHeight="1">
      <c r="A20" s="74"/>
      <c r="B20" s="77"/>
      <c r="C20" s="76" t="s">
        <v>83</v>
      </c>
      <c r="D20" s="77" t="s">
        <v>68</v>
      </c>
      <c r="E20" s="78">
        <v>1.25</v>
      </c>
      <c r="F20" s="78">
        <f>F18*E20</f>
        <v>21</v>
      </c>
      <c r="G20" s="78"/>
      <c r="H20" s="123"/>
      <c r="I20" s="80"/>
      <c r="J20" s="81"/>
      <c r="K20" s="80"/>
      <c r="L20" s="80"/>
      <c r="M20" s="80"/>
      <c r="N20" s="80"/>
    </row>
    <row r="21" spans="1:14" s="82" customFormat="1" ht="18" customHeight="1">
      <c r="A21" s="74"/>
      <c r="B21" s="77"/>
      <c r="C21" s="76" t="s">
        <v>73</v>
      </c>
      <c r="D21" s="77" t="s">
        <v>54</v>
      </c>
      <c r="E21" s="83">
        <v>0.01</v>
      </c>
      <c r="F21" s="78">
        <f>F18*E21</f>
        <v>0.16800000000000001</v>
      </c>
      <c r="G21" s="78"/>
      <c r="H21" s="123"/>
      <c r="I21" s="80"/>
      <c r="J21" s="81"/>
      <c r="K21" s="80"/>
      <c r="L21" s="80"/>
      <c r="M21" s="80"/>
      <c r="N21" s="80"/>
    </row>
    <row r="22" spans="1:14" s="90" customFormat="1" ht="25.5">
      <c r="A22" s="84">
        <v>7</v>
      </c>
      <c r="B22" s="85" t="s">
        <v>74</v>
      </c>
      <c r="C22" s="121" t="s">
        <v>75</v>
      </c>
      <c r="D22" s="96" t="s">
        <v>68</v>
      </c>
      <c r="E22" s="122"/>
      <c r="F22" s="122">
        <v>7.2</v>
      </c>
      <c r="G22" s="86"/>
      <c r="H22" s="87"/>
      <c r="I22" s="88"/>
      <c r="J22" s="89"/>
      <c r="K22" s="89"/>
    </row>
    <row r="23" spans="1:14" s="93" customFormat="1" ht="15.75">
      <c r="A23" s="77"/>
      <c r="B23" s="77"/>
      <c r="C23" s="76" t="s">
        <v>65</v>
      </c>
      <c r="D23" s="77" t="s">
        <v>33</v>
      </c>
      <c r="E23" s="78">
        <v>4.68</v>
      </c>
      <c r="F23" s="78">
        <f>F22*E23</f>
        <v>33.695999999999998</v>
      </c>
      <c r="G23" s="78"/>
      <c r="H23" s="79"/>
      <c r="I23" s="91"/>
      <c r="J23" s="92"/>
      <c r="K23" s="92"/>
    </row>
    <row r="24" spans="1:14" s="93" customFormat="1" ht="15.75">
      <c r="A24" s="77"/>
      <c r="B24" s="77"/>
      <c r="C24" s="76" t="s">
        <v>76</v>
      </c>
      <c r="D24" s="77" t="s">
        <v>54</v>
      </c>
      <c r="E24" s="78">
        <v>0.376</v>
      </c>
      <c r="F24" s="78">
        <f>F22*E24</f>
        <v>2.7072000000000003</v>
      </c>
      <c r="G24" s="78"/>
      <c r="H24" s="79"/>
      <c r="I24" s="91"/>
      <c r="J24" s="92"/>
      <c r="K24" s="92"/>
    </row>
    <row r="25" spans="1:14" s="93" customFormat="1" ht="15.75">
      <c r="A25" s="77"/>
      <c r="B25" s="77"/>
      <c r="C25" s="94" t="s">
        <v>77</v>
      </c>
      <c r="D25" s="77" t="s">
        <v>68</v>
      </c>
      <c r="E25" s="78">
        <v>1.02</v>
      </c>
      <c r="F25" s="78">
        <f>F22*E25</f>
        <v>7.3440000000000003</v>
      </c>
      <c r="G25" s="78"/>
      <c r="H25" s="79"/>
      <c r="I25" s="91"/>
      <c r="J25" s="92"/>
      <c r="K25" s="92"/>
    </row>
    <row r="26" spans="1:14" s="93" customFormat="1" ht="15.75">
      <c r="A26" s="77"/>
      <c r="B26" s="77"/>
      <c r="C26" s="76" t="s">
        <v>78</v>
      </c>
      <c r="D26" s="77" t="s">
        <v>79</v>
      </c>
      <c r="E26" s="78">
        <v>0.20799999999999999</v>
      </c>
      <c r="F26" s="78">
        <f>F22*E26</f>
        <v>1.4976</v>
      </c>
      <c r="G26" s="78"/>
      <c r="H26" s="79"/>
      <c r="I26" s="91"/>
      <c r="J26" s="92"/>
      <c r="K26" s="92"/>
    </row>
    <row r="27" spans="1:14" s="93" customFormat="1" ht="15.75">
      <c r="A27" s="77"/>
      <c r="B27" s="77"/>
      <c r="C27" s="76" t="s">
        <v>80</v>
      </c>
      <c r="D27" s="77" t="s">
        <v>68</v>
      </c>
      <c r="E27" s="83">
        <v>1.1000000000000001E-3</v>
      </c>
      <c r="F27" s="78">
        <f>F22*E27</f>
        <v>7.92E-3</v>
      </c>
      <c r="G27" s="78"/>
      <c r="H27" s="79"/>
      <c r="I27" s="91"/>
      <c r="J27" s="92"/>
      <c r="K27" s="92"/>
    </row>
    <row r="28" spans="1:14" s="93" customFormat="1" ht="15.75">
      <c r="A28" s="77"/>
      <c r="B28" s="77"/>
      <c r="C28" s="76" t="s">
        <v>81</v>
      </c>
      <c r="D28" s="77" t="s">
        <v>68</v>
      </c>
      <c r="E28" s="83">
        <v>2.47E-2</v>
      </c>
      <c r="F28" s="78">
        <f>F22*E28</f>
        <v>0.17784</v>
      </c>
      <c r="G28" s="78"/>
      <c r="H28" s="79"/>
      <c r="I28" s="91"/>
      <c r="J28" s="92"/>
      <c r="K28" s="92"/>
    </row>
    <row r="29" spans="1:14" s="93" customFormat="1" ht="15.75">
      <c r="A29" s="77"/>
      <c r="B29" s="77"/>
      <c r="C29" s="76" t="s">
        <v>73</v>
      </c>
      <c r="D29" s="77" t="s">
        <v>54</v>
      </c>
      <c r="E29" s="78">
        <v>1.87</v>
      </c>
      <c r="F29" s="78">
        <f>F22*E29</f>
        <v>13.464</v>
      </c>
      <c r="G29" s="78"/>
      <c r="H29" s="79"/>
      <c r="I29" s="91"/>
      <c r="J29" s="92"/>
      <c r="K29" s="92"/>
    </row>
    <row r="30" spans="1:14" s="2" customFormat="1" ht="25.5">
      <c r="A30" s="17">
        <v>8</v>
      </c>
      <c r="B30" s="15" t="s">
        <v>22</v>
      </c>
      <c r="C30" s="111" t="s">
        <v>103</v>
      </c>
      <c r="D30" s="5" t="s">
        <v>10</v>
      </c>
      <c r="E30" s="18"/>
      <c r="F30" s="116">
        <v>140</v>
      </c>
      <c r="G30" s="19"/>
      <c r="H30" s="8"/>
      <c r="J30" s="3"/>
    </row>
    <row r="31" spans="1:14" s="2" customFormat="1">
      <c r="A31" s="20"/>
      <c r="B31" s="104"/>
      <c r="C31" s="9" t="s">
        <v>14</v>
      </c>
      <c r="D31" s="5" t="s">
        <v>15</v>
      </c>
      <c r="E31" s="18">
        <v>1.4999999999999999E-2</v>
      </c>
      <c r="F31" s="11">
        <f>$F$30*E31</f>
        <v>2.1</v>
      </c>
      <c r="G31" s="11"/>
      <c r="H31" s="8"/>
      <c r="J31" s="3"/>
    </row>
    <row r="32" spans="1:14" s="2" customFormat="1" ht="27">
      <c r="A32" s="20"/>
      <c r="B32" s="15" t="s">
        <v>84</v>
      </c>
      <c r="C32" s="9" t="s">
        <v>21</v>
      </c>
      <c r="D32" s="10" t="s">
        <v>12</v>
      </c>
      <c r="E32" s="17">
        <v>2.1600000000000001E-2</v>
      </c>
      <c r="F32" s="11">
        <f t="shared" ref="F32:F36" si="0">$F$30*E32</f>
        <v>3.024</v>
      </c>
      <c r="G32" s="11"/>
      <c r="H32" s="16"/>
      <c r="J32" s="3"/>
    </row>
    <row r="33" spans="1:11" s="2" customFormat="1">
      <c r="A33" s="20"/>
      <c r="B33" s="15" t="s">
        <v>24</v>
      </c>
      <c r="C33" s="9" t="s">
        <v>25</v>
      </c>
      <c r="D33" s="5" t="s">
        <v>12</v>
      </c>
      <c r="E33" s="18">
        <v>2.7300000000000001E-2</v>
      </c>
      <c r="F33" s="11">
        <f t="shared" si="0"/>
        <v>3.8220000000000001</v>
      </c>
      <c r="G33" s="11"/>
      <c r="H33" s="8"/>
      <c r="J33" s="3"/>
    </row>
    <row r="34" spans="1:11" s="2" customFormat="1">
      <c r="A34" s="20"/>
      <c r="B34" s="15" t="s">
        <v>86</v>
      </c>
      <c r="C34" s="9" t="s">
        <v>26</v>
      </c>
      <c r="D34" s="5" t="s">
        <v>12</v>
      </c>
      <c r="E34" s="18">
        <v>9.7000000000000003E-3</v>
      </c>
      <c r="F34" s="11">
        <f t="shared" si="0"/>
        <v>1.3580000000000001</v>
      </c>
      <c r="G34" s="11"/>
      <c r="H34" s="8"/>
      <c r="J34" s="3"/>
    </row>
    <row r="35" spans="1:11" s="2" customFormat="1">
      <c r="A35" s="20"/>
      <c r="B35" s="15"/>
      <c r="C35" s="9" t="s">
        <v>27</v>
      </c>
      <c r="D35" s="5" t="s">
        <v>28</v>
      </c>
      <c r="E35" s="18">
        <v>7.0000000000000007E-2</v>
      </c>
      <c r="F35" s="11">
        <f t="shared" si="0"/>
        <v>9.8000000000000007</v>
      </c>
      <c r="G35" s="11"/>
      <c r="H35" s="8"/>
      <c r="J35" s="3"/>
    </row>
    <row r="36" spans="1:11" s="2" customFormat="1">
      <c r="A36" s="20"/>
      <c r="B36" s="15"/>
      <c r="C36" s="9" t="s">
        <v>29</v>
      </c>
      <c r="D36" s="5" t="s">
        <v>28</v>
      </c>
      <c r="E36" s="18">
        <v>1.22</v>
      </c>
      <c r="F36" s="11">
        <f t="shared" si="0"/>
        <v>170.79999999999998</v>
      </c>
      <c r="G36" s="11"/>
      <c r="H36" s="8"/>
      <c r="J36" s="3"/>
    </row>
    <row r="37" spans="1:11" s="27" customFormat="1" ht="25.5">
      <c r="A37" s="21">
        <v>9</v>
      </c>
      <c r="B37" s="22" t="s">
        <v>30</v>
      </c>
      <c r="C37" s="111" t="s">
        <v>102</v>
      </c>
      <c r="D37" s="21" t="s">
        <v>31</v>
      </c>
      <c r="E37" s="21"/>
      <c r="F37" s="113">
        <v>1750</v>
      </c>
      <c r="G37" s="113"/>
      <c r="H37" s="24"/>
      <c r="I37" s="25"/>
      <c r="J37" s="26"/>
      <c r="K37" s="25"/>
    </row>
    <row r="38" spans="1:11" s="27" customFormat="1" ht="15.75">
      <c r="A38" s="22"/>
      <c r="B38" s="22"/>
      <c r="C38" s="28" t="s">
        <v>32</v>
      </c>
      <c r="D38" s="29" t="s">
        <v>33</v>
      </c>
      <c r="E38" s="30">
        <v>3.3000000000000002E-2</v>
      </c>
      <c r="F38" s="117">
        <v>57.75</v>
      </c>
      <c r="G38" s="31"/>
      <c r="H38" s="29"/>
      <c r="I38" s="25"/>
      <c r="J38" s="26"/>
      <c r="K38" s="25"/>
    </row>
    <row r="39" spans="1:11" s="27" customFormat="1" ht="15.75">
      <c r="A39" s="22"/>
      <c r="B39" s="15" t="s">
        <v>84</v>
      </c>
      <c r="C39" s="28" t="s">
        <v>34</v>
      </c>
      <c r="D39" s="29" t="s">
        <v>35</v>
      </c>
      <c r="E39" s="32">
        <v>1.91E-3</v>
      </c>
      <c r="F39" s="117">
        <v>3.34</v>
      </c>
      <c r="G39" s="31"/>
      <c r="H39" s="29"/>
      <c r="I39" s="25"/>
      <c r="J39" s="26"/>
      <c r="K39" s="25"/>
    </row>
    <row r="40" spans="1:11" s="27" customFormat="1" ht="15.75">
      <c r="A40" s="22"/>
      <c r="B40" s="15" t="s">
        <v>85</v>
      </c>
      <c r="C40" s="28" t="s">
        <v>36</v>
      </c>
      <c r="D40" s="29" t="s">
        <v>35</v>
      </c>
      <c r="E40" s="32">
        <v>5.2999999999999998E-4</v>
      </c>
      <c r="F40" s="117">
        <v>0.93</v>
      </c>
      <c r="G40" s="31"/>
      <c r="H40" s="29"/>
      <c r="I40" s="25"/>
      <c r="J40" s="26"/>
      <c r="K40" s="25"/>
    </row>
    <row r="41" spans="1:11" s="27" customFormat="1" ht="27">
      <c r="A41" s="22"/>
      <c r="B41" s="105" t="s">
        <v>51</v>
      </c>
      <c r="C41" s="28" t="s">
        <v>37</v>
      </c>
      <c r="D41" s="29" t="s">
        <v>35</v>
      </c>
      <c r="E41" s="30">
        <v>1.12E-2</v>
      </c>
      <c r="F41" s="117">
        <v>19.600000000000001</v>
      </c>
      <c r="G41" s="31"/>
      <c r="H41" s="29"/>
      <c r="I41" s="25"/>
      <c r="J41" s="26"/>
      <c r="K41" s="25"/>
    </row>
    <row r="42" spans="1:11" s="27" customFormat="1" ht="15.75">
      <c r="A42" s="22"/>
      <c r="B42" s="105" t="s">
        <v>52</v>
      </c>
      <c r="C42" s="28" t="s">
        <v>38</v>
      </c>
      <c r="D42" s="29" t="s">
        <v>35</v>
      </c>
      <c r="E42" s="30">
        <v>2.4799999999999999E-2</v>
      </c>
      <c r="F42" s="117">
        <v>43.4</v>
      </c>
      <c r="G42" s="31"/>
      <c r="H42" s="29"/>
      <c r="I42" s="25"/>
      <c r="J42" s="26"/>
      <c r="K42" s="25"/>
    </row>
    <row r="43" spans="1:11" s="27" customFormat="1" ht="15.75">
      <c r="A43" s="22"/>
      <c r="B43" s="15" t="s">
        <v>86</v>
      </c>
      <c r="C43" s="28" t="s">
        <v>39</v>
      </c>
      <c r="D43" s="29" t="s">
        <v>35</v>
      </c>
      <c r="E43" s="32">
        <v>4.1399999999999996E-3</v>
      </c>
      <c r="F43" s="117">
        <v>7.25</v>
      </c>
      <c r="G43" s="31"/>
      <c r="H43" s="29"/>
      <c r="I43" s="25"/>
      <c r="J43" s="26"/>
      <c r="K43" s="25"/>
    </row>
    <row r="44" spans="1:11" s="27" customFormat="1" ht="15.75">
      <c r="A44" s="22"/>
      <c r="B44" s="22"/>
      <c r="C44" s="118" t="s">
        <v>100</v>
      </c>
      <c r="D44" s="29" t="s">
        <v>40</v>
      </c>
      <c r="E44" s="33">
        <v>0.1008</v>
      </c>
      <c r="F44" s="117">
        <v>132.30000000000001</v>
      </c>
      <c r="G44" s="31"/>
      <c r="H44" s="29"/>
      <c r="I44" s="25"/>
      <c r="J44" s="26"/>
      <c r="K44" s="25"/>
    </row>
    <row r="45" spans="1:11" s="39" customFormat="1" ht="15.75">
      <c r="A45" s="34">
        <v>10</v>
      </c>
      <c r="B45" s="34" t="s">
        <v>41</v>
      </c>
      <c r="C45" s="35" t="s">
        <v>42</v>
      </c>
      <c r="D45" s="34" t="s">
        <v>43</v>
      </c>
      <c r="E45" s="36"/>
      <c r="F45" s="36">
        <f>F48*0.6/1000</f>
        <v>1.05</v>
      </c>
      <c r="G45" s="36"/>
      <c r="H45" s="37"/>
      <c r="I45" s="38"/>
      <c r="J45" s="38"/>
    </row>
    <row r="46" spans="1:11" s="39" customFormat="1" ht="15.75">
      <c r="A46" s="34"/>
      <c r="B46" s="105" t="s">
        <v>23</v>
      </c>
      <c r="C46" s="35" t="s">
        <v>44</v>
      </c>
      <c r="D46" s="34" t="s">
        <v>45</v>
      </c>
      <c r="E46" s="36">
        <v>0.9</v>
      </c>
      <c r="F46" s="36">
        <f>F45*E46</f>
        <v>0.94500000000000006</v>
      </c>
      <c r="G46" s="36"/>
      <c r="H46" s="37"/>
      <c r="I46" s="38"/>
      <c r="J46" s="38"/>
    </row>
    <row r="47" spans="1:11" s="39" customFormat="1" ht="15.75">
      <c r="A47" s="5"/>
      <c r="B47" s="105" t="s">
        <v>87</v>
      </c>
      <c r="C47" s="35" t="s">
        <v>46</v>
      </c>
      <c r="D47" s="34" t="s">
        <v>43</v>
      </c>
      <c r="E47" s="36">
        <v>1.03</v>
      </c>
      <c r="F47" s="36">
        <f>F45*E47</f>
        <v>1.0815000000000001</v>
      </c>
      <c r="G47" s="36"/>
      <c r="H47" s="37"/>
      <c r="I47" s="38"/>
      <c r="J47" s="38"/>
    </row>
    <row r="48" spans="1:11" s="27" customFormat="1" ht="67.5">
      <c r="A48" s="21">
        <v>11</v>
      </c>
      <c r="B48" s="106" t="s">
        <v>94</v>
      </c>
      <c r="C48" s="119" t="s">
        <v>96</v>
      </c>
      <c r="D48" s="120" t="s">
        <v>101</v>
      </c>
      <c r="E48" s="120"/>
      <c r="F48" s="113">
        <v>1750</v>
      </c>
      <c r="G48" s="23"/>
      <c r="H48" s="24"/>
      <c r="I48" s="25"/>
      <c r="J48" s="26"/>
      <c r="K48" s="25"/>
    </row>
    <row r="49" spans="1:11" s="27" customFormat="1" ht="15.75">
      <c r="A49" s="22"/>
      <c r="B49" s="22" t="s">
        <v>47</v>
      </c>
      <c r="C49" s="28" t="s">
        <v>32</v>
      </c>
      <c r="D49" s="21" t="s">
        <v>48</v>
      </c>
      <c r="E49" s="33">
        <v>1</v>
      </c>
      <c r="F49" s="31">
        <f>$F$48*E49</f>
        <v>1750</v>
      </c>
      <c r="G49" s="31"/>
      <c r="H49" s="29"/>
      <c r="I49" s="25"/>
      <c r="J49" s="26"/>
      <c r="K49" s="25"/>
    </row>
    <row r="50" spans="1:11" s="27" customFormat="1" ht="15.75">
      <c r="A50" s="22"/>
      <c r="B50" s="105" t="s">
        <v>49</v>
      </c>
      <c r="C50" s="28" t="s">
        <v>50</v>
      </c>
      <c r="D50" s="29" t="s">
        <v>35</v>
      </c>
      <c r="E50" s="33">
        <f>0.3/100</f>
        <v>3.0000000000000001E-3</v>
      </c>
      <c r="F50" s="31">
        <f t="shared" ref="F50:F55" si="1">$F$48*E50</f>
        <v>5.25</v>
      </c>
      <c r="G50" s="31"/>
      <c r="H50" s="29"/>
      <c r="I50" s="25"/>
      <c r="J50" s="26"/>
      <c r="K50" s="25"/>
    </row>
    <row r="51" spans="1:11" s="27" customFormat="1" ht="27">
      <c r="A51" s="22"/>
      <c r="B51" s="105" t="s">
        <v>51</v>
      </c>
      <c r="C51" s="28" t="s">
        <v>37</v>
      </c>
      <c r="D51" s="29" t="s">
        <v>35</v>
      </c>
      <c r="E51" s="33">
        <f>0.37/100</f>
        <v>3.7000000000000002E-3</v>
      </c>
      <c r="F51" s="31">
        <f t="shared" si="1"/>
        <v>6.4750000000000005</v>
      </c>
      <c r="G51" s="31"/>
      <c r="H51" s="29"/>
      <c r="I51" s="25"/>
      <c r="J51" s="26"/>
      <c r="K51" s="25"/>
    </row>
    <row r="52" spans="1:11" s="27" customFormat="1" ht="15.75">
      <c r="A52" s="22"/>
      <c r="B52" s="105" t="s">
        <v>52</v>
      </c>
      <c r="C52" s="28" t="s">
        <v>38</v>
      </c>
      <c r="D52" s="29" t="s">
        <v>35</v>
      </c>
      <c r="E52" s="33">
        <f>1.11/100</f>
        <v>1.11E-2</v>
      </c>
      <c r="F52" s="31">
        <f t="shared" si="1"/>
        <v>19.425000000000001</v>
      </c>
      <c r="G52" s="31"/>
      <c r="H52" s="29"/>
      <c r="I52" s="25"/>
      <c r="J52" s="26"/>
      <c r="K52" s="25"/>
    </row>
    <row r="53" spans="1:11" s="27" customFormat="1" ht="15.75">
      <c r="A53" s="22"/>
      <c r="B53" s="22"/>
      <c r="C53" s="28" t="s">
        <v>53</v>
      </c>
      <c r="D53" s="29" t="s">
        <v>54</v>
      </c>
      <c r="E53" s="33">
        <f>0.23/100</f>
        <v>2.3E-3</v>
      </c>
      <c r="F53" s="31">
        <f t="shared" si="1"/>
        <v>4.0250000000000004</v>
      </c>
      <c r="G53" s="31"/>
      <c r="H53" s="29"/>
      <c r="I53" s="25"/>
      <c r="J53" s="26"/>
      <c r="K53" s="25"/>
    </row>
    <row r="54" spans="1:11" s="27" customFormat="1" ht="15.75">
      <c r="A54" s="22"/>
      <c r="B54" s="105" t="s">
        <v>88</v>
      </c>
      <c r="C54" s="28" t="s">
        <v>55</v>
      </c>
      <c r="D54" s="29" t="s">
        <v>56</v>
      </c>
      <c r="E54" s="33">
        <v>0.1452</v>
      </c>
      <c r="F54" s="31">
        <f t="shared" si="1"/>
        <v>254.1</v>
      </c>
      <c r="G54" s="31"/>
      <c r="H54" s="29"/>
      <c r="I54" s="25"/>
      <c r="J54" s="26"/>
      <c r="K54" s="25"/>
    </row>
    <row r="55" spans="1:11" s="27" customFormat="1" ht="15.75">
      <c r="A55" s="22"/>
      <c r="B55" s="22"/>
      <c r="C55" s="28" t="s">
        <v>57</v>
      </c>
      <c r="D55" s="29" t="s">
        <v>54</v>
      </c>
      <c r="E55" s="30">
        <f>(1.45+0.02*4)/100</f>
        <v>1.5300000000000001E-2</v>
      </c>
      <c r="F55" s="31">
        <f t="shared" si="1"/>
        <v>26.775000000000002</v>
      </c>
      <c r="G55" s="31"/>
      <c r="H55" s="29"/>
      <c r="I55" s="25"/>
      <c r="J55" s="26"/>
      <c r="K55" s="25"/>
    </row>
    <row r="56" spans="1:11" s="39" customFormat="1" ht="15.75">
      <c r="A56" s="34">
        <v>12</v>
      </c>
      <c r="B56" s="34" t="s">
        <v>41</v>
      </c>
      <c r="C56" s="35" t="s">
        <v>58</v>
      </c>
      <c r="D56" s="34" t="s">
        <v>43</v>
      </c>
      <c r="E56" s="36"/>
      <c r="F56" s="36">
        <f>F48*0.3/1000</f>
        <v>0.52500000000000002</v>
      </c>
      <c r="G56" s="36"/>
      <c r="H56" s="37"/>
      <c r="I56" s="38"/>
      <c r="J56" s="38"/>
    </row>
    <row r="57" spans="1:11" s="39" customFormat="1" ht="15.75">
      <c r="A57" s="34"/>
      <c r="B57" s="105" t="s">
        <v>23</v>
      </c>
      <c r="C57" s="35" t="s">
        <v>44</v>
      </c>
      <c r="D57" s="34" t="s">
        <v>45</v>
      </c>
      <c r="E57" s="36">
        <v>0.9</v>
      </c>
      <c r="F57" s="36">
        <f>F56*E57</f>
        <v>0.47250000000000003</v>
      </c>
      <c r="G57" s="36"/>
      <c r="H57" s="37"/>
      <c r="I57" s="38"/>
      <c r="J57" s="38"/>
    </row>
    <row r="58" spans="1:11" s="39" customFormat="1" ht="15.75">
      <c r="A58" s="5"/>
      <c r="B58" s="105" t="s">
        <v>87</v>
      </c>
      <c r="C58" s="35" t="s">
        <v>46</v>
      </c>
      <c r="D58" s="34" t="s">
        <v>43</v>
      </c>
      <c r="E58" s="36">
        <v>1.03</v>
      </c>
      <c r="F58" s="36">
        <f>F56*E58</f>
        <v>0.54075000000000006</v>
      </c>
      <c r="G58" s="36"/>
      <c r="H58" s="37"/>
      <c r="I58" s="38"/>
      <c r="J58" s="38"/>
    </row>
    <row r="59" spans="1:11" s="27" customFormat="1" ht="54">
      <c r="A59" s="21">
        <v>13</v>
      </c>
      <c r="B59" s="106" t="s">
        <v>95</v>
      </c>
      <c r="C59" s="119" t="s">
        <v>97</v>
      </c>
      <c r="D59" s="120" t="s">
        <v>101</v>
      </c>
      <c r="E59" s="120"/>
      <c r="F59" s="113">
        <f>F48</f>
        <v>1750</v>
      </c>
      <c r="G59" s="23"/>
      <c r="H59" s="24"/>
      <c r="I59" s="25"/>
      <c r="J59" s="26"/>
      <c r="K59" s="25"/>
    </row>
    <row r="60" spans="1:11" s="27" customFormat="1" ht="15.75">
      <c r="A60" s="22"/>
      <c r="B60" s="22" t="s">
        <v>47</v>
      </c>
      <c r="C60" s="28" t="s">
        <v>32</v>
      </c>
      <c r="D60" s="21" t="s">
        <v>48</v>
      </c>
      <c r="E60" s="33">
        <v>1</v>
      </c>
      <c r="F60" s="31">
        <f>$F$59*E60</f>
        <v>1750</v>
      </c>
      <c r="G60" s="31"/>
      <c r="H60" s="29"/>
      <c r="I60" s="25"/>
      <c r="J60" s="26"/>
      <c r="K60" s="25"/>
    </row>
    <row r="61" spans="1:11" s="27" customFormat="1" ht="15.75">
      <c r="A61" s="22"/>
      <c r="B61" s="105" t="s">
        <v>49</v>
      </c>
      <c r="C61" s="28" t="s">
        <v>50</v>
      </c>
      <c r="D61" s="29" t="s">
        <v>35</v>
      </c>
      <c r="E61" s="33">
        <f>0.3/100</f>
        <v>3.0000000000000001E-3</v>
      </c>
      <c r="F61" s="31">
        <f t="shared" ref="F61:F66" si="2">$F$59*E61</f>
        <v>5.25</v>
      </c>
      <c r="G61" s="31"/>
      <c r="H61" s="29"/>
      <c r="I61" s="25"/>
      <c r="J61" s="26"/>
      <c r="K61" s="25"/>
    </row>
    <row r="62" spans="1:11" s="27" customFormat="1" ht="27">
      <c r="A62" s="22"/>
      <c r="B62" s="105" t="s">
        <v>51</v>
      </c>
      <c r="C62" s="28" t="s">
        <v>37</v>
      </c>
      <c r="D62" s="29" t="s">
        <v>35</v>
      </c>
      <c r="E62" s="33">
        <f>0.37/100</f>
        <v>3.7000000000000002E-3</v>
      </c>
      <c r="F62" s="31">
        <f t="shared" si="2"/>
        <v>6.4750000000000005</v>
      </c>
      <c r="G62" s="31"/>
      <c r="H62" s="29"/>
      <c r="I62" s="25"/>
      <c r="J62" s="26"/>
      <c r="K62" s="25"/>
    </row>
    <row r="63" spans="1:11" s="27" customFormat="1" ht="15.75">
      <c r="A63" s="22"/>
      <c r="B63" s="105" t="s">
        <v>52</v>
      </c>
      <c r="C63" s="28" t="s">
        <v>38</v>
      </c>
      <c r="D63" s="29" t="s">
        <v>35</v>
      </c>
      <c r="E63" s="33">
        <f>1.11/100</f>
        <v>1.11E-2</v>
      </c>
      <c r="F63" s="31">
        <f t="shared" si="2"/>
        <v>19.425000000000001</v>
      </c>
      <c r="G63" s="31"/>
      <c r="H63" s="29"/>
      <c r="I63" s="25"/>
      <c r="J63" s="26"/>
      <c r="K63" s="25"/>
    </row>
    <row r="64" spans="1:11" s="27" customFormat="1" ht="15.75">
      <c r="A64" s="22"/>
      <c r="B64" s="22"/>
      <c r="C64" s="28" t="s">
        <v>53</v>
      </c>
      <c r="D64" s="29" t="s">
        <v>54</v>
      </c>
      <c r="E64" s="33">
        <f>0.23/100</f>
        <v>2.3E-3</v>
      </c>
      <c r="F64" s="31">
        <f t="shared" si="2"/>
        <v>4.0250000000000004</v>
      </c>
      <c r="G64" s="31"/>
      <c r="H64" s="29"/>
      <c r="I64" s="25"/>
      <c r="J64" s="26"/>
      <c r="K64" s="25"/>
    </row>
    <row r="65" spans="1:12" s="27" customFormat="1" ht="15.75">
      <c r="A65" s="22"/>
      <c r="B65" s="105" t="s">
        <v>89</v>
      </c>
      <c r="C65" s="28" t="s">
        <v>59</v>
      </c>
      <c r="D65" s="29" t="s">
        <v>56</v>
      </c>
      <c r="E65" s="33">
        <v>9.7699999999999995E-2</v>
      </c>
      <c r="F65" s="31">
        <f t="shared" si="2"/>
        <v>170.97499999999999</v>
      </c>
      <c r="G65" s="31"/>
      <c r="H65" s="29"/>
      <c r="I65" s="25"/>
      <c r="J65" s="26"/>
      <c r="K65" s="25"/>
    </row>
    <row r="66" spans="1:12" s="27" customFormat="1" ht="15.75">
      <c r="A66" s="22"/>
      <c r="B66" s="22"/>
      <c r="C66" s="28" t="s">
        <v>57</v>
      </c>
      <c r="D66" s="29" t="s">
        <v>54</v>
      </c>
      <c r="E66" s="30">
        <f>(1.45+0.02*4)/100</f>
        <v>1.5300000000000001E-2</v>
      </c>
      <c r="F66" s="31">
        <f t="shared" si="2"/>
        <v>26.775000000000002</v>
      </c>
      <c r="G66" s="31"/>
      <c r="H66" s="29"/>
      <c r="I66" s="25"/>
      <c r="J66" s="26"/>
      <c r="K66" s="25"/>
    </row>
    <row r="67" spans="1:12" s="2" customFormat="1">
      <c r="A67" s="40"/>
      <c r="B67" s="7"/>
      <c r="C67" s="41" t="s">
        <v>90</v>
      </c>
      <c r="D67" s="41"/>
      <c r="E67" s="42"/>
      <c r="F67" s="42"/>
      <c r="G67" s="42"/>
      <c r="H67" s="43"/>
      <c r="J67" s="3"/>
      <c r="L67" s="44"/>
    </row>
    <row r="68" spans="1:12" s="99" customFormat="1" ht="15.75">
      <c r="A68" s="95"/>
      <c r="B68" s="96"/>
      <c r="C68" s="97" t="s">
        <v>104</v>
      </c>
      <c r="D68" s="77"/>
      <c r="E68" s="77"/>
      <c r="F68" s="79"/>
      <c r="G68" s="79"/>
      <c r="H68" s="98"/>
    </row>
    <row r="69" spans="1:12" s="99" customFormat="1" ht="15.75">
      <c r="A69" s="95"/>
      <c r="B69" s="96"/>
      <c r="C69" s="97" t="s">
        <v>90</v>
      </c>
      <c r="D69" s="77"/>
      <c r="E69" s="77"/>
      <c r="F69" s="79"/>
      <c r="G69" s="79"/>
      <c r="H69" s="98"/>
      <c r="I69" s="100"/>
    </row>
    <row r="70" spans="1:12" s="99" customFormat="1" ht="15.75">
      <c r="A70" s="95"/>
      <c r="B70" s="96"/>
      <c r="C70" s="97" t="s">
        <v>106</v>
      </c>
      <c r="D70" s="77"/>
      <c r="E70" s="77"/>
      <c r="F70" s="79"/>
      <c r="G70" s="79"/>
      <c r="H70" s="98"/>
    </row>
    <row r="71" spans="1:12" s="99" customFormat="1" ht="15.75">
      <c r="A71" s="95"/>
      <c r="B71" s="96"/>
      <c r="C71" s="97" t="s">
        <v>90</v>
      </c>
      <c r="D71" s="77"/>
      <c r="E71" s="77"/>
      <c r="F71" s="79"/>
      <c r="G71" s="79"/>
      <c r="H71" s="98"/>
      <c r="I71" s="100"/>
    </row>
    <row r="72" spans="1:12" s="99" customFormat="1" ht="15.75">
      <c r="A72" s="95"/>
      <c r="B72" s="96"/>
      <c r="C72" s="97" t="s">
        <v>91</v>
      </c>
      <c r="D72" s="77"/>
      <c r="E72" s="77"/>
      <c r="F72" s="79"/>
      <c r="G72" s="79"/>
      <c r="H72" s="98"/>
    </row>
    <row r="73" spans="1:12" s="99" customFormat="1" ht="15.75">
      <c r="A73" s="95"/>
      <c r="B73" s="96"/>
      <c r="C73" s="97" t="s">
        <v>90</v>
      </c>
      <c r="D73" s="77"/>
      <c r="E73" s="77"/>
      <c r="F73" s="79"/>
      <c r="G73" s="79"/>
      <c r="H73" s="98"/>
    </row>
    <row r="74" spans="1:12" s="99" customFormat="1" ht="15.75">
      <c r="A74" s="95"/>
      <c r="B74" s="96"/>
      <c r="C74" s="97" t="s">
        <v>92</v>
      </c>
      <c r="D74" s="77"/>
      <c r="E74" s="77"/>
      <c r="F74" s="79"/>
      <c r="G74" s="79"/>
      <c r="H74" s="98"/>
    </row>
    <row r="75" spans="1:12" s="99" customFormat="1" ht="16.5">
      <c r="A75" s="95"/>
      <c r="B75" s="96"/>
      <c r="C75" s="97" t="s">
        <v>90</v>
      </c>
      <c r="D75" s="77"/>
      <c r="E75" s="77"/>
      <c r="F75" s="79"/>
      <c r="G75" s="79"/>
      <c r="H75" s="124">
        <v>92066.72</v>
      </c>
    </row>
    <row r="76" spans="1:12" ht="15.75">
      <c r="A76" s="101"/>
      <c r="B76" s="107"/>
      <c r="C76" s="102"/>
      <c r="D76" s="102"/>
      <c r="E76" s="102"/>
      <c r="F76" s="102"/>
      <c r="G76" s="102"/>
      <c r="H76" s="102"/>
    </row>
  </sheetData>
  <mergeCells count="10">
    <mergeCell ref="H3:H4"/>
    <mergeCell ref="A1:H1"/>
    <mergeCell ref="A2:H2"/>
    <mergeCell ref="A3:A4"/>
    <mergeCell ref="B3:B4"/>
    <mergeCell ref="C3:C4"/>
    <mergeCell ref="D3:D4"/>
    <mergeCell ref="G3:G4"/>
    <mergeCell ref="F3:F4"/>
    <mergeCell ref="E3:E4"/>
  </mergeCells>
  <conditionalFormatting sqref="D14:G29 D37:G44 D48:G55 D59:G66 F50:G58">
    <cfRule type="cellIs" dxfId="0" priority="4" stopIfTrue="1" operator="equal">
      <formula>0</formula>
    </cfRule>
  </conditionalFormatting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>AVETEX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tariel</cp:lastModifiedBy>
  <cp:lastPrinted>2016-02-25T17:34:39Z</cp:lastPrinted>
  <dcterms:created xsi:type="dcterms:W3CDTF">2015-04-13T10:11:27Z</dcterms:created>
  <dcterms:modified xsi:type="dcterms:W3CDTF">2018-03-09T13:17:11Z</dcterms:modified>
</cp:coreProperties>
</file>