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inoshvilis 13 chixi" sheetId="3" r:id="rId1"/>
  </sheets>
  <calcPr calcId="162913"/>
</workbook>
</file>

<file path=xl/calcChain.xml><?xml version="1.0" encoding="utf-8"?>
<calcChain xmlns="http://schemas.openxmlformats.org/spreadsheetml/2006/main">
  <c r="G11" i="3" l="1"/>
  <c r="G10" i="3"/>
  <c r="G61" i="3" l="1"/>
  <c r="F61" i="3"/>
  <c r="G60" i="3"/>
  <c r="F60" i="3"/>
  <c r="G59" i="3"/>
  <c r="F59" i="3"/>
  <c r="G58" i="3"/>
  <c r="F58" i="3"/>
  <c r="G56" i="3"/>
  <c r="G55" i="3"/>
  <c r="F55" i="3"/>
  <c r="G54" i="3"/>
  <c r="F54" i="3"/>
  <c r="G52" i="3"/>
  <c r="F52" i="3"/>
  <c r="G51" i="3"/>
  <c r="F51" i="3"/>
  <c r="G50" i="3"/>
  <c r="F50" i="3"/>
  <c r="G49" i="3"/>
  <c r="F49" i="3"/>
  <c r="G47" i="3"/>
  <c r="F47" i="3"/>
  <c r="G46" i="3"/>
  <c r="F46" i="3"/>
  <c r="G45" i="3"/>
  <c r="F45" i="3"/>
  <c r="G44" i="3"/>
  <c r="F44" i="3"/>
  <c r="G42" i="3"/>
  <c r="F42" i="3"/>
  <c r="G41" i="3"/>
  <c r="F41" i="3"/>
  <c r="G40" i="3"/>
  <c r="F40" i="3"/>
  <c r="G39" i="3"/>
  <c r="F39" i="3"/>
  <c r="G37" i="3"/>
  <c r="F37" i="3"/>
  <c r="G36" i="3"/>
  <c r="F36" i="3"/>
  <c r="G35" i="3"/>
  <c r="F35" i="3"/>
  <c r="G34" i="3"/>
  <c r="F34" i="3"/>
  <c r="G32" i="3"/>
  <c r="F32" i="3"/>
  <c r="G31" i="3"/>
  <c r="F31" i="3"/>
  <c r="G30" i="3"/>
  <c r="F30" i="3"/>
  <c r="G28" i="3"/>
  <c r="F28" i="3"/>
  <c r="G27" i="3"/>
  <c r="F27" i="3"/>
  <c r="G26" i="3"/>
  <c r="F26" i="3"/>
  <c r="G24" i="3"/>
  <c r="F24" i="3"/>
  <c r="G23" i="3"/>
  <c r="F23" i="3"/>
  <c r="G22" i="3"/>
  <c r="F22" i="3"/>
  <c r="G21" i="3"/>
  <c r="F21" i="3"/>
  <c r="G19" i="3"/>
  <c r="G18" i="3"/>
  <c r="F17" i="3"/>
  <c r="G16" i="3"/>
  <c r="F16" i="3"/>
  <c r="G15" i="3"/>
  <c r="E15" i="3"/>
  <c r="F15" i="3" s="1"/>
  <c r="G14" i="3"/>
  <c r="E14" i="3"/>
  <c r="F14" i="3" s="1"/>
  <c r="G13" i="3"/>
  <c r="E13" i="3"/>
  <c r="F13" i="3" s="1"/>
  <c r="F18" i="3" l="1"/>
  <c r="F19" i="3"/>
  <c r="G38" i="3" l="1"/>
  <c r="G48" i="3"/>
  <c r="G17" i="3"/>
  <c r="G33" i="3"/>
  <c r="G43" i="3"/>
  <c r="G57" i="3"/>
  <c r="G53" i="3"/>
  <c r="G25" i="3"/>
  <c r="G12" i="3"/>
  <c r="G29" i="3"/>
</calcChain>
</file>

<file path=xl/sharedStrings.xml><?xml version="1.0" encoding="utf-8"?>
<sst xmlns="http://schemas.openxmlformats.org/spreadsheetml/2006/main" count="150" uniqueCount="75">
  <si>
    <t>xarjTaRricxva</t>
  </si>
  <si>
    <t>lari</t>
  </si>
  <si>
    <t>#</t>
  </si>
  <si>
    <t>Sifri #</t>
  </si>
  <si>
    <t>samuSaos dasaxeleba</t>
  </si>
  <si>
    <t>ganz. erT.</t>
  </si>
  <si>
    <t>normativiT erTeulze</t>
  </si>
  <si>
    <t>raodenoba</t>
  </si>
  <si>
    <t>masala</t>
  </si>
  <si>
    <t>xelfasi</t>
  </si>
  <si>
    <t>transporti da maqanizmebi</t>
  </si>
  <si>
    <t>jami</t>
  </si>
  <si>
    <t>erT. fasi</t>
  </si>
  <si>
    <t>1-17-3</t>
  </si>
  <si>
    <r>
      <t>m</t>
    </r>
    <r>
      <rPr>
        <b/>
        <vertAlign val="superscript"/>
        <sz val="10"/>
        <rFont val="AcadNusx"/>
      </rPr>
      <t>3</t>
    </r>
  </si>
  <si>
    <t>SromiTi resursebi</t>
  </si>
  <si>
    <t>k/sT</t>
  </si>
  <si>
    <r>
      <t>eqskavatori 0.65 m</t>
    </r>
    <r>
      <rPr>
        <vertAlign val="superscript"/>
        <sz val="9"/>
        <rFont val="AcadNusx"/>
      </rPr>
      <t>3</t>
    </r>
  </si>
  <si>
    <t>m/sT</t>
  </si>
  <si>
    <t>buldozeri 79 kvt.</t>
  </si>
  <si>
    <t>sxva masalebi</t>
  </si>
  <si>
    <t>1-64-3</t>
  </si>
  <si>
    <t>tn.</t>
  </si>
  <si>
    <r>
      <t>m</t>
    </r>
    <r>
      <rPr>
        <vertAlign val="superscript"/>
        <sz val="10"/>
        <rFont val="AcadNusx"/>
      </rPr>
      <t>3</t>
    </r>
  </si>
  <si>
    <t>sxva manqanebi</t>
  </si>
  <si>
    <t>c.</t>
  </si>
  <si>
    <t>23-23-1</t>
  </si>
  <si>
    <t>manqanebi</t>
  </si>
  <si>
    <r>
      <t>m</t>
    </r>
    <r>
      <rPr>
        <b/>
        <vertAlign val="superscript"/>
        <sz val="12"/>
        <rFont val="AcadNusx"/>
      </rPr>
      <t>3</t>
    </r>
  </si>
  <si>
    <t>gruntis damuSaveba xeliT</t>
  </si>
  <si>
    <t>27-7-2,</t>
  </si>
  <si>
    <t>Txrilis Sevseba qviSiT Txrilis fskerze 10 sm. da milis zemodan 10 sm SefarviT</t>
  </si>
  <si>
    <t>avtogreideri 79 kvt</t>
  </si>
  <si>
    <t>satkepni 18 tn</t>
  </si>
  <si>
    <t>qviSa</t>
  </si>
  <si>
    <t>23-4-3,</t>
  </si>
  <si>
    <t>grZ.m</t>
  </si>
  <si>
    <t>plastmasis gofrirebuli mili d=300 mm</t>
  </si>
  <si>
    <t>Txrilis Sevseba balastiT</t>
  </si>
  <si>
    <t>balasti</t>
  </si>
  <si>
    <t>23-15-1,</t>
  </si>
  <si>
    <t>sxva masala</t>
  </si>
  <si>
    <r>
      <t>m</t>
    </r>
    <r>
      <rPr>
        <vertAlign val="superscript"/>
        <sz val="12"/>
        <rFont val="AcadNusx"/>
      </rPr>
      <t>3</t>
    </r>
  </si>
  <si>
    <t>c</t>
  </si>
  <si>
    <t>qviSa-cementis xsnari</t>
  </si>
  <si>
    <t>23-22-1.</t>
  </si>
  <si>
    <t>SeWra arsebul saniaRvre qselSi</t>
  </si>
  <si>
    <t>adg.</t>
  </si>
  <si>
    <t>betoni m-100</t>
  </si>
  <si>
    <r>
      <t>m</t>
    </r>
    <r>
      <rPr>
        <vertAlign val="superscript"/>
        <sz val="11"/>
        <rFont val="AcadNusx"/>
      </rPr>
      <t>3</t>
    </r>
  </si>
  <si>
    <t>zednadebi xarjebi</t>
  </si>
  <si>
    <t>gegmiuri dagroveba</t>
  </si>
  <si>
    <t>gauTvaliswinebeli xarjebi</t>
  </si>
  <si>
    <t>d.R.g.</t>
  </si>
  <si>
    <r>
      <t>gruntis datvirTva</t>
    </r>
    <r>
      <rPr>
        <b/>
        <sz val="11"/>
        <rFont val="AcadNusx"/>
      </rPr>
      <t xml:space="preserve"> a/manqanebze da gatana 10 km-</t>
    </r>
    <r>
      <rPr>
        <b/>
        <sz val="10"/>
        <rFont val="AcadNusx"/>
      </rPr>
      <t>ze</t>
    </r>
  </si>
  <si>
    <t>1_saniaRvre qseli</t>
  </si>
  <si>
    <t>plastmasis gofrirebuli mili d=250 mm</t>
  </si>
  <si>
    <r>
      <t xml:space="preserve">saniaRvre gofrirebuli milebis mowyoba </t>
    </r>
    <r>
      <rPr>
        <b/>
        <sz val="9"/>
        <color theme="1"/>
        <rFont val="Calibri"/>
        <family val="2"/>
        <charset val="204"/>
        <scheme val="minor"/>
      </rPr>
      <t>SN-8</t>
    </r>
    <r>
      <rPr>
        <b/>
        <sz val="9"/>
        <color theme="1"/>
        <rFont val="AcadNusx"/>
      </rPr>
      <t xml:space="preserve"> d=250 mm</t>
    </r>
  </si>
  <si>
    <r>
      <t xml:space="preserve">saniaRvre gofrirebuli milebis mowyoba </t>
    </r>
    <r>
      <rPr>
        <b/>
        <sz val="9"/>
        <color theme="1"/>
        <rFont val="Calibri"/>
        <family val="2"/>
        <charset val="204"/>
        <scheme val="minor"/>
      </rPr>
      <t>SN-8</t>
    </r>
    <r>
      <rPr>
        <b/>
        <sz val="9"/>
        <color theme="1"/>
        <rFont val="AcadNusx"/>
      </rPr>
      <t xml:space="preserve"> d=300 mm</t>
    </r>
  </si>
  <si>
    <t>betoni m-300</t>
  </si>
  <si>
    <r>
      <t>saniaRvre da saTvalTvalo betonis Wis Zirebis mowyoba betoni m-300</t>
    </r>
    <r>
      <rPr>
        <b/>
        <sz val="10"/>
        <rFont val="AcadNusx"/>
      </rPr>
      <t xml:space="preserve"> (18 erTeuli)</t>
    </r>
  </si>
  <si>
    <r>
      <t xml:space="preserve">saniaRvre Wis rk/betonis kedlebis mowyoba m-300 simaRliT  </t>
    </r>
    <r>
      <rPr>
        <b/>
        <sz val="9"/>
        <rFont val="AcadNusx"/>
      </rPr>
      <t xml:space="preserve"> (sul 18 erTeuli)</t>
    </r>
  </si>
  <si>
    <t>Tujis marTkuTxa cxauri 800X600</t>
  </si>
  <si>
    <t>axali saniaRvre Wis oTxkuTxa cxauris montaJi Tujis CarCoTi 800X600 (niaRvardamWerebze)</t>
  </si>
  <si>
    <t>axali saTvalTvalo Wis Tavis montaJi betonis saxuraviT (ormagi armirebiT)</t>
  </si>
  <si>
    <t>Tujis luqi betonis filiT</t>
  </si>
  <si>
    <t>q. quTaisi ninoSvilis 13 CixSi axali saniRvre sistemis mowyobis samuSaoebis</t>
  </si>
  <si>
    <t>46-30-1</t>
  </si>
  <si>
    <t>asfaltis fenis gaWra aReba</t>
  </si>
  <si>
    <r>
      <t>m</t>
    </r>
    <r>
      <rPr>
        <b/>
        <vertAlign val="superscript"/>
        <sz val="12"/>
        <rFont val="AcadNusx"/>
      </rPr>
      <t>2</t>
    </r>
  </si>
  <si>
    <t xml:space="preserve"> jami </t>
  </si>
  <si>
    <r>
      <t xml:space="preserve">saniaRvre milebis mosawyobad miwis moWra meqanizmiT </t>
    </r>
    <r>
      <rPr>
        <b/>
        <sz val="10"/>
        <color theme="1"/>
        <rFont val="AcadNusx"/>
      </rPr>
      <t xml:space="preserve">          </t>
    </r>
  </si>
  <si>
    <r>
      <t xml:space="preserve">ხარჯთაღრიცხვა გაანგარიშებებული უნდა იყოს საქართველოს მთავრობის 2014 წლის 14 იანვარის №55 დადგენილებით დამტკიცებული ტექნიკური რეგლამენტის-„სამშენებლო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წესის“ დაცვით </t>
    </r>
    <r>
      <rPr>
        <u/>
        <sz val="9"/>
        <color indexed="12"/>
        <rFont val="Arial"/>
        <family val="2"/>
        <charset val="204"/>
      </rPr>
      <t>http://procurement.gov.ge/getattachment/ELibrary/LegalActs/dadgenileba_samSeneblo_zednadebi_xarjebi.pdf.aspx</t>
    </r>
  </si>
  <si>
    <t>შენიშვნა: იმ ნაწილში სადაც მოცემული იქნება საქონლის სასაქონლო ნიშანი, მოდელი, წარმოშობის წყარო ან მწარმოებელი, იგულისხმება „მსგავსი“ ან „ეკვივალენტური“.</t>
  </si>
  <si>
    <t>პრეტენდენტის ხელმოწერა და ბეჭედი (ბეჭდის არსებობის შემთხვევაში) -----------------------------------------------------------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</si>
</sst>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7" x14ac:knownFonts="1">
    <font>
      <sz val="11"/>
      <color theme="1"/>
      <name val="Calibri"/>
      <family val="2"/>
      <scheme val="minor"/>
    </font>
    <font>
      <b/>
      <sz val="10"/>
      <color theme="1"/>
      <name val="AcadNusx"/>
    </font>
    <font>
      <b/>
      <sz val="12"/>
      <color theme="1"/>
      <name val="AcadNusx"/>
    </font>
    <font>
      <b/>
      <sz val="10"/>
      <name val="AcadNusx"/>
    </font>
    <font>
      <b/>
      <sz val="9"/>
      <name val="AcadNusx"/>
    </font>
    <font>
      <b/>
      <sz val="8"/>
      <name val="AcadNusx"/>
    </font>
    <font>
      <sz val="10"/>
      <name val="Times New Roman"/>
      <family val="1"/>
    </font>
    <font>
      <sz val="10"/>
      <name val="AcadNusx"/>
    </font>
    <font>
      <sz val="9"/>
      <name val="AcadNusx"/>
    </font>
    <font>
      <b/>
      <vertAlign val="superscript"/>
      <sz val="10"/>
      <name val="AcadNusx"/>
    </font>
    <font>
      <sz val="9"/>
      <name val="Calibri"/>
      <family val="2"/>
      <scheme val="minor"/>
    </font>
    <font>
      <vertAlign val="superscript"/>
      <sz val="9"/>
      <name val="AcadNusx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cadNusx"/>
    </font>
    <font>
      <sz val="10"/>
      <name val="Arial"/>
      <family val="2"/>
      <charset val="204"/>
    </font>
    <font>
      <vertAlign val="superscript"/>
      <sz val="10"/>
      <name val="AcadNusx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9"/>
      <color theme="1"/>
      <name val="AcadNusx"/>
    </font>
    <font>
      <b/>
      <sz val="12"/>
      <name val="AcadNusx"/>
    </font>
    <font>
      <sz val="9"/>
      <color theme="1"/>
      <name val="Calibri"/>
      <family val="2"/>
      <scheme val="minor"/>
    </font>
    <font>
      <b/>
      <vertAlign val="superscript"/>
      <sz val="12"/>
      <name val="AcadNusx"/>
    </font>
    <font>
      <b/>
      <sz val="11"/>
      <color theme="1"/>
      <name val="Calibri"/>
      <family val="2"/>
      <scheme val="minor"/>
    </font>
    <font>
      <sz val="9"/>
      <color theme="1"/>
      <name val="AcadNusx"/>
    </font>
    <font>
      <sz val="11"/>
      <color theme="1"/>
      <name val="Calibri"/>
      <family val="2"/>
      <charset val="204"/>
      <scheme val="minor"/>
    </font>
    <font>
      <b/>
      <sz val="11"/>
      <name val="AcadNusx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AcadNusx"/>
    </font>
    <font>
      <b/>
      <sz val="10"/>
      <color indexed="8"/>
      <name val="Calibri"/>
      <family val="2"/>
    </font>
    <font>
      <sz val="10"/>
      <color indexed="8"/>
      <name val="AcadNusx"/>
    </font>
    <font>
      <sz val="10"/>
      <color indexed="8"/>
      <name val="Calibri"/>
      <family val="2"/>
    </font>
    <font>
      <vertAlign val="superscript"/>
      <sz val="12"/>
      <name val="AcadNusx"/>
    </font>
    <font>
      <sz val="9"/>
      <color indexed="8"/>
      <name val="Calibri"/>
      <family val="2"/>
      <charset val="204"/>
    </font>
    <font>
      <sz val="11"/>
      <color indexed="8"/>
      <name val="AcadNusx"/>
    </font>
    <font>
      <vertAlign val="superscript"/>
      <sz val="11"/>
      <name val="AcadNusx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AcadNusx"/>
    </font>
    <font>
      <b/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u/>
      <sz val="9"/>
      <color indexed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cadNusx"/>
    </font>
    <font>
      <sz val="8"/>
      <color indexed="8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3" fontId="3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 wrapText="1"/>
    </xf>
    <xf numFmtId="2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2" fontId="33" fillId="0" borderId="2" xfId="0" applyNumberFormat="1" applyFont="1" applyBorder="1" applyAlignment="1">
      <alignment horizontal="center" vertical="center" wrapText="1"/>
    </xf>
    <xf numFmtId="2" fontId="3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24" fillId="0" borderId="2" xfId="0" applyNumberFormat="1" applyFont="1" applyFill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2" fontId="38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/>
    <xf numFmtId="0" fontId="40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165" fontId="39" fillId="3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2" fontId="39" fillId="3" borderId="2" xfId="0" applyNumberFormat="1" applyFont="1" applyFill="1" applyBorder="1" applyAlignment="1">
      <alignment horizontal="center" vertical="center" wrapText="1"/>
    </xf>
    <xf numFmtId="2" fontId="39" fillId="3" borderId="2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0" xfId="0" applyFont="1"/>
    <xf numFmtId="0" fontId="45" fillId="0" borderId="0" xfId="0" applyFont="1" applyAlignment="1">
      <alignment horizontal="center" vertical="center" wrapText="1"/>
    </xf>
    <xf numFmtId="0" fontId="36" fillId="0" borderId="0" xfId="0" applyFont="1"/>
    <xf numFmtId="0" fontId="46" fillId="0" borderId="0" xfId="0" applyFont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topLeftCell="A4" zoomScaleNormal="100" zoomScaleSheetLayoutView="98" workbookViewId="0">
      <selection activeCell="K20" sqref="K20"/>
    </sheetView>
  </sheetViews>
  <sheetFormatPr defaultRowHeight="15" x14ac:dyDescent="0.25"/>
  <cols>
    <col min="1" max="1" width="3.7109375" style="53" customWidth="1"/>
    <col min="2" max="2" width="6.140625" hidden="1" customWidth="1"/>
    <col min="3" max="3" width="51.7109375" customWidth="1"/>
    <col min="4" max="4" width="6.5703125" customWidth="1"/>
    <col min="5" max="5" width="10.28515625" hidden="1" customWidth="1"/>
    <col min="6" max="6" width="11.7109375" style="52" customWidth="1"/>
    <col min="7" max="7" width="9.85546875" style="52" hidden="1" customWidth="1"/>
    <col min="8" max="8" width="7.42578125" bestFit="1" customWidth="1"/>
    <col min="9" max="9" width="9.5703125" bestFit="1" customWidth="1"/>
    <col min="10" max="10" width="6.5703125" customWidth="1"/>
    <col min="11" max="11" width="8.5703125" customWidth="1"/>
    <col min="12" max="12" width="5.42578125" bestFit="1" customWidth="1"/>
    <col min="13" max="13" width="8.5703125" bestFit="1" customWidth="1"/>
    <col min="14" max="14" width="10.7109375" style="52" customWidth="1"/>
  </cols>
  <sheetData>
    <row r="1" spans="1:14" x14ac:dyDescent="0.25">
      <c r="H1" s="52"/>
    </row>
    <row r="2" spans="1:14" ht="29.25" customHeight="1" x14ac:dyDescent="0.25">
      <c r="A2" s="95" t="s">
        <v>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6.5" customHeight="1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6.5" x14ac:dyDescent="0.25">
      <c r="A4" s="54"/>
      <c r="B4" s="1"/>
      <c r="C4" s="1"/>
      <c r="D4" s="1"/>
      <c r="E4" s="1"/>
      <c r="F4" s="2"/>
      <c r="G4" s="2"/>
      <c r="H4" s="1"/>
      <c r="I4" s="1"/>
      <c r="J4" s="1"/>
      <c r="K4" s="1"/>
      <c r="L4" s="1"/>
      <c r="M4" s="1"/>
      <c r="N4" s="2"/>
    </row>
    <row r="5" spans="1:14" s="58" customFormat="1" ht="41.25" customHeight="1" x14ac:dyDescent="0.25">
      <c r="A5" s="97" t="s">
        <v>2</v>
      </c>
      <c r="B5" s="98" t="s">
        <v>3</v>
      </c>
      <c r="C5" s="98" t="s">
        <v>4</v>
      </c>
      <c r="D5" s="98" t="s">
        <v>5</v>
      </c>
      <c r="E5" s="99" t="s">
        <v>6</v>
      </c>
      <c r="F5" s="98" t="s">
        <v>7</v>
      </c>
      <c r="G5" s="100" t="s">
        <v>12</v>
      </c>
      <c r="H5" s="102" t="s">
        <v>8</v>
      </c>
      <c r="I5" s="102"/>
      <c r="J5" s="103" t="s">
        <v>9</v>
      </c>
      <c r="K5" s="103"/>
      <c r="L5" s="103" t="s">
        <v>10</v>
      </c>
      <c r="M5" s="103"/>
      <c r="N5" s="102" t="s">
        <v>11</v>
      </c>
    </row>
    <row r="6" spans="1:14" s="58" customFormat="1" ht="28.5" customHeight="1" x14ac:dyDescent="0.25">
      <c r="A6" s="97"/>
      <c r="B6" s="98"/>
      <c r="C6" s="98"/>
      <c r="D6" s="98"/>
      <c r="E6" s="99"/>
      <c r="F6" s="98"/>
      <c r="G6" s="101"/>
      <c r="H6" s="59" t="s">
        <v>12</v>
      </c>
      <c r="I6" s="60" t="s">
        <v>11</v>
      </c>
      <c r="J6" s="61" t="s">
        <v>12</v>
      </c>
      <c r="K6" s="60" t="s">
        <v>11</v>
      </c>
      <c r="L6" s="61" t="s">
        <v>12</v>
      </c>
      <c r="M6" s="60" t="s">
        <v>11</v>
      </c>
      <c r="N6" s="102"/>
    </row>
    <row r="7" spans="1:14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ht="16.5" x14ac:dyDescent="0.3">
      <c r="A8" s="56"/>
      <c r="B8" s="50"/>
      <c r="C8" s="55" t="s">
        <v>55</v>
      </c>
      <c r="D8" s="8"/>
      <c r="E8" s="8"/>
      <c r="F8" s="24"/>
      <c r="G8" s="5"/>
      <c r="H8" s="50"/>
      <c r="I8" s="51"/>
      <c r="J8" s="51"/>
      <c r="K8" s="51"/>
      <c r="L8" s="51"/>
      <c r="M8" s="51"/>
      <c r="N8" s="51"/>
    </row>
    <row r="9" spans="1:14" ht="20.25" x14ac:dyDescent="0.25">
      <c r="A9" s="81">
        <v>1</v>
      </c>
      <c r="B9" s="92" t="s">
        <v>67</v>
      </c>
      <c r="C9" s="7" t="s">
        <v>68</v>
      </c>
      <c r="D9" s="8" t="s">
        <v>69</v>
      </c>
      <c r="E9" s="8"/>
      <c r="F9" s="24">
        <v>22</v>
      </c>
      <c r="H9" s="25"/>
      <c r="I9" s="25"/>
      <c r="J9" s="25"/>
      <c r="K9" s="25"/>
      <c r="L9" s="25"/>
      <c r="M9" s="25"/>
      <c r="N9" s="25"/>
    </row>
    <row r="10" spans="1:14" hidden="1" x14ac:dyDescent="0.25">
      <c r="A10" s="82"/>
      <c r="B10" s="93"/>
      <c r="C10" s="26" t="s">
        <v>15</v>
      </c>
      <c r="D10" s="11" t="s">
        <v>16</v>
      </c>
      <c r="E10" s="11"/>
      <c r="F10" s="11">
        <v>0.20499999999999999</v>
      </c>
      <c r="G10" s="24">
        <f>F10*F9</f>
        <v>4.51</v>
      </c>
      <c r="H10" s="25"/>
      <c r="I10" s="27"/>
      <c r="J10" s="25"/>
      <c r="K10" s="27"/>
      <c r="L10" s="25"/>
      <c r="M10" s="27"/>
      <c r="N10" s="27"/>
    </row>
    <row r="11" spans="1:14" hidden="1" x14ac:dyDescent="0.25">
      <c r="A11" s="83"/>
      <c r="B11" s="94"/>
      <c r="C11" s="26" t="s">
        <v>27</v>
      </c>
      <c r="D11" s="11" t="s">
        <v>18</v>
      </c>
      <c r="E11" s="11"/>
      <c r="F11" s="11">
        <v>7.8E-2</v>
      </c>
      <c r="G11" s="24">
        <f>F11*F9</f>
        <v>1.716</v>
      </c>
      <c r="H11" s="25"/>
      <c r="I11" s="27"/>
      <c r="J11" s="25"/>
      <c r="K11" s="27"/>
      <c r="L11" s="25"/>
      <c r="M11" s="27"/>
      <c r="N11" s="27"/>
    </row>
    <row r="12" spans="1:14" ht="27" x14ac:dyDescent="0.25">
      <c r="A12" s="72">
        <v>2</v>
      </c>
      <c r="B12" s="73" t="s">
        <v>13</v>
      </c>
      <c r="C12" s="7" t="s">
        <v>71</v>
      </c>
      <c r="D12" s="8" t="s">
        <v>28</v>
      </c>
      <c r="E12" s="11"/>
      <c r="F12" s="24">
        <v>356</v>
      </c>
      <c r="G12" s="5">
        <f t="shared" ref="G12:G61" si="0">H12+J12+L12</f>
        <v>0</v>
      </c>
      <c r="H12" s="25"/>
      <c r="I12" s="25"/>
      <c r="J12" s="25"/>
      <c r="K12" s="25"/>
      <c r="L12" s="25"/>
      <c r="M12" s="25"/>
      <c r="N12" s="25"/>
    </row>
    <row r="13" spans="1:14" hidden="1" x14ac:dyDescent="0.25">
      <c r="A13" s="72"/>
      <c r="B13" s="73"/>
      <c r="C13" s="26" t="s">
        <v>15</v>
      </c>
      <c r="D13" s="11" t="s">
        <v>16</v>
      </c>
      <c r="E13" s="11">
        <f>0.677</f>
        <v>0.67700000000000005</v>
      </c>
      <c r="F13" s="12">
        <f>E13*F12</f>
        <v>241.01200000000003</v>
      </c>
      <c r="G13" s="5">
        <f t="shared" si="0"/>
        <v>0</v>
      </c>
      <c r="H13" s="27"/>
      <c r="I13" s="27"/>
      <c r="J13" s="27"/>
      <c r="K13" s="27"/>
      <c r="L13" s="27"/>
      <c r="M13" s="27"/>
      <c r="N13" s="27"/>
    </row>
    <row r="14" spans="1:14" hidden="1" x14ac:dyDescent="0.25">
      <c r="A14" s="72"/>
      <c r="B14" s="73"/>
      <c r="C14" s="26" t="s">
        <v>17</v>
      </c>
      <c r="D14" s="11" t="s">
        <v>18</v>
      </c>
      <c r="E14" s="11">
        <f>0.0578</f>
        <v>5.7799999999999997E-2</v>
      </c>
      <c r="F14" s="12">
        <f>E14*F12</f>
        <v>20.576799999999999</v>
      </c>
      <c r="G14" s="5">
        <f t="shared" si="0"/>
        <v>0</v>
      </c>
      <c r="H14" s="27"/>
      <c r="I14" s="27"/>
      <c r="J14" s="27"/>
      <c r="K14" s="27"/>
      <c r="L14" s="27"/>
      <c r="M14" s="27"/>
      <c r="N14" s="27"/>
    </row>
    <row r="15" spans="1:14" hidden="1" x14ac:dyDescent="0.25">
      <c r="A15" s="72"/>
      <c r="B15" s="73"/>
      <c r="C15" s="26" t="s">
        <v>19</v>
      </c>
      <c r="D15" s="11" t="s">
        <v>18</v>
      </c>
      <c r="E15" s="11">
        <f>0.0125</f>
        <v>1.2500000000000001E-2</v>
      </c>
      <c r="F15" s="12">
        <f>F12*E15</f>
        <v>4.45</v>
      </c>
      <c r="G15" s="5">
        <f t="shared" si="0"/>
        <v>0</v>
      </c>
      <c r="H15" s="27"/>
      <c r="I15" s="27"/>
      <c r="J15" s="27"/>
      <c r="K15" s="27"/>
      <c r="L15" s="27"/>
      <c r="M15" s="27"/>
      <c r="N15" s="27"/>
    </row>
    <row r="16" spans="1:14" hidden="1" x14ac:dyDescent="0.25">
      <c r="A16" s="72"/>
      <c r="B16" s="73"/>
      <c r="C16" s="26" t="s">
        <v>20</v>
      </c>
      <c r="D16" s="11" t="s">
        <v>1</v>
      </c>
      <c r="E16" s="11">
        <v>2.82E-3</v>
      </c>
      <c r="F16" s="12">
        <f>E16*F12</f>
        <v>1.0039199999999999</v>
      </c>
      <c r="G16" s="5">
        <f t="shared" si="0"/>
        <v>0</v>
      </c>
      <c r="H16" s="27"/>
      <c r="I16" s="27"/>
      <c r="J16" s="27"/>
      <c r="K16" s="27"/>
      <c r="L16" s="27"/>
      <c r="M16" s="27"/>
      <c r="N16" s="27"/>
    </row>
    <row r="17" spans="1:14" ht="16.899999999999999" customHeight="1" x14ac:dyDescent="0.25">
      <c r="A17" s="90">
        <v>3</v>
      </c>
      <c r="B17" s="74" t="s">
        <v>21</v>
      </c>
      <c r="C17" s="7" t="s">
        <v>29</v>
      </c>
      <c r="D17" s="8" t="s">
        <v>14</v>
      </c>
      <c r="E17" s="8"/>
      <c r="F17" s="24">
        <f>F12*0.1</f>
        <v>35.6</v>
      </c>
      <c r="G17" s="5">
        <f t="shared" si="0"/>
        <v>0</v>
      </c>
      <c r="H17" s="9"/>
      <c r="I17" s="9"/>
      <c r="J17" s="9"/>
      <c r="K17" s="9"/>
      <c r="L17" s="9"/>
      <c r="M17" s="9"/>
      <c r="N17" s="9"/>
    </row>
    <row r="18" spans="1:14" hidden="1" x14ac:dyDescent="0.25">
      <c r="A18" s="91"/>
      <c r="B18" s="76"/>
      <c r="C18" s="10" t="s">
        <v>15</v>
      </c>
      <c r="D18" s="11" t="s">
        <v>16</v>
      </c>
      <c r="E18" s="11">
        <v>0.216</v>
      </c>
      <c r="F18" s="12">
        <f>E18*F17</f>
        <v>7.6896000000000004</v>
      </c>
      <c r="G18" s="5">
        <f t="shared" si="0"/>
        <v>0</v>
      </c>
      <c r="H18" s="13"/>
      <c r="I18" s="13"/>
      <c r="J18" s="13"/>
      <c r="K18" s="13"/>
      <c r="L18" s="13"/>
      <c r="M18" s="13"/>
      <c r="N18" s="13"/>
    </row>
    <row r="19" spans="1:14" ht="31.5" x14ac:dyDescent="0.25">
      <c r="A19" s="28">
        <v>4</v>
      </c>
      <c r="B19" s="29"/>
      <c r="C19" s="14" t="s">
        <v>54</v>
      </c>
      <c r="D19" s="4" t="s">
        <v>22</v>
      </c>
      <c r="E19" s="4">
        <v>1.85</v>
      </c>
      <c r="F19" s="15">
        <f>(F17+F12+2)*E19</f>
        <v>728.16000000000008</v>
      </c>
      <c r="G19" s="5">
        <f t="shared" si="0"/>
        <v>0</v>
      </c>
      <c r="H19" s="57"/>
      <c r="I19" s="30"/>
      <c r="J19" s="30"/>
      <c r="K19" s="30"/>
      <c r="L19" s="30"/>
      <c r="M19" s="30"/>
      <c r="N19" s="30"/>
    </row>
    <row r="20" spans="1:14" ht="27" x14ac:dyDescent="0.25">
      <c r="A20" s="89">
        <v>5</v>
      </c>
      <c r="B20" s="88" t="s">
        <v>30</v>
      </c>
      <c r="C20" s="31" t="s">
        <v>31</v>
      </c>
      <c r="D20" s="32" t="s">
        <v>14</v>
      </c>
      <c r="E20" s="33"/>
      <c r="F20" s="15">
        <v>92</v>
      </c>
      <c r="G20" s="5">
        <v>0</v>
      </c>
      <c r="H20" s="34"/>
      <c r="I20" s="35"/>
      <c r="J20" s="15"/>
      <c r="K20" s="36"/>
      <c r="L20" s="15"/>
      <c r="M20" s="36"/>
      <c r="N20" s="36"/>
    </row>
    <row r="21" spans="1:14" hidden="1" x14ac:dyDescent="0.25">
      <c r="A21" s="89"/>
      <c r="B21" s="88"/>
      <c r="C21" s="37" t="s">
        <v>15</v>
      </c>
      <c r="D21" s="38" t="s">
        <v>16</v>
      </c>
      <c r="E21" s="38">
        <v>0.15</v>
      </c>
      <c r="F21" s="39">
        <f>E21*F20</f>
        <v>13.799999999999999</v>
      </c>
      <c r="G21" s="5">
        <f t="shared" si="0"/>
        <v>0</v>
      </c>
      <c r="H21" s="40"/>
      <c r="I21" s="41"/>
      <c r="J21" s="42"/>
      <c r="K21" s="42"/>
      <c r="L21" s="42"/>
      <c r="M21" s="42"/>
      <c r="N21" s="42"/>
    </row>
    <row r="22" spans="1:14" hidden="1" x14ac:dyDescent="0.25">
      <c r="A22" s="89"/>
      <c r="B22" s="88"/>
      <c r="C22" s="43" t="s">
        <v>32</v>
      </c>
      <c r="D22" s="38" t="s">
        <v>18</v>
      </c>
      <c r="E22" s="38">
        <v>2.1600000000000001E-2</v>
      </c>
      <c r="F22" s="39">
        <f>E22*F20</f>
        <v>1.9872000000000001</v>
      </c>
      <c r="G22" s="5">
        <f t="shared" si="0"/>
        <v>0</v>
      </c>
      <c r="H22" s="40"/>
      <c r="I22" s="41"/>
      <c r="J22" s="42"/>
      <c r="K22" s="42"/>
      <c r="L22" s="42"/>
      <c r="M22" s="42"/>
      <c r="N22" s="42"/>
    </row>
    <row r="23" spans="1:14" hidden="1" x14ac:dyDescent="0.25">
      <c r="A23" s="89"/>
      <c r="B23" s="88"/>
      <c r="C23" s="43" t="s">
        <v>33</v>
      </c>
      <c r="D23" s="38" t="s">
        <v>18</v>
      </c>
      <c r="E23" s="38">
        <v>2.7300000000000001E-2</v>
      </c>
      <c r="F23" s="39">
        <f>E23*F20</f>
        <v>2.5116000000000001</v>
      </c>
      <c r="G23" s="5">
        <f t="shared" si="0"/>
        <v>0</v>
      </c>
      <c r="H23" s="40"/>
      <c r="I23" s="41"/>
      <c r="J23" s="42"/>
      <c r="K23" s="42"/>
      <c r="L23" s="42"/>
      <c r="M23" s="42"/>
      <c r="N23" s="42"/>
    </row>
    <row r="24" spans="1:14" ht="15.75" hidden="1" x14ac:dyDescent="0.25">
      <c r="A24" s="89"/>
      <c r="B24" s="88"/>
      <c r="C24" s="37" t="s">
        <v>34</v>
      </c>
      <c r="D24" s="38" t="s">
        <v>23</v>
      </c>
      <c r="E24" s="38">
        <v>1.2</v>
      </c>
      <c r="F24" s="39">
        <f>E24*F20</f>
        <v>110.39999999999999</v>
      </c>
      <c r="G24" s="5">
        <f t="shared" si="0"/>
        <v>0</v>
      </c>
      <c r="H24" s="40"/>
      <c r="I24" s="41"/>
      <c r="J24" s="42"/>
      <c r="K24" s="42"/>
      <c r="L24" s="42"/>
      <c r="M24" s="42"/>
      <c r="N24" s="42"/>
    </row>
    <row r="25" spans="1:14" ht="25.5" x14ac:dyDescent="0.25">
      <c r="A25" s="81">
        <v>6</v>
      </c>
      <c r="B25" s="84" t="s">
        <v>35</v>
      </c>
      <c r="C25" s="44" t="s">
        <v>57</v>
      </c>
      <c r="D25" s="8" t="s">
        <v>36</v>
      </c>
      <c r="E25" s="11"/>
      <c r="F25" s="45">
        <v>24</v>
      </c>
      <c r="G25" s="5">
        <f t="shared" si="0"/>
        <v>0</v>
      </c>
      <c r="H25" s="25"/>
      <c r="I25" s="25"/>
      <c r="J25" s="25"/>
      <c r="K25" s="25"/>
      <c r="L25" s="25"/>
      <c r="M25" s="25"/>
      <c r="N25" s="25"/>
    </row>
    <row r="26" spans="1:14" hidden="1" x14ac:dyDescent="0.25">
      <c r="A26" s="82"/>
      <c r="B26" s="85"/>
      <c r="C26" s="26" t="s">
        <v>15</v>
      </c>
      <c r="D26" s="11" t="s">
        <v>16</v>
      </c>
      <c r="E26" s="11">
        <v>1.19</v>
      </c>
      <c r="F26" s="12">
        <f>E26*F25</f>
        <v>28.56</v>
      </c>
      <c r="G26" s="5">
        <f t="shared" si="0"/>
        <v>0</v>
      </c>
      <c r="H26" s="46"/>
      <c r="I26" s="46"/>
      <c r="J26" s="25"/>
      <c r="K26" s="46"/>
      <c r="L26" s="25"/>
      <c r="M26" s="46"/>
      <c r="N26" s="46"/>
    </row>
    <row r="27" spans="1:14" hidden="1" x14ac:dyDescent="0.25">
      <c r="A27" s="82"/>
      <c r="B27" s="85"/>
      <c r="C27" s="47" t="s">
        <v>24</v>
      </c>
      <c r="D27" s="11" t="s">
        <v>1</v>
      </c>
      <c r="E27" s="11">
        <v>0.33500000000000002</v>
      </c>
      <c r="F27" s="12">
        <f>F25*E27</f>
        <v>8.0400000000000009</v>
      </c>
      <c r="G27" s="5">
        <f t="shared" si="0"/>
        <v>0</v>
      </c>
      <c r="H27" s="46"/>
      <c r="I27" s="46"/>
      <c r="J27" s="25"/>
      <c r="K27" s="46"/>
      <c r="L27" s="25"/>
      <c r="M27" s="46"/>
      <c r="N27" s="46"/>
    </row>
    <row r="28" spans="1:14" hidden="1" x14ac:dyDescent="0.25">
      <c r="A28" s="83"/>
      <c r="B28" s="86"/>
      <c r="C28" s="26" t="s">
        <v>56</v>
      </c>
      <c r="D28" s="11" t="s">
        <v>36</v>
      </c>
      <c r="E28" s="11">
        <v>0.995</v>
      </c>
      <c r="F28" s="11">
        <f>E28*F25</f>
        <v>23.88</v>
      </c>
      <c r="G28" s="5">
        <f t="shared" si="0"/>
        <v>0</v>
      </c>
      <c r="H28" s="46"/>
      <c r="I28" s="46"/>
      <c r="J28" s="25"/>
      <c r="K28" s="46"/>
      <c r="L28" s="25"/>
      <c r="M28" s="46"/>
      <c r="N28" s="46"/>
    </row>
    <row r="29" spans="1:14" ht="25.5" x14ac:dyDescent="0.25">
      <c r="A29" s="81">
        <v>7</v>
      </c>
      <c r="B29" s="84" t="s">
        <v>35</v>
      </c>
      <c r="C29" s="44" t="s">
        <v>58</v>
      </c>
      <c r="D29" s="8" t="s">
        <v>36</v>
      </c>
      <c r="E29" s="11"/>
      <c r="F29" s="45">
        <v>142</v>
      </c>
      <c r="G29" s="5">
        <f t="shared" si="0"/>
        <v>0</v>
      </c>
      <c r="H29" s="25"/>
      <c r="I29" s="25"/>
      <c r="J29" s="25"/>
      <c r="K29" s="25"/>
      <c r="L29" s="25"/>
      <c r="M29" s="25"/>
      <c r="N29" s="25"/>
    </row>
    <row r="30" spans="1:14" hidden="1" x14ac:dyDescent="0.25">
      <c r="A30" s="82"/>
      <c r="B30" s="85"/>
      <c r="C30" s="26" t="s">
        <v>15</v>
      </c>
      <c r="D30" s="11" t="s">
        <v>16</v>
      </c>
      <c r="E30" s="11">
        <v>1.19</v>
      </c>
      <c r="F30" s="12">
        <f>E30*F29</f>
        <v>168.98</v>
      </c>
      <c r="G30" s="5">
        <f t="shared" si="0"/>
        <v>0</v>
      </c>
      <c r="H30" s="46"/>
      <c r="I30" s="46"/>
      <c r="J30" s="25"/>
      <c r="K30" s="46"/>
      <c r="L30" s="25"/>
      <c r="M30" s="46"/>
      <c r="N30" s="46"/>
    </row>
    <row r="31" spans="1:14" hidden="1" x14ac:dyDescent="0.25">
      <c r="A31" s="82"/>
      <c r="B31" s="85"/>
      <c r="C31" s="47" t="s">
        <v>24</v>
      </c>
      <c r="D31" s="11" t="s">
        <v>1</v>
      </c>
      <c r="E31" s="11">
        <v>0.33500000000000002</v>
      </c>
      <c r="F31" s="12">
        <f>F29*E31</f>
        <v>47.57</v>
      </c>
      <c r="G31" s="5">
        <f t="shared" si="0"/>
        <v>0</v>
      </c>
      <c r="H31" s="46"/>
      <c r="I31" s="46"/>
      <c r="J31" s="25"/>
      <c r="K31" s="46"/>
      <c r="L31" s="25"/>
      <c r="M31" s="46"/>
      <c r="N31" s="46"/>
    </row>
    <row r="32" spans="1:14" hidden="1" x14ac:dyDescent="0.25">
      <c r="A32" s="83"/>
      <c r="B32" s="86"/>
      <c r="C32" s="26" t="s">
        <v>37</v>
      </c>
      <c r="D32" s="11" t="s">
        <v>36</v>
      </c>
      <c r="E32" s="11">
        <v>0.995</v>
      </c>
      <c r="F32" s="11">
        <f>E32*F29</f>
        <v>141.29</v>
      </c>
      <c r="G32" s="5">
        <f t="shared" si="0"/>
        <v>0</v>
      </c>
      <c r="H32" s="46"/>
      <c r="I32" s="46"/>
      <c r="J32" s="25"/>
      <c r="K32" s="46"/>
      <c r="L32" s="25"/>
      <c r="M32" s="46"/>
      <c r="N32" s="46"/>
    </row>
    <row r="33" spans="1:14" ht="15.75" x14ac:dyDescent="0.25">
      <c r="A33" s="87">
        <v>8</v>
      </c>
      <c r="B33" s="88" t="s">
        <v>30</v>
      </c>
      <c r="C33" s="31" t="s">
        <v>38</v>
      </c>
      <c r="D33" s="32" t="s">
        <v>14</v>
      </c>
      <c r="E33" s="33"/>
      <c r="F33" s="15">
        <v>221.52</v>
      </c>
      <c r="G33" s="5">
        <f t="shared" si="0"/>
        <v>0</v>
      </c>
      <c r="H33" s="34"/>
      <c r="I33" s="35"/>
      <c r="J33" s="15"/>
      <c r="K33" s="36"/>
      <c r="L33" s="15"/>
      <c r="M33" s="36"/>
      <c r="N33" s="36"/>
    </row>
    <row r="34" spans="1:14" hidden="1" x14ac:dyDescent="0.25">
      <c r="A34" s="87"/>
      <c r="B34" s="88"/>
      <c r="C34" s="37" t="s">
        <v>15</v>
      </c>
      <c r="D34" s="38" t="s">
        <v>16</v>
      </c>
      <c r="E34" s="38">
        <v>0.15</v>
      </c>
      <c r="F34" s="39">
        <f>E34*F33</f>
        <v>33.228000000000002</v>
      </c>
      <c r="G34" s="5">
        <f t="shared" si="0"/>
        <v>0</v>
      </c>
      <c r="H34" s="40"/>
      <c r="I34" s="41"/>
      <c r="J34" s="42"/>
      <c r="K34" s="42"/>
      <c r="L34" s="42"/>
      <c r="M34" s="42"/>
      <c r="N34" s="42"/>
    </row>
    <row r="35" spans="1:14" hidden="1" x14ac:dyDescent="0.25">
      <c r="A35" s="87"/>
      <c r="B35" s="88"/>
      <c r="C35" s="43" t="s">
        <v>32</v>
      </c>
      <c r="D35" s="38" t="s">
        <v>18</v>
      </c>
      <c r="E35" s="38">
        <v>2.1600000000000001E-2</v>
      </c>
      <c r="F35" s="39">
        <f>E35*F33</f>
        <v>4.7848320000000006</v>
      </c>
      <c r="G35" s="5">
        <f t="shared" si="0"/>
        <v>0</v>
      </c>
      <c r="H35" s="40"/>
      <c r="I35" s="41"/>
      <c r="J35" s="42"/>
      <c r="K35" s="42"/>
      <c r="L35" s="42"/>
      <c r="M35" s="42"/>
      <c r="N35" s="42"/>
    </row>
    <row r="36" spans="1:14" hidden="1" x14ac:dyDescent="0.25">
      <c r="A36" s="87"/>
      <c r="B36" s="88"/>
      <c r="C36" s="43" t="s">
        <v>33</v>
      </c>
      <c r="D36" s="38" t="s">
        <v>18</v>
      </c>
      <c r="E36" s="38">
        <v>2.7300000000000001E-2</v>
      </c>
      <c r="F36" s="39">
        <f>E36*F33</f>
        <v>6.0474960000000006</v>
      </c>
      <c r="G36" s="5">
        <f t="shared" si="0"/>
        <v>0</v>
      </c>
      <c r="H36" s="40"/>
      <c r="I36" s="41"/>
      <c r="J36" s="42"/>
      <c r="K36" s="42"/>
      <c r="L36" s="42"/>
      <c r="M36" s="42"/>
      <c r="N36" s="42"/>
    </row>
    <row r="37" spans="1:14" ht="15.75" hidden="1" x14ac:dyDescent="0.25">
      <c r="A37" s="87"/>
      <c r="B37" s="88"/>
      <c r="C37" s="43" t="s">
        <v>39</v>
      </c>
      <c r="D37" s="38" t="s">
        <v>23</v>
      </c>
      <c r="E37" s="38">
        <v>1.2</v>
      </c>
      <c r="F37" s="39">
        <f>E37*F33</f>
        <v>265.82400000000001</v>
      </c>
      <c r="G37" s="5">
        <f t="shared" si="0"/>
        <v>0</v>
      </c>
      <c r="H37" s="40"/>
      <c r="I37" s="41"/>
      <c r="J37" s="42"/>
      <c r="K37" s="42"/>
      <c r="L37" s="42"/>
      <c r="M37" s="42"/>
      <c r="N37" s="42"/>
    </row>
    <row r="38" spans="1:14" ht="27" x14ac:dyDescent="0.25">
      <c r="A38" s="81">
        <v>9</v>
      </c>
      <c r="B38" s="73" t="s">
        <v>40</v>
      </c>
      <c r="C38" s="7" t="s">
        <v>60</v>
      </c>
      <c r="D38" s="8" t="s">
        <v>28</v>
      </c>
      <c r="E38" s="11"/>
      <c r="F38" s="24">
        <v>3.6</v>
      </c>
      <c r="G38" s="5">
        <f t="shared" si="0"/>
        <v>0</v>
      </c>
      <c r="H38" s="25"/>
      <c r="I38" s="25"/>
      <c r="J38" s="25"/>
      <c r="K38" s="25"/>
      <c r="L38" s="25"/>
      <c r="M38" s="25"/>
      <c r="N38" s="25"/>
    </row>
    <row r="39" spans="1:14" hidden="1" x14ac:dyDescent="0.25">
      <c r="A39" s="82"/>
      <c r="B39" s="73"/>
      <c r="C39" s="26" t="s">
        <v>15</v>
      </c>
      <c r="D39" s="11" t="s">
        <v>16</v>
      </c>
      <c r="E39" s="11">
        <v>25.2</v>
      </c>
      <c r="F39" s="12">
        <f>E39*F38</f>
        <v>90.72</v>
      </c>
      <c r="G39" s="5">
        <f t="shared" si="0"/>
        <v>0</v>
      </c>
      <c r="H39" s="46"/>
      <c r="I39" s="46"/>
      <c r="J39" s="25"/>
      <c r="K39" s="46"/>
      <c r="L39" s="25"/>
      <c r="M39" s="46"/>
      <c r="N39" s="46"/>
    </row>
    <row r="40" spans="1:14" hidden="1" x14ac:dyDescent="0.25">
      <c r="A40" s="82"/>
      <c r="B40" s="73"/>
      <c r="C40" s="47" t="s">
        <v>24</v>
      </c>
      <c r="D40" s="11" t="s">
        <v>18</v>
      </c>
      <c r="E40" s="11">
        <v>0.23</v>
      </c>
      <c r="F40" s="12">
        <f>E40*F38</f>
        <v>0.82800000000000007</v>
      </c>
      <c r="G40" s="5">
        <f t="shared" si="0"/>
        <v>0</v>
      </c>
      <c r="H40" s="46"/>
      <c r="I40" s="46"/>
      <c r="J40" s="25"/>
      <c r="K40" s="46"/>
      <c r="L40" s="25"/>
      <c r="M40" s="46"/>
      <c r="N40" s="46"/>
    </row>
    <row r="41" spans="1:14" hidden="1" x14ac:dyDescent="0.25">
      <c r="A41" s="82"/>
      <c r="B41" s="73"/>
      <c r="C41" s="47" t="s">
        <v>59</v>
      </c>
      <c r="D41" s="11" t="s">
        <v>18</v>
      </c>
      <c r="E41" s="11">
        <v>0.96199999999999997</v>
      </c>
      <c r="F41" s="12">
        <f>E41*F38</f>
        <v>3.4632000000000001</v>
      </c>
      <c r="G41" s="5">
        <f t="shared" si="0"/>
        <v>0</v>
      </c>
      <c r="H41" s="46"/>
      <c r="I41" s="46"/>
      <c r="J41" s="25"/>
      <c r="K41" s="46"/>
      <c r="L41" s="25"/>
      <c r="M41" s="46"/>
      <c r="N41" s="46"/>
    </row>
    <row r="42" spans="1:14" ht="20.25" hidden="1" x14ac:dyDescent="0.25">
      <c r="A42" s="83"/>
      <c r="B42" s="73"/>
      <c r="C42" s="26" t="s">
        <v>41</v>
      </c>
      <c r="D42" s="11" t="s">
        <v>42</v>
      </c>
      <c r="E42" s="11">
        <v>2.54</v>
      </c>
      <c r="F42" s="12">
        <f>E42*F38</f>
        <v>9.1440000000000001</v>
      </c>
      <c r="G42" s="5">
        <f t="shared" si="0"/>
        <v>0</v>
      </c>
      <c r="H42" s="46"/>
      <c r="I42" s="46"/>
      <c r="J42" s="25"/>
      <c r="K42" s="46"/>
      <c r="L42" s="25"/>
      <c r="M42" s="46"/>
      <c r="N42" s="46"/>
    </row>
    <row r="43" spans="1:14" ht="25.5" x14ac:dyDescent="0.25">
      <c r="A43" s="72">
        <v>10</v>
      </c>
      <c r="B43" s="73" t="s">
        <v>40</v>
      </c>
      <c r="C43" s="44" t="s">
        <v>61</v>
      </c>
      <c r="D43" s="8" t="s">
        <v>28</v>
      </c>
      <c r="E43" s="11"/>
      <c r="F43" s="45">
        <v>13.6</v>
      </c>
      <c r="G43" s="5">
        <f t="shared" si="0"/>
        <v>0</v>
      </c>
      <c r="H43" s="25"/>
      <c r="I43" s="25"/>
      <c r="J43" s="25"/>
      <c r="K43" s="48"/>
      <c r="L43" s="25"/>
      <c r="M43" s="25"/>
      <c r="N43" s="25"/>
    </row>
    <row r="44" spans="1:14" hidden="1" x14ac:dyDescent="0.25">
      <c r="A44" s="72"/>
      <c r="B44" s="73"/>
      <c r="C44" s="26" t="s">
        <v>15</v>
      </c>
      <c r="D44" s="11" t="s">
        <v>16</v>
      </c>
      <c r="E44" s="11">
        <v>25.2</v>
      </c>
      <c r="F44" s="12">
        <f>E44*F43</f>
        <v>342.71999999999997</v>
      </c>
      <c r="G44" s="5">
        <f t="shared" si="0"/>
        <v>0</v>
      </c>
      <c r="H44" s="46"/>
      <c r="I44" s="46"/>
      <c r="J44" s="25"/>
      <c r="K44" s="46"/>
      <c r="L44" s="25"/>
      <c r="M44" s="46"/>
      <c r="N44" s="46"/>
    </row>
    <row r="45" spans="1:14" hidden="1" x14ac:dyDescent="0.25">
      <c r="A45" s="72"/>
      <c r="B45" s="73"/>
      <c r="C45" s="47" t="s">
        <v>24</v>
      </c>
      <c r="D45" s="11" t="s">
        <v>18</v>
      </c>
      <c r="E45" s="11">
        <v>0.23</v>
      </c>
      <c r="F45" s="12">
        <f>E45*F43</f>
        <v>3.1280000000000001</v>
      </c>
      <c r="G45" s="5">
        <f t="shared" si="0"/>
        <v>0</v>
      </c>
      <c r="H45" s="46"/>
      <c r="I45" s="46"/>
      <c r="J45" s="25"/>
      <c r="K45" s="46"/>
      <c r="L45" s="25"/>
      <c r="M45" s="46"/>
      <c r="N45" s="46"/>
    </row>
    <row r="46" spans="1:14" hidden="1" x14ac:dyDescent="0.25">
      <c r="A46" s="72"/>
      <c r="B46" s="73"/>
      <c r="C46" s="47" t="s">
        <v>59</v>
      </c>
      <c r="D46" s="11" t="s">
        <v>18</v>
      </c>
      <c r="E46" s="11">
        <v>0.96199999999999997</v>
      </c>
      <c r="F46" s="12">
        <f>E46*F43</f>
        <v>13.0832</v>
      </c>
      <c r="G46" s="5">
        <f t="shared" si="0"/>
        <v>0</v>
      </c>
      <c r="H46" s="46"/>
      <c r="I46" s="46"/>
      <c r="J46" s="25"/>
      <c r="K46" s="46"/>
      <c r="L46" s="25"/>
      <c r="M46" s="46"/>
      <c r="N46" s="46"/>
    </row>
    <row r="47" spans="1:14" ht="20.25" hidden="1" x14ac:dyDescent="0.25">
      <c r="A47" s="72"/>
      <c r="B47" s="73"/>
      <c r="C47" s="26" t="s">
        <v>41</v>
      </c>
      <c r="D47" s="11" t="s">
        <v>42</v>
      </c>
      <c r="E47" s="11">
        <v>2.54</v>
      </c>
      <c r="F47" s="12">
        <f>E47*F43</f>
        <v>34.543999999999997</v>
      </c>
      <c r="G47" s="5">
        <f t="shared" si="0"/>
        <v>0</v>
      </c>
      <c r="H47" s="46"/>
      <c r="I47" s="46"/>
      <c r="J47" s="25"/>
      <c r="K47" s="46"/>
      <c r="L47" s="25"/>
      <c r="M47" s="46"/>
      <c r="N47" s="46"/>
    </row>
    <row r="48" spans="1:14" ht="38.25" x14ac:dyDescent="0.25">
      <c r="A48" s="72">
        <v>11</v>
      </c>
      <c r="B48" s="73" t="s">
        <v>26</v>
      </c>
      <c r="C48" s="44" t="s">
        <v>63</v>
      </c>
      <c r="D48" s="8" t="s">
        <v>43</v>
      </c>
      <c r="E48" s="11"/>
      <c r="F48" s="45">
        <v>12</v>
      </c>
      <c r="G48" s="5">
        <f t="shared" si="0"/>
        <v>0</v>
      </c>
      <c r="H48" s="25"/>
      <c r="I48" s="25"/>
      <c r="J48" s="25"/>
      <c r="K48" s="25"/>
      <c r="L48" s="25"/>
      <c r="M48" s="25"/>
      <c r="N48" s="25"/>
    </row>
    <row r="49" spans="1:14" hidden="1" x14ac:dyDescent="0.25">
      <c r="A49" s="72"/>
      <c r="B49" s="73"/>
      <c r="C49" s="26" t="s">
        <v>15</v>
      </c>
      <c r="D49" s="11" t="s">
        <v>16</v>
      </c>
      <c r="E49" s="11">
        <v>0.21299999999999999</v>
      </c>
      <c r="F49" s="12">
        <f>E49*F48</f>
        <v>2.556</v>
      </c>
      <c r="G49" s="5">
        <f t="shared" si="0"/>
        <v>0</v>
      </c>
      <c r="H49" s="27"/>
      <c r="I49" s="27"/>
      <c r="J49" s="27"/>
      <c r="K49" s="27"/>
      <c r="L49" s="27"/>
      <c r="M49" s="27"/>
      <c r="N49" s="27"/>
    </row>
    <row r="50" spans="1:14" hidden="1" x14ac:dyDescent="0.25">
      <c r="A50" s="72"/>
      <c r="B50" s="73"/>
      <c r="C50" s="47" t="s">
        <v>24</v>
      </c>
      <c r="D50" s="11" t="s">
        <v>1</v>
      </c>
      <c r="E50" s="11">
        <v>6.9800000000000001E-2</v>
      </c>
      <c r="F50" s="12">
        <f>F48*E50</f>
        <v>0.83760000000000001</v>
      </c>
      <c r="G50" s="5">
        <f t="shared" si="0"/>
        <v>0</v>
      </c>
      <c r="H50" s="27"/>
      <c r="I50" s="27"/>
      <c r="J50" s="27"/>
      <c r="K50" s="27"/>
      <c r="L50" s="27"/>
      <c r="M50" s="27"/>
      <c r="N50" s="27"/>
    </row>
    <row r="51" spans="1:14" ht="20.25" hidden="1" x14ac:dyDescent="0.25">
      <c r="A51" s="72"/>
      <c r="B51" s="73"/>
      <c r="C51" s="26" t="s">
        <v>44</v>
      </c>
      <c r="D51" s="11" t="s">
        <v>42</v>
      </c>
      <c r="E51" s="11">
        <v>3.6900000000000001E-3</v>
      </c>
      <c r="F51" s="12">
        <f>F48*E51</f>
        <v>4.428E-2</v>
      </c>
      <c r="G51" s="5">
        <f t="shared" si="0"/>
        <v>0</v>
      </c>
      <c r="H51" s="27"/>
      <c r="I51" s="27"/>
      <c r="J51" s="27"/>
      <c r="K51" s="27"/>
      <c r="L51" s="27"/>
      <c r="M51" s="27"/>
      <c r="N51" s="27"/>
    </row>
    <row r="52" spans="1:14" hidden="1" x14ac:dyDescent="0.25">
      <c r="A52" s="72"/>
      <c r="B52" s="73"/>
      <c r="C52" s="26" t="s">
        <v>62</v>
      </c>
      <c r="D52" s="11" t="s">
        <v>43</v>
      </c>
      <c r="E52" s="11">
        <v>1</v>
      </c>
      <c r="F52" s="11">
        <f>E52*F48</f>
        <v>12</v>
      </c>
      <c r="G52" s="5">
        <f t="shared" si="0"/>
        <v>0</v>
      </c>
      <c r="H52" s="27"/>
      <c r="I52" s="27"/>
      <c r="J52" s="27"/>
      <c r="K52" s="27"/>
      <c r="L52" s="27"/>
      <c r="M52" s="27"/>
      <c r="N52" s="27"/>
    </row>
    <row r="53" spans="1:14" ht="25.5" x14ac:dyDescent="0.25">
      <c r="A53" s="74">
        <v>12</v>
      </c>
      <c r="B53" s="77" t="s">
        <v>26</v>
      </c>
      <c r="C53" s="17" t="s">
        <v>64</v>
      </c>
      <c r="D53" s="4" t="s">
        <v>25</v>
      </c>
      <c r="E53" s="21"/>
      <c r="F53" s="15">
        <v>6</v>
      </c>
      <c r="G53" s="5">
        <f t="shared" si="0"/>
        <v>0</v>
      </c>
      <c r="H53" s="15"/>
      <c r="I53" s="18"/>
      <c r="J53" s="15"/>
      <c r="K53" s="19"/>
      <c r="L53" s="15"/>
      <c r="M53" s="19"/>
      <c r="N53" s="19"/>
    </row>
    <row r="54" spans="1:14" hidden="1" x14ac:dyDescent="0.25">
      <c r="A54" s="75"/>
      <c r="B54" s="78"/>
      <c r="C54" s="20" t="s">
        <v>15</v>
      </c>
      <c r="D54" s="6" t="s">
        <v>16</v>
      </c>
      <c r="E54" s="21">
        <v>1.54</v>
      </c>
      <c r="F54" s="16">
        <f>E54*F53</f>
        <v>9.24</v>
      </c>
      <c r="G54" s="5">
        <f t="shared" si="0"/>
        <v>0</v>
      </c>
      <c r="H54" s="23"/>
      <c r="I54" s="22"/>
      <c r="J54" s="22"/>
      <c r="K54" s="22"/>
      <c r="L54" s="22"/>
      <c r="M54" s="22"/>
      <c r="N54" s="22"/>
    </row>
    <row r="55" spans="1:14" hidden="1" x14ac:dyDescent="0.25">
      <c r="A55" s="75"/>
      <c r="B55" s="78"/>
      <c r="C55" s="20" t="s">
        <v>27</v>
      </c>
      <c r="D55" s="6" t="s">
        <v>1</v>
      </c>
      <c r="E55" s="21">
        <v>0.09</v>
      </c>
      <c r="F55" s="16">
        <f>E55*F53</f>
        <v>0.54</v>
      </c>
      <c r="G55" s="5">
        <f t="shared" si="0"/>
        <v>0</v>
      </c>
      <c r="H55" s="23"/>
      <c r="I55" s="22"/>
      <c r="J55" s="22"/>
      <c r="K55" s="22"/>
      <c r="L55" s="22"/>
      <c r="M55" s="22"/>
      <c r="N55" s="22"/>
    </row>
    <row r="56" spans="1:14" hidden="1" x14ac:dyDescent="0.25">
      <c r="A56" s="76"/>
      <c r="B56" s="79"/>
      <c r="C56" s="20" t="s">
        <v>65</v>
      </c>
      <c r="D56" s="6" t="s">
        <v>25</v>
      </c>
      <c r="E56" s="21">
        <v>1</v>
      </c>
      <c r="F56" s="16">
        <v>6</v>
      </c>
      <c r="G56" s="5">
        <f t="shared" si="0"/>
        <v>0</v>
      </c>
      <c r="H56" s="23"/>
      <c r="I56" s="22"/>
      <c r="J56" s="22"/>
      <c r="K56" s="22"/>
      <c r="L56" s="22"/>
      <c r="M56" s="22"/>
      <c r="N56" s="22"/>
    </row>
    <row r="57" spans="1:14" x14ac:dyDescent="0.25">
      <c r="A57" s="80">
        <v>13</v>
      </c>
      <c r="B57" s="73" t="s">
        <v>45</v>
      </c>
      <c r="C57" s="17" t="s">
        <v>46</v>
      </c>
      <c r="D57" s="4" t="s">
        <v>47</v>
      </c>
      <c r="E57" s="4"/>
      <c r="F57" s="15">
        <v>1</v>
      </c>
      <c r="G57" s="5">
        <f t="shared" si="0"/>
        <v>0</v>
      </c>
      <c r="H57" s="25"/>
      <c r="I57" s="18"/>
      <c r="J57" s="25"/>
      <c r="K57" s="19"/>
      <c r="L57" s="25"/>
      <c r="M57" s="19"/>
      <c r="N57" s="19"/>
    </row>
    <row r="58" spans="1:14" ht="15.75" hidden="1" x14ac:dyDescent="0.25">
      <c r="A58" s="80"/>
      <c r="B58" s="73"/>
      <c r="C58" s="37" t="s">
        <v>15</v>
      </c>
      <c r="D58" s="49" t="s">
        <v>16</v>
      </c>
      <c r="E58" s="38">
        <v>16.8</v>
      </c>
      <c r="F58" s="39">
        <f>E58*F57</f>
        <v>16.8</v>
      </c>
      <c r="G58" s="5">
        <f t="shared" si="0"/>
        <v>0</v>
      </c>
      <c r="H58" s="40"/>
      <c r="I58" s="41"/>
      <c r="J58" s="42"/>
      <c r="K58" s="42"/>
      <c r="L58" s="42"/>
      <c r="M58" s="42"/>
      <c r="N58" s="42"/>
    </row>
    <row r="59" spans="1:14" ht="18" hidden="1" x14ac:dyDescent="0.25">
      <c r="A59" s="80"/>
      <c r="B59" s="73"/>
      <c r="C59" s="43" t="s">
        <v>48</v>
      </c>
      <c r="D59" s="49" t="s">
        <v>49</v>
      </c>
      <c r="E59" s="38">
        <v>0.05</v>
      </c>
      <c r="F59" s="39">
        <f>E59*F57</f>
        <v>0.05</v>
      </c>
      <c r="G59" s="5">
        <f t="shared" si="0"/>
        <v>0</v>
      </c>
      <c r="H59" s="40"/>
      <c r="I59" s="41"/>
      <c r="J59" s="42"/>
      <c r="K59" s="42"/>
      <c r="L59" s="42"/>
      <c r="M59" s="42"/>
      <c r="N59" s="42"/>
    </row>
    <row r="60" spans="1:14" ht="18" hidden="1" x14ac:dyDescent="0.25">
      <c r="A60" s="80"/>
      <c r="B60" s="73"/>
      <c r="C60" s="43" t="s">
        <v>34</v>
      </c>
      <c r="D60" s="49" t="s">
        <v>49</v>
      </c>
      <c r="E60" s="38">
        <v>0.2</v>
      </c>
      <c r="F60" s="39">
        <f>E60*F57</f>
        <v>0.2</v>
      </c>
      <c r="G60" s="5">
        <f t="shared" si="0"/>
        <v>0</v>
      </c>
      <c r="H60" s="40"/>
      <c r="I60" s="41"/>
      <c r="J60" s="42"/>
      <c r="K60" s="42"/>
      <c r="L60" s="42"/>
      <c r="M60" s="42"/>
      <c r="N60" s="42"/>
    </row>
    <row r="61" spans="1:14" ht="18" hidden="1" x14ac:dyDescent="0.25">
      <c r="A61" s="80"/>
      <c r="B61" s="73"/>
      <c r="C61" s="37" t="s">
        <v>41</v>
      </c>
      <c r="D61" s="49" t="s">
        <v>49</v>
      </c>
      <c r="E61" s="38">
        <v>1.07</v>
      </c>
      <c r="F61" s="39">
        <f>E61*F57</f>
        <v>1.07</v>
      </c>
      <c r="G61" s="5">
        <f t="shared" si="0"/>
        <v>0</v>
      </c>
      <c r="H61" s="40"/>
      <c r="I61" s="41"/>
      <c r="J61" s="42"/>
      <c r="K61" s="42"/>
      <c r="L61" s="42"/>
      <c r="M61" s="42"/>
      <c r="N61" s="42"/>
    </row>
    <row r="62" spans="1:14" s="58" customFormat="1" x14ac:dyDescent="0.25">
      <c r="A62" s="62"/>
      <c r="B62" s="62"/>
      <c r="C62" s="63" t="s">
        <v>70</v>
      </c>
      <c r="D62" s="64"/>
      <c r="E62" s="64"/>
      <c r="F62" s="65"/>
      <c r="G62" s="65"/>
      <c r="H62" s="66"/>
      <c r="I62" s="67"/>
      <c r="J62" s="67"/>
      <c r="K62" s="67"/>
      <c r="L62" s="67"/>
      <c r="M62" s="67"/>
      <c r="N62" s="67"/>
    </row>
    <row r="63" spans="1:14" s="58" customFormat="1" x14ac:dyDescent="0.25">
      <c r="A63" s="62"/>
      <c r="B63" s="62"/>
      <c r="C63" s="63" t="s">
        <v>50</v>
      </c>
      <c r="D63" s="68"/>
      <c r="E63" s="68"/>
      <c r="F63" s="65"/>
      <c r="G63" s="65"/>
      <c r="H63" s="66"/>
      <c r="I63" s="69"/>
      <c r="J63" s="70"/>
      <c r="K63" s="70"/>
      <c r="L63" s="70"/>
      <c r="M63" s="70"/>
      <c r="N63" s="69"/>
    </row>
    <row r="64" spans="1:14" s="58" customFormat="1" x14ac:dyDescent="0.25">
      <c r="A64" s="62"/>
      <c r="B64" s="62"/>
      <c r="C64" s="63" t="s">
        <v>11</v>
      </c>
      <c r="D64" s="71"/>
      <c r="E64" s="71"/>
      <c r="F64" s="65"/>
      <c r="G64" s="65"/>
      <c r="H64" s="66"/>
      <c r="I64" s="69"/>
      <c r="J64" s="70"/>
      <c r="K64" s="70"/>
      <c r="L64" s="70"/>
      <c r="M64" s="70"/>
      <c r="N64" s="69"/>
    </row>
    <row r="65" spans="1:14" s="58" customFormat="1" x14ac:dyDescent="0.25">
      <c r="A65" s="62"/>
      <c r="B65" s="62"/>
      <c r="C65" s="63" t="s">
        <v>51</v>
      </c>
      <c r="D65" s="68"/>
      <c r="E65" s="68"/>
      <c r="F65" s="65"/>
      <c r="G65" s="65"/>
      <c r="H65" s="66"/>
      <c r="I65" s="69"/>
      <c r="J65" s="70"/>
      <c r="K65" s="70"/>
      <c r="L65" s="70"/>
      <c r="M65" s="70"/>
      <c r="N65" s="69"/>
    </row>
    <row r="66" spans="1:14" s="58" customFormat="1" x14ac:dyDescent="0.25">
      <c r="A66" s="62"/>
      <c r="B66" s="62"/>
      <c r="C66" s="63" t="s">
        <v>11</v>
      </c>
      <c r="D66" s="71"/>
      <c r="E66" s="71"/>
      <c r="F66" s="65"/>
      <c r="G66" s="65"/>
      <c r="H66" s="66"/>
      <c r="I66" s="69"/>
      <c r="J66" s="70"/>
      <c r="K66" s="70"/>
      <c r="L66" s="70"/>
      <c r="M66" s="70"/>
      <c r="N66" s="69"/>
    </row>
    <row r="67" spans="1:14" s="58" customFormat="1" x14ac:dyDescent="0.25">
      <c r="A67" s="62"/>
      <c r="B67" s="62"/>
      <c r="C67" s="63" t="s">
        <v>52</v>
      </c>
      <c r="D67" s="68">
        <v>0.03</v>
      </c>
      <c r="E67" s="68"/>
      <c r="F67" s="65"/>
      <c r="G67" s="65"/>
      <c r="H67" s="66"/>
      <c r="I67" s="69"/>
      <c r="J67" s="70"/>
      <c r="K67" s="70"/>
      <c r="L67" s="70"/>
      <c r="M67" s="70"/>
      <c r="N67" s="69"/>
    </row>
    <row r="68" spans="1:14" s="58" customFormat="1" x14ac:dyDescent="0.25">
      <c r="A68" s="62"/>
      <c r="B68" s="62"/>
      <c r="C68" s="63" t="s">
        <v>11</v>
      </c>
      <c r="D68" s="71"/>
      <c r="E68" s="71"/>
      <c r="F68" s="65"/>
      <c r="G68" s="65"/>
      <c r="H68" s="66"/>
      <c r="I68" s="69"/>
      <c r="J68" s="70"/>
      <c r="K68" s="70"/>
      <c r="L68" s="70"/>
      <c r="M68" s="70"/>
      <c r="N68" s="69"/>
    </row>
    <row r="69" spans="1:14" s="58" customFormat="1" x14ac:dyDescent="0.25">
      <c r="A69" s="62"/>
      <c r="B69" s="62"/>
      <c r="C69" s="63" t="s">
        <v>53</v>
      </c>
      <c r="D69" s="68">
        <v>0.18</v>
      </c>
      <c r="E69" s="68"/>
      <c r="F69" s="65"/>
      <c r="G69" s="65"/>
      <c r="H69" s="66"/>
      <c r="I69" s="69"/>
      <c r="J69" s="70"/>
      <c r="K69" s="70"/>
      <c r="L69" s="70"/>
      <c r="M69" s="70"/>
      <c r="N69" s="69"/>
    </row>
    <row r="70" spans="1:14" s="58" customFormat="1" x14ac:dyDescent="0.25">
      <c r="A70" s="62"/>
      <c r="B70" s="62"/>
      <c r="C70" s="63" t="s">
        <v>11</v>
      </c>
      <c r="D70" s="64"/>
      <c r="E70" s="64"/>
      <c r="F70" s="65"/>
      <c r="G70" s="65"/>
      <c r="H70" s="66"/>
      <c r="I70" s="69"/>
      <c r="J70" s="70"/>
      <c r="K70" s="70"/>
      <c r="L70" s="70"/>
      <c r="M70" s="70"/>
      <c r="N70" s="69"/>
    </row>
    <row r="72" spans="1:14" s="105" customFormat="1" ht="48" customHeight="1" x14ac:dyDescent="0.25">
      <c r="A72" s="104" t="s">
        <v>72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</row>
    <row r="73" spans="1:14" x14ac:dyDescent="0.2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N73"/>
    </row>
    <row r="74" spans="1:14" s="108" customFormat="1" ht="32.25" customHeight="1" x14ac:dyDescent="0.3">
      <c r="A74" s="107" t="s">
        <v>73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1:14" x14ac:dyDescent="0.25">
      <c r="A75"/>
      <c r="F75"/>
      <c r="G75"/>
      <c r="N75"/>
    </row>
    <row r="76" spans="1:14" x14ac:dyDescent="0.25">
      <c r="A76"/>
      <c r="F76"/>
      <c r="G76"/>
      <c r="N76"/>
    </row>
    <row r="77" spans="1:14" s="108" customFormat="1" ht="15.75" customHeight="1" x14ac:dyDescent="0.3">
      <c r="A77" s="109" t="s">
        <v>74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</sheetData>
  <mergeCells count="40">
    <mergeCell ref="A72:N72"/>
    <mergeCell ref="A74:N74"/>
    <mergeCell ref="A77:N77"/>
    <mergeCell ref="A9:A11"/>
    <mergeCell ref="B9:B1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  <mergeCell ref="N5:N6"/>
    <mergeCell ref="B12:B16"/>
    <mergeCell ref="A20:A24"/>
    <mergeCell ref="B20:B24"/>
    <mergeCell ref="A25:A28"/>
    <mergeCell ref="B25:B28"/>
    <mergeCell ref="A17:A18"/>
    <mergeCell ref="B17:B18"/>
    <mergeCell ref="A12:A16"/>
    <mergeCell ref="A57:A61"/>
    <mergeCell ref="B57:B61"/>
    <mergeCell ref="A29:A32"/>
    <mergeCell ref="B29:B32"/>
    <mergeCell ref="A33:A37"/>
    <mergeCell ref="B33:B37"/>
    <mergeCell ref="A38:A42"/>
    <mergeCell ref="B38:B42"/>
    <mergeCell ref="A43:A47"/>
    <mergeCell ref="B43:B47"/>
    <mergeCell ref="A48:A52"/>
    <mergeCell ref="B48:B52"/>
    <mergeCell ref="A53:A56"/>
    <mergeCell ref="B53:B56"/>
  </mergeCells>
  <pageMargins left="0.7" right="0.7" top="0.75" bottom="0.75" header="0.3" footer="0.3"/>
  <pageSetup paperSize="9" orientation="landscape" horizontalDpi="4294967293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ninoshvilis 13 chixi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2018-02-27T11:39:25Z</dcterms:modified>
</cp:coreProperties>
</file>